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Detail'!$C$2:$C$9090</definedName>
    <definedName function="false" hidden="false" name="BOOK_ID" vbProcedure="false">'GRMS Detail'!$B$1:$B$9090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Detail'!$A$1:$E$9090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[18]!Macro9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'[19]'!$G$7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Detail'!$C$2:$C$9090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Detail'!$A$1:$A$9090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Detail'!$A$1:$E$4007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<sst xmlns="http://schemas.openxmlformats.org/spreadsheetml/2006/main" count="8316" uniqueCount="209">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</sst>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8.xml"/><Relationship Id="rId2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minusPA102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HS_WESTminusPA102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29.67950133</v>
          </cell>
        </row>
        <row r="17">
          <cell r="S17">
            <v>488.64981519</v>
          </cell>
        </row>
        <row r="17">
          <cell r="U17">
            <v>1660.03968244</v>
          </cell>
        </row>
        <row r="17">
          <cell r="W17">
            <v>-431.61362033</v>
          </cell>
        </row>
        <row r="17">
          <cell r="Y17">
            <v>-208.49906318</v>
          </cell>
        </row>
        <row r="17">
          <cell r="AA17">
            <v>773.28856541</v>
          </cell>
        </row>
        <row r="17">
          <cell r="AC17">
            <v>2281.86537953</v>
          </cell>
        </row>
        <row r="18">
          <cell r="Q18">
            <v>-137.86642841</v>
          </cell>
        </row>
        <row r="18">
          <cell r="S18">
            <v>-2236.82309233</v>
          </cell>
        </row>
        <row r="18">
          <cell r="U18">
            <v>-7494.27948467</v>
          </cell>
        </row>
        <row r="18">
          <cell r="W18">
            <v>-2539.85248639</v>
          </cell>
        </row>
        <row r="18">
          <cell r="Y18">
            <v>-297.70661253</v>
          </cell>
        </row>
        <row r="18">
          <cell r="AA18">
            <v>-369.46045133</v>
          </cell>
        </row>
        <row r="18">
          <cell r="AC18">
            <v>-12938.12212725</v>
          </cell>
        </row>
        <row r="19">
          <cell r="Q19">
            <v>-94.29092176</v>
          </cell>
        </row>
        <row r="19">
          <cell r="S19">
            <v>937.04781325</v>
          </cell>
        </row>
        <row r="19">
          <cell r="U19">
            <v>1469.95882682717</v>
          </cell>
        </row>
        <row r="19">
          <cell r="W19">
            <v>-819.616070913713</v>
          </cell>
        </row>
        <row r="19">
          <cell r="Y19">
            <v>-338.89597632</v>
          </cell>
        </row>
        <row r="19">
          <cell r="AA19">
            <v>-537.75475641</v>
          </cell>
        </row>
        <row r="19">
          <cell r="AC19">
            <v>710.739836433454</v>
          </cell>
        </row>
        <row r="20">
          <cell r="Q20">
            <v>-14.96448975</v>
          </cell>
        </row>
        <row r="20">
          <cell r="S20">
            <v>286.71957532</v>
          </cell>
        </row>
        <row r="20">
          <cell r="U20">
            <v>1759.52208145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2046.24165677</v>
          </cell>
        </row>
        <row r="21">
          <cell r="Q21">
            <v>-140.15814933</v>
          </cell>
        </row>
        <row r="21">
          <cell r="S21">
            <v>-1032.14595832</v>
          </cell>
        </row>
        <row r="21">
          <cell r="U21">
            <v>-6557.54947093</v>
          </cell>
        </row>
        <row r="21">
          <cell r="W21">
            <v>-353.51666698</v>
          </cell>
        </row>
        <row r="21">
          <cell r="Y21">
            <v>1127.76746633</v>
          </cell>
        </row>
        <row r="21">
          <cell r="AA21">
            <v>506.567962130002</v>
          </cell>
        </row>
        <row r="21">
          <cell r="AC21">
            <v>-6308.87666777</v>
          </cell>
        </row>
        <row r="22">
          <cell r="Q22">
            <v>-127.63425703</v>
          </cell>
        </row>
        <row r="22">
          <cell r="S22">
            <v>-22.10976439</v>
          </cell>
        </row>
        <row r="22">
          <cell r="U22">
            <v>158.72067682</v>
          </cell>
        </row>
        <row r="22">
          <cell r="W22">
            <v>-3526.07182824</v>
          </cell>
        </row>
        <row r="22">
          <cell r="Y22">
            <v>650.15237716</v>
          </cell>
        </row>
        <row r="22">
          <cell r="AA22">
            <v>641.66752442</v>
          </cell>
        </row>
        <row r="22">
          <cell r="AC22">
            <v>-2097.64101423</v>
          </cell>
        </row>
        <row r="23">
          <cell r="Q23">
            <v>292.81095971</v>
          </cell>
        </row>
        <row r="23">
          <cell r="S23">
            <v>645.18930653</v>
          </cell>
        </row>
        <row r="23">
          <cell r="U23">
            <v>2549.21602756</v>
          </cell>
        </row>
        <row r="23">
          <cell r="W23">
            <v>-212.34675001</v>
          </cell>
        </row>
        <row r="23">
          <cell r="Y23">
            <v>-41.91748743</v>
          </cell>
        </row>
        <row r="23">
          <cell r="AA23">
            <v>-221.96984385</v>
          </cell>
        </row>
        <row r="23">
          <cell r="AC23">
            <v>2718.1712528</v>
          </cell>
        </row>
        <row r="24">
          <cell r="Q24">
            <v>392.70865417</v>
          </cell>
        </row>
        <row r="24">
          <cell r="S24">
            <v>1669.59400541</v>
          </cell>
        </row>
        <row r="24">
          <cell r="U24">
            <v>2191.59761712</v>
          </cell>
        </row>
        <row r="24">
          <cell r="W24">
            <v>3678.02256029</v>
          </cell>
        </row>
        <row r="24">
          <cell r="Y24">
            <v>328.63729084</v>
          </cell>
        </row>
        <row r="24">
          <cell r="AA24">
            <v>-368.66742778</v>
          </cell>
        </row>
        <row r="24">
          <cell r="AC24">
            <v>7499.18404588</v>
          </cell>
        </row>
        <row r="25">
          <cell r="Q25">
            <v>0</v>
          </cell>
        </row>
        <row r="25">
          <cell r="S25">
            <v>21.54046126</v>
          </cell>
        </row>
        <row r="25">
          <cell r="U25">
            <v>82.75371494</v>
          </cell>
        </row>
        <row r="25">
          <cell r="W25">
            <v>39.555852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143.8500282</v>
          </cell>
        </row>
        <row r="26">
          <cell r="Q26">
            <v>36.41638518</v>
          </cell>
        </row>
        <row r="26">
          <cell r="S26">
            <v>-0.471382499999998</v>
          </cell>
        </row>
        <row r="26">
          <cell r="U26">
            <v>356.17377418</v>
          </cell>
        </row>
        <row r="26">
          <cell r="W26">
            <v>-20.80961823</v>
          </cell>
        </row>
        <row r="26">
          <cell r="Y26">
            <v>7.3174688</v>
          </cell>
        </row>
        <row r="26">
          <cell r="AA26">
            <v>60.13738621</v>
          </cell>
        </row>
        <row r="26">
          <cell r="AC26">
            <v>402.34762846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236.70125411</v>
          </cell>
        </row>
        <row r="28">
          <cell r="S28">
            <v>757.19077942</v>
          </cell>
        </row>
        <row r="28">
          <cell r="U28">
            <v>-3823.84655426283</v>
          </cell>
        </row>
        <row r="28">
          <cell r="W28">
            <v>-4186.24862880371</v>
          </cell>
        </row>
        <row r="28">
          <cell r="Y28">
            <v>1226.85546367</v>
          </cell>
        </row>
        <row r="28">
          <cell r="AA28">
            <v>483.808958800001</v>
          </cell>
        </row>
        <row r="28">
          <cell r="AC28">
            <v>-5542.23998117654</v>
          </cell>
        </row>
        <row r="30">
          <cell r="Q30">
            <v>0.70883687</v>
          </cell>
        </row>
        <row r="30">
          <cell r="S30">
            <v>130.41661982</v>
          </cell>
        </row>
        <row r="30">
          <cell r="U30">
            <v>-727.08109153</v>
          </cell>
        </row>
        <row r="30">
          <cell r="W30">
            <v>-977.0137643</v>
          </cell>
        </row>
        <row r="30">
          <cell r="Y30">
            <v>-109.76203194</v>
          </cell>
        </row>
        <row r="30">
          <cell r="AA30">
            <v>0</v>
          </cell>
        </row>
        <row r="30">
          <cell r="AC30">
            <v>-1683.44026795</v>
          </cell>
        </row>
        <row r="31">
          <cell r="Q31">
            <v>28</v>
          </cell>
        </row>
        <row r="31">
          <cell r="S31">
            <v>374.76040175</v>
          </cell>
        </row>
        <row r="31">
          <cell r="U31">
            <v>1444.06394158</v>
          </cell>
        </row>
        <row r="31">
          <cell r="W31">
            <v>-315.77253914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1503.05180419</v>
          </cell>
        </row>
        <row r="33">
          <cell r="Q33">
            <v>28.70883687</v>
          </cell>
        </row>
        <row r="33">
          <cell r="S33">
            <v>505.17702157</v>
          </cell>
        </row>
        <row r="33">
          <cell r="U33">
            <v>716.98285005</v>
          </cell>
        </row>
        <row r="33">
          <cell r="W33">
            <v>-1292.78630344</v>
          </cell>
        </row>
        <row r="33">
          <cell r="Y33">
            <v>-109.76203194</v>
          </cell>
        </row>
        <row r="33">
          <cell r="AA33">
            <v>0</v>
          </cell>
        </row>
        <row r="33">
          <cell r="AC33">
            <v>-180.388463760001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40">
          <cell r="Q40">
            <v>-217.44233859</v>
          </cell>
        </row>
        <row r="40">
          <cell r="S40">
            <v>-524.405888570001</v>
          </cell>
        </row>
        <row r="40">
          <cell r="U40">
            <v>-2604.75889395283</v>
          </cell>
        </row>
        <row r="40">
          <cell r="W40">
            <v>-3791.08217763371</v>
          </cell>
        </row>
        <row r="40">
          <cell r="Y40">
            <v>-845.10165203</v>
          </cell>
        </row>
        <row r="40">
          <cell r="AA40">
            <v>-133.92664233</v>
          </cell>
        </row>
        <row r="40">
          <cell r="AC40">
            <v>-7899.27525451655</v>
          </cell>
        </row>
        <row r="41">
          <cell r="Q41">
            <v>-94.29092176</v>
          </cell>
        </row>
        <row r="41">
          <cell r="S41">
            <v>937.04781325</v>
          </cell>
        </row>
        <row r="41">
          <cell r="U41">
            <v>1469.95882682717</v>
          </cell>
        </row>
        <row r="41">
          <cell r="W41">
            <v>-819.616070913713</v>
          </cell>
        </row>
        <row r="41">
          <cell r="Y41">
            <v>-338.89597632</v>
          </cell>
        </row>
        <row r="41">
          <cell r="AA41">
            <v>-537.75475641</v>
          </cell>
        </row>
        <row r="41">
          <cell r="AC41">
            <v>710.739836433454</v>
          </cell>
        </row>
        <row r="42">
          <cell r="Q42">
            <v>14.71501158</v>
          </cell>
        </row>
        <row r="42">
          <cell r="S42">
            <v>775.36939051</v>
          </cell>
        </row>
        <row r="42">
          <cell r="U42">
            <v>3419.56176389</v>
          </cell>
        </row>
        <row r="42">
          <cell r="W42">
            <v>-431.61362033</v>
          </cell>
        </row>
        <row r="42">
          <cell r="Y42">
            <v>-208.49906318</v>
          </cell>
        </row>
        <row r="42">
          <cell r="AA42">
            <v>773.28856541</v>
          </cell>
        </row>
        <row r="42">
          <cell r="AC42">
            <v>4328.1070363</v>
          </cell>
        </row>
        <row r="43">
          <cell r="Q43">
            <v>-137.86642841</v>
          </cell>
        </row>
        <row r="43">
          <cell r="S43">
            <v>-2236.82309233</v>
          </cell>
        </row>
        <row r="43">
          <cell r="U43">
            <v>-7494.27948467</v>
          </cell>
        </row>
        <row r="43">
          <cell r="W43">
            <v>-2539.85248639</v>
          </cell>
        </row>
        <row r="43">
          <cell r="Y43">
            <v>-297.70661253</v>
          </cell>
        </row>
        <row r="43">
          <cell r="AA43">
            <v>-369.46045133</v>
          </cell>
        </row>
        <row r="43">
          <cell r="AC43">
            <v>-12938.12212725</v>
          </cell>
        </row>
        <row r="44">
          <cell r="Q44">
            <v>-239.08356949</v>
          </cell>
        </row>
        <row r="44">
          <cell r="S44">
            <v>-527.53823988</v>
          </cell>
        </row>
        <row r="44">
          <cell r="U44">
            <v>-5599.09222912</v>
          </cell>
        </row>
        <row r="44">
          <cell r="W44">
            <v>-5132.81894666</v>
          </cell>
        </row>
        <row r="44">
          <cell r="Y44">
            <v>1668.15781155</v>
          </cell>
        </row>
        <row r="44">
          <cell r="AA44">
            <v>1148.23548655</v>
          </cell>
        </row>
        <row r="44">
          <cell r="AC44">
            <v>-8443.05611756</v>
          </cell>
        </row>
        <row r="45">
          <cell r="Q45">
            <v>0.70883687</v>
          </cell>
        </row>
        <row r="45">
          <cell r="S45">
            <v>130.41661982</v>
          </cell>
        </row>
        <row r="45">
          <cell r="U45">
            <v>-727.08109153</v>
          </cell>
        </row>
        <row r="45">
          <cell r="W45">
            <v>-977.0137643</v>
          </cell>
        </row>
        <row r="45">
          <cell r="Y45">
            <v>-109.76203194</v>
          </cell>
        </row>
        <row r="45">
          <cell r="AA45">
            <v>0</v>
          </cell>
        </row>
        <row r="45">
          <cell r="AC45">
            <v>-1683.44026795</v>
          </cell>
        </row>
        <row r="46">
          <cell r="Q46">
            <v>28</v>
          </cell>
        </row>
        <row r="46">
          <cell r="S46">
            <v>396.30086301</v>
          </cell>
        </row>
        <row r="46">
          <cell r="U46">
            <v>1526.81765652</v>
          </cell>
        </row>
        <row r="46">
          <cell r="W46">
            <v>-276.21668714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1646.90183239</v>
          </cell>
        </row>
        <row r="47">
          <cell r="Q47">
            <v>-267.79240636</v>
          </cell>
        </row>
        <row r="47">
          <cell r="S47">
            <v>-1054.25572271</v>
          </cell>
        </row>
        <row r="47">
          <cell r="U47">
            <v>-6398.82879411</v>
          </cell>
        </row>
        <row r="47">
          <cell r="W47">
            <v>-3879.58849522</v>
          </cell>
        </row>
        <row r="47">
          <cell r="Y47">
            <v>1777.91984349</v>
          </cell>
        </row>
        <row r="47">
          <cell r="AA47">
            <v>1148.23548655</v>
          </cell>
        </row>
        <row r="47">
          <cell r="AC47">
            <v>-8406.517682</v>
          </cell>
        </row>
        <row r="48">
          <cell r="Q48">
            <v>721.93599906</v>
          </cell>
        </row>
        <row r="48">
          <cell r="S48">
            <v>2314.31192944</v>
          </cell>
        </row>
        <row r="48">
          <cell r="U48">
            <v>5096.98741886</v>
          </cell>
        </row>
        <row r="48">
          <cell r="W48">
            <v>3444.86619205</v>
          </cell>
        </row>
        <row r="48">
          <cell r="Y48">
            <v>294.03727221</v>
          </cell>
        </row>
        <row r="48">
          <cell r="AA48">
            <v>-530.49988542</v>
          </cell>
        </row>
        <row r="48">
          <cell r="AC48">
            <v>10619.70292714</v>
          </cell>
        </row>
        <row r="49">
          <cell r="Q49">
            <v>392.70865417</v>
          </cell>
        </row>
        <row r="49">
          <cell r="S49">
            <v>1669.59400541</v>
          </cell>
        </row>
        <row r="49">
          <cell r="U49">
            <v>2191.59761712</v>
          </cell>
        </row>
        <row r="49">
          <cell r="W49">
            <v>3678.02256029</v>
          </cell>
        </row>
        <row r="49">
          <cell r="Y49">
            <v>328.63729084</v>
          </cell>
        </row>
        <row r="49">
          <cell r="AA49">
            <v>-368.66742778</v>
          </cell>
        </row>
        <row r="49">
          <cell r="AC49">
            <v>7499.18404588</v>
          </cell>
        </row>
        <row r="50">
          <cell r="Q50">
            <v>292.81095971</v>
          </cell>
        </row>
        <row r="50">
          <cell r="S50">
            <v>645.18930653</v>
          </cell>
        </row>
        <row r="50">
          <cell r="U50">
            <v>2549.21602756</v>
          </cell>
        </row>
        <row r="50">
          <cell r="W50">
            <v>-212.34675001</v>
          </cell>
        </row>
        <row r="50">
          <cell r="Y50">
            <v>-41.91748743</v>
          </cell>
        </row>
        <row r="50">
          <cell r="AA50">
            <v>-221.96984385</v>
          </cell>
        </row>
        <row r="50">
          <cell r="AC50">
            <v>2718.1712528</v>
          </cell>
        </row>
        <row r="51">
          <cell r="Q51">
            <v>36.41638518</v>
          </cell>
        </row>
        <row r="51">
          <cell r="S51">
            <v>-0.471382499999998</v>
          </cell>
        </row>
        <row r="51">
          <cell r="U51">
            <v>356.17377418</v>
          </cell>
        </row>
        <row r="51">
          <cell r="W51">
            <v>-20.80961823</v>
          </cell>
        </row>
        <row r="51">
          <cell r="Y51">
            <v>7.3174688</v>
          </cell>
        </row>
        <row r="51">
          <cell r="AA51">
            <v>60.13738621</v>
          </cell>
        </row>
        <row r="51">
          <cell r="AC51">
            <v>402.34762846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Detail'!$D$2:$D$14098)/10000)+(SUMIF(Reference,CONCATENATE(Q$13,$I$17),'GRMS Detail'!$D$2:$D$14098)/10000)+(SUMIF(Reference,CONCATENATE(Q$13,$J$17),'GRMS Detail'!$D$2:$D$14098)/10000)</f>
        <v>22.43706497</v>
      </c>
      <c r="R17" s="28" t="n">
        <f aca="false">Q17-[17]Sheet1!Q17</f>
        <v>-7.24243636000001</v>
      </c>
      <c r="S17" s="57" t="n">
        <f aca="false">(SUMIF(Reference,CONCATENATE(S$13,$H$17),'GRMS Detail'!$D$2:$D$14098)/10000)+(SUMIF(Reference,CONCATENATE(S$13,$I$17),'GRMS Detail'!$D$2:$D$14098)/10000)+(SUMIF(Reference,CONCATENATE(S$13,$J$17),'GRMS Detail'!$D$2:$D$14098)/10000)</f>
        <v>504.63054858</v>
      </c>
      <c r="T17" s="28" t="n">
        <f aca="false">S17-[17]Sheet1!S17</f>
        <v>15.98073339</v>
      </c>
      <c r="U17" s="57" t="n">
        <f aca="false">(SUMIF(Reference,CONCATENATE(U$13,$H$17),'GRMS Detail'!$D$2:$D$14098)/10000)+(SUMIF(Reference,CONCATENATE(U$13,$I$17),'GRMS Detail'!$D$2:$D$14098)/10000)+(SUMIF(Reference,CONCATENATE(U$13,$J$17),'GRMS Detail'!$D$2:$D$14098)/10000)</f>
        <v>1671.53566471</v>
      </c>
      <c r="V17" s="28" t="n">
        <f aca="false">U17-[17]Sheet1!U17</f>
        <v>11.4959822700002</v>
      </c>
      <c r="W17" s="57" t="n">
        <f aca="false">(SUMIF(Reference,CONCATENATE(W$13,$H$17),'GRMS Detail'!$D$2:$D$14098)/10000)+(SUMIF(Reference,CONCATENATE(W$13,$I$17),'GRMS Detail'!$D$2:$D$14098)/10000)+(SUMIF(Reference,CONCATENATE(W$13,$J$17),'GRMS Detail'!$D$2:$D$14098)/10000)</f>
        <v>-243.7496574</v>
      </c>
      <c r="X17" s="28" t="n">
        <f aca="false">W17-[17]Sheet1!W17</f>
        <v>187.86396293</v>
      </c>
      <c r="Y17" s="57" t="n">
        <f aca="false">(SUMIF(Reference,CONCATENATE(Y$13,$H$17),'GRMS Detail'!$D$2:$D$14098)/10000)+(SUMIF(Reference,CONCATENATE(Y$13,$I$17),'GRMS Detail'!$D$2:$D$14098)/10000)+(SUMIF(Reference,CONCATENATE(Y$13,$J$17),'GRMS Detail'!$D$2:$D$14098)/10000)</f>
        <v>-208.66997334</v>
      </c>
      <c r="Z17" s="28" t="n">
        <f aca="false">Y17-[17]Sheet1!Y17</f>
        <v>-0.170910160000034</v>
      </c>
      <c r="AA17" s="57" t="n">
        <f aca="false">(SUMIF(Reference,CONCATENATE(AA$13,$H$17),'GRMS Detail'!$D$2:$D$14098)/10000)+(SUMIF(Reference,CONCATENATE(AA$13,$I$17),'GRMS Detail'!$D$2:$D$14098)/10000)+(SUMIF(Reference,CONCATENATE(AA$13,$J$17),'GRMS Detail'!$D$2:$D$14098)/10000)</f>
        <v>775.12740658</v>
      </c>
      <c r="AB17" s="28" t="n">
        <f aca="false">AA17-[17]Sheet1!AA17</f>
        <v>1.83884117000014</v>
      </c>
      <c r="AC17" s="58" t="n">
        <f aca="false">$S17+$U17+$W17+$Y17+$AA17</f>
        <v>2498.87398913</v>
      </c>
      <c r="AD17" s="28" t="n">
        <f aca="false">AC17-[17]Sheet1!AC17</f>
        <v>217.008609600001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Detail'!$D$2:$D$14098)/10000)+(SUMIF(Reference,CONCATENATE(Q$13,$I$18),'GRMS Detail'!$D$2:$D$14098)/10000)</f>
        <v>-133.17436046</v>
      </c>
      <c r="R18" s="28" t="n">
        <f aca="false">Q18-[17]Sheet1!Q18</f>
        <v>4.69206794999997</v>
      </c>
      <c r="S18" s="57" t="n">
        <f aca="false">(SUMIF(Reference,CONCATENATE(S$13,$H$18),'GRMS Detail'!$D$2:$D$14098)/10000)+(SUMIF(Reference,CONCATENATE(S$13,$I$18),'GRMS Detail'!$D$2:$D$14098)/10000)</f>
        <v>-2152.71840485</v>
      </c>
      <c r="T18" s="28" t="n">
        <f aca="false">S18-[17]Sheet1!S18</f>
        <v>84.1046874799999</v>
      </c>
      <c r="U18" s="57" t="n">
        <f aca="false">(SUMIF(Reference,CONCATENATE(U$13,$H$18),'GRMS Detail'!$D$2:$D$14098)/10000)+(SUMIF(Reference,CONCATENATE(U$13,$I$18),'GRMS Detail'!$D$2:$D$14098)/10000)</f>
        <v>-7503.05138153</v>
      </c>
      <c r="V18" s="28" t="n">
        <f aca="false">U18-[17]Sheet1!U18</f>
        <v>-8.77189686000293</v>
      </c>
      <c r="W18" s="57" t="n">
        <f aca="false">(SUMIF(Reference,CONCATENATE(W$13,$H$18),'GRMS Detail'!$D$2:$D$14098)/10000)+(SUMIF(Reference,CONCATENATE(W$13,$I$18),'GRMS Detail'!$D$2:$D$14098)/10000)</f>
        <v>-2677.47999536</v>
      </c>
      <c r="X18" s="28" t="n">
        <f aca="false">W18-[17]Sheet1!W18</f>
        <v>-137.62750897</v>
      </c>
      <c r="Y18" s="57" t="n">
        <f aca="false">(SUMIF(Reference,CONCATENATE(Y$13,$H$18),'GRMS Detail'!$D$2:$D$14098)/10000)+(SUMIF(Reference,CONCATENATE(Y$13,$I$18),'GRMS Detail'!$D$2:$D$14098)/10000)</f>
        <v>-297.90537509</v>
      </c>
      <c r="Z18" s="28" t="n">
        <f aca="false">Y18-[17]Sheet1!Y18</f>
        <v>-0.198762560000034</v>
      </c>
      <c r="AA18" s="57" t="n">
        <f aca="false">(SUMIF(Reference,CONCATENATE(AA$13,$H$18),'GRMS Detail'!$D$2:$D$14098)/10000)+(SUMIF(Reference,CONCATENATE(AA$13,$I$18),'GRMS Detail'!$D$2:$D$14098)/10000)</f>
        <v>-369.60271094</v>
      </c>
      <c r="AB18" s="28" t="n">
        <f aca="false">AA18-[17]Sheet1!AA18</f>
        <v>-0.14225960999994</v>
      </c>
      <c r="AC18" s="58" t="n">
        <f aca="false">$S18+$U18+$W18+$Y18+$AA18</f>
        <v>-13000.75786777</v>
      </c>
      <c r="AD18" s="28" t="n">
        <f aca="false">AC18-[17]Sheet1!AC18</f>
        <v>-62.6357405200015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Detail'!$D$2:$D$14098)/10000)+(SUMIF(Reference,CONCATENATE(Q$13,$I$19),'GRMS Detail'!$D$2:$D$14098)/10000)+(SUMIF(Reference,CONCATENATE(Q$13,$G$19),'GRMS Detail'!$D$2:$D$14098)/10000)</f>
        <v>-95.03538262</v>
      </c>
      <c r="R19" s="28" t="n">
        <f aca="false">Q19-[17]Sheet1!Q19</f>
        <v>-0.74446085999999</v>
      </c>
      <c r="S19" s="57" t="n">
        <f aca="false">(SUMIF(Reference,CONCATENATE(S$13,$H$19),'GRMS Detail'!$D$2:$D$14098)/10000)+(SUMIF(Reference,CONCATENATE(S$13,$I$19),'GRMS Detail'!$D$2:$D$14098)/10000)+(SUMIF(Reference,CONCATENATE(S$13,$G$19),'GRMS Detail'!$D$2:$D$14098)/10000)</f>
        <v>1145.01573063</v>
      </c>
      <c r="T19" s="28" t="n">
        <f aca="false">S19-[17]Sheet1!S19</f>
        <v>207.96791738</v>
      </c>
      <c r="U19" s="57" t="n">
        <f aca="false">(SUMIF(Reference,CONCATENATE(U$13,$H$19),'GRMS Detail'!$D$2:$D$14098)/10000)+(SUMIF(Reference,CONCATENATE(U$13,$I$19),'GRMS Detail'!$D$2:$D$14098)/10000)+(SUMIF(Reference,CONCATENATE(U$13,$G$19),'GRMS Detail'!$D$2:$D$14098)/10000)</f>
        <v>1479.20870476055</v>
      </c>
      <c r="V19" s="28" t="n">
        <f aca="false">U19-[17]Sheet1!U19</f>
        <v>9.24987793338755</v>
      </c>
      <c r="W19" s="57" t="n">
        <f aca="false">(SUMIF(Reference,CONCATENATE(W$13,$H$19),'GRMS Detail'!$D$2:$D$14098)/10000)+(SUMIF(Reference,CONCATENATE(W$13,$I$19),'GRMS Detail'!$D$2:$D$14098)/10000)+(SUMIF(Reference,CONCATENATE(W$13,$G$19),'GRMS Detail'!$D$2:$D$14098)/10000)</f>
        <v>-399.31388551779</v>
      </c>
      <c r="X19" s="28" t="n">
        <f aca="false">W19-[17]Sheet1!W19</f>
        <v>420.302185395923</v>
      </c>
      <c r="Y19" s="57" t="n">
        <f aca="false">(SUMIF(Reference,CONCATENATE(Y$13,$H$19),'GRMS Detail'!$D$2:$D$14098)/10000)+(SUMIF(Reference,CONCATENATE(Y$13,$I$19),'GRMS Detail'!$D$2:$D$14098)/10000)+(SUMIF(Reference,CONCATENATE(Y$13,$G$19),'GRMS Detail'!$D$2:$D$14098)/10000)</f>
        <v>-223.33894423</v>
      </c>
      <c r="Z19" s="28" t="n">
        <f aca="false">Y19-[17]Sheet1!Y19</f>
        <v>115.55703209</v>
      </c>
      <c r="AA19" s="57" t="n">
        <f aca="false">(SUMIF(Reference,CONCATENATE(AA$13,$H$19),'GRMS Detail'!$D$2:$D$14098)/10000)+(SUMIF(Reference,CONCATENATE(AA$13,$I$19),'GRMS Detail'!$D$2:$D$14098)/10000)+(SUMIF(Reference,CONCATENATE(AA$13,$G$19),'GRMS Detail'!$D$2:$D$14098)/10000)</f>
        <v>-408.46524125</v>
      </c>
      <c r="AB19" s="28" t="n">
        <f aca="false">AA19-[17]Sheet1!AA19</f>
        <v>129.28951516</v>
      </c>
      <c r="AC19" s="58" t="n">
        <f aca="false">$S19+$U19+$W19+$Y19+$AA19</f>
        <v>1593.10636439276</v>
      </c>
      <c r="AD19" s="28" t="n">
        <f aca="false">AC19-[17]Sheet1!AC19</f>
        <v>882.366527959311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Detail'!$D$2:$D$14098)/10000)</f>
        <v>-12.8276415</v>
      </c>
      <c r="R20" s="28" t="n">
        <f aca="false">Q20-[17]Sheet1!Q20</f>
        <v>2.13684825</v>
      </c>
      <c r="S20" s="57" t="n">
        <f aca="false">(SUMIF(Reference,CONCATENATE(S$13,$H$20),'GRMS Detail'!$D$2:$D$14098)/10000)</f>
        <v>378.12104483</v>
      </c>
      <c r="T20" s="28" t="n">
        <f aca="false">S20-[17]Sheet1!S20</f>
        <v>91.40146951</v>
      </c>
      <c r="U20" s="57" t="n">
        <f aca="false">(SUMIF(Reference,CONCATENATE(U$13,$H$20),'GRMS Detail'!$D$2:$D$14098)/10000)</f>
        <v>2009.97813537</v>
      </c>
      <c r="V20" s="28" t="n">
        <f aca="false">U20-[17]Sheet1!U20</f>
        <v>250.45605392</v>
      </c>
      <c r="W20" s="57" t="n">
        <f aca="false">(SUMIF(Reference,CONCATENATE(W$13,$H$20),'GRMS Detail'!$D$2:$D$14098)/10000)</f>
        <v>0</v>
      </c>
      <c r="X20" s="28" t="n">
        <f aca="false">W20-[17]Sheet1!W20</f>
        <v>0</v>
      </c>
      <c r="Y20" s="57" t="n">
        <f aca="false">(SUMIF(Reference,CONCATENATE(Y$13,$H$20),'GRMS Detail'!$D$2:$D$14098)/10000)</f>
        <v>0</v>
      </c>
      <c r="Z20" s="28" t="n">
        <f aca="false">Y20-[17]Sheet1!Y20</f>
        <v>0</v>
      </c>
      <c r="AA20" s="57" t="n">
        <f aca="false">(SUMIF(Reference,CONCATENATE(AA$13,$H$20),'GRMS Detail'!$D$2:$D$14098)/10000)</f>
        <v>0</v>
      </c>
      <c r="AB20" s="28" t="n">
        <f aca="false">AA20-[17]Sheet1!AA20</f>
        <v>0</v>
      </c>
      <c r="AC20" s="58" t="n">
        <f aca="false">$S20+$U20+$W20+$Y20+$AA20</f>
        <v>2388.0991802</v>
      </c>
      <c r="AD20" s="28" t="n">
        <f aca="false">AC20-[17]Sheet1!AC20</f>
        <v>341.85752343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Detail'!$D$2:$D$14098)/10000)+(SUMIF(Reference,CONCATENATE(Q$13,$I$21),'GRMS Detail'!$D$2:$D$14098)/10000)+(SUMIF(Reference,CONCATENATE(Q$13,$J$21),'GRMS Detail'!$D$2:$D$14098)/10000)+(SUMIF(Reference,CONCATENATE(Q$13,$M$21),'GRMS Detail'!$D$2:$D$14098)/10000)+(SUMIF(Reference,CONCATENATE(Q$13,$K$21),'GRMS Detail'!$D$2:$D$14098)/10000)+(SUMIF(Reference,CONCATENATE(Q$13,$L$21),'GRMS Detail'!$D$2:$D$14098)/10000)+(SUMIF(Reference,CONCATENATE(Q$13,$E$21),'GRMS Detail'!$D$2:$D$14098)/10000)</f>
        <v>-102.04358656</v>
      </c>
      <c r="R21" s="28" t="n">
        <f aca="false">Q21-[17]Sheet1!Q21</f>
        <v>38.11456277</v>
      </c>
      <c r="S21" s="57" t="n">
        <f aca="false">(SUMIF(Reference,CONCATENATE(S$13,$H$21),'GRMS Detail'!$D$2:$D$14098)/10000)+(SUMIF(Reference,CONCATENATE(S$13,$I$21),'GRMS Detail'!$D$2:$D$14098)/10000)+(SUMIF(Reference,CONCATENATE(S$13,$J$21),'GRMS Detail'!$D$2:$D$14098)/10000)+(SUMIF(Reference,CONCATENATE(S$13,$M$21),'GRMS Detail'!$D$2:$D$14098)/10000)+(SUMIF(Reference,CONCATENATE(S$13,$K$21),'GRMS Detail'!$D$2:$D$14098)/10000)+(SUMIF(Reference,CONCATENATE(S$13,$L$21),'GRMS Detail'!$D$2:$D$14098)/10000)+(SUMIF(Reference,CONCATENATE(S$13,$E$21),'GRMS Detail'!$D$2:$D$14098)/10000)</f>
        <v>-967.9852221</v>
      </c>
      <c r="T21" s="28" t="n">
        <f aca="false">S21-[17]Sheet1!S21</f>
        <v>64.1607362199998</v>
      </c>
      <c r="U21" s="57" t="n">
        <f aca="false">(SUMIF(Reference,CONCATENATE(U$13,$H$21),'GRMS Detail'!$D$2:$D$14098)/10000)+(SUMIF(Reference,CONCATENATE(U$13,$I$21),'GRMS Detail'!$D$2:$D$14098)/10000)+(SUMIF(Reference,CONCATENATE(U$13,$J$21),'GRMS Detail'!$D$2:$D$14098)/10000)+(SUMIF(Reference,CONCATENATE(U$13,$M$21),'GRMS Detail'!$D$2:$D$14098)/10000)+(SUMIF(Reference,CONCATENATE(U$13,$K$21),'GRMS Detail'!$D$2:$D$14098)/10000)+(SUMIF(Reference,CONCATENATE(U$13,$L$21),'GRMS Detail'!$D$2:$D$14098)/10000)+(SUMIF(Reference,CONCATENATE(U$13,$E$21),'GRMS Detail'!$D$2:$D$14098)/10000)</f>
        <v>-6137.06403886</v>
      </c>
      <c r="V21" s="28" t="n">
        <f aca="false">U21-[17]Sheet1!U21</f>
        <v>420.485432070001</v>
      </c>
      <c r="W21" s="57" t="n">
        <f aca="false">(SUMIF(Reference,CONCATENATE(W$13,$H$21),'GRMS Detail'!$D$2:$D$14098)/10000)+(SUMIF(Reference,CONCATENATE(W$13,$I$21),'GRMS Detail'!$D$2:$D$14098)/10000)+(SUMIF(Reference,CONCATENATE(W$13,$J$21),'GRMS Detail'!$D$2:$D$14098)/10000)+(SUMIF(Reference,CONCATENATE(W$13,$M$21),'GRMS Detail'!$D$2:$D$14098)/10000)+(SUMIF(Reference,CONCATENATE(W$13,$K$21),'GRMS Detail'!$D$2:$D$14098)/10000)+(SUMIF(Reference,CONCATENATE(W$13,$L$21),'GRMS Detail'!$D$2:$D$14098)/10000)+(SUMIF(Reference,CONCATENATE(W$13,$E$21),'GRMS Detail'!$D$2:$D$14098)/10000)</f>
        <v>-143.0015626</v>
      </c>
      <c r="X21" s="28" t="n">
        <f aca="false">W21-[17]Sheet1!W21</f>
        <v>210.51510438</v>
      </c>
      <c r="Y21" s="57" t="n">
        <f aca="false">(SUMIF(Reference,CONCATENATE(Y$13,$H$21),'GRMS Detail'!$D$2:$D$14098)/10000)+(SUMIF(Reference,CONCATENATE(Y$13,$I$21),'GRMS Detail'!$D$2:$D$14098)/10000)+(SUMIF(Reference,CONCATENATE(Y$13,$J$21),'GRMS Detail'!$D$2:$D$14098)/10000)+(SUMIF(Reference,CONCATENATE(Y$13,$M$21),'GRMS Detail'!$D$2:$D$14098)/10000)+(SUMIF(Reference,CONCATENATE(Y$13,$K$21),'GRMS Detail'!$D$2:$D$14098)/10000)+(SUMIF(Reference,CONCATENATE(Y$13,$L$21),'GRMS Detail'!$D$2:$D$14098)/10000)+(SUMIF(Reference,CONCATENATE(Y$13,$E$21),'GRMS Detail'!$D$2:$D$14098)/10000)</f>
        <v>1232.6145817</v>
      </c>
      <c r="Z21" s="28" t="n">
        <f aca="false">Y21-[17]Sheet1!Y21</f>
        <v>104.84711537</v>
      </c>
      <c r="AA21" s="57" t="n">
        <f aca="false">(SUMIF(Reference,CONCATENATE(AA$13,$H$21),'GRMS Detail'!$D$2:$D$14098)/10000)+(SUMIF(Reference,CONCATENATE(AA$13,$I$21),'GRMS Detail'!$D$2:$D$14098)/10000)+(SUMIF(Reference,CONCATENATE(AA$13,$J$21),'GRMS Detail'!$D$2:$D$14098)/10000)+(SUMIF(Reference,CONCATENATE(AA$13,$M$21),'GRMS Detail'!$D$2:$D$14098)/10000)+(SUMIF(Reference,CONCATENATE(AA$13,$K$21),'GRMS Detail'!$D$2:$D$14098)/10000)+(SUMIF(Reference,CONCATENATE(AA$13,$L$21),'GRMS Detail'!$D$2:$D$14098)/10000)+(SUMIF(Reference,CONCATENATE(AA$13,$E$21),'GRMS Detail'!$D$2:$D$14098)/10000)</f>
        <v>497.81600634</v>
      </c>
      <c r="AB21" s="28" t="n">
        <f aca="false">AA21-[17]Sheet1!AA21</f>
        <v>-8.75195579000172</v>
      </c>
      <c r="AC21" s="58" t="n">
        <f aca="false">$S21+$U21+$W21+$Y21+$AA21</f>
        <v>-5517.62023552</v>
      </c>
      <c r="AD21" s="28" t="n">
        <f aca="false">AC21-[17]Sheet1!AC21</f>
        <v>791.256432249998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Detail'!$D$2:$D$14098)/10000)+(SUMIF(Reference,CONCATENATE(Q$13,$D$22),'GRMS Detail'!$D$2:$D$14098)/10000)+(SUMIF(Reference,CONCATENATE(Q$13,$E$22),'GRMS Detail'!$D$2:$D$14098)/10000)+(SUMIF(Reference,CONCATENATE(Q$13,$F$22),'GRMS Detail'!$D$2:$D$14098)/10000)+(SUMIF(Reference,CONCATENATE(Q$13,$G$22),'GRMS Detail'!$D$2:$D$14098)/10000)+(SUMIF(Reference,CONCATENATE(Q$13,$H$22),'GRMS Detail'!$D$2:$D$14098)/10000)+(SUMIF(Reference,CONCATENATE(Q$13,$I$22),'GRMS Detail'!$D$2:$D$14098)/10000)+(SUMIF(Reference,CONCATENATE(Q$13,$J$22),'GRMS Detail'!$D$2:$D$14098)/10000)+(SUMIF(Reference,CONCATENATE(Q$13,$L$22),'GRMS Detail'!$D$2:$D$14098)/10000)</f>
        <v>-109.35778368</v>
      </c>
      <c r="R22" s="28" t="n">
        <f aca="false">Q22-[17]Sheet1!Q22</f>
        <v>18.27647335</v>
      </c>
      <c r="S22" s="57" t="n">
        <f aca="false">(SUMIF(Reference,CONCATENATE(S$13,$C$22),'GRMS Detail'!$D$2:$D$14098)/10000)+(SUMIF(Reference,CONCATENATE(S$13,$D$22),'GRMS Detail'!$D$2:$D$14098)/10000)+(SUMIF(Reference,CONCATENATE(S$13,$E$22),'GRMS Detail'!$D$2:$D$14098)/10000)+(SUMIF(Reference,CONCATENATE(S$13,$F$22),'GRMS Detail'!$D$2:$D$14098)/10000)+(SUMIF(Reference,CONCATENATE(S$13,$G$22),'GRMS Detail'!$D$2:$D$14098)/10000)+(SUMIF(Reference,CONCATENATE(S$13,$H$22),'GRMS Detail'!$D$2:$D$14098)/10000)+(SUMIF(Reference,CONCATENATE(S$13,$I$22),'GRMS Detail'!$D$2:$D$14098)/10000)+(SUMIF(Reference,CONCATENATE(S$13,$J$22),'GRMS Detail'!$D$2:$D$14098)/10000)+(SUMIF(Reference,CONCATENATE(S$13,$L$22),'GRMS Detail'!$D$2:$D$14098)/10000)</f>
        <v>-10.71781446</v>
      </c>
      <c r="T22" s="28" t="n">
        <f aca="false">S22-[17]Sheet1!S22</f>
        <v>11.39194993</v>
      </c>
      <c r="U22" s="57" t="n">
        <f aca="false">(SUMIF(Reference,CONCATENATE(U$13,$C$22),'GRMS Detail'!$D$2:$D$14098)/10000)+(SUMIF(Reference,CONCATENATE(U$13,$D$22),'GRMS Detail'!$D$2:$D$14098)/10000)+(SUMIF(Reference,CONCATENATE(U$13,$E$22),'GRMS Detail'!$D$2:$D$14098)/10000)+(SUMIF(Reference,CONCATENATE(U$13,$F$22),'GRMS Detail'!$D$2:$D$14098)/10000)+(SUMIF(Reference,CONCATENATE(U$13,$G$22),'GRMS Detail'!$D$2:$D$14098)/10000)+(SUMIF(Reference,CONCATENATE(U$13,$H$22),'GRMS Detail'!$D$2:$D$14098)/10000)+(SUMIF(Reference,CONCATENATE(U$13,$I$22),'GRMS Detail'!$D$2:$D$14098)/10000)+(SUMIF(Reference,CONCATENATE(U$13,$J$22),'GRMS Detail'!$D$2:$D$14098)/10000)+(SUMIF(Reference,CONCATENATE(U$13,$L$22),'GRMS Detail'!$D$2:$D$14098)/10000)</f>
        <v>180.4098464</v>
      </c>
      <c r="V22" s="28" t="n">
        <f aca="false">U22-[17]Sheet1!U22</f>
        <v>21.68916958</v>
      </c>
      <c r="W22" s="57" t="n">
        <f aca="false">(SUMIF(Reference,CONCATENATE(W$13,$C$22),'GRMS Detail'!$D$2:$D$14098)/10000)+(SUMIF(Reference,CONCATENATE(W$13,$D$22),'GRMS Detail'!$D$2:$D$14098)/10000)+(SUMIF(Reference,CONCATENATE(W$13,$E$22),'GRMS Detail'!$D$2:$D$14098)/10000)+(SUMIF(Reference,CONCATENATE(W$13,$F$22),'GRMS Detail'!$D$2:$D$14098)/10000)+(SUMIF(Reference,CONCATENATE(W$13,$G$22),'GRMS Detail'!$D$2:$D$14098)/10000)+(SUMIF(Reference,CONCATENATE(W$13,$H$22),'GRMS Detail'!$D$2:$D$14098)/10000)+(SUMIF(Reference,CONCATENATE(W$13,$I$22),'GRMS Detail'!$D$2:$D$14098)/10000)+(SUMIF(Reference,CONCATENATE(W$13,$J$22),'GRMS Detail'!$D$2:$D$14098)/10000)+(SUMIF(Reference,CONCATENATE(W$13,$L$22),'GRMS Detail'!$D$2:$D$14098)/10000)</f>
        <v>-3527.32658685</v>
      </c>
      <c r="X22" s="28" t="n">
        <f aca="false">W22-[17]Sheet1!W22</f>
        <v>-1.25475860999904</v>
      </c>
      <c r="Y22" s="57" t="n">
        <f aca="false">(SUMIF(Reference,CONCATENATE(Y$13,$C$22),'GRMS Detail'!$D$2:$D$14098)/10000)+(SUMIF(Reference,CONCATENATE(Y$13,$D$22),'GRMS Detail'!$D$2:$D$14098)/10000)+(SUMIF(Reference,CONCATENATE(Y$13,$E$22),'GRMS Detail'!$D$2:$D$14098)/10000)+(SUMIF(Reference,CONCATENATE(Y$13,$F$22),'GRMS Detail'!$D$2:$D$14098)/10000)+(SUMIF(Reference,CONCATENATE(Y$13,$G$22),'GRMS Detail'!$D$2:$D$14098)/10000)+(SUMIF(Reference,CONCATENATE(Y$13,$H$22),'GRMS Detail'!$D$2:$D$14098)/10000)+(SUMIF(Reference,CONCATENATE(Y$13,$I$22),'GRMS Detail'!$D$2:$D$14098)/10000)+(SUMIF(Reference,CONCATENATE(Y$13,$J$22),'GRMS Detail'!$D$2:$D$14098)/10000)+(SUMIF(Reference,CONCATENATE(Y$13,$L$22),'GRMS Detail'!$D$2:$D$14098)/10000)</f>
        <v>658.41872897</v>
      </c>
      <c r="Z22" s="28" t="n">
        <f aca="false">Y22-[17]Sheet1!Y22</f>
        <v>8.26635180999995</v>
      </c>
      <c r="AA22" s="57" t="n">
        <f aca="false">(SUMIF(Reference,CONCATENATE(AA$13,$C$22),'GRMS Detail'!$D$2:$D$14098)/10000)+(SUMIF(Reference,CONCATENATE(AA$13,$D$22),'GRMS Detail'!$D$2:$D$14098)/10000)+(SUMIF(Reference,CONCATENATE(AA$13,$E$22),'GRMS Detail'!$D$2:$D$14098)/10000)+(SUMIF(Reference,CONCATENATE(AA$13,$F$22),'GRMS Detail'!$D$2:$D$14098)/10000)+(SUMIF(Reference,CONCATENATE(AA$13,$G$22),'GRMS Detail'!$D$2:$D$14098)/10000)+(SUMIF(Reference,CONCATENATE(AA$13,$H$22),'GRMS Detail'!$D$2:$D$14098)/10000)+(SUMIF(Reference,CONCATENATE(AA$13,$I$22),'GRMS Detail'!$D$2:$D$14098)/10000)+(SUMIF(Reference,CONCATENATE(AA$13,$J$22),'GRMS Detail'!$D$2:$D$14098)/10000)+(SUMIF(Reference,CONCATENATE(AA$13,$L$22),'GRMS Detail'!$D$2:$D$14098)/10000)</f>
        <v>642.53258038</v>
      </c>
      <c r="AB22" s="28" t="n">
        <f aca="false">AA22-[17]Sheet1!AA22</f>
        <v>0.865055960000291</v>
      </c>
      <c r="AC22" s="58" t="n">
        <f aca="false">$S22+$U22+$W22+$Y22+$AA22</f>
        <v>-2056.68324556</v>
      </c>
      <c r="AD22" s="28" t="n">
        <f aca="false">AC22-[17]Sheet1!AC22</f>
        <v>40.9577686700013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Detail'!$D$2:$D$14098)/10000)+(SUMIF(Reference,CONCATENATE(Q$13,$I$23),'GRMS Detail'!$D$2:$D$14098)/10000)+(SUMIF(Reference,CONCATENATE(Q$13,$J$23),'GRMS Detail'!$D$2:$D$14098)/10000)</f>
        <v>244.97943492</v>
      </c>
      <c r="R23" s="28" t="n">
        <f aca="false">Q23-[17]Sheet1!Q23</f>
        <v>-47.83152479</v>
      </c>
      <c r="S23" s="57" t="n">
        <f aca="false">(SUMIF(Reference,CONCATENATE(S$13,$H$23),'GRMS Detail'!$D$2:$D$14098)/10000)+(SUMIF(Reference,CONCATENATE(S$13,$I$23),'GRMS Detail'!$D$2:$D$14098)/10000)+(SUMIF(Reference,CONCATENATE(S$13,$J$23),'GRMS Detail'!$D$2:$D$14098)/10000)</f>
        <v>426.35971661</v>
      </c>
      <c r="T23" s="28" t="n">
        <f aca="false">S23-[17]Sheet1!S23</f>
        <v>-218.82958992</v>
      </c>
      <c r="U23" s="57" t="n">
        <f aca="false">(SUMIF(Reference,CONCATENATE(U$13,$H$23),'GRMS Detail'!$D$2:$D$14098)/10000)+(SUMIF(Reference,CONCATENATE(U$13,$I$23),'GRMS Detail'!$D$2:$D$14098)/10000)+(SUMIF(Reference,CONCATENATE(U$13,$J$23),'GRMS Detail'!$D$2:$D$14098)/10000)</f>
        <v>1953.80149825</v>
      </c>
      <c r="V23" s="28" t="n">
        <f aca="false">U23-[17]Sheet1!U23</f>
        <v>-595.41452931</v>
      </c>
      <c r="W23" s="57" t="n">
        <f aca="false">(SUMIF(Reference,CONCATENATE(W$13,$H$23),'GRMS Detail'!$D$2:$D$14098)/10000)+(SUMIF(Reference,CONCATENATE(W$13,$I$23),'GRMS Detail'!$D$2:$D$14098)/10000)+(SUMIF(Reference,CONCATENATE(W$13,$J$23),'GRMS Detail'!$D$2:$D$14098)/10000)</f>
        <v>-212.42250795</v>
      </c>
      <c r="X23" s="28" t="n">
        <f aca="false">W23-[17]Sheet1!W23</f>
        <v>-0.0757579400000168</v>
      </c>
      <c r="Y23" s="57" t="n">
        <f aca="false">(SUMIF(Reference,CONCATENATE(Y$13,$H$23),'GRMS Detail'!$D$2:$D$14098)/10000)+(SUMIF(Reference,CONCATENATE(Y$13,$I$23),'GRMS Detail'!$D$2:$D$14098)/10000)+(SUMIF(Reference,CONCATENATE(Y$13,$J$23),'GRMS Detail'!$D$2:$D$14098)/10000)</f>
        <v>-41.94639175</v>
      </c>
      <c r="Z23" s="28" t="n">
        <f aca="false">Y23-[17]Sheet1!Y23</f>
        <v>-0.0289043200000023</v>
      </c>
      <c r="AA23" s="57" t="n">
        <f aca="false">(SUMIF(Reference,CONCATENATE(AA$13,$H$23),'GRMS Detail'!$D$2:$D$14098)/10000)+(SUMIF(Reference,CONCATENATE(AA$13,$I$23),'GRMS Detail'!$D$2:$D$14098)/10000)+(SUMIF(Reference,CONCATENATE(AA$13,$J$23),'GRMS Detail'!$D$2:$D$14098)/10000)</f>
        <v>-221.46915143</v>
      </c>
      <c r="AB23" s="28" t="n">
        <f aca="false">AA23-[17]Sheet1!AA23</f>
        <v>0.500692419999893</v>
      </c>
      <c r="AC23" s="58" t="n">
        <f aca="false">$S23+$U23+$W23+$Y23+$AA23</f>
        <v>1904.32316373</v>
      </c>
      <c r="AD23" s="28" t="n">
        <f aca="false">AC23-[17]Sheet1!AC23</f>
        <v>-813.84808907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Detail'!$D$2:$D$14098)/10000)+(SUMIF(Reference,CONCATENATE(Q$13,$E$24),'GRMS Detail'!$D$2:$D$14098)/10000)+(SUMIF(Reference,CONCATENATE(Q$13,$F$24),'GRMS Detail'!$D$2:$D$14098)/10000)+(SUMIF(Reference,CONCATENATE(Q$13,$H$24),'GRMS Detail'!$D$2:$D$14098)/10000)+(SUMIF(Reference,CONCATENATE(Q$13,$J$24),'GRMS Detail'!$D$2:$D$14098)/10000)</f>
        <v>348.62418716</v>
      </c>
      <c r="R24" s="28" t="n">
        <f aca="false">Q24-[17]Sheet1!Q24</f>
        <v>-44.0844670100001</v>
      </c>
      <c r="S24" s="57" t="n">
        <f aca="false">(SUMIF(Reference,CONCATENATE(S$13,$D$24),'GRMS Detail'!$D$2:$D$14098)/10000)+(SUMIF(Reference,CONCATENATE(S$13,$E$24),'GRMS Detail'!$D$2:$D$14098)/10000)+(SUMIF(Reference,CONCATENATE(S$13,$F$24),'GRMS Detail'!$D$2:$D$14098)/10000)+(SUMIF(Reference,CONCATENATE(S$13,$H$24),'GRMS Detail'!$D$2:$D$14098)/10000)+(SUMIF(Reference,CONCATENATE(S$13,$J$24),'GRMS Detail'!$D$2:$D$14098)/10000)</f>
        <v>1699.34199303</v>
      </c>
      <c r="T24" s="28" t="n">
        <f aca="false">S24-[17]Sheet1!S24</f>
        <v>29.7479876200002</v>
      </c>
      <c r="U24" s="57" t="n">
        <f aca="false">(SUMIF(Reference,CONCATENATE(U$13,$D$24),'GRMS Detail'!$D$2:$D$14098)/10000)+(SUMIF(Reference,CONCATENATE(U$13,$E$24),'GRMS Detail'!$D$2:$D$14098)/10000)+(SUMIF(Reference,CONCATENATE(U$13,$F$24),'GRMS Detail'!$D$2:$D$14098)/10000)+(SUMIF(Reference,CONCATENATE(U$13,$H$24),'GRMS Detail'!$D$2:$D$14098)/10000)+(SUMIF(Reference,CONCATENATE(U$13,$J$24),'GRMS Detail'!$D$2:$D$14098)/10000)</f>
        <v>2199.01853556</v>
      </c>
      <c r="V24" s="28" t="n">
        <f aca="false">U24-[17]Sheet1!U24</f>
        <v>7.4209184399997</v>
      </c>
      <c r="W24" s="57" t="n">
        <f aca="false">(SUMIF(Reference,CONCATENATE(W$13,$D$24),'GRMS Detail'!$D$2:$D$14098)/10000)+(SUMIF(Reference,CONCATENATE(W$13,$E$24),'GRMS Detail'!$D$2:$D$14098)/10000)+(SUMIF(Reference,CONCATENATE(W$13,$F$24),'GRMS Detail'!$D$2:$D$14098)/10000)+(SUMIF(Reference,CONCATENATE(W$13,$H$24),'GRMS Detail'!$D$2:$D$14098)/10000)+(SUMIF(Reference,CONCATENATE(W$13,$J$24),'GRMS Detail'!$D$2:$D$14098)/10000)</f>
        <v>4309.36984747</v>
      </c>
      <c r="X24" s="28" t="n">
        <f aca="false">W24-[17]Sheet1!W24</f>
        <v>631.347287179998</v>
      </c>
      <c r="Y24" s="57" t="n">
        <f aca="false">(SUMIF(Reference,CONCATENATE(Y$13,$D$24),'GRMS Detail'!$D$2:$D$14098)/10000)+(SUMIF(Reference,CONCATENATE(Y$13,$E$24),'GRMS Detail'!$D$2:$D$14098)/10000)+(SUMIF(Reference,CONCATENATE(Y$13,$F$24),'GRMS Detail'!$D$2:$D$14098)/10000)+(SUMIF(Reference,CONCATENATE(Y$13,$H$24),'GRMS Detail'!$D$2:$D$14098)/10000)+(SUMIF(Reference,CONCATENATE(Y$13,$J$24),'GRMS Detail'!$D$2:$D$14098)/10000)</f>
        <v>328.90989812</v>
      </c>
      <c r="Z24" s="28" t="n">
        <f aca="false">Y24-[17]Sheet1!Y24</f>
        <v>0.272607279999988</v>
      </c>
      <c r="AA24" s="57" t="n">
        <f aca="false">(SUMIF(Reference,CONCATENATE(AA$13,$D$24),'GRMS Detail'!$D$2:$D$14098)/10000)+(SUMIF(Reference,CONCATENATE(AA$13,$E$24),'GRMS Detail'!$D$2:$D$14098)/10000)+(SUMIF(Reference,CONCATENATE(AA$13,$F$24),'GRMS Detail'!$D$2:$D$14098)/10000)+(SUMIF(Reference,CONCATENATE(AA$13,$H$24),'GRMS Detail'!$D$2:$D$14098)/10000)+(SUMIF(Reference,CONCATENATE(AA$13,$J$24),'GRMS Detail'!$D$2:$D$14098)/10000)</f>
        <v>-369.33562184</v>
      </c>
      <c r="AB24" s="28" t="n">
        <f aca="false">AA24-[17]Sheet1!AA24</f>
        <v>-0.668194059999792</v>
      </c>
      <c r="AC24" s="58" t="n">
        <f aca="false">$S24+$U24+$W24+$Y24+$AA24</f>
        <v>8167.30465234</v>
      </c>
      <c r="AD24" s="28" t="n">
        <f aca="false">AC24-[17]Sheet1!AC24</f>
        <v>668.120606459999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Detail'!$D$2:$D$14098)/10000)</f>
        <v>0</v>
      </c>
      <c r="R25" s="28" t="n">
        <f aca="false">Q25-[17]Sheet1!Q25</f>
        <v>0</v>
      </c>
      <c r="S25" s="57" t="n">
        <f aca="false">(SUMIF(Reference,CONCATENATE(S$13,$H$25),'GRMS Detail'!$D$2:$D$14098)/10000)</f>
        <v>27.18118009</v>
      </c>
      <c r="T25" s="28" t="n">
        <f aca="false">S25-[17]Sheet1!S25</f>
        <v>5.64071883</v>
      </c>
      <c r="U25" s="57" t="n">
        <f aca="false">(SUMIF(Reference,CONCATENATE(U$13,$H$25),'GRMS Detail'!$D$2:$D$14098)/10000)</f>
        <v>89.07804702</v>
      </c>
      <c r="V25" s="28" t="n">
        <f aca="false">U25-[17]Sheet1!U25</f>
        <v>6.32433208000001</v>
      </c>
      <c r="W25" s="57" t="n">
        <f aca="false">(SUMIF(Reference,CONCATENATE(W$13,$H$25),'GRMS Detail'!$D$2:$D$14098)/10000)</f>
        <v>72.47006578</v>
      </c>
      <c r="X25" s="28" t="n">
        <f aca="false">W25-[17]Sheet1!W25</f>
        <v>32.91421378</v>
      </c>
      <c r="Y25" s="57" t="n">
        <f aca="false">(SUMIF(Reference,CONCATENATE(Y$13,$H$25),'GRMS Detail'!$D$2:$D$14098)/10000)</f>
        <v>0</v>
      </c>
      <c r="Z25" s="28" t="n">
        <f aca="false">Y25-[17]Sheet1!Y25</f>
        <v>0</v>
      </c>
      <c r="AA25" s="57" t="n">
        <f aca="false">(SUMIF(Reference,CONCATENATE(AA$13,$H$25),'GRMS Detail'!$D$2:$D$14098)/10000)</f>
        <v>0</v>
      </c>
      <c r="AB25" s="28" t="n">
        <f aca="false">AA25-[17]Sheet1!AA25</f>
        <v>0</v>
      </c>
      <c r="AC25" s="58" t="n">
        <f aca="false">$S25+$U25+$W25+$Y25+$AA25</f>
        <v>188.72929289</v>
      </c>
      <c r="AD25" s="28" t="n">
        <f aca="false">AC25-[17]Sheet1!AC25</f>
        <v>44.87926469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Detail'!$D$2:$D$14098)/10000)+(SUMIF(Reference,CONCATENATE(Q$13,$G$26),'GRMS Detail'!$D$2:$D$14098)/10000)+(SUMIF(Reference,CONCATENATE(Q$13,$H$26),'GRMS Detail'!$D$2:$D$14098)/10000)+(SUMIF(Reference,CONCATENATE(Q$13,$I$26),'GRMS Detail'!$D$2:$D$14098)/10000)</f>
        <v>43.21360764</v>
      </c>
      <c r="R26" s="28" t="n">
        <f aca="false">Q26-[17]Sheet1!Q26</f>
        <v>6.79722246</v>
      </c>
      <c r="S26" s="57" t="n">
        <f aca="false">(SUMIF(Reference,CONCATENATE(S$13,$F$26),'GRMS Detail'!$D$2:$D$14098)/10000)+(SUMIF(Reference,CONCATENATE(S$13,$G$26),'GRMS Detail'!$D$2:$D$14098)/10000)+(SUMIF(Reference,CONCATENATE(S$13,$H$26),'GRMS Detail'!$D$2:$D$14098)/10000)+(SUMIF(Reference,CONCATENATE(S$13,$I$26),'GRMS Detail'!$D$2:$D$14098)/10000)</f>
        <v>-0.12848316</v>
      </c>
      <c r="T26" s="28" t="n">
        <f aca="false">S26-[17]Sheet1!S26</f>
        <v>0.342899339999998</v>
      </c>
      <c r="U26" s="57" t="n">
        <f aca="false">(SUMIF(Reference,CONCATENATE(U$13,$F$26),'GRMS Detail'!$D$2:$D$14098)/10000)+(SUMIF(Reference,CONCATENATE(U$13,$G$26),'GRMS Detail'!$D$2:$D$14098)/10000)+(SUMIF(Reference,CONCATENATE(U$13,$H$26),'GRMS Detail'!$D$2:$D$14098)/10000)+(SUMIF(Reference,CONCATENATE(U$13,$I$26),'GRMS Detail'!$D$2:$D$14098)/10000)</f>
        <v>352.51907476</v>
      </c>
      <c r="V26" s="28" t="n">
        <f aca="false">U26-[17]Sheet1!U26</f>
        <v>-3.65469941999993</v>
      </c>
      <c r="W26" s="57" t="n">
        <f aca="false">(SUMIF(Reference,CONCATENATE(W$13,$F$26),'GRMS Detail'!$D$2:$D$14098)/10000)+(SUMIF(Reference,CONCATENATE(W$13,$G$26),'GRMS Detail'!$D$2:$D$14098)/10000)+(SUMIF(Reference,CONCATENATE(W$13,$H$26),'GRMS Detail'!$D$2:$D$14098)/10000)+(SUMIF(Reference,CONCATENATE(W$13,$I$26),'GRMS Detail'!$D$2:$D$14098)/10000)</f>
        <v>191.39453357</v>
      </c>
      <c r="X26" s="28" t="n">
        <f aca="false">W26-[17]Sheet1!W26</f>
        <v>212.2041518</v>
      </c>
      <c r="Y26" s="57" t="n">
        <f aca="false">(SUMIF(Reference,CONCATENATE(Y$13,$F$26),'GRMS Detail'!$D$2:$D$14098)/10000)+(SUMIF(Reference,CONCATENATE(Y$13,$G$26),'GRMS Detail'!$D$2:$D$14098)/10000)+(SUMIF(Reference,CONCATENATE(Y$13,$H$26),'GRMS Detail'!$D$2:$D$14098)/10000)+(SUMIF(Reference,CONCATENATE(Y$13,$I$26),'GRMS Detail'!$D$2:$D$14098)/10000)</f>
        <v>7.32309021</v>
      </c>
      <c r="Z26" s="28" t="n">
        <f aca="false">Y26-[17]Sheet1!Y26</f>
        <v>0.00562140999999983</v>
      </c>
      <c r="AA26" s="57" t="n">
        <f aca="false">(SUMIF(Reference,CONCATENATE(AA$13,$F$26),'GRMS Detail'!$D$2:$D$14098)/10000)+(SUMIF(Reference,CONCATENATE(AA$13,$G$26),'GRMS Detail'!$D$2:$D$14098)/10000)+(SUMIF(Reference,CONCATENATE(AA$13,$H$26),'GRMS Detail'!$D$2:$D$14098)/10000)+(SUMIF(Reference,CONCATENATE(AA$13,$I$26),'GRMS Detail'!$D$2:$D$14098)/10000)</f>
        <v>60.26062801</v>
      </c>
      <c r="AB26" s="28" t="n">
        <f aca="false">AA26-[17]Sheet1!AA26</f>
        <v>0.12324180000001</v>
      </c>
      <c r="AC26" s="58" t="n">
        <f aca="false">$S26+$U26+$W26+$Y26+$AA26</f>
        <v>611.36884339</v>
      </c>
      <c r="AD26" s="28" t="n">
        <f aca="false">AC26-[17]Sheet1!AC26</f>
        <v>209.02121493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Detail'!$D$2:$D$14098)/10000)+(SUMIF(Reference,CONCATENATE(Q$13,$I$27),'GRMS Detail'!$D$2:$D$14098)/10000)</f>
        <v>0</v>
      </c>
      <c r="R27" s="28" t="n">
        <f aca="false">Q27-[17]Sheet1!Q27</f>
        <v>0</v>
      </c>
      <c r="S27" s="57" t="n">
        <f aca="false">(SUMIF(Reference,CONCATENATE(S$13,$H$27),'GRMS Detail'!$D$2:$D$14098)/10000)+(SUMIF(Reference,CONCATENATE(S$13,$I$27),'GRMS Detail'!$D$2:$D$14098)/10000)</f>
        <v>0</v>
      </c>
      <c r="T27" s="28" t="n">
        <f aca="false">S27-[17]Sheet1!S27</f>
        <v>0</v>
      </c>
      <c r="U27" s="57" t="n">
        <f aca="false">(SUMIF(Reference,CONCATENATE(U$13,$H$27),'GRMS Detail'!$D$2:$D$14098)/10000)+(SUMIF(Reference,CONCATENATE(U$13,$I$27),'GRMS Detail'!$D$2:$D$14098)/10000)</f>
        <v>0</v>
      </c>
      <c r="V27" s="28" t="n">
        <f aca="false">U27-[17]Sheet1!U27</f>
        <v>0</v>
      </c>
      <c r="W27" s="57" t="n">
        <f aca="false">(SUMIF(Reference,CONCATENATE(W$13,$H$27),'GRMS Detail'!$D$2:$D$14098)/10000)+(SUMIF(Reference,CONCATENATE(W$13,$I$27),'GRMS Detail'!$D$2:$D$14098)/10000)</f>
        <v>0</v>
      </c>
      <c r="X27" s="28" t="n">
        <f aca="false">W27-[17]Sheet1!W27</f>
        <v>0</v>
      </c>
      <c r="Y27" s="57" t="n">
        <f aca="false">(SUMIF(Reference,CONCATENATE(Y$13,$H$27),'GRMS Detail'!$D$2:$D$14098)/10000)+(SUMIF(Reference,CONCATENATE(Y$13,$I$27),'GRMS Detail'!$D$2:$D$14098)/10000)</f>
        <v>0</v>
      </c>
      <c r="Z27" s="28" t="n">
        <f aca="false">Y27-[17]Sheet1!Y27</f>
        <v>0</v>
      </c>
      <c r="AA27" s="57" t="n">
        <f aca="false">(SUMIF(Reference,CONCATENATE(AA$13,$H$27),'GRMS Detail'!$D$2:$D$14098)/10000)+(SUMIF(Reference,CONCATENATE(AA$13,$I$27),'GRMS Detail'!$D$2:$D$14098)/10000)</f>
        <v>0</v>
      </c>
      <c r="AB27" s="28" t="n">
        <f aca="false">AA27-[17]Sheet1!AA27</f>
        <v>0</v>
      </c>
      <c r="AC27" s="58"/>
      <c r="AD27" s="28" t="n">
        <f aca="false">AC27-[17]Sheet1!AC27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206.81553987</v>
      </c>
      <c r="R28" s="74" t="n">
        <f aca="false">Q28-[17]Sheet1!Q28</f>
        <v>-29.8857142400001</v>
      </c>
      <c r="S28" s="74" t="n">
        <f aca="false">SUM(S17:S27)</f>
        <v>1049.1002892</v>
      </c>
      <c r="T28" s="74" t="n">
        <f aca="false">S28-[17]Sheet1!S28</f>
        <v>291.90950978</v>
      </c>
      <c r="U28" s="74" t="n">
        <f aca="false">SUM(U17:U27)</f>
        <v>-3704.56591355945</v>
      </c>
      <c r="V28" s="74" t="n">
        <f aca="false">U28-[17]Sheet1!U28</f>
        <v>119.280640703389</v>
      </c>
      <c r="W28" s="74" t="n">
        <f aca="false">SUM(W17:W27)</f>
        <v>-2630.05974885779</v>
      </c>
      <c r="X28" s="74" t="n">
        <f aca="false">W28-[17]Sheet1!W28</f>
        <v>1556.18887994592</v>
      </c>
      <c r="Y28" s="74" t="n">
        <f aca="false">SUM(Y17:Y27)</f>
        <v>1455.40561459</v>
      </c>
      <c r="Z28" s="74" t="n">
        <f aca="false">Y28-[17]Sheet1!Y28</f>
        <v>228.55015092</v>
      </c>
      <c r="AA28" s="74" t="n">
        <f aca="false">SUM(AA17:AA27)</f>
        <v>606.86389585</v>
      </c>
      <c r="AB28" s="74" t="n">
        <f aca="false">AA28-[17]Sheet1!AA28</f>
        <v>123.054937049999</v>
      </c>
      <c r="AC28" s="74" t="n">
        <f aca="false">SUM(AC17:AC27)</f>
        <v>-3223.25586277724</v>
      </c>
      <c r="AD28" s="74" t="n">
        <f aca="false">AC28-[17]Sheet1!AC28</f>
        <v>2318.98411839931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Detail'!$D$2:$D$14098)/10000)+(SUMIF(Reference,CONCATENATE(Q$13,$I$30),'GRMS Detail'!$D$2:$D$14098)/10000)+(SUMIF(Reference,CONCATENATE(Q$13,$J$30),'GRMS Detail'!$D$2:$D$14098)/10000)</f>
        <v>3.6076188</v>
      </c>
      <c r="R30" s="28" t="n">
        <f aca="false">Q30-[17]Sheet1!Q30</f>
        <v>2.89878193</v>
      </c>
      <c r="S30" s="57" t="n">
        <f aca="false">(SUMIF(Reference,CONCATENATE(S$13,$F$30),'GRMS Detail'!$D$2:$D$14098)/10000)</f>
        <v>145.41743322</v>
      </c>
      <c r="T30" s="28" t="n">
        <f aca="false">S30-[17]Sheet1!S30</f>
        <v>15.0008134</v>
      </c>
      <c r="U30" s="57" t="n">
        <f aca="false">(SUMIF(Reference,CONCATENATE(U$13,$F$30),'GRMS Detail'!$D$2:$D$14098)/10000)</f>
        <v>-666.96881293</v>
      </c>
      <c r="V30" s="28" t="n">
        <f aca="false">U30-[17]Sheet1!U30</f>
        <v>60.1122786</v>
      </c>
      <c r="W30" s="57" t="n">
        <f aca="false">(SUMIF(Reference,CONCATENATE(W$13,$F$30),'GRMS Detail'!$D$2:$D$14098)/10000)</f>
        <v>-977.35772126</v>
      </c>
      <c r="X30" s="28" t="n">
        <f aca="false">W30-[17]Sheet1!W30</f>
        <v>-0.3439569599999</v>
      </c>
      <c r="Y30" s="57" t="n">
        <f aca="false">(SUMIF(Reference,CONCATENATE(Y$13,$F$30),'GRMS Detail'!$D$2:$D$14098)/10000)</f>
        <v>-109.84635293</v>
      </c>
      <c r="Z30" s="28" t="n">
        <f aca="false">Y30-[17]Sheet1!Y30</f>
        <v>-0.0843209900000232</v>
      </c>
      <c r="AA30" s="57" t="n">
        <f aca="false">(SUMIF(Reference,CONCATENATE(AA$13,$F$30),'GRMS Detail'!$D$2:$D$14098)/10000)</f>
        <v>0</v>
      </c>
      <c r="AB30" s="28" t="n">
        <f aca="false">AA30-[17]Sheet1!AA30</f>
        <v>0</v>
      </c>
      <c r="AC30" s="58" t="n">
        <f aca="false">$S30+$U30+$W30+$Y30+$AA30</f>
        <v>-1608.7554539</v>
      </c>
      <c r="AD30" s="28" t="n">
        <f aca="false">AC30-[17]Sheet1!AC30</f>
        <v>74.6848140500001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Detail'!$D$2:$D$14098)/10000)+(SUMIF(Reference,CONCATENATE(Q$13,$H$31),'GRMS Detail'!$D$2:$D$14098)/10000)+(SUMIF(Reference,CONCATENATE(Q$13,$I$31),'GRMS Detail'!$D$2:$D$14098)/10000)+(SUMIF(Reference,CONCATENATE(Q$13,$J$31),'GRMS Detail'!$D$2:$D$14098)/10000)+(SUMIF(Reference,CONCATENATE(Q$13,$K$31),'GRMS Detail'!$D$2:$D$14098)/10000)+(SUMIF(Reference,CONCATENATE(Q$13,$L$31),'GRMS Detail'!$D$2:$D$14098)/10000)</f>
        <v>26.84345094</v>
      </c>
      <c r="R31" s="28" t="n">
        <f aca="false">Q31-[17]Sheet1!Q31</f>
        <v>-1.15654906</v>
      </c>
      <c r="S31" s="57" t="n">
        <f aca="false">(SUMIF(Reference,CONCATENATE(S$13,$F$31),'GRMS Detail'!$D$2:$D$14098)/10000)+(SUMIF(Reference,CONCATENATE(S$13,$H$31),'GRMS Detail'!$D$2:$D$14098)/10000)+(SUMIF(Reference,CONCATENATE(S$13,$I$31),'GRMS Detail'!$D$2:$D$14098)/10000)+(SUMIF(Reference,CONCATENATE(S$13,$J$31),'GRMS Detail'!$D$2:$D$14098)/10000)+(SUMIF(Reference,CONCATENATE(S$13,$K$31),'GRMS Detail'!$D$2:$D$14098)/10000)+(SUMIF(Reference,CONCATENATE(S$13,$L$31),'GRMS Detail'!$D$2:$D$14098)/10000)</f>
        <v>374.78719903</v>
      </c>
      <c r="T31" s="28" t="n">
        <f aca="false">S31-[17]Sheet1!S31</f>
        <v>0.0267972799999257</v>
      </c>
      <c r="U31" s="57" t="n">
        <f aca="false">(SUMIF(Reference,CONCATENATE(U$13,$F$31),'GRMS Detail'!$D$2:$D$14098)/10000)+(SUMIF(Reference,CONCATENATE(U$13,$H$31),'GRMS Detail'!$D$2:$D$14098)/10000)+(SUMIF(Reference,CONCATENATE(U$13,$I$31),'GRMS Detail'!$D$2:$D$14098)/10000)+(SUMIF(Reference,CONCATENATE(U$13,$J$31),'GRMS Detail'!$D$2:$D$14098)/10000)+(SUMIF(Reference,CONCATENATE(U$13,$K$31),'GRMS Detail'!$D$2:$D$14098)/10000)+(SUMIF(Reference,CONCATENATE(U$13,$L$31),'GRMS Detail'!$D$2:$D$14098)/10000)</f>
        <v>1444.22547264</v>
      </c>
      <c r="V31" s="28" t="n">
        <f aca="false">U31-[17]Sheet1!U31</f>
        <v>0.161531060000243</v>
      </c>
      <c r="W31" s="57" t="n">
        <f aca="false">(SUMIF(Reference,CONCATENATE(W$13,$F$31),'GRMS Detail'!$D$2:$D$14098)/10000)+(SUMIF(Reference,CONCATENATE(W$13,$H$31),'GRMS Detail'!$D$2:$D$14098)/10000)+(SUMIF(Reference,CONCATENATE(W$13,$I$31),'GRMS Detail'!$D$2:$D$14098)/10000)+(SUMIF(Reference,CONCATENATE(W$13,$J$31),'GRMS Detail'!$D$2:$D$14098)/10000)+(SUMIF(Reference,CONCATENATE(W$13,$K$31),'GRMS Detail'!$D$2:$D$14098)/10000)+(SUMIF(Reference,CONCATENATE(W$13,$L$31),'GRMS Detail'!$D$2:$D$14098)/10000)</f>
        <v>-315.8851678</v>
      </c>
      <c r="X31" s="28" t="n">
        <f aca="false">W31-[17]Sheet1!W31</f>
        <v>-0.112628659999928</v>
      </c>
      <c r="Y31" s="57" t="n">
        <f aca="false">(SUMIF(Reference,CONCATENATE(Y$13,$F$31),'GRMS Detail'!$D$2:$D$14098)/10000)+(SUMIF(Reference,CONCATENATE(Y$13,$H$31),'GRMS Detail'!$D$2:$D$14098)/10000)+(SUMIF(Reference,CONCATENATE(Y$13,$I$31),'GRMS Detail'!$D$2:$D$14098)/10000)+(SUMIF(Reference,CONCATENATE(Y$13,$J$31),'GRMS Detail'!$D$2:$D$14098)/10000)+(SUMIF(Reference,CONCATENATE(Y$13,$K$31),'GRMS Detail'!$D$2:$D$14098)/10000)+(SUMIF(Reference,CONCATENATE(Y$13,$L$31),'GRMS Detail'!$D$2:$D$14098)/10000)</f>
        <v>0</v>
      </c>
      <c r="Z31" s="28" t="n">
        <f aca="false">Y31-[17]Sheet1!Y31</f>
        <v>0</v>
      </c>
      <c r="AA31" s="57" t="n">
        <f aca="false">(SUMIF(Reference,CONCATENATE(AA$13,$F$31),'GRMS Detail'!$D$2:$D$14098)/10000)+(SUMIF(Reference,CONCATENATE(AA$13,$H$31),'GRMS Detail'!$D$2:$D$14098)/10000)+(SUMIF(Reference,CONCATENATE(AA$13,$I$31),'GRMS Detail'!$D$2:$D$14098)/10000)+(SUMIF(Reference,CONCATENATE(AA$13,$J$31),'GRMS Detail'!$D$2:$D$14098)/10000)+(SUMIF(Reference,CONCATENATE(AA$13,$K$31),'GRMS Detail'!$D$2:$D$14098)/10000)+(SUMIF(Reference,CONCATENATE(AA$13,$L$31),'GRMS Detail'!$D$2:$D$14098)/10000)</f>
        <v>0</v>
      </c>
      <c r="AB31" s="28" t="n">
        <f aca="false">AA31-[17]Sheet1!AA31</f>
        <v>0</v>
      </c>
      <c r="AC31" s="58" t="n">
        <f aca="false">$S31+$U31+$W31+$Y31+$AA31</f>
        <v>1503.12750387</v>
      </c>
      <c r="AD31" s="28" t="n">
        <f aca="false">AC31-[17]Sheet1!AC31</f>
        <v>0.0756996800005254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Q32-[17]Sheet1!Q32</f>
        <v>0</v>
      </c>
      <c r="S32" s="86"/>
      <c r="T32" s="87" t="n">
        <f aca="false">S32-[17]Sheet1!S32</f>
        <v>0</v>
      </c>
      <c r="U32" s="86"/>
      <c r="V32" s="87" t="n">
        <f aca="false">U32-[17]Sheet1!U32</f>
        <v>0</v>
      </c>
      <c r="W32" s="86"/>
      <c r="X32" s="87" t="n">
        <f aca="false">W32-[17]Sheet1!W32</f>
        <v>0</v>
      </c>
      <c r="Y32" s="86"/>
      <c r="Z32" s="87" t="n">
        <f aca="false">Y32-[17]Sheet1!Y32</f>
        <v>0</v>
      </c>
      <c r="AA32" s="86"/>
      <c r="AB32" s="87" t="n">
        <f aca="false">AA32-[17]Sheet1!AA32</f>
        <v>0</v>
      </c>
      <c r="AC32" s="88"/>
      <c r="AD32" s="21" t="n">
        <f aca="false">AC32-[17]Sheet1!AC32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30.45106974</v>
      </c>
      <c r="R33" s="74" t="n">
        <f aca="false">Q33-[17]Sheet1!Q33</f>
        <v>1.74223287</v>
      </c>
      <c r="S33" s="74" t="n">
        <f aca="false">SUM(S30:S32)</f>
        <v>520.20463225</v>
      </c>
      <c r="T33" s="74" t="n">
        <f aca="false">S33-[17]Sheet1!S33</f>
        <v>15.0276106799999</v>
      </c>
      <c r="U33" s="74" t="n">
        <f aca="false">SUM(U30:U32)</f>
        <v>777.25665971</v>
      </c>
      <c r="V33" s="74" t="n">
        <f aca="false">U33-[17]Sheet1!U33</f>
        <v>60.2738096600002</v>
      </c>
      <c r="W33" s="74" t="n">
        <f aca="false">SUM(W30:W32)</f>
        <v>-1293.24288906</v>
      </c>
      <c r="X33" s="74" t="n">
        <f aca="false">W33-[17]Sheet1!W33</f>
        <v>-0.456585619999714</v>
      </c>
      <c r="Y33" s="74" t="n">
        <f aca="false">SUM(Y30:Y32)</f>
        <v>-109.84635293</v>
      </c>
      <c r="Z33" s="74" t="n">
        <f aca="false">Y33-[17]Sheet1!Y33</f>
        <v>-0.0843209900000232</v>
      </c>
      <c r="AA33" s="74" t="n">
        <f aca="false">SUM(AA30:AA32)</f>
        <v>0</v>
      </c>
      <c r="AB33" s="74" t="n">
        <f aca="false">AA33-[17]Sheet1!AA33</f>
        <v>0</v>
      </c>
      <c r="AC33" s="74" t="n">
        <f aca="false">SUM(AC30:AC32)</f>
        <v>-105.62795003</v>
      </c>
      <c r="AD33" s="90" t="n">
        <f aca="false">AC33-[17]Sheet1!AC33</f>
        <v>74.7605137300006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-218.60031961</v>
      </c>
      <c r="R40" s="103" t="n">
        <f aca="false">Q40-[18]Sheet1!Q40</f>
        <v>-1.15798102000002</v>
      </c>
      <c r="S40" s="103" t="n">
        <f aca="false">SUM(S41:S43)</f>
        <v>-124.95108081</v>
      </c>
      <c r="T40" s="103" t="n">
        <f aca="false">S40-[18]Sheet1!S40</f>
        <v>399.45480776</v>
      </c>
      <c r="U40" s="103" t="n">
        <f aca="false">SUM(U41:U43)</f>
        <v>-2342.32887668945</v>
      </c>
      <c r="V40" s="103" t="n">
        <f aca="false">U40-[18]Sheet1!U40</f>
        <v>262.430017263386</v>
      </c>
      <c r="W40" s="103" t="n">
        <f aca="false">SUM(W41:W43)</f>
        <v>-3320.54353827779</v>
      </c>
      <c r="X40" s="103" t="n">
        <f aca="false">W40-[18]Sheet1!W40</f>
        <v>470.538639355923</v>
      </c>
      <c r="Y40" s="103" t="n">
        <f aca="false">SUM(Y41:Y43)</f>
        <v>-729.91429266</v>
      </c>
      <c r="Z40" s="103" t="n">
        <f aca="false">Y40-[18]Sheet1!Y40</f>
        <v>115.18735937</v>
      </c>
      <c r="AA40" s="103" t="n">
        <f aca="false">SUM(AA41:AA43)</f>
        <v>-2.94054561000007</v>
      </c>
      <c r="AB40" s="103" t="n">
        <f aca="false">AA40-[18]Sheet1!AA40</f>
        <v>130.98609672</v>
      </c>
      <c r="AC40" s="103" t="n">
        <f aca="false">SUM(AC41:AC43)</f>
        <v>-6520.67833404724</v>
      </c>
      <c r="AD40" s="103" t="n">
        <f aca="false">AC40-[18]Sheet1!AC40</f>
        <v>1378.59692046931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-95.03538262</v>
      </c>
      <c r="R41" s="105" t="n">
        <f aca="false">Q41-[18]Sheet1!Q41</f>
        <v>-0.74446085999999</v>
      </c>
      <c r="S41" s="105" t="n">
        <f aca="false">S19</f>
        <v>1145.01573063</v>
      </c>
      <c r="T41" s="105" t="n">
        <f aca="false">S41-[18]Sheet1!S41</f>
        <v>207.96791738</v>
      </c>
      <c r="U41" s="105" t="n">
        <f aca="false">U19</f>
        <v>1479.20870476055</v>
      </c>
      <c r="V41" s="105" t="n">
        <f aca="false">U41-[18]Sheet1!U41</f>
        <v>9.24987793338755</v>
      </c>
      <c r="W41" s="105" t="n">
        <f aca="false">W19</f>
        <v>-399.31388551779</v>
      </c>
      <c r="X41" s="105" t="n">
        <f aca="false">W41-[18]Sheet1!W41</f>
        <v>420.302185395923</v>
      </c>
      <c r="Y41" s="105" t="n">
        <f aca="false">Y19</f>
        <v>-223.33894423</v>
      </c>
      <c r="Z41" s="105" t="n">
        <f aca="false">Y41-[18]Sheet1!Y41</f>
        <v>115.55703209</v>
      </c>
      <c r="AA41" s="105" t="n">
        <f aca="false">AA19</f>
        <v>-408.46524125</v>
      </c>
      <c r="AB41" s="105" t="n">
        <f aca="false">AA41-[18]Sheet1!AA41</f>
        <v>129.28951516</v>
      </c>
      <c r="AC41" s="105" t="n">
        <f aca="false">AC19</f>
        <v>1593.10636439276</v>
      </c>
      <c r="AD41" s="105" t="n">
        <f aca="false">AC41-[18]Sheet1!AC41</f>
        <v>882.366527959311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9.60942347</v>
      </c>
      <c r="R42" s="105" t="n">
        <f aca="false">Q42-[18]Sheet1!Q42</f>
        <v>-5.10558811000002</v>
      </c>
      <c r="S42" s="105" t="n">
        <f aca="false">S17+S20</f>
        <v>882.75159341</v>
      </c>
      <c r="T42" s="105" t="n">
        <f aca="false">S42-[18]Sheet1!S42</f>
        <v>107.3822029</v>
      </c>
      <c r="U42" s="105" t="n">
        <f aca="false">U17+U20</f>
        <v>3681.51380008</v>
      </c>
      <c r="V42" s="105" t="n">
        <f aca="false">U42-[18]Sheet1!U42</f>
        <v>261.95203619</v>
      </c>
      <c r="W42" s="105" t="n">
        <f aca="false">W17+W20</f>
        <v>-243.7496574</v>
      </c>
      <c r="X42" s="105" t="n">
        <f aca="false">W42-[18]Sheet1!W42</f>
        <v>187.86396293</v>
      </c>
      <c r="Y42" s="105" t="n">
        <f aca="false">Y17+Y20</f>
        <v>-208.66997334</v>
      </c>
      <c r="Z42" s="105" t="n">
        <f aca="false">Y42-[18]Sheet1!Y42</f>
        <v>-0.170910160000034</v>
      </c>
      <c r="AA42" s="105" t="n">
        <f aca="false">AA17+AA20</f>
        <v>775.12740658</v>
      </c>
      <c r="AB42" s="105" t="n">
        <f aca="false">AA42-[18]Sheet1!AA42</f>
        <v>1.83884117000014</v>
      </c>
      <c r="AC42" s="105" t="n">
        <f aca="false">AC17+AC20</f>
        <v>4886.97316933</v>
      </c>
      <c r="AD42" s="105" t="n">
        <f aca="false">AC42-[18]Sheet1!AC42</f>
        <v>558.866133030001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-133.17436046</v>
      </c>
      <c r="R43" s="105" t="n">
        <f aca="false">Q43-[18]Sheet1!Q43</f>
        <v>4.69206794999997</v>
      </c>
      <c r="S43" s="105" t="n">
        <f aca="false">S18</f>
        <v>-2152.71840485</v>
      </c>
      <c r="T43" s="105" t="n">
        <f aca="false">S43-[18]Sheet1!S43</f>
        <v>84.1046874799999</v>
      </c>
      <c r="U43" s="105" t="n">
        <f aca="false">U18</f>
        <v>-7503.05138153</v>
      </c>
      <c r="V43" s="105" t="n">
        <f aca="false">U43-[18]Sheet1!U43</f>
        <v>-8.77189686000293</v>
      </c>
      <c r="W43" s="105" t="n">
        <f aca="false">W18</f>
        <v>-2677.47999536</v>
      </c>
      <c r="X43" s="105" t="n">
        <f aca="false">W43-[18]Sheet1!W43</f>
        <v>-137.62750897</v>
      </c>
      <c r="Y43" s="105" t="n">
        <f aca="false">Y18</f>
        <v>-297.90537509</v>
      </c>
      <c r="Z43" s="105" t="n">
        <f aca="false">Y43-[18]Sheet1!Y43</f>
        <v>-0.198762560000034</v>
      </c>
      <c r="AA43" s="105" t="n">
        <f aca="false">AA18</f>
        <v>-369.60271094</v>
      </c>
      <c r="AB43" s="105" t="n">
        <f aca="false">AA43-[18]Sheet1!AA43</f>
        <v>-0.14225960999994</v>
      </c>
      <c r="AC43" s="105" t="n">
        <f aca="false">AC18</f>
        <v>-13000.75786777</v>
      </c>
      <c r="AD43" s="105" t="n">
        <f aca="false">AC43-[18]Sheet1!AC43</f>
        <v>-62.6357405200015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-180.9503005</v>
      </c>
      <c r="R44" s="107" t="n">
        <f aca="false">Q44-[18]Sheet1!Q44</f>
        <v>58.13326899</v>
      </c>
      <c r="S44" s="107" t="n">
        <f aca="false">SUM(S45:S47)</f>
        <v>-431.31722422</v>
      </c>
      <c r="T44" s="107" t="n">
        <f aca="false">S44-[18]Sheet1!S44</f>
        <v>96.2210156599996</v>
      </c>
      <c r="U44" s="107" t="n">
        <f aca="false">SUM(U45:U47)</f>
        <v>-5090.31948573</v>
      </c>
      <c r="V44" s="107" t="n">
        <f aca="false">U44-[18]Sheet1!U44</f>
        <v>508.772743390001</v>
      </c>
      <c r="W44" s="107" t="n">
        <f aca="false">SUM(W45:W47)</f>
        <v>-4891.10097273</v>
      </c>
      <c r="X44" s="107" t="n">
        <f aca="false">W44-[18]Sheet1!W44</f>
        <v>241.717973930001</v>
      </c>
      <c r="Y44" s="107" t="n">
        <f aca="false">SUM(Y45:Y47)</f>
        <v>1781.18695774</v>
      </c>
      <c r="Z44" s="107" t="n">
        <f aca="false">Y44-[18]Sheet1!Y44</f>
        <v>113.02914619</v>
      </c>
      <c r="AA44" s="107" t="n">
        <f aca="false">SUM(AA45:AA47)</f>
        <v>1140.34858672</v>
      </c>
      <c r="AB44" s="107" t="n">
        <f aca="false">AA44-[18]Sheet1!AA44</f>
        <v>-7.88689983000154</v>
      </c>
      <c r="AC44" s="107" t="n">
        <f aca="false">SUM(AC45:AC47)</f>
        <v>-7491.20213822</v>
      </c>
      <c r="AD44" s="107" t="n">
        <f aca="false">AC44-[18]Sheet1!AC44</f>
        <v>951.853979339998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3.6076188</v>
      </c>
      <c r="R45" s="105" t="n">
        <f aca="false">Q45-[18]Sheet1!Q45</f>
        <v>2.89878193</v>
      </c>
      <c r="S45" s="105" t="n">
        <f aca="false">S30</f>
        <v>145.41743322</v>
      </c>
      <c r="T45" s="105" t="n">
        <f aca="false">S45-[18]Sheet1!S45</f>
        <v>15.0008134</v>
      </c>
      <c r="U45" s="105" t="n">
        <f aca="false">U30</f>
        <v>-666.96881293</v>
      </c>
      <c r="V45" s="105" t="n">
        <f aca="false">U45-[18]Sheet1!U45</f>
        <v>60.1122786</v>
      </c>
      <c r="W45" s="105" t="n">
        <f aca="false">W30</f>
        <v>-977.35772126</v>
      </c>
      <c r="X45" s="105" t="n">
        <f aca="false">W45-[18]Sheet1!W45</f>
        <v>-0.3439569599999</v>
      </c>
      <c r="Y45" s="105" t="n">
        <f aca="false">Y30</f>
        <v>-109.84635293</v>
      </c>
      <c r="Z45" s="105" t="n">
        <f aca="false">Y45-[18]Sheet1!Y45</f>
        <v>-0.0843209900000232</v>
      </c>
      <c r="AA45" s="105" t="n">
        <f aca="false">AA30</f>
        <v>0</v>
      </c>
      <c r="AB45" s="105" t="n">
        <f aca="false">AA45-[18]Sheet1!AA45</f>
        <v>0</v>
      </c>
      <c r="AC45" s="105" t="n">
        <f aca="false">AC30</f>
        <v>-1608.7554539</v>
      </c>
      <c r="AD45" s="105" t="n">
        <f aca="false">AC45-[18]Sheet1!AC45</f>
        <v>74.6848140500001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26.84345094</v>
      </c>
      <c r="R46" s="105" t="n">
        <f aca="false">Q46-[18]Sheet1!Q46</f>
        <v>-1.15654906</v>
      </c>
      <c r="S46" s="105" t="n">
        <f aca="false">S31+S25</f>
        <v>401.96837912</v>
      </c>
      <c r="T46" s="105" t="n">
        <f aca="false">S46-[18]Sheet1!S46</f>
        <v>5.66751610999989</v>
      </c>
      <c r="U46" s="105" t="n">
        <f aca="false">U31+U25</f>
        <v>1533.30351966</v>
      </c>
      <c r="V46" s="105" t="n">
        <f aca="false">U46-[18]Sheet1!U46</f>
        <v>6.48586314000022</v>
      </c>
      <c r="W46" s="105" t="n">
        <f aca="false">W31+W25</f>
        <v>-243.41510202</v>
      </c>
      <c r="X46" s="105" t="n">
        <f aca="false">W46-[18]Sheet1!W46</f>
        <v>32.8015851200001</v>
      </c>
      <c r="Y46" s="105" t="n">
        <f aca="false">Y31+Y25</f>
        <v>0</v>
      </c>
      <c r="Z46" s="105" t="n">
        <f aca="false">Y46-[18]Sheet1!Y46</f>
        <v>0</v>
      </c>
      <c r="AA46" s="105" t="n">
        <f aca="false">AA31+AA25</f>
        <v>0</v>
      </c>
      <c r="AB46" s="105" t="n">
        <f aca="false">AA46-[18]Sheet1!AA46</f>
        <v>0</v>
      </c>
      <c r="AC46" s="105" t="n">
        <f aca="false">AC31+AC25</f>
        <v>1691.85679676</v>
      </c>
      <c r="AD46" s="105" t="n">
        <f aca="false">AC46-[18]Sheet1!AC46</f>
        <v>44.9549643700007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-211.40137024</v>
      </c>
      <c r="R47" s="105" t="n">
        <f aca="false">Q47-[18]Sheet1!Q47</f>
        <v>56.39103612</v>
      </c>
      <c r="S47" s="105" t="n">
        <f aca="false">S21+S22</f>
        <v>-978.70303656</v>
      </c>
      <c r="T47" s="105" t="n">
        <f aca="false">S47-[18]Sheet1!S47</f>
        <v>75.5526861499998</v>
      </c>
      <c r="U47" s="105" t="n">
        <f aca="false">U21+U22</f>
        <v>-5956.65419246</v>
      </c>
      <c r="V47" s="105" t="n">
        <f aca="false">U47-[18]Sheet1!U47</f>
        <v>442.17460165</v>
      </c>
      <c r="W47" s="105" t="n">
        <f aca="false">W21+W22</f>
        <v>-3670.32814945</v>
      </c>
      <c r="X47" s="105" t="n">
        <f aca="false">W47-[18]Sheet1!W47</f>
        <v>209.260345770001</v>
      </c>
      <c r="Y47" s="105" t="n">
        <f aca="false">Y21+Y22</f>
        <v>1891.03331067</v>
      </c>
      <c r="Z47" s="105" t="n">
        <f aca="false">Y47-[18]Sheet1!Y47</f>
        <v>113.11346718</v>
      </c>
      <c r="AA47" s="105" t="n">
        <f aca="false">AA21+AA22</f>
        <v>1140.34858672</v>
      </c>
      <c r="AB47" s="105" t="n">
        <f aca="false">AA47-[18]Sheet1!AA47</f>
        <v>-7.88689983000154</v>
      </c>
      <c r="AC47" s="105" t="n">
        <f aca="false">AC21+AC22</f>
        <v>-7574.30348108</v>
      </c>
      <c r="AD47" s="105" t="n">
        <f aca="false">AC47-[18]Sheet1!AC47</f>
        <v>832.214200919998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636.81722972</v>
      </c>
      <c r="R48" s="103" t="n">
        <f aca="false">Q48-[18]Sheet1!Q48</f>
        <v>-85.1187693400002</v>
      </c>
      <c r="S48" s="103" t="n">
        <f aca="false">SUM(S49:S51)</f>
        <v>2125.57322648</v>
      </c>
      <c r="T48" s="103" t="n">
        <f aca="false">S48-[18]Sheet1!S48</f>
        <v>-188.73870296</v>
      </c>
      <c r="U48" s="103" t="n">
        <f aca="false">SUM(U49:U51)</f>
        <v>4505.33910857</v>
      </c>
      <c r="V48" s="103" t="n">
        <f aca="false">U48-[18]Sheet1!U48</f>
        <v>-591.648310289999</v>
      </c>
      <c r="W48" s="103" t="n">
        <f aca="false">SUM(W49:W51)</f>
        <v>4288.34187309</v>
      </c>
      <c r="X48" s="103" t="n">
        <f aca="false">W48-[18]Sheet1!W48</f>
        <v>843.475681039998</v>
      </c>
      <c r="Y48" s="103" t="n">
        <f aca="false">SUM(Y49:Y51)</f>
        <v>294.28659658</v>
      </c>
      <c r="Z48" s="103" t="n">
        <f aca="false">Y48-[18]Sheet1!Y48</f>
        <v>0.249324369999954</v>
      </c>
      <c r="AA48" s="103" t="n">
        <f aca="false">SUM(AA49:AA51)</f>
        <v>-530.54414526</v>
      </c>
      <c r="AB48" s="103" t="n">
        <f aca="false">AA48-[18]Sheet1!AA48</f>
        <v>-0.0442598399998815</v>
      </c>
      <c r="AC48" s="103" t="n">
        <f aca="false">SUM(AC49:AC51)</f>
        <v>10682.99665946</v>
      </c>
      <c r="AD48" s="103" t="n">
        <f aca="false">AC48-[18]Sheet1!AC48</f>
        <v>63.2937323199985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348.62418716</v>
      </c>
      <c r="R49" s="105" t="n">
        <f aca="false">Q49-[18]Sheet1!Q49</f>
        <v>-44.0844670100001</v>
      </c>
      <c r="S49" s="105" t="n">
        <f aca="false">S24</f>
        <v>1699.34199303</v>
      </c>
      <c r="T49" s="105" t="n">
        <f aca="false">S49-[18]Sheet1!S49</f>
        <v>29.7479876200002</v>
      </c>
      <c r="U49" s="105" t="n">
        <f aca="false">U24</f>
        <v>2199.01853556</v>
      </c>
      <c r="V49" s="105" t="n">
        <f aca="false">U49-[18]Sheet1!U49</f>
        <v>7.4209184399997</v>
      </c>
      <c r="W49" s="105" t="n">
        <f aca="false">W24</f>
        <v>4309.36984747</v>
      </c>
      <c r="X49" s="105" t="n">
        <f aca="false">W49-[18]Sheet1!W49</f>
        <v>631.347287179998</v>
      </c>
      <c r="Y49" s="105" t="n">
        <f aca="false">Y24</f>
        <v>328.90989812</v>
      </c>
      <c r="Z49" s="105" t="n">
        <f aca="false">Y49-[18]Sheet1!Y49</f>
        <v>0.272607279999988</v>
      </c>
      <c r="AA49" s="105" t="n">
        <f aca="false">AA24</f>
        <v>-369.33562184</v>
      </c>
      <c r="AB49" s="105" t="n">
        <f aca="false">AA49-[18]Sheet1!AA49</f>
        <v>-0.668194059999792</v>
      </c>
      <c r="AC49" s="105" t="n">
        <f aca="false">AC24</f>
        <v>8167.30465234</v>
      </c>
      <c r="AD49" s="105" t="n">
        <f aca="false">AC49-[18]Sheet1!AC49</f>
        <v>668.120606459999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244.97943492</v>
      </c>
      <c r="R50" s="105" t="n">
        <f aca="false">Q50-[18]Sheet1!Q50</f>
        <v>-47.83152479</v>
      </c>
      <c r="S50" s="105" t="n">
        <f aca="false">S23</f>
        <v>426.35971661</v>
      </c>
      <c r="T50" s="105" t="n">
        <f aca="false">S50-[18]Sheet1!S50</f>
        <v>-218.82958992</v>
      </c>
      <c r="U50" s="105" t="n">
        <f aca="false">U23</f>
        <v>1953.80149825</v>
      </c>
      <c r="V50" s="105" t="n">
        <f aca="false">U50-[18]Sheet1!U50</f>
        <v>-595.41452931</v>
      </c>
      <c r="W50" s="105" t="n">
        <f aca="false">W23</f>
        <v>-212.42250795</v>
      </c>
      <c r="X50" s="105" t="n">
        <f aca="false">W50-[18]Sheet1!W50</f>
        <v>-0.0757579400000168</v>
      </c>
      <c r="Y50" s="105" t="n">
        <f aca="false">Y23</f>
        <v>-41.94639175</v>
      </c>
      <c r="Z50" s="105" t="n">
        <f aca="false">Y50-[18]Sheet1!Y50</f>
        <v>-0.0289043200000023</v>
      </c>
      <c r="AA50" s="105" t="n">
        <f aca="false">AA23</f>
        <v>-221.46915143</v>
      </c>
      <c r="AB50" s="105" t="n">
        <f aca="false">AA50-[18]Sheet1!AA50</f>
        <v>0.500692419999893</v>
      </c>
      <c r="AC50" s="105" t="n">
        <f aca="false">AC23</f>
        <v>1904.32316373</v>
      </c>
      <c r="AD50" s="105" t="n">
        <f aca="false">AC50-[18]Sheet1!AC50</f>
        <v>-813.84808907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43.21360764</v>
      </c>
      <c r="R51" s="105" t="n">
        <f aca="false">Q51-[18]Sheet1!Q51</f>
        <v>6.79722246</v>
      </c>
      <c r="S51" s="105" t="n">
        <f aca="false">S26</f>
        <v>-0.12848316</v>
      </c>
      <c r="T51" s="105" t="n">
        <f aca="false">S51-[18]Sheet1!S51</f>
        <v>0.342899339999998</v>
      </c>
      <c r="U51" s="105" t="n">
        <f aca="false">U26</f>
        <v>352.51907476</v>
      </c>
      <c r="V51" s="105" t="n">
        <f aca="false">U51-[18]Sheet1!U51</f>
        <v>-3.65469941999993</v>
      </c>
      <c r="W51" s="105" t="n">
        <f aca="false">W26</f>
        <v>191.39453357</v>
      </c>
      <c r="X51" s="105" t="n">
        <f aca="false">W51-[18]Sheet1!W51</f>
        <v>212.2041518</v>
      </c>
      <c r="Y51" s="105" t="n">
        <f aca="false">Y26</f>
        <v>7.32309021</v>
      </c>
      <c r="Z51" s="105" t="n">
        <f aca="false">Y51-[18]Sheet1!Y51</f>
        <v>0.00562140999999983</v>
      </c>
      <c r="AA51" s="105" t="n">
        <f aca="false">AA26</f>
        <v>60.26062801</v>
      </c>
      <c r="AB51" s="105" t="n">
        <f aca="false">AA51-[18]Sheet1!AA51</f>
        <v>0.12324180000001</v>
      </c>
      <c r="AC51" s="105" t="n">
        <f aca="false">AC26</f>
        <v>611.36884339</v>
      </c>
      <c r="AD51" s="105" t="n">
        <f aca="false">AC51-[18]Sheet1!AC51</f>
        <v>209.02121493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45926.924885856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24</v>
      </c>
      <c r="C7" s="124" t="n">
        <v>37188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125</v>
      </c>
      <c r="B35" s="142" t="s">
        <v>126</v>
      </c>
    </row>
    <row r="36" customFormat="false" ht="12.75" hidden="false" customHeight="false" outlineLevel="0" collapsed="false">
      <c r="A36" s="142" t="s">
        <v>125</v>
      </c>
      <c r="B36" s="142" t="s">
        <v>127</v>
      </c>
    </row>
    <row r="37" customFormat="false" ht="12.75" hidden="false" customHeight="false" outlineLevel="0" collapsed="false">
      <c r="A37" s="142" t="s">
        <v>125</v>
      </c>
      <c r="B37" s="142" t="s">
        <v>128</v>
      </c>
    </row>
    <row r="38" customFormat="false" ht="12.75" hidden="false" customHeight="false" outlineLevel="0" collapsed="false">
      <c r="A38" s="142" t="s">
        <v>17</v>
      </c>
      <c r="B38" s="142" t="s">
        <v>129</v>
      </c>
    </row>
    <row r="39" customFormat="false" ht="12.75" hidden="false" customHeight="false" outlineLevel="0" collapsed="false">
      <c r="A39" s="142" t="s">
        <v>16</v>
      </c>
      <c r="B39" s="142" t="s">
        <v>130</v>
      </c>
    </row>
    <row r="40" customFormat="false" ht="12.75" hidden="false" customHeight="false" outlineLevel="0" collapsed="false">
      <c r="A40" s="142" t="s">
        <v>16</v>
      </c>
      <c r="B40" s="142" t="s">
        <v>131</v>
      </c>
    </row>
    <row r="41" customFormat="false" ht="12.75" hidden="false" customHeight="false" outlineLevel="0" collapsed="false">
      <c r="A41" s="142" t="s">
        <v>16</v>
      </c>
      <c r="B41" s="142" t="s">
        <v>132</v>
      </c>
    </row>
    <row r="42" customFormat="false" ht="12.75" hidden="false" customHeight="false" outlineLevel="0" collapsed="false">
      <c r="A42" s="142" t="s">
        <v>16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140</v>
      </c>
      <c r="B49" s="142" t="s">
        <v>141</v>
      </c>
    </row>
    <row r="50" customFormat="false" ht="12.75" hidden="false" customHeight="false" outlineLevel="0" collapsed="false">
      <c r="A50" s="142" t="s">
        <v>140</v>
      </c>
      <c r="B50" s="142" t="s">
        <v>142</v>
      </c>
    </row>
    <row r="51" customFormat="false" ht="12.75" hidden="false" customHeight="false" outlineLevel="0" collapsed="false">
      <c r="A51" s="142" t="s">
        <v>140</v>
      </c>
      <c r="B51" s="142" t="s">
        <v>143</v>
      </c>
    </row>
    <row r="52" customFormat="false" ht="12.75" hidden="false" customHeight="false" outlineLevel="0" collapsed="false">
      <c r="A52" s="142" t="s">
        <v>140</v>
      </c>
      <c r="B52" s="142" t="s">
        <v>144</v>
      </c>
    </row>
    <row r="53" customFormat="false" ht="12.75" hidden="false" customHeight="false" outlineLevel="0" collapsed="false">
      <c r="A53" s="142" t="s">
        <v>140</v>
      </c>
      <c r="B53" s="142" t="s">
        <v>145</v>
      </c>
    </row>
    <row r="54" customFormat="false" ht="12.75" hidden="false" customHeight="false" outlineLevel="0" collapsed="false">
      <c r="A54" s="142" t="s">
        <v>140</v>
      </c>
      <c r="B54" s="142" t="s">
        <v>146</v>
      </c>
    </row>
    <row r="55" customFormat="false" ht="12.75" hidden="false" customHeight="false" outlineLevel="0" collapsed="false">
      <c r="A55" s="142" t="s">
        <v>140</v>
      </c>
      <c r="B55" s="142" t="s">
        <v>147</v>
      </c>
    </row>
    <row r="56" customFormat="false" ht="12.75" hidden="false" customHeight="false" outlineLevel="0" collapsed="false">
      <c r="A56" s="142" t="s">
        <v>140</v>
      </c>
      <c r="B56" s="142" t="s">
        <v>148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149</v>
      </c>
      <c r="B1" s="146" t="s">
        <v>150</v>
      </c>
      <c r="C1" s="146" t="s">
        <v>151</v>
      </c>
      <c r="D1" s="147" t="s">
        <v>152</v>
      </c>
      <c r="E1" s="147" t="s">
        <v>153</v>
      </c>
      <c r="F1" s="146" t="s">
        <v>154</v>
      </c>
      <c r="G1" s="146" t="s">
        <v>155</v>
      </c>
      <c r="H1" s="146" t="s">
        <v>156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157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158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159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310323.8009</v>
      </c>
      <c r="E17" s="145" t="n">
        <v>-3103.238009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-274843.946</v>
      </c>
      <c r="E18" s="145" t="n">
        <v>2748.43946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4119780.8236</v>
      </c>
      <c r="E19" s="145" t="n">
        <v>-411978.08236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7768171.2985</v>
      </c>
      <c r="E20" s="145" t="n">
        <v>-776817.12985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-3621777.5854</v>
      </c>
      <c r="E21" s="145" t="n">
        <v>362177.75854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-14991.488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160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-13285456.6317</v>
      </c>
      <c r="E24" s="145" t="n">
        <v>132854.566317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4629391.4723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5164417.6891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20</v>
      </c>
      <c r="D27" s="145" t="n">
        <v>3373084.7886</v>
      </c>
      <c r="E27" s="145" t="n">
        <v>-337308.47886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2NGI-SOCAL</v>
      </c>
    </row>
    <row r="28" customFormat="false" ht="12.75" hidden="false" customHeight="false" outlineLevel="0" collapsed="false">
      <c r="A28" s="148" t="n">
        <v>37226</v>
      </c>
      <c r="B28" s="144" t="s">
        <v>115</v>
      </c>
      <c r="C28" s="144" t="s">
        <v>56</v>
      </c>
      <c r="D28" s="145" t="n">
        <v>320037.6032</v>
      </c>
      <c r="E28" s="145" t="n">
        <v>-3200.376032</v>
      </c>
      <c r="F28" s="149" t="n">
        <f aca="false">IF(REF_DT&lt;=LastDay,INDEX(IntraMonth_Buckets,MATCH($A28,IntraSumMonths,0),1),INDEX(BucketTable,MATCH($A28,SumMonths,0),1))</f>
        <v>3</v>
      </c>
      <c r="G28" s="144" t="str">
        <f aca="false">INDEX(Book_Type,MATCH($B28,Book,0),1)</f>
        <v>D</v>
      </c>
      <c r="H28" s="144" t="str">
        <f aca="false">$F28&amp;$C28</f>
        <v>3CGPR-KINGSGATE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36</v>
      </c>
      <c r="D29" s="145" t="n">
        <v>-386518.8444</v>
      </c>
      <c r="E29" s="145" t="n">
        <v>3865.188444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3IF-CIG/RKYMTN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46</v>
      </c>
      <c r="D30" s="145" t="n">
        <v>3626318.8007</v>
      </c>
      <c r="E30" s="145" t="n">
        <v>-362631.88007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3IF-ELPO/PERMIAN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51</v>
      </c>
      <c r="D31" s="145" t="n">
        <v>1297650.9895</v>
      </c>
      <c r="E31" s="145" t="n">
        <v>-129765.09895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3IF-ELPO/SJ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27</v>
      </c>
      <c r="D32" s="145" t="n">
        <v>-4353577.6971</v>
      </c>
      <c r="E32" s="145" t="n">
        <v>435357.76971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3IF-NWPL_ROCKY_M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160</v>
      </c>
      <c r="D33" s="145" t="n">
        <v>0</v>
      </c>
      <c r="E33" s="145" t="n">
        <v>0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3MICH_CG-GD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18</v>
      </c>
      <c r="D34" s="145" t="n">
        <v>-11692504.2599</v>
      </c>
      <c r="E34" s="145" t="n">
        <v>116925.042599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3NGI-MALIN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13</v>
      </c>
      <c r="D35" s="145" t="n">
        <v>4328815.554</v>
      </c>
      <c r="E35" s="145" t="n">
        <v>0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3NGI-PGE/CG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24</v>
      </c>
      <c r="D36" s="145" t="n">
        <v>7026757.9839</v>
      </c>
      <c r="E36" s="145" t="n">
        <v>0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3NGI-SOBDR-PG&amp;E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20</v>
      </c>
      <c r="D37" s="145" t="n">
        <v>1450218.7065</v>
      </c>
      <c r="E37" s="145" t="n">
        <v>-145021.87065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3NGI-SOCAL</v>
      </c>
    </row>
    <row r="38" customFormat="false" ht="12.75" hidden="false" customHeight="false" outlineLevel="0" collapsed="false">
      <c r="A38" s="148" t="n">
        <v>37257</v>
      </c>
      <c r="B38" s="144" t="s">
        <v>115</v>
      </c>
      <c r="C38" s="144" t="s">
        <v>56</v>
      </c>
      <c r="D38" s="145" t="n">
        <v>319413.2215</v>
      </c>
      <c r="E38" s="145" t="n">
        <v>-3194.132215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3CGPR-KINGSGATE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36</v>
      </c>
      <c r="D39" s="145" t="n">
        <v>-77152.9521</v>
      </c>
      <c r="E39" s="145" t="n">
        <v>771.529521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3IF-CIG/RKYMTN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46</v>
      </c>
      <c r="D40" s="145" t="n">
        <v>3509736.5701</v>
      </c>
      <c r="E40" s="145" t="n">
        <v>-350973.65701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3IF-ELPO/PERMIAN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51</v>
      </c>
      <c r="D41" s="145" t="n">
        <v>581076.2148</v>
      </c>
      <c r="E41" s="145" t="n">
        <v>-58107.62148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3IF-ELPO/SJ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27</v>
      </c>
      <c r="D42" s="145" t="n">
        <v>-4345084.025</v>
      </c>
      <c r="E42" s="145" t="n">
        <v>434508.4025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3IF-NWPL_ROCKY_M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160</v>
      </c>
      <c r="D43" s="145" t="n">
        <v>0</v>
      </c>
      <c r="E43" s="145" t="n">
        <v>0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3MICH_CG-GD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18</v>
      </c>
      <c r="D44" s="145" t="n">
        <v>-11361543.7185</v>
      </c>
      <c r="E44" s="145" t="n">
        <v>113615.437185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3NGI-MALIN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13</v>
      </c>
      <c r="D45" s="145" t="n">
        <v>4330400.076</v>
      </c>
      <c r="E45" s="145" t="n">
        <v>0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3NGI-PGE/CG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24</v>
      </c>
      <c r="D46" s="145" t="n">
        <v>7013049.0349</v>
      </c>
      <c r="E46" s="145" t="n">
        <v>0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3NGI-SOBDR-PG&amp;E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20</v>
      </c>
      <c r="D47" s="145" t="n">
        <v>1481336.6802</v>
      </c>
      <c r="E47" s="145" t="n">
        <v>-148133.66802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3NGI-SOCAL</v>
      </c>
    </row>
    <row r="48" customFormat="false" ht="12.75" hidden="false" customHeight="false" outlineLevel="0" collapsed="false">
      <c r="A48" s="148" t="n">
        <v>37288</v>
      </c>
      <c r="B48" s="144" t="s">
        <v>115</v>
      </c>
      <c r="C48" s="144" t="s">
        <v>56</v>
      </c>
      <c r="D48" s="145" t="n">
        <v>287936.886</v>
      </c>
      <c r="E48" s="145" t="n">
        <v>-2879.36886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3CGPR-KINGSGATE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36</v>
      </c>
      <c r="D49" s="145" t="n">
        <v>-69549.9724</v>
      </c>
      <c r="E49" s="145" t="n">
        <v>695.499724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3IF-CIG/RKYMTN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46</v>
      </c>
      <c r="D50" s="145" t="n">
        <v>3164833.7417</v>
      </c>
      <c r="E50" s="145" t="n">
        <v>-316483.37417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3IF-ELPO/PERMIAN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51</v>
      </c>
      <c r="D51" s="145" t="n">
        <v>539156.3529</v>
      </c>
      <c r="E51" s="145" t="n">
        <v>-53915.63529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3IF-ELPO/SJ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27</v>
      </c>
      <c r="D52" s="145" t="n">
        <v>-3916900.4454</v>
      </c>
      <c r="E52" s="145" t="n">
        <v>391690.04454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3IF-NWPL_ROCKY_M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160</v>
      </c>
      <c r="D53" s="145" t="n">
        <v>0</v>
      </c>
      <c r="E53" s="145" t="n">
        <v>0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3MICH_CG-GD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18</v>
      </c>
      <c r="D54" s="145" t="n">
        <v>-10242624.4441</v>
      </c>
      <c r="E54" s="145" t="n">
        <v>102426.244441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3NGI-MALIN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13</v>
      </c>
      <c r="D55" s="145" t="n">
        <v>3924967.2488</v>
      </c>
      <c r="E55" s="145" t="n">
        <v>0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3NGI-PGE/CG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24</v>
      </c>
      <c r="D56" s="145" t="n">
        <v>6321953.3973</v>
      </c>
      <c r="E56" s="145" t="n">
        <v>0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3NGI-SOBDR-PG&amp;E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20</v>
      </c>
      <c r="D57" s="145" t="n">
        <v>1196259.524</v>
      </c>
      <c r="E57" s="145" t="n">
        <v>-119625.9524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3NGI-SOCAL</v>
      </c>
    </row>
    <row r="58" customFormat="false" ht="12.75" hidden="false" customHeight="false" outlineLevel="0" collapsed="false">
      <c r="A58" s="148" t="n">
        <v>37316</v>
      </c>
      <c r="B58" s="144" t="s">
        <v>115</v>
      </c>
      <c r="C58" s="144" t="s">
        <v>56</v>
      </c>
      <c r="D58" s="145" t="n">
        <v>318256.7595</v>
      </c>
      <c r="E58" s="145" t="n">
        <v>-3182.567595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3CGPR-KINGSGATE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36</v>
      </c>
      <c r="D59" s="145" t="n">
        <v>-76873.6134</v>
      </c>
      <c r="E59" s="145" t="n">
        <v>768.736134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3IF-CIG/RKYMTN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46</v>
      </c>
      <c r="D60" s="145" t="n">
        <v>3497029.2779</v>
      </c>
      <c r="E60" s="145" t="n">
        <v>-349702.92779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3IF-ELPO/PERMIAN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51</v>
      </c>
      <c r="D61" s="145" t="n">
        <v>720382.1351</v>
      </c>
      <c r="E61" s="145" t="n">
        <v>-72038.21351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3IF-ELPO/SJ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27</v>
      </c>
      <c r="D62" s="145" t="n">
        <v>-4329352.2888</v>
      </c>
      <c r="E62" s="145" t="n">
        <v>432935.22888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3IF-NWPL_ROCKY_M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160</v>
      </c>
      <c r="D63" s="145" t="n">
        <v>0</v>
      </c>
      <c r="E63" s="145" t="n">
        <v>0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3MICH_CG-GD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18</v>
      </c>
      <c r="D64" s="145" t="n">
        <v>-11320715.8037</v>
      </c>
      <c r="E64" s="145" t="n">
        <v>113207.158037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3NGI-MALIN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13</v>
      </c>
      <c r="D65" s="145" t="n">
        <v>4387105.6985</v>
      </c>
      <c r="E65" s="145" t="n">
        <v>0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3NGI-PGE/CG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24</v>
      </c>
      <c r="D66" s="145" t="n">
        <v>6987657.7104</v>
      </c>
      <c r="E66" s="145" t="n">
        <v>0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3NGI-SOBDR-PG&amp;E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20</v>
      </c>
      <c r="D67" s="145" t="n">
        <v>1014731.6977</v>
      </c>
      <c r="E67" s="145" t="n">
        <v>-101473.16977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3NGI-SOCAL</v>
      </c>
    </row>
    <row r="68" customFormat="false" ht="12.75" hidden="false" customHeight="false" outlineLevel="0" collapsed="false">
      <c r="A68" s="148" t="n">
        <v>37347</v>
      </c>
      <c r="B68" s="144" t="s">
        <v>115</v>
      </c>
      <c r="C68" s="144" t="s">
        <v>56</v>
      </c>
      <c r="D68" s="145" t="n">
        <v>307417.9551</v>
      </c>
      <c r="E68" s="145" t="n">
        <v>-3074.179551</v>
      </c>
      <c r="F68" s="149" t="n">
        <f aca="false">IF(REF_DT&lt;=LastDay,INDEX(IntraMonth_Buckets,MATCH($A68,IntraSumMonths,0),1),INDEX(BucketTable,MATCH($A68,SumMonths,0),1))</f>
        <v>4</v>
      </c>
      <c r="G68" s="144" t="str">
        <f aca="false">INDEX(Book_Type,MATCH($B68,Book,0),1)</f>
        <v>D</v>
      </c>
      <c r="H68" s="144" t="str">
        <f aca="false">$F68&amp;$C68</f>
        <v>4CGPR-KINGSGATE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46</v>
      </c>
      <c r="D69" s="145" t="n">
        <v>-0.0001</v>
      </c>
      <c r="E69" s="145" t="n">
        <v>1E-005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4IF-ELPO/PERMIAN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51</v>
      </c>
      <c r="D70" s="145" t="n">
        <v>-0.0009</v>
      </c>
      <c r="E70" s="145" t="n">
        <v>9E-005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4IF-ELPO/SJ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27</v>
      </c>
      <c r="D71" s="145" t="n">
        <v>778362.4611</v>
      </c>
      <c r="E71" s="145" t="n">
        <v>-77836.24611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4IF-NWPL_ROCKY_M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18</v>
      </c>
      <c r="D72" s="145" t="n">
        <v>-4009.799</v>
      </c>
      <c r="E72" s="145" t="n">
        <v>40.09799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4NGI-MALIN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13</v>
      </c>
      <c r="D73" s="145" t="n">
        <v>-0.0003</v>
      </c>
      <c r="E73" s="145" t="n">
        <v>0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4NGI-PGE/CG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20</v>
      </c>
      <c r="D74" s="145" t="n">
        <v>0</v>
      </c>
      <c r="E74" s="145" t="n">
        <v>0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4NGI-SOCAL</v>
      </c>
    </row>
    <row r="75" customFormat="false" ht="12.75" hidden="false" customHeight="false" outlineLevel="0" collapsed="false">
      <c r="A75" s="148" t="n">
        <v>37377</v>
      </c>
      <c r="B75" s="144" t="s">
        <v>115</v>
      </c>
      <c r="C75" s="144" t="s">
        <v>56</v>
      </c>
      <c r="D75" s="145" t="n">
        <v>317062.1203</v>
      </c>
      <c r="E75" s="145" t="n">
        <v>-3170.621203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4CGPR-KINGSGATE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46</v>
      </c>
      <c r="D76" s="145" t="n">
        <v>-0.0008</v>
      </c>
      <c r="E76" s="145" t="n">
        <v>8E-005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4IF-ELPO/PERMIAN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51</v>
      </c>
      <c r="D77" s="145" t="n">
        <v>-0.0002</v>
      </c>
      <c r="E77" s="145" t="n">
        <v>2E-005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4IF-ELPO/SJ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27</v>
      </c>
      <c r="D78" s="145" t="n">
        <v>37710.4802</v>
      </c>
      <c r="E78" s="145" t="n">
        <v>-3771.04802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4IF-NWPL_ROCKY_M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18</v>
      </c>
      <c r="D79" s="145" t="n">
        <v>-3063.4019</v>
      </c>
      <c r="E79" s="145" t="n">
        <v>30.634019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4NGI-MALIN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13</v>
      </c>
      <c r="D80" s="145" t="n">
        <v>-0.0003</v>
      </c>
      <c r="E80" s="145" t="n">
        <v>0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4NGI-PGE/CG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20</v>
      </c>
      <c r="D81" s="145" t="n">
        <v>0.0003</v>
      </c>
      <c r="E81" s="145" t="n">
        <v>-3E-005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4NGI-SOCAL</v>
      </c>
    </row>
    <row r="82" customFormat="false" ht="12.75" hidden="false" customHeight="false" outlineLevel="0" collapsed="false">
      <c r="A82" s="148" t="n">
        <v>37408</v>
      </c>
      <c r="B82" s="144" t="s">
        <v>115</v>
      </c>
      <c r="C82" s="144" t="s">
        <v>56</v>
      </c>
      <c r="D82" s="145" t="n">
        <v>306230.5211</v>
      </c>
      <c r="E82" s="145" t="n">
        <v>-3062.305211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4CGPR-KINGSGATE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46</v>
      </c>
      <c r="D83" s="145" t="n">
        <v>0.0006</v>
      </c>
      <c r="E83" s="145" t="n">
        <v>-6E-005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4IF-ELPO/PERMIAN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51</v>
      </c>
      <c r="D84" s="145" t="n">
        <v>0</v>
      </c>
      <c r="E84" s="145" t="n">
        <v>0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4IF-ELPO/SJ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27</v>
      </c>
      <c r="D85" s="145" t="n">
        <v>36422.2001</v>
      </c>
      <c r="E85" s="145" t="n">
        <v>-3642.22001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4IF-NWPL_ROCKY_M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18</v>
      </c>
      <c r="D86" s="145" t="n">
        <v>-2662.8743</v>
      </c>
      <c r="E86" s="145" t="n">
        <v>26.628743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4NGI-MALIN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13</v>
      </c>
      <c r="D87" s="145" t="n">
        <v>0.0003</v>
      </c>
      <c r="E87" s="145" t="n">
        <v>0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4NGI-PGE/CG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20</v>
      </c>
      <c r="D88" s="145" t="n">
        <v>-0.0001</v>
      </c>
      <c r="E88" s="145" t="n">
        <v>1E-005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4NGI-SOCAL</v>
      </c>
    </row>
    <row r="89" customFormat="false" ht="12.75" hidden="false" customHeight="false" outlineLevel="0" collapsed="false">
      <c r="A89" s="148" t="n">
        <v>37438</v>
      </c>
      <c r="B89" s="144" t="s">
        <v>115</v>
      </c>
      <c r="C89" s="144" t="s">
        <v>56</v>
      </c>
      <c r="D89" s="145" t="n">
        <v>315812.1825</v>
      </c>
      <c r="E89" s="145" t="n">
        <v>-3158.121825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4CGPR-KINGSGATE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46</v>
      </c>
      <c r="D90" s="145" t="n">
        <v>-0.0004</v>
      </c>
      <c r="E90" s="145" t="n">
        <v>4E-005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4IF-ELPO/PERMIAN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51</v>
      </c>
      <c r="D91" s="145" t="n">
        <v>-0.0012</v>
      </c>
      <c r="E91" s="145" t="n">
        <v>0.00012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4IF-ELPO/SJ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27</v>
      </c>
      <c r="D92" s="145" t="n">
        <v>37561.8163</v>
      </c>
      <c r="E92" s="145" t="n">
        <v>-3756.18163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4IF-NWPL_ROCKY_M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18</v>
      </c>
      <c r="D93" s="145" t="n">
        <v>-2288.4936</v>
      </c>
      <c r="E93" s="145" t="n">
        <v>22.884936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4NGI-MALIN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13</v>
      </c>
      <c r="D94" s="145" t="n">
        <v>-0.0003</v>
      </c>
      <c r="E94" s="145" t="n">
        <v>0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4NGI-PGE/CG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20</v>
      </c>
      <c r="D95" s="145" t="n">
        <v>0.0001</v>
      </c>
      <c r="E95" s="145" t="n">
        <v>-1E-005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4NGI-SOCAL</v>
      </c>
    </row>
    <row r="96" customFormat="false" ht="12.75" hidden="false" customHeight="false" outlineLevel="0" collapsed="false">
      <c r="A96" s="148" t="n">
        <v>37469</v>
      </c>
      <c r="B96" s="144" t="s">
        <v>115</v>
      </c>
      <c r="C96" s="144" t="s">
        <v>56</v>
      </c>
      <c r="D96" s="145" t="n">
        <v>315120.1743</v>
      </c>
      <c r="E96" s="145" t="n">
        <v>-3151.201743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4CGPR-KINGSGATE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46</v>
      </c>
      <c r="D97" s="145" t="n">
        <v>0.001</v>
      </c>
      <c r="E97" s="145" t="n">
        <v>0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4IF-ELPO/PERMIAN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51</v>
      </c>
      <c r="D98" s="145" t="n">
        <v>0.0002</v>
      </c>
      <c r="E98" s="145" t="n">
        <v>0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4IF-ELPO/SJ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27</v>
      </c>
      <c r="D99" s="145" t="n">
        <v>37479.5105</v>
      </c>
      <c r="E99" s="145" t="n">
        <v>-3747.95105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4IF-NWPL_ROCKY_M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18</v>
      </c>
      <c r="D100" s="145" t="n">
        <v>-2740.1757</v>
      </c>
      <c r="E100" s="145" t="n">
        <v>27.401757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4NGI-MALIN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13</v>
      </c>
      <c r="D101" s="145" t="n">
        <v>0.0004</v>
      </c>
      <c r="E101" s="145" t="n">
        <v>0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4NGI-PGE/CG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20</v>
      </c>
      <c r="D102" s="145" t="n">
        <v>-0.0001</v>
      </c>
      <c r="E102" s="145" t="n">
        <v>0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4NGI-SOCAL</v>
      </c>
    </row>
    <row r="103" customFormat="false" ht="12.75" hidden="false" customHeight="false" outlineLevel="0" collapsed="false">
      <c r="A103" s="148" t="n">
        <v>37500</v>
      </c>
      <c r="B103" s="144" t="s">
        <v>115</v>
      </c>
      <c r="C103" s="144" t="s">
        <v>56</v>
      </c>
      <c r="D103" s="145" t="n">
        <v>304271.2809</v>
      </c>
      <c r="E103" s="145" t="n">
        <v>-3042.712809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4CGPR-KINGSGATE</v>
      </c>
    </row>
    <row r="104" customFormat="false" ht="12.75" hidden="false" customHeight="false" outlineLevel="0" collapsed="false">
      <c r="A104" s="148" t="n">
        <v>37500</v>
      </c>
      <c r="B104" s="144" t="s">
        <v>115</v>
      </c>
      <c r="C104" s="144" t="s">
        <v>46</v>
      </c>
      <c r="D104" s="145" t="n">
        <v>-0.0002</v>
      </c>
      <c r="E104" s="145" t="n">
        <v>2E-005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4IF-ELPO/PERMIAN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51</v>
      </c>
      <c r="D105" s="145" t="n">
        <v>0.0011</v>
      </c>
      <c r="E105" s="145" t="n">
        <v>-0.00011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4IF-ELPO/SJ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27</v>
      </c>
      <c r="D106" s="145" t="n">
        <v>36189.1735</v>
      </c>
      <c r="E106" s="145" t="n">
        <v>-3618.91735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4IF-NWPL_ROCKY_M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18</v>
      </c>
      <c r="D107" s="145" t="n">
        <v>-0.0001</v>
      </c>
      <c r="E107" s="145" t="n">
        <v>1E-006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4NGI-MALIN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13</v>
      </c>
      <c r="D108" s="145" t="n">
        <v>0.0001</v>
      </c>
      <c r="E108" s="145" t="n">
        <v>0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4NGI-PGE/CG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20</v>
      </c>
      <c r="D109" s="145" t="n">
        <v>-0.0001</v>
      </c>
      <c r="E109" s="145" t="n">
        <v>1E-005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4NGI-SOCAL</v>
      </c>
    </row>
    <row r="110" customFormat="false" ht="12.75" hidden="false" customHeight="false" outlineLevel="0" collapsed="false">
      <c r="A110" s="148" t="n">
        <v>37530</v>
      </c>
      <c r="B110" s="144" t="s">
        <v>115</v>
      </c>
      <c r="C110" s="144" t="s">
        <v>56</v>
      </c>
      <c r="D110" s="145" t="n">
        <v>313693.4236</v>
      </c>
      <c r="E110" s="145" t="n">
        <v>-3136.934236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4CGPR-KINGSGATE</v>
      </c>
    </row>
    <row r="111" customFormat="false" ht="12.75" hidden="false" customHeight="false" outlineLevel="0" collapsed="false">
      <c r="A111" s="148" t="n">
        <v>37530</v>
      </c>
      <c r="B111" s="144" t="s">
        <v>115</v>
      </c>
      <c r="C111" s="144" t="s">
        <v>46</v>
      </c>
      <c r="D111" s="145" t="n">
        <v>-0.0003</v>
      </c>
      <c r="E111" s="145" t="n">
        <v>0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4IF-ELPO/PERMIAN</v>
      </c>
    </row>
    <row r="112" customFormat="false" ht="12.75" hidden="false" customHeight="false" outlineLevel="0" collapsed="false">
      <c r="A112" s="148" t="n">
        <v>37530</v>
      </c>
      <c r="B112" s="144" t="s">
        <v>115</v>
      </c>
      <c r="C112" s="144" t="s">
        <v>51</v>
      </c>
      <c r="D112" s="145" t="n">
        <v>-0.0001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4IF-ELPO/SJ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27</v>
      </c>
      <c r="D113" s="145" t="n">
        <v>37309.8169</v>
      </c>
      <c r="E113" s="145" t="n">
        <v>-3730.98169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4IF-NWPL_ROCKY_M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18</v>
      </c>
      <c r="D114" s="145" t="n">
        <v>0.0002</v>
      </c>
      <c r="E114" s="145" t="n">
        <v>-2E-006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4NGI-MALIN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13</v>
      </c>
      <c r="D115" s="145" t="n">
        <v>-0.0001</v>
      </c>
      <c r="E115" s="145" t="n">
        <v>0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4NGI-PGE/CG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20</v>
      </c>
      <c r="D116" s="145" t="n">
        <v>0</v>
      </c>
      <c r="E116" s="145" t="n">
        <v>0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4NGI-SOCAL</v>
      </c>
    </row>
    <row r="117" customFormat="false" ht="12.75" hidden="false" customHeight="false" outlineLevel="0" collapsed="false">
      <c r="A117" s="148" t="n">
        <v>37561</v>
      </c>
      <c r="B117" s="144" t="s">
        <v>115</v>
      </c>
      <c r="C117" s="144" t="s">
        <v>51</v>
      </c>
      <c r="D117" s="145" t="n">
        <v>-0.0002</v>
      </c>
      <c r="E117" s="145" t="n">
        <v>2E-005</v>
      </c>
      <c r="F117" s="149" t="n">
        <f aca="false">IF(REF_DT&lt;=LastDay,INDEX(IntraMonth_Buckets,MATCH($A117,IntraSumMonths,0),1),INDEX(BucketTable,MATCH($A117,SumMonths,0),1))</f>
        <v>5</v>
      </c>
      <c r="G117" s="144" t="str">
        <f aca="false">INDEX(Book_Type,MATCH($B117,Book,0),1)</f>
        <v>D</v>
      </c>
      <c r="H117" s="144" t="str">
        <f aca="false">$F117&amp;$C117</f>
        <v>5IF-ELPO/SJ</v>
      </c>
    </row>
    <row r="118" customFormat="false" ht="12.75" hidden="false" customHeight="false" outlineLevel="0" collapsed="false">
      <c r="A118" s="148" t="n">
        <v>37561</v>
      </c>
      <c r="B118" s="144" t="s">
        <v>115</v>
      </c>
      <c r="C118" s="144" t="s">
        <v>27</v>
      </c>
      <c r="D118" s="145" t="n">
        <v>182295.8421</v>
      </c>
      <c r="E118" s="145" t="n">
        <v>-18229.58421</v>
      </c>
      <c r="F118" s="149" t="n">
        <f aca="false">IF(REF_DT&lt;=LastDay,INDEX(IntraMonth_Buckets,MATCH($A118,IntraSumMonths,0),1),INDEX(BucketTable,MATCH($A118,SumMonths,0),1))</f>
        <v>5</v>
      </c>
      <c r="G118" s="144" t="str">
        <f aca="false">INDEX(Book_Type,MATCH($B118,Book,0),1)</f>
        <v>D</v>
      </c>
      <c r="H118" s="144" t="str">
        <f aca="false">$F118&amp;$C118</f>
        <v>5IF-NWPL_ROCKY_M</v>
      </c>
    </row>
    <row r="119" customFormat="false" ht="12.75" hidden="false" customHeight="false" outlineLevel="0" collapsed="false">
      <c r="A119" s="148" t="n">
        <v>37561</v>
      </c>
      <c r="B119" s="144" t="s">
        <v>115</v>
      </c>
      <c r="C119" s="144" t="s">
        <v>18</v>
      </c>
      <c r="D119" s="145" t="n">
        <v>0</v>
      </c>
      <c r="E119" s="145" t="n">
        <v>0</v>
      </c>
      <c r="F119" s="149" t="n">
        <f aca="false">IF(REF_DT&lt;=LastDay,INDEX(IntraMonth_Buckets,MATCH($A119,IntraSumMonths,0),1),INDEX(BucketTable,MATCH($A119,SumMonths,0),1))</f>
        <v>5</v>
      </c>
      <c r="G119" s="144" t="str">
        <f aca="false">INDEX(Book_Type,MATCH($B119,Book,0),1)</f>
        <v>D</v>
      </c>
      <c r="H119" s="144" t="str">
        <f aca="false">$F119&amp;$C119</f>
        <v>5NGI-MALIN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13</v>
      </c>
      <c r="D120" s="145" t="n">
        <v>-87.7689</v>
      </c>
      <c r="E120" s="145" t="n">
        <v>0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5NGI-PGE/CG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20</v>
      </c>
      <c r="D121" s="145" t="n">
        <v>0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5NGI-SOCAL</v>
      </c>
    </row>
    <row r="122" customFormat="false" ht="12.75" hidden="false" customHeight="false" outlineLevel="0" collapsed="false">
      <c r="A122" s="148" t="n">
        <v>37591</v>
      </c>
      <c r="B122" s="144" t="s">
        <v>115</v>
      </c>
      <c r="C122" s="144" t="s">
        <v>51</v>
      </c>
      <c r="D122" s="145" t="n">
        <v>-0.0002</v>
      </c>
      <c r="E122" s="145" t="n">
        <v>2E-005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5IF-ELPO/SJ</v>
      </c>
    </row>
    <row r="123" customFormat="false" ht="12.75" hidden="false" customHeight="false" outlineLevel="0" collapsed="false">
      <c r="A123" s="148" t="n">
        <v>37591</v>
      </c>
      <c r="B123" s="144" t="s">
        <v>115</v>
      </c>
      <c r="C123" s="144" t="s">
        <v>27</v>
      </c>
      <c r="D123" s="145" t="n">
        <v>187893.9813</v>
      </c>
      <c r="E123" s="145" t="n">
        <v>-18789.39813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5IF-NWPL_ROCKY_M</v>
      </c>
    </row>
    <row r="124" customFormat="false" ht="12.75" hidden="false" customHeight="false" outlineLevel="0" collapsed="false">
      <c r="A124" s="148" t="n">
        <v>37591</v>
      </c>
      <c r="B124" s="144" t="s">
        <v>115</v>
      </c>
      <c r="C124" s="144" t="s">
        <v>18</v>
      </c>
      <c r="D124" s="145" t="n">
        <v>0</v>
      </c>
      <c r="E124" s="145" t="n">
        <v>0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5NGI-MALIN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13</v>
      </c>
      <c r="D125" s="145" t="n">
        <v>0</v>
      </c>
      <c r="E125" s="145" t="n">
        <v>0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5NGI-PGE/CG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20</v>
      </c>
      <c r="D126" s="145" t="n">
        <v>0</v>
      </c>
      <c r="E126" s="145" t="n">
        <v>0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5NGI-SOCAL</v>
      </c>
    </row>
    <row r="127" customFormat="false" ht="12.75" hidden="false" customHeight="false" outlineLevel="0" collapsed="false">
      <c r="A127" s="148" t="n">
        <v>37622</v>
      </c>
      <c r="B127" s="144" t="s">
        <v>115</v>
      </c>
      <c r="C127" s="144" t="s">
        <v>46</v>
      </c>
      <c r="D127" s="145" t="n">
        <v>-0.0001</v>
      </c>
      <c r="E127" s="145" t="n">
        <v>1E-005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5IF-ELPO/PERMIAN</v>
      </c>
    </row>
    <row r="128" customFormat="false" ht="12.75" hidden="false" customHeight="false" outlineLevel="0" collapsed="false">
      <c r="A128" s="148" t="n">
        <v>37622</v>
      </c>
      <c r="B128" s="144" t="s">
        <v>115</v>
      </c>
      <c r="C128" s="144" t="s">
        <v>51</v>
      </c>
      <c r="D128" s="145" t="n">
        <v>0</v>
      </c>
      <c r="E128" s="145" t="n">
        <v>0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5IF-ELPO/SJ</v>
      </c>
    </row>
    <row r="129" customFormat="false" ht="12.75" hidden="false" customHeight="false" outlineLevel="0" collapsed="false">
      <c r="A129" s="148" t="n">
        <v>37622</v>
      </c>
      <c r="B129" s="144" t="s">
        <v>115</v>
      </c>
      <c r="C129" s="144" t="s">
        <v>27</v>
      </c>
      <c r="D129" s="145" t="n">
        <v>187372.5315</v>
      </c>
      <c r="E129" s="145" t="n">
        <v>-18737.25315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5IF-NWPL_ROCKY_M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18</v>
      </c>
      <c r="D130" s="145" t="n">
        <v>0</v>
      </c>
      <c r="E130" s="145" t="n">
        <v>0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5NGI-MALIN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13</v>
      </c>
      <c r="D131" s="145" t="n">
        <v>0.0001</v>
      </c>
      <c r="E131" s="145" t="n">
        <v>0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5NGI-PGE/CG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20</v>
      </c>
      <c r="D132" s="145" t="n">
        <v>-0.0003</v>
      </c>
      <c r="E132" s="145" t="n">
        <v>3E-005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5NGI-SOCAL</v>
      </c>
    </row>
    <row r="133" customFormat="false" ht="12.75" hidden="false" customHeight="false" outlineLevel="0" collapsed="false">
      <c r="A133" s="148" t="n">
        <v>37653</v>
      </c>
      <c r="B133" s="144" t="s">
        <v>115</v>
      </c>
      <c r="C133" s="144" t="s">
        <v>46</v>
      </c>
      <c r="D133" s="145" t="n">
        <v>0</v>
      </c>
      <c r="E133" s="145" t="n">
        <v>0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5IF-ELPO/PERMIAN</v>
      </c>
    </row>
    <row r="134" customFormat="false" ht="12.75" hidden="false" customHeight="false" outlineLevel="0" collapsed="false">
      <c r="A134" s="148" t="n">
        <v>37653</v>
      </c>
      <c r="B134" s="144" t="s">
        <v>115</v>
      </c>
      <c r="C134" s="144" t="s">
        <v>51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5IF-ELPO/SJ</v>
      </c>
    </row>
    <row r="135" customFormat="false" ht="12.75" hidden="false" customHeight="false" outlineLevel="0" collapsed="false">
      <c r="A135" s="148" t="n">
        <v>37653</v>
      </c>
      <c r="B135" s="144" t="s">
        <v>115</v>
      </c>
      <c r="C135" s="144" t="s">
        <v>27</v>
      </c>
      <c r="D135" s="145" t="n">
        <v>168739.0257</v>
      </c>
      <c r="E135" s="145" t="n">
        <v>-16873.90257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5IF-NWPL_ROCKY_M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18</v>
      </c>
      <c r="D136" s="145" t="n">
        <v>0</v>
      </c>
      <c r="E136" s="145" t="n">
        <v>0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5NGI-MALIN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13</v>
      </c>
      <c r="D137" s="145" t="n">
        <v>0</v>
      </c>
      <c r="E137" s="145" t="n">
        <v>0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5NGI-PGE/CG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20</v>
      </c>
      <c r="D138" s="145" t="n">
        <v>-0.0001</v>
      </c>
      <c r="E138" s="145" t="n">
        <v>1E-005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5NGI-SOCAL</v>
      </c>
    </row>
    <row r="139" customFormat="false" ht="12.75" hidden="false" customHeight="false" outlineLevel="0" collapsed="false">
      <c r="A139" s="148" t="n">
        <v>37681</v>
      </c>
      <c r="B139" s="144" t="s">
        <v>115</v>
      </c>
      <c r="C139" s="144" t="s">
        <v>46</v>
      </c>
      <c r="D139" s="145" t="n">
        <v>0.0001</v>
      </c>
      <c r="E139" s="145" t="n">
        <v>-1E-005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5IF-ELPO/PERMIAN</v>
      </c>
    </row>
    <row r="140" customFormat="false" ht="12.75" hidden="false" customHeight="false" outlineLevel="0" collapsed="false">
      <c r="A140" s="148" t="n">
        <v>37681</v>
      </c>
      <c r="B140" s="144" t="s">
        <v>115</v>
      </c>
      <c r="C140" s="144" t="s">
        <v>51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5IF-ELPO/SJ</v>
      </c>
    </row>
    <row r="141" customFormat="false" ht="12.75" hidden="false" customHeight="false" outlineLevel="0" collapsed="false">
      <c r="A141" s="148" t="n">
        <v>37681</v>
      </c>
      <c r="B141" s="144" t="s">
        <v>115</v>
      </c>
      <c r="C141" s="144" t="s">
        <v>27</v>
      </c>
      <c r="D141" s="145" t="n">
        <v>186302.1196</v>
      </c>
      <c r="E141" s="145" t="n">
        <v>-18630.21196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5IF-NWPL_ROCKY_M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18</v>
      </c>
      <c r="D142" s="145" t="n">
        <v>0</v>
      </c>
      <c r="E142" s="145" t="n">
        <v>0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5NGI-MALIN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13</v>
      </c>
      <c r="D143" s="145" t="n">
        <v>0</v>
      </c>
      <c r="E143" s="145" t="n">
        <v>0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5NGI-PGE/CG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20</v>
      </c>
      <c r="D144" s="145" t="n">
        <v>0.0001</v>
      </c>
      <c r="E144" s="145" t="n">
        <v>-1E-005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5NGI-SOCAL</v>
      </c>
    </row>
    <row r="145" customFormat="false" ht="12.75" hidden="false" customHeight="false" outlineLevel="0" collapsed="false">
      <c r="A145" s="148" t="n">
        <v>37712</v>
      </c>
      <c r="B145" s="144" t="s">
        <v>115</v>
      </c>
      <c r="C145" s="144" t="s">
        <v>46</v>
      </c>
      <c r="D145" s="145" t="n">
        <v>0</v>
      </c>
      <c r="E145" s="145" t="n">
        <v>0</v>
      </c>
      <c r="F145" s="149" t="n">
        <f aca="false">IF(REF_DT&lt;=LastDay,INDEX(IntraMonth_Buckets,MATCH($A145,IntraSumMonths,0),1),INDEX(BucketTable,MATCH($A145,SumMonths,0),1))</f>
        <v>6</v>
      </c>
      <c r="G145" s="144" t="str">
        <f aca="false">INDEX(Book_Type,MATCH($B145,Book,0),1)</f>
        <v>D</v>
      </c>
      <c r="H145" s="144" t="str">
        <f aca="false">$F145&amp;$C145</f>
        <v>6IF-ELPO/PERMIAN</v>
      </c>
    </row>
    <row r="146" customFormat="false" ht="12.75" hidden="false" customHeight="false" outlineLevel="0" collapsed="false">
      <c r="A146" s="148" t="n">
        <v>37712</v>
      </c>
      <c r="B146" s="144" t="s">
        <v>115</v>
      </c>
      <c r="C146" s="144" t="s">
        <v>51</v>
      </c>
      <c r="D146" s="145" t="n">
        <v>0.0001</v>
      </c>
      <c r="E146" s="145" t="n">
        <v>-1E-005</v>
      </c>
      <c r="F146" s="149" t="n">
        <f aca="false">IF(REF_DT&lt;=LastDay,INDEX(IntraMonth_Buckets,MATCH($A146,IntraSumMonths,0),1),INDEX(BucketTable,MATCH($A146,SumMonths,0),1))</f>
        <v>6</v>
      </c>
      <c r="G146" s="144" t="str">
        <f aca="false">INDEX(Book_Type,MATCH($B146,Book,0),1)</f>
        <v>D</v>
      </c>
      <c r="H146" s="144" t="str">
        <f aca="false">$F146&amp;$C146</f>
        <v>6IF-ELPO/SJ</v>
      </c>
    </row>
    <row r="147" customFormat="false" ht="12.75" hidden="false" customHeight="false" outlineLevel="0" collapsed="false">
      <c r="A147" s="148" t="n">
        <v>37712</v>
      </c>
      <c r="B147" s="144" t="s">
        <v>115</v>
      </c>
      <c r="C147" s="144" t="s">
        <v>27</v>
      </c>
      <c r="D147" s="145" t="n">
        <v>179722.5975</v>
      </c>
      <c r="E147" s="145" t="n">
        <v>-17972.25975</v>
      </c>
      <c r="F147" s="149" t="n">
        <f aca="false">IF(REF_DT&lt;=LastDay,INDEX(IntraMonth_Buckets,MATCH($A147,IntraSumMonths,0),1),INDEX(BucketTable,MATCH($A147,SumMonths,0),1))</f>
        <v>6</v>
      </c>
      <c r="G147" s="144" t="str">
        <f aca="false">INDEX(Book_Type,MATCH($B147,Book,0),1)</f>
        <v>D</v>
      </c>
      <c r="H147" s="144" t="str">
        <f aca="false">$F147&amp;$C147</f>
        <v>6IF-NWPL_ROCKY_M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13</v>
      </c>
      <c r="D148" s="145" t="n">
        <v>0</v>
      </c>
      <c r="E148" s="145" t="n">
        <v>0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6NGI-PGE/CG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20</v>
      </c>
      <c r="D149" s="145" t="n">
        <v>-0.0002</v>
      </c>
      <c r="E149" s="145" t="n">
        <v>2E-005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6NGI-SOCAL</v>
      </c>
    </row>
    <row r="150" customFormat="false" ht="12.75" hidden="false" customHeight="false" outlineLevel="0" collapsed="false">
      <c r="A150" s="148" t="n">
        <v>37742</v>
      </c>
      <c r="B150" s="144" t="s">
        <v>115</v>
      </c>
      <c r="C150" s="144" t="s">
        <v>46</v>
      </c>
      <c r="D150" s="145" t="n">
        <v>0</v>
      </c>
      <c r="E150" s="145" t="n">
        <v>0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6IF-ELPO/PERMIAN</v>
      </c>
    </row>
    <row r="151" customFormat="false" ht="12.75" hidden="false" customHeight="false" outlineLevel="0" collapsed="false">
      <c r="A151" s="148" t="n">
        <v>37742</v>
      </c>
      <c r="B151" s="144" t="s">
        <v>115</v>
      </c>
      <c r="C151" s="144" t="s">
        <v>51</v>
      </c>
      <c r="D151" s="145" t="n">
        <v>0</v>
      </c>
      <c r="E151" s="145" t="n">
        <v>0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6IF-ELPO/SJ</v>
      </c>
    </row>
    <row r="152" customFormat="false" ht="12.75" hidden="false" customHeight="false" outlineLevel="0" collapsed="false">
      <c r="A152" s="148" t="n">
        <v>37742</v>
      </c>
      <c r="B152" s="144" t="s">
        <v>115</v>
      </c>
      <c r="C152" s="144" t="s">
        <v>27</v>
      </c>
      <c r="D152" s="145" t="n">
        <v>74277.2225</v>
      </c>
      <c r="E152" s="145" t="n">
        <v>-7427.72225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6IF-NWPL_ROCKY_M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13</v>
      </c>
      <c r="D153" s="145" t="n">
        <v>0.0001</v>
      </c>
      <c r="E153" s="145" t="n">
        <v>0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6NGI-PGE/CG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20</v>
      </c>
      <c r="D154" s="145" t="n">
        <v>-0.0001</v>
      </c>
      <c r="E154" s="145" t="n">
        <v>1E-005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6NGI-SOCAL</v>
      </c>
    </row>
    <row r="155" customFormat="false" ht="12.75" hidden="false" customHeight="false" outlineLevel="0" collapsed="false">
      <c r="A155" s="148" t="n">
        <v>37773</v>
      </c>
      <c r="B155" s="144" t="s">
        <v>115</v>
      </c>
      <c r="C155" s="144" t="s">
        <v>46</v>
      </c>
      <c r="D155" s="145" t="n">
        <v>0</v>
      </c>
      <c r="E155" s="145" t="n">
        <v>0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6IF-ELPO/PERMIAN</v>
      </c>
    </row>
    <row r="156" customFormat="false" ht="12.75" hidden="false" customHeight="false" outlineLevel="0" collapsed="false">
      <c r="A156" s="148" t="n">
        <v>37773</v>
      </c>
      <c r="B156" s="144" t="s">
        <v>115</v>
      </c>
      <c r="C156" s="144" t="s">
        <v>51</v>
      </c>
      <c r="D156" s="145" t="n">
        <v>0.0001</v>
      </c>
      <c r="E156" s="145" t="n">
        <v>-1E-005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6IF-ELPO/SJ</v>
      </c>
    </row>
    <row r="157" customFormat="false" ht="12.75" hidden="false" customHeight="false" outlineLevel="0" collapsed="false">
      <c r="A157" s="148" t="n">
        <v>37773</v>
      </c>
      <c r="B157" s="144" t="s">
        <v>115</v>
      </c>
      <c r="C157" s="144" t="s">
        <v>27</v>
      </c>
      <c r="D157" s="145" t="n">
        <v>71639.9625</v>
      </c>
      <c r="E157" s="145" t="n">
        <v>-7163.99625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6IF-NWPL_ROCKY_M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13</v>
      </c>
      <c r="D158" s="145" t="n">
        <v>0</v>
      </c>
      <c r="E158" s="145" t="n">
        <v>0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6NGI-PGE/CG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20</v>
      </c>
      <c r="D159" s="145" t="n">
        <v>0</v>
      </c>
      <c r="E159" s="145" t="n">
        <v>0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6NGI-SOCAL</v>
      </c>
    </row>
    <row r="160" customFormat="false" ht="12.75" hidden="false" customHeight="false" outlineLevel="0" collapsed="false">
      <c r="A160" s="148" t="n">
        <v>37803</v>
      </c>
      <c r="B160" s="144" t="s">
        <v>115</v>
      </c>
      <c r="C160" s="144" t="s">
        <v>46</v>
      </c>
      <c r="D160" s="145" t="n">
        <v>0</v>
      </c>
      <c r="E160" s="145" t="n">
        <v>0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6IF-ELPO/PERMIAN</v>
      </c>
    </row>
    <row r="161" customFormat="false" ht="12.75" hidden="false" customHeight="false" outlineLevel="0" collapsed="false">
      <c r="A161" s="148" t="n">
        <v>37803</v>
      </c>
      <c r="B161" s="144" t="s">
        <v>115</v>
      </c>
      <c r="C161" s="144" t="s">
        <v>51</v>
      </c>
      <c r="D161" s="145" t="n">
        <v>0</v>
      </c>
      <c r="E161" s="145" t="n">
        <v>0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6IF-ELPO/SJ</v>
      </c>
    </row>
    <row r="162" customFormat="false" ht="12.75" hidden="false" customHeight="false" outlineLevel="0" collapsed="false">
      <c r="A162" s="148" t="n">
        <v>37803</v>
      </c>
      <c r="B162" s="144" t="s">
        <v>115</v>
      </c>
      <c r="C162" s="144" t="s">
        <v>27</v>
      </c>
      <c r="D162" s="145" t="n">
        <v>73779.9312</v>
      </c>
      <c r="E162" s="145" t="n">
        <v>-7377.99312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6IF-NWPL_ROCKY_M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13</v>
      </c>
      <c r="D163" s="145" t="n">
        <v>0</v>
      </c>
      <c r="E163" s="145" t="n">
        <v>0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6NGI-PGE/CG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20</v>
      </c>
      <c r="D164" s="145" t="n">
        <v>0.0001</v>
      </c>
      <c r="E164" s="145" t="n">
        <v>-1E-005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6NGI-SOCAL</v>
      </c>
    </row>
    <row r="165" customFormat="false" ht="12.75" hidden="false" customHeight="false" outlineLevel="0" collapsed="false">
      <c r="A165" s="148" t="n">
        <v>37834</v>
      </c>
      <c r="B165" s="144" t="s">
        <v>115</v>
      </c>
      <c r="C165" s="144" t="s">
        <v>46</v>
      </c>
      <c r="D165" s="145" t="n">
        <v>0.0001</v>
      </c>
      <c r="E165" s="145" t="n">
        <v>-1E-005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6IF-ELPO/PERMIAN</v>
      </c>
    </row>
    <row r="166" customFormat="false" ht="12.75" hidden="false" customHeight="false" outlineLevel="0" collapsed="false">
      <c r="A166" s="148" t="n">
        <v>37834</v>
      </c>
      <c r="B166" s="144" t="s">
        <v>115</v>
      </c>
      <c r="C166" s="144" t="s">
        <v>51</v>
      </c>
      <c r="D166" s="145" t="n">
        <v>0.0001</v>
      </c>
      <c r="E166" s="145" t="n">
        <v>-1E-005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6IF-ELPO/SJ</v>
      </c>
    </row>
    <row r="167" customFormat="false" ht="12.75" hidden="false" customHeight="false" outlineLevel="0" collapsed="false">
      <c r="A167" s="148" t="n">
        <v>37834</v>
      </c>
      <c r="B167" s="144" t="s">
        <v>115</v>
      </c>
      <c r="C167" s="144" t="s">
        <v>27</v>
      </c>
      <c r="D167" s="145" t="n">
        <v>73516.5085</v>
      </c>
      <c r="E167" s="145" t="n">
        <v>-7351.65085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6IF-NWPL_ROCKY_M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13</v>
      </c>
      <c r="D168" s="145" t="n">
        <v>0</v>
      </c>
      <c r="E168" s="145" t="n">
        <v>0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6NGI-PGE/CG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20</v>
      </c>
      <c r="D169" s="145" t="n">
        <v>0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6NGI-SOCAL</v>
      </c>
    </row>
    <row r="170" customFormat="false" ht="12.75" hidden="false" customHeight="false" outlineLevel="0" collapsed="false">
      <c r="A170" s="148" t="n">
        <v>37865</v>
      </c>
      <c r="B170" s="144" t="s">
        <v>115</v>
      </c>
      <c r="C170" s="144" t="s">
        <v>46</v>
      </c>
      <c r="D170" s="145" t="n">
        <v>-0.0001</v>
      </c>
      <c r="E170" s="145" t="n">
        <v>1E-005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6IF-ELPO/PERMIAN</v>
      </c>
    </row>
    <row r="171" customFormat="false" ht="12.75" hidden="false" customHeight="false" outlineLevel="0" collapsed="false">
      <c r="A171" s="148" t="n">
        <v>37865</v>
      </c>
      <c r="B171" s="144" t="s">
        <v>115</v>
      </c>
      <c r="C171" s="144" t="s">
        <v>51</v>
      </c>
      <c r="D171" s="145" t="n">
        <v>-0.0001</v>
      </c>
      <c r="E171" s="145" t="n">
        <v>1E-005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6IF-ELPO/SJ</v>
      </c>
    </row>
    <row r="172" customFormat="false" ht="12.75" hidden="false" customHeight="false" outlineLevel="0" collapsed="false">
      <c r="A172" s="148" t="n">
        <v>37865</v>
      </c>
      <c r="B172" s="144" t="s">
        <v>115</v>
      </c>
      <c r="C172" s="144" t="s">
        <v>27</v>
      </c>
      <c r="D172" s="145" t="n">
        <v>70883.5535</v>
      </c>
      <c r="E172" s="145" t="n">
        <v>-7088.35535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6IF-NWPL_ROCKY_M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13</v>
      </c>
      <c r="D173" s="145" t="n">
        <v>0</v>
      </c>
      <c r="E173" s="145" t="n">
        <v>0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6NGI-PGE/CG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20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6NGI-SOCAL</v>
      </c>
    </row>
    <row r="175" customFormat="false" ht="12.75" hidden="false" customHeight="false" outlineLevel="0" collapsed="false">
      <c r="A175" s="148" t="n">
        <v>37895</v>
      </c>
      <c r="B175" s="144" t="s">
        <v>115</v>
      </c>
      <c r="C175" s="144" t="s">
        <v>46</v>
      </c>
      <c r="D175" s="145" t="n">
        <v>0</v>
      </c>
      <c r="E175" s="145" t="n">
        <v>0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6IF-ELPO/PERMIAN</v>
      </c>
    </row>
    <row r="176" customFormat="false" ht="12.75" hidden="false" customHeight="false" outlineLevel="0" collapsed="false">
      <c r="A176" s="148" t="n">
        <v>37895</v>
      </c>
      <c r="B176" s="144" t="s">
        <v>115</v>
      </c>
      <c r="C176" s="144" t="s">
        <v>51</v>
      </c>
      <c r="D176" s="145" t="n">
        <v>0</v>
      </c>
      <c r="E176" s="145" t="n">
        <v>0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6IF-ELPO/SJ</v>
      </c>
    </row>
    <row r="177" customFormat="false" ht="12.75" hidden="false" customHeight="false" outlineLevel="0" collapsed="false">
      <c r="A177" s="148" t="n">
        <v>37895</v>
      </c>
      <c r="B177" s="144" t="s">
        <v>115</v>
      </c>
      <c r="C177" s="144" t="s">
        <v>27</v>
      </c>
      <c r="D177" s="145" t="n">
        <v>72979.7629</v>
      </c>
      <c r="E177" s="145" t="n">
        <v>-7297.97629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6IF-NWPL_ROCKY_M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13</v>
      </c>
      <c r="D178" s="145" t="n">
        <v>0</v>
      </c>
      <c r="E178" s="145" t="n">
        <v>0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6NGI-PGE/CG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20</v>
      </c>
      <c r="D179" s="145" t="n">
        <v>-0.0001</v>
      </c>
      <c r="E179" s="145" t="n">
        <v>1E-005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6NGI-SOCAL</v>
      </c>
    </row>
    <row r="180" customFormat="false" ht="12.75" hidden="false" customHeight="false" outlineLevel="0" collapsed="false">
      <c r="A180" s="148" t="n">
        <v>37926</v>
      </c>
      <c r="B180" s="144" t="s">
        <v>115</v>
      </c>
      <c r="C180" s="144" t="s">
        <v>46</v>
      </c>
      <c r="D180" s="145" t="n">
        <v>0</v>
      </c>
      <c r="E180" s="145" t="n">
        <v>0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6IF-ELPO/PERMIAN</v>
      </c>
    </row>
    <row r="181" customFormat="false" ht="12.75" hidden="false" customHeight="false" outlineLevel="0" collapsed="false">
      <c r="A181" s="148" t="n">
        <v>37926</v>
      </c>
      <c r="B181" s="144" t="s">
        <v>115</v>
      </c>
      <c r="C181" s="144" t="s">
        <v>51</v>
      </c>
      <c r="D181" s="145" t="n">
        <v>-0.0001</v>
      </c>
      <c r="E181" s="145" t="n">
        <v>1E-005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6IF-ELPO/SJ</v>
      </c>
    </row>
    <row r="182" customFormat="false" ht="12.75" hidden="false" customHeight="false" outlineLevel="0" collapsed="false">
      <c r="A182" s="148" t="n">
        <v>37926</v>
      </c>
      <c r="B182" s="144" t="s">
        <v>115</v>
      </c>
      <c r="C182" s="144" t="s">
        <v>27</v>
      </c>
      <c r="D182" s="145" t="n">
        <v>70354.3736</v>
      </c>
      <c r="E182" s="145" t="n">
        <v>-7035.43736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6IF-NWPL_ROCKY_M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13</v>
      </c>
      <c r="D183" s="145" t="n">
        <v>0</v>
      </c>
      <c r="E183" s="145" t="n">
        <v>0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6NGI-PGE/CG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20</v>
      </c>
      <c r="D184" s="145" t="n">
        <v>0</v>
      </c>
      <c r="E184" s="145" t="n">
        <v>0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6NGI-SOCAL</v>
      </c>
    </row>
    <row r="185" customFormat="false" ht="12.75" hidden="false" customHeight="false" outlineLevel="0" collapsed="false">
      <c r="A185" s="148" t="n">
        <v>37956</v>
      </c>
      <c r="B185" s="144" t="s">
        <v>115</v>
      </c>
      <c r="C185" s="144" t="s">
        <v>46</v>
      </c>
      <c r="D185" s="145" t="n">
        <v>0.0001</v>
      </c>
      <c r="E185" s="145" t="n">
        <v>-1E-005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6IF-ELPO/PERMIAN</v>
      </c>
    </row>
    <row r="186" customFormat="false" ht="12.75" hidden="false" customHeight="false" outlineLevel="0" collapsed="false">
      <c r="A186" s="148" t="n">
        <v>37956</v>
      </c>
      <c r="B186" s="144" t="s">
        <v>115</v>
      </c>
      <c r="C186" s="144" t="s">
        <v>51</v>
      </c>
      <c r="D186" s="145" t="n">
        <v>-0.0001</v>
      </c>
      <c r="E186" s="145" t="n">
        <v>1E-005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6IF-ELPO/SJ</v>
      </c>
    </row>
    <row r="187" customFormat="false" ht="12.75" hidden="false" customHeight="false" outlineLevel="0" collapsed="false">
      <c r="A187" s="148" t="n">
        <v>37956</v>
      </c>
      <c r="B187" s="144" t="s">
        <v>115</v>
      </c>
      <c r="C187" s="144" t="s">
        <v>27</v>
      </c>
      <c r="D187" s="145" t="n">
        <v>72422.3431</v>
      </c>
      <c r="E187" s="145" t="n">
        <v>-7242.23431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6IF-NWPL_ROCKY_M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13</v>
      </c>
      <c r="D188" s="145" t="n">
        <v>0</v>
      </c>
      <c r="E188" s="145" t="n">
        <v>0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6NGI-PGE/CG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20</v>
      </c>
      <c r="D189" s="145" t="n">
        <v>0.0001</v>
      </c>
      <c r="E189" s="145" t="n">
        <v>-1E-005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6NGI-SOCAL</v>
      </c>
    </row>
    <row r="190" customFormat="false" ht="12.75" hidden="false" customHeight="false" outlineLevel="0" collapsed="false">
      <c r="A190" s="148" t="n">
        <v>37987</v>
      </c>
      <c r="B190" s="144" t="s">
        <v>115</v>
      </c>
      <c r="C190" s="144" t="s">
        <v>46</v>
      </c>
      <c r="D190" s="145" t="n">
        <v>0.0001</v>
      </c>
      <c r="E190" s="145" t="n">
        <v>-1E-005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6IF-ELPO/PERMIAN</v>
      </c>
    </row>
    <row r="191" customFormat="false" ht="12.75" hidden="false" customHeight="false" outlineLevel="0" collapsed="false">
      <c r="A191" s="148" t="n">
        <v>37987</v>
      </c>
      <c r="B191" s="144" t="s">
        <v>115</v>
      </c>
      <c r="C191" s="144" t="s">
        <v>51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6IF-ELPO/SJ</v>
      </c>
    </row>
    <row r="192" customFormat="false" ht="12.75" hidden="false" customHeight="false" outlineLevel="0" collapsed="false">
      <c r="A192" s="148" t="n">
        <v>37987</v>
      </c>
      <c r="B192" s="144" t="s">
        <v>115</v>
      </c>
      <c r="C192" s="144" t="s">
        <v>13</v>
      </c>
      <c r="D192" s="145" t="n">
        <v>0</v>
      </c>
      <c r="E192" s="145" t="n">
        <v>0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6NGI-PGE/CG</v>
      </c>
    </row>
    <row r="193" customFormat="false" ht="12.75" hidden="false" customHeight="false" outlineLevel="0" collapsed="false">
      <c r="A193" s="148" t="n">
        <v>37987</v>
      </c>
      <c r="B193" s="144" t="s">
        <v>115</v>
      </c>
      <c r="C193" s="144" t="s">
        <v>20</v>
      </c>
      <c r="D193" s="145" t="n">
        <v>0.0001</v>
      </c>
      <c r="E193" s="145" t="n">
        <v>-1E-005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6NGI-SOCAL</v>
      </c>
    </row>
    <row r="194" customFormat="false" ht="12.75" hidden="false" customHeight="false" outlineLevel="0" collapsed="false">
      <c r="A194" s="148" t="n">
        <v>38018</v>
      </c>
      <c r="B194" s="144" t="s">
        <v>115</v>
      </c>
      <c r="C194" s="144" t="s">
        <v>46</v>
      </c>
      <c r="D194" s="145" t="n">
        <v>0</v>
      </c>
      <c r="E194" s="145" t="n">
        <v>0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6IF-ELPO/PERMIAN</v>
      </c>
    </row>
    <row r="195" customFormat="false" ht="12.75" hidden="false" customHeight="false" outlineLevel="0" collapsed="false">
      <c r="A195" s="148" t="n">
        <v>38018</v>
      </c>
      <c r="B195" s="144" t="s">
        <v>115</v>
      </c>
      <c r="C195" s="144" t="s">
        <v>51</v>
      </c>
      <c r="D195" s="145" t="n">
        <v>0</v>
      </c>
      <c r="E195" s="145" t="n">
        <v>0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6IF-ELPO/SJ</v>
      </c>
    </row>
    <row r="196" customFormat="false" ht="12.75" hidden="false" customHeight="false" outlineLevel="0" collapsed="false">
      <c r="A196" s="148" t="n">
        <v>38018</v>
      </c>
      <c r="B196" s="144" t="s">
        <v>115</v>
      </c>
      <c r="C196" s="144" t="s">
        <v>13</v>
      </c>
      <c r="D196" s="145" t="n">
        <v>0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6NGI-PGE/CG</v>
      </c>
    </row>
    <row r="197" customFormat="false" ht="12.75" hidden="false" customHeight="false" outlineLevel="0" collapsed="false">
      <c r="A197" s="148" t="n">
        <v>38018</v>
      </c>
      <c r="B197" s="144" t="s">
        <v>115</v>
      </c>
      <c r="C197" s="144" t="s">
        <v>20</v>
      </c>
      <c r="D197" s="145" t="n">
        <v>0</v>
      </c>
      <c r="E197" s="145" t="n">
        <v>0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6NGI-SOCAL</v>
      </c>
    </row>
    <row r="198" customFormat="false" ht="12.75" hidden="false" customHeight="false" outlineLevel="0" collapsed="false">
      <c r="A198" s="148" t="n">
        <v>38047</v>
      </c>
      <c r="B198" s="144" t="s">
        <v>115</v>
      </c>
      <c r="C198" s="144" t="s">
        <v>46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6IF-ELPO/PERMIAN</v>
      </c>
    </row>
    <row r="199" customFormat="false" ht="12.75" hidden="false" customHeight="false" outlineLevel="0" collapsed="false">
      <c r="A199" s="148" t="n">
        <v>38047</v>
      </c>
      <c r="B199" s="144" t="s">
        <v>115</v>
      </c>
      <c r="C199" s="144" t="s">
        <v>51</v>
      </c>
      <c r="D199" s="145" t="n">
        <v>-0.0001</v>
      </c>
      <c r="E199" s="145" t="n">
        <v>1E-005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6IF-ELPO/SJ</v>
      </c>
    </row>
    <row r="200" customFormat="false" ht="12.75" hidden="false" customHeight="false" outlineLevel="0" collapsed="false">
      <c r="A200" s="148" t="n">
        <v>38047</v>
      </c>
      <c r="B200" s="144" t="s">
        <v>115</v>
      </c>
      <c r="C200" s="144" t="s">
        <v>13</v>
      </c>
      <c r="D200" s="145" t="n">
        <v>-0.0001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6NGI-PGE/CG</v>
      </c>
    </row>
    <row r="201" customFormat="false" ht="12.75" hidden="false" customHeight="false" outlineLevel="0" collapsed="false">
      <c r="A201" s="148" t="n">
        <v>38047</v>
      </c>
      <c r="B201" s="144" t="s">
        <v>115</v>
      </c>
      <c r="C201" s="144" t="s">
        <v>20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6NGI-SOCAL</v>
      </c>
    </row>
    <row r="202" customFormat="false" ht="12.75" hidden="false" customHeight="false" outlineLevel="0" collapsed="false">
      <c r="A202" s="148" t="n">
        <v>38078</v>
      </c>
      <c r="B202" s="144" t="s">
        <v>115</v>
      </c>
      <c r="C202" s="144" t="s">
        <v>46</v>
      </c>
      <c r="D202" s="145" t="n">
        <v>0.0001</v>
      </c>
      <c r="E202" s="145" t="n">
        <v>-1E-005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6IF-ELPO/PERMIAN</v>
      </c>
    </row>
    <row r="203" customFormat="false" ht="12.75" hidden="false" customHeight="false" outlineLevel="0" collapsed="false">
      <c r="A203" s="148" t="n">
        <v>38078</v>
      </c>
      <c r="B203" s="144" t="s">
        <v>115</v>
      </c>
      <c r="C203" s="144" t="s">
        <v>51</v>
      </c>
      <c r="D203" s="145" t="n">
        <v>0</v>
      </c>
      <c r="E203" s="145" t="n">
        <v>0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6IF-ELPO/SJ</v>
      </c>
    </row>
    <row r="204" customFormat="false" ht="12.75" hidden="false" customHeight="false" outlineLevel="0" collapsed="false">
      <c r="A204" s="148" t="n">
        <v>38078</v>
      </c>
      <c r="B204" s="144" t="s">
        <v>115</v>
      </c>
      <c r="C204" s="144" t="s">
        <v>13</v>
      </c>
      <c r="D204" s="145" t="n">
        <v>0.0001</v>
      </c>
      <c r="E204" s="145" t="n">
        <v>0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6NGI-PGE/CG</v>
      </c>
    </row>
    <row r="205" customFormat="false" ht="12.75" hidden="false" customHeight="false" outlineLevel="0" collapsed="false">
      <c r="A205" s="148" t="n">
        <v>38078</v>
      </c>
      <c r="B205" s="144" t="s">
        <v>115</v>
      </c>
      <c r="C205" s="144" t="s">
        <v>20</v>
      </c>
      <c r="D205" s="145" t="n">
        <v>0</v>
      </c>
      <c r="E205" s="145" t="n">
        <v>0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6NGI-SOCAL</v>
      </c>
    </row>
    <row r="206" customFormat="false" ht="12.75" hidden="false" customHeight="false" outlineLevel="0" collapsed="false">
      <c r="A206" s="148" t="n">
        <v>38108</v>
      </c>
      <c r="B206" s="144" t="s">
        <v>115</v>
      </c>
      <c r="C206" s="144" t="s">
        <v>46</v>
      </c>
      <c r="D206" s="145" t="n">
        <v>0</v>
      </c>
      <c r="E206" s="145" t="n">
        <v>0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6IF-ELPO/PERMIAN</v>
      </c>
    </row>
    <row r="207" customFormat="false" ht="12.75" hidden="false" customHeight="false" outlineLevel="0" collapsed="false">
      <c r="A207" s="148" t="n">
        <v>38108</v>
      </c>
      <c r="B207" s="144" t="s">
        <v>115</v>
      </c>
      <c r="C207" s="144" t="s">
        <v>51</v>
      </c>
      <c r="D207" s="145" t="n">
        <v>-0.0001</v>
      </c>
      <c r="E207" s="145" t="n">
        <v>1E-005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6IF-ELPO/SJ</v>
      </c>
    </row>
    <row r="208" customFormat="false" ht="12.75" hidden="false" customHeight="false" outlineLevel="0" collapsed="false">
      <c r="A208" s="148" t="n">
        <v>38108</v>
      </c>
      <c r="B208" s="144" t="s">
        <v>115</v>
      </c>
      <c r="C208" s="144" t="s">
        <v>13</v>
      </c>
      <c r="D208" s="145" t="n">
        <v>0</v>
      </c>
      <c r="E208" s="145" t="n">
        <v>0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6NGI-PGE/CG</v>
      </c>
    </row>
    <row r="209" customFormat="false" ht="12.75" hidden="false" customHeight="false" outlineLevel="0" collapsed="false">
      <c r="A209" s="148" t="n">
        <v>38108</v>
      </c>
      <c r="B209" s="144" t="s">
        <v>115</v>
      </c>
      <c r="C209" s="144" t="s">
        <v>20</v>
      </c>
      <c r="D209" s="145" t="n">
        <v>-0.0001</v>
      </c>
      <c r="E209" s="145" t="n">
        <v>1E-005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6NGI-SOCAL</v>
      </c>
    </row>
    <row r="210" customFormat="false" ht="12.75" hidden="false" customHeight="false" outlineLevel="0" collapsed="false">
      <c r="A210" s="148" t="n">
        <v>38139</v>
      </c>
      <c r="B210" s="144" t="s">
        <v>115</v>
      </c>
      <c r="C210" s="144" t="s">
        <v>46</v>
      </c>
      <c r="D210" s="145" t="n">
        <v>-0.0001</v>
      </c>
      <c r="E210" s="145" t="n">
        <v>1E-005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6IF-ELPO/PERMIAN</v>
      </c>
    </row>
    <row r="211" customFormat="false" ht="12.75" hidden="false" customHeight="false" outlineLevel="0" collapsed="false">
      <c r="A211" s="148" t="n">
        <v>38139</v>
      </c>
      <c r="B211" s="144" t="s">
        <v>115</v>
      </c>
      <c r="C211" s="144" t="s">
        <v>51</v>
      </c>
      <c r="D211" s="145" t="n">
        <v>-0.0001</v>
      </c>
      <c r="E211" s="145" t="n">
        <v>1E-005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6IF-ELPO/SJ</v>
      </c>
    </row>
    <row r="212" customFormat="false" ht="12.75" hidden="false" customHeight="false" outlineLevel="0" collapsed="false">
      <c r="A212" s="148" t="n">
        <v>38139</v>
      </c>
      <c r="B212" s="144" t="s">
        <v>115</v>
      </c>
      <c r="C212" s="144" t="s">
        <v>13</v>
      </c>
      <c r="D212" s="145" t="n">
        <v>0</v>
      </c>
      <c r="E212" s="145" t="n">
        <v>0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6NGI-PGE/CG</v>
      </c>
    </row>
    <row r="213" customFormat="false" ht="12.75" hidden="false" customHeight="false" outlineLevel="0" collapsed="false">
      <c r="A213" s="148" t="n">
        <v>38139</v>
      </c>
      <c r="B213" s="144" t="s">
        <v>115</v>
      </c>
      <c r="C213" s="144" t="s">
        <v>20</v>
      </c>
      <c r="D213" s="145" t="n">
        <v>0</v>
      </c>
      <c r="E213" s="145" t="n">
        <v>0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6NGI-SOCAL</v>
      </c>
    </row>
    <row r="214" customFormat="false" ht="12.75" hidden="false" customHeight="false" outlineLevel="0" collapsed="false">
      <c r="A214" s="148" t="n">
        <v>38169</v>
      </c>
      <c r="B214" s="144" t="s">
        <v>115</v>
      </c>
      <c r="C214" s="144" t="s">
        <v>46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6IF-ELPO/PERMIAN</v>
      </c>
    </row>
    <row r="215" customFormat="false" ht="12.75" hidden="false" customHeight="false" outlineLevel="0" collapsed="false">
      <c r="A215" s="148" t="n">
        <v>38169</v>
      </c>
      <c r="B215" s="144" t="s">
        <v>115</v>
      </c>
      <c r="C215" s="144" t="s">
        <v>51</v>
      </c>
      <c r="D215" s="145" t="n">
        <v>-0.0001</v>
      </c>
      <c r="E215" s="145" t="n">
        <v>1E-005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6IF-ELPO/SJ</v>
      </c>
    </row>
    <row r="216" customFormat="false" ht="12.75" hidden="false" customHeight="false" outlineLevel="0" collapsed="false">
      <c r="A216" s="148" t="n">
        <v>38169</v>
      </c>
      <c r="B216" s="144" t="s">
        <v>115</v>
      </c>
      <c r="C216" s="144" t="s">
        <v>13</v>
      </c>
      <c r="D216" s="145" t="n">
        <v>0.0001</v>
      </c>
      <c r="E216" s="145" t="n">
        <v>0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6NGI-PGE/CG</v>
      </c>
    </row>
    <row r="217" customFormat="false" ht="12.75" hidden="false" customHeight="false" outlineLevel="0" collapsed="false">
      <c r="A217" s="148" t="n">
        <v>38169</v>
      </c>
      <c r="B217" s="144" t="s">
        <v>115</v>
      </c>
      <c r="C217" s="144" t="s">
        <v>20</v>
      </c>
      <c r="D217" s="145" t="n">
        <v>0.0001</v>
      </c>
      <c r="E217" s="145" t="n">
        <v>-1E-005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6NGI-SOCAL</v>
      </c>
    </row>
    <row r="218" customFormat="false" ht="12.75" hidden="false" customHeight="false" outlineLevel="0" collapsed="false">
      <c r="A218" s="148" t="n">
        <v>38200</v>
      </c>
      <c r="B218" s="144" t="s">
        <v>115</v>
      </c>
      <c r="C218" s="144" t="s">
        <v>46</v>
      </c>
      <c r="D218" s="145" t="n">
        <v>-0.0001</v>
      </c>
      <c r="E218" s="145" t="n">
        <v>1E-005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6IF-ELPO/PERMIAN</v>
      </c>
    </row>
    <row r="219" customFormat="false" ht="12.75" hidden="false" customHeight="false" outlineLevel="0" collapsed="false">
      <c r="A219" s="148" t="n">
        <v>38200</v>
      </c>
      <c r="B219" s="144" t="s">
        <v>115</v>
      </c>
      <c r="C219" s="144" t="s">
        <v>51</v>
      </c>
      <c r="D219" s="145" t="n">
        <v>0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6IF-ELPO/SJ</v>
      </c>
    </row>
    <row r="220" customFormat="false" ht="12.75" hidden="false" customHeight="false" outlineLevel="0" collapsed="false">
      <c r="A220" s="148" t="n">
        <v>38200</v>
      </c>
      <c r="B220" s="144" t="s">
        <v>115</v>
      </c>
      <c r="C220" s="144" t="s">
        <v>13</v>
      </c>
      <c r="D220" s="145" t="n">
        <v>-0.0001</v>
      </c>
      <c r="E220" s="145" t="n">
        <v>0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6NGI-PGE/CG</v>
      </c>
    </row>
    <row r="221" customFormat="false" ht="12.75" hidden="false" customHeight="false" outlineLevel="0" collapsed="false">
      <c r="A221" s="148" t="n">
        <v>38200</v>
      </c>
      <c r="B221" s="144" t="s">
        <v>115</v>
      </c>
      <c r="C221" s="144" t="s">
        <v>20</v>
      </c>
      <c r="D221" s="145" t="n">
        <v>0</v>
      </c>
      <c r="E221" s="145" t="n">
        <v>0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6NGI-SOCAL</v>
      </c>
    </row>
    <row r="222" customFormat="false" ht="12.75" hidden="false" customHeight="false" outlineLevel="0" collapsed="false">
      <c r="A222" s="148" t="n">
        <v>38231</v>
      </c>
      <c r="B222" s="144" t="s">
        <v>115</v>
      </c>
      <c r="C222" s="144" t="s">
        <v>46</v>
      </c>
      <c r="D222" s="145" t="n">
        <v>0</v>
      </c>
      <c r="E222" s="145" t="n">
        <v>0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6IF-ELPO/PERMIAN</v>
      </c>
    </row>
    <row r="223" customFormat="false" ht="12.75" hidden="false" customHeight="false" outlineLevel="0" collapsed="false">
      <c r="A223" s="148" t="n">
        <v>38231</v>
      </c>
      <c r="B223" s="144" t="s">
        <v>115</v>
      </c>
      <c r="C223" s="144" t="s">
        <v>51</v>
      </c>
      <c r="D223" s="145" t="n">
        <v>0.0001</v>
      </c>
      <c r="E223" s="145" t="n">
        <v>-1E-005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6IF-ELPO/SJ</v>
      </c>
    </row>
    <row r="224" customFormat="false" ht="12.75" hidden="false" customHeight="false" outlineLevel="0" collapsed="false">
      <c r="A224" s="148" t="n">
        <v>38231</v>
      </c>
      <c r="B224" s="144" t="s">
        <v>115</v>
      </c>
      <c r="C224" s="144" t="s">
        <v>13</v>
      </c>
      <c r="D224" s="145" t="n">
        <v>0.0001</v>
      </c>
      <c r="E224" s="145" t="n">
        <v>0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6NGI-PGE/CG</v>
      </c>
    </row>
    <row r="225" customFormat="false" ht="12.75" hidden="false" customHeight="false" outlineLevel="0" collapsed="false">
      <c r="A225" s="148" t="n">
        <v>38231</v>
      </c>
      <c r="B225" s="144" t="s">
        <v>115</v>
      </c>
      <c r="C225" s="144" t="s">
        <v>20</v>
      </c>
      <c r="D225" s="145" t="n">
        <v>-0.0001</v>
      </c>
      <c r="E225" s="145" t="n">
        <v>1E-005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6NGI-SOCAL</v>
      </c>
    </row>
    <row r="226" customFormat="false" ht="12.75" hidden="false" customHeight="false" outlineLevel="0" collapsed="false">
      <c r="A226" s="148" t="n">
        <v>38261</v>
      </c>
      <c r="B226" s="144" t="s">
        <v>115</v>
      </c>
      <c r="C226" s="144" t="s">
        <v>46</v>
      </c>
      <c r="D226" s="145" t="n">
        <v>0</v>
      </c>
      <c r="E226" s="145" t="n">
        <v>0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6IF-ELPO/PERMIAN</v>
      </c>
    </row>
    <row r="227" customFormat="false" ht="12.75" hidden="false" customHeight="false" outlineLevel="0" collapsed="false">
      <c r="A227" s="148" t="n">
        <v>38261</v>
      </c>
      <c r="B227" s="144" t="s">
        <v>115</v>
      </c>
      <c r="C227" s="144" t="s">
        <v>51</v>
      </c>
      <c r="D227" s="145" t="n">
        <v>0.0001</v>
      </c>
      <c r="E227" s="145" t="n">
        <v>-1E-005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6IF-ELPO/SJ</v>
      </c>
    </row>
    <row r="228" customFormat="false" ht="12.75" hidden="false" customHeight="false" outlineLevel="0" collapsed="false">
      <c r="A228" s="148" t="n">
        <v>38261</v>
      </c>
      <c r="B228" s="144" t="s">
        <v>115</v>
      </c>
      <c r="C228" s="144" t="s">
        <v>13</v>
      </c>
      <c r="D228" s="145" t="n">
        <v>0.0001</v>
      </c>
      <c r="E228" s="145" t="n">
        <v>0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6NGI-PGE/CG</v>
      </c>
    </row>
    <row r="229" customFormat="false" ht="12.75" hidden="false" customHeight="false" outlineLevel="0" collapsed="false">
      <c r="A229" s="148" t="n">
        <v>38261</v>
      </c>
      <c r="B229" s="144" t="s">
        <v>115</v>
      </c>
      <c r="C229" s="144" t="s">
        <v>20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6NGI-SOCAL</v>
      </c>
    </row>
    <row r="230" customFormat="false" ht="12.75" hidden="false" customHeight="false" outlineLevel="0" collapsed="false">
      <c r="A230" s="148" t="n">
        <v>38292</v>
      </c>
      <c r="B230" s="144" t="s">
        <v>115</v>
      </c>
      <c r="C230" s="144" t="s">
        <v>46</v>
      </c>
      <c r="D230" s="145" t="n">
        <v>0</v>
      </c>
      <c r="E230" s="145" t="n">
        <v>0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6IF-ELPO/PERMIAN</v>
      </c>
    </row>
    <row r="231" customFormat="false" ht="12.75" hidden="false" customHeight="false" outlineLevel="0" collapsed="false">
      <c r="A231" s="148" t="n">
        <v>38292</v>
      </c>
      <c r="B231" s="144" t="s">
        <v>115</v>
      </c>
      <c r="C231" s="144" t="s">
        <v>51</v>
      </c>
      <c r="D231" s="145" t="n">
        <v>0</v>
      </c>
      <c r="E231" s="145" t="n">
        <v>0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6IF-ELPO/SJ</v>
      </c>
    </row>
    <row r="232" customFormat="false" ht="12.75" hidden="false" customHeight="false" outlineLevel="0" collapsed="false">
      <c r="A232" s="148" t="n">
        <v>38292</v>
      </c>
      <c r="B232" s="144" t="s">
        <v>115</v>
      </c>
      <c r="C232" s="144" t="s">
        <v>13</v>
      </c>
      <c r="D232" s="145" t="n">
        <v>0</v>
      </c>
      <c r="E232" s="145" t="n">
        <v>0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6NGI-PGE/CG</v>
      </c>
    </row>
    <row r="233" customFormat="false" ht="12.75" hidden="false" customHeight="false" outlineLevel="0" collapsed="false">
      <c r="A233" s="148" t="n">
        <v>38292</v>
      </c>
      <c r="B233" s="144" t="s">
        <v>115</v>
      </c>
      <c r="C233" s="144" t="s">
        <v>20</v>
      </c>
      <c r="D233" s="145" t="n">
        <v>0.0001</v>
      </c>
      <c r="E233" s="145" t="n">
        <v>-1E-005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6NGI-SOCAL</v>
      </c>
    </row>
    <row r="234" customFormat="false" ht="12.75" hidden="false" customHeight="false" outlineLevel="0" collapsed="false">
      <c r="A234" s="148" t="n">
        <v>38322</v>
      </c>
      <c r="B234" s="144" t="s">
        <v>115</v>
      </c>
      <c r="C234" s="144" t="s">
        <v>46</v>
      </c>
      <c r="D234" s="145" t="n">
        <v>0.0001</v>
      </c>
      <c r="E234" s="145" t="n">
        <v>-1E-005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6IF-ELPO/PERMIAN</v>
      </c>
    </row>
    <row r="235" customFormat="false" ht="12.75" hidden="false" customHeight="false" outlineLevel="0" collapsed="false">
      <c r="A235" s="148" t="n">
        <v>38322</v>
      </c>
      <c r="B235" s="144" t="s">
        <v>115</v>
      </c>
      <c r="C235" s="144" t="s">
        <v>51</v>
      </c>
      <c r="D235" s="145" t="n">
        <v>0.0001</v>
      </c>
      <c r="E235" s="145" t="n">
        <v>-1E-005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6IF-ELPO/SJ</v>
      </c>
    </row>
    <row r="236" customFormat="false" ht="12.75" hidden="false" customHeight="false" outlineLevel="0" collapsed="false">
      <c r="A236" s="148" t="n">
        <v>38322</v>
      </c>
      <c r="B236" s="144" t="s">
        <v>115</v>
      </c>
      <c r="C236" s="144" t="s">
        <v>13</v>
      </c>
      <c r="D236" s="145" t="n">
        <v>0</v>
      </c>
      <c r="E236" s="145" t="n">
        <v>0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6NGI-PGE/CG</v>
      </c>
    </row>
    <row r="237" customFormat="false" ht="12.75" hidden="false" customHeight="false" outlineLevel="0" collapsed="false">
      <c r="A237" s="148" t="n">
        <v>38322</v>
      </c>
      <c r="B237" s="144" t="s">
        <v>115</v>
      </c>
      <c r="C237" s="144" t="s">
        <v>20</v>
      </c>
      <c r="D237" s="145" t="n">
        <v>0.0001</v>
      </c>
      <c r="E237" s="145" t="n">
        <v>-1E-005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6NGI-SOCAL</v>
      </c>
    </row>
    <row r="238" customFormat="false" ht="12.75" hidden="false" customHeight="false" outlineLevel="0" collapsed="false">
      <c r="A238" s="148" t="n">
        <v>38353</v>
      </c>
      <c r="B238" s="144" t="s">
        <v>115</v>
      </c>
      <c r="C238" s="144" t="s">
        <v>46</v>
      </c>
      <c r="D238" s="145" t="n">
        <v>0.0001</v>
      </c>
      <c r="E238" s="145" t="n">
        <v>-1E-005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6IF-ELPO/PERMIAN</v>
      </c>
    </row>
    <row r="239" customFormat="false" ht="12.75" hidden="false" customHeight="false" outlineLevel="0" collapsed="false">
      <c r="A239" s="148" t="n">
        <v>38353</v>
      </c>
      <c r="B239" s="144" t="s">
        <v>115</v>
      </c>
      <c r="C239" s="144" t="s">
        <v>13</v>
      </c>
      <c r="D239" s="145" t="n">
        <v>0</v>
      </c>
      <c r="E239" s="145" t="n">
        <v>0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6NGI-PGE/CG</v>
      </c>
    </row>
    <row r="240" customFormat="false" ht="12.75" hidden="false" customHeight="false" outlineLevel="0" collapsed="false">
      <c r="A240" s="148" t="n">
        <v>38353</v>
      </c>
      <c r="B240" s="144" t="s">
        <v>115</v>
      </c>
      <c r="C240" s="144" t="s">
        <v>20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6NGI-SOCAL</v>
      </c>
    </row>
    <row r="241" customFormat="false" ht="12.75" hidden="false" customHeight="false" outlineLevel="0" collapsed="false">
      <c r="A241" s="148" t="n">
        <v>38384</v>
      </c>
      <c r="B241" s="144" t="s">
        <v>115</v>
      </c>
      <c r="C241" s="144" t="s">
        <v>46</v>
      </c>
      <c r="D241" s="145" t="n">
        <v>-0.0001</v>
      </c>
      <c r="E241" s="145" t="n">
        <v>1E-005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6IF-ELPO/PERMIAN</v>
      </c>
    </row>
    <row r="242" customFormat="false" ht="12.75" hidden="false" customHeight="false" outlineLevel="0" collapsed="false">
      <c r="A242" s="148" t="n">
        <v>38384</v>
      </c>
      <c r="B242" s="144" t="s">
        <v>115</v>
      </c>
      <c r="C242" s="144" t="s">
        <v>13</v>
      </c>
      <c r="D242" s="145" t="n">
        <v>-0.0001</v>
      </c>
      <c r="E242" s="145" t="n">
        <v>0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6NGI-PGE/CG</v>
      </c>
    </row>
    <row r="243" customFormat="false" ht="12.75" hidden="false" customHeight="false" outlineLevel="0" collapsed="false">
      <c r="A243" s="148" t="n">
        <v>38384</v>
      </c>
      <c r="B243" s="144" t="s">
        <v>115</v>
      </c>
      <c r="C243" s="144" t="s">
        <v>20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6NGI-SOCAL</v>
      </c>
    </row>
    <row r="244" customFormat="false" ht="12.75" hidden="false" customHeight="false" outlineLevel="0" collapsed="false">
      <c r="A244" s="148" t="n">
        <v>38412</v>
      </c>
      <c r="B244" s="144" t="s">
        <v>115</v>
      </c>
      <c r="C244" s="144" t="s">
        <v>46</v>
      </c>
      <c r="D244" s="145" t="n">
        <v>0.0001</v>
      </c>
      <c r="E244" s="145" t="n">
        <v>-1E-005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6IF-ELPO/PERMIAN</v>
      </c>
    </row>
    <row r="245" customFormat="false" ht="12.75" hidden="false" customHeight="false" outlineLevel="0" collapsed="false">
      <c r="A245" s="148" t="n">
        <v>38412</v>
      </c>
      <c r="B245" s="144" t="s">
        <v>115</v>
      </c>
      <c r="C245" s="144" t="s">
        <v>13</v>
      </c>
      <c r="D245" s="145" t="n">
        <v>0.0001</v>
      </c>
      <c r="E245" s="145" t="n">
        <v>0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6NGI-PGE/CG</v>
      </c>
    </row>
    <row r="246" customFormat="false" ht="12.75" hidden="false" customHeight="false" outlineLevel="0" collapsed="false">
      <c r="A246" s="148" t="n">
        <v>38412</v>
      </c>
      <c r="B246" s="144" t="s">
        <v>115</v>
      </c>
      <c r="C246" s="144" t="s">
        <v>20</v>
      </c>
      <c r="D246" s="145" t="n">
        <v>0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6NGI-SOCAL</v>
      </c>
    </row>
    <row r="247" customFormat="false" ht="12.75" hidden="false" customHeight="false" outlineLevel="0" collapsed="false">
      <c r="A247" s="148" t="n">
        <v>38443</v>
      </c>
      <c r="B247" s="144" t="s">
        <v>115</v>
      </c>
      <c r="C247" s="144" t="s">
        <v>46</v>
      </c>
      <c r="D247" s="145" t="n">
        <v>0.0001</v>
      </c>
      <c r="E247" s="145" t="n">
        <v>-1E-005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6IF-ELPO/PERMIAN</v>
      </c>
    </row>
    <row r="248" customFormat="false" ht="12.75" hidden="false" customHeight="false" outlineLevel="0" collapsed="false">
      <c r="A248" s="148" t="n">
        <v>38443</v>
      </c>
      <c r="B248" s="144" t="s">
        <v>115</v>
      </c>
      <c r="C248" s="144" t="s">
        <v>13</v>
      </c>
      <c r="D248" s="145" t="n">
        <v>0.0001</v>
      </c>
      <c r="E248" s="145" t="n">
        <v>0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6NGI-PGE/CG</v>
      </c>
    </row>
    <row r="249" customFormat="false" ht="12.75" hidden="false" customHeight="false" outlineLevel="0" collapsed="false">
      <c r="A249" s="148" t="n">
        <v>38443</v>
      </c>
      <c r="B249" s="144" t="s">
        <v>115</v>
      </c>
      <c r="C249" s="144" t="s">
        <v>20</v>
      </c>
      <c r="D249" s="145" t="n">
        <v>0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6NGI-SOCAL</v>
      </c>
    </row>
    <row r="250" customFormat="false" ht="12.75" hidden="false" customHeight="false" outlineLevel="0" collapsed="false">
      <c r="A250" s="148" t="n">
        <v>38473</v>
      </c>
      <c r="B250" s="144" t="s">
        <v>115</v>
      </c>
      <c r="C250" s="144" t="s">
        <v>46</v>
      </c>
      <c r="D250" s="145" t="n">
        <v>0.0001</v>
      </c>
      <c r="E250" s="145" t="n">
        <v>-1E-005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6IF-ELPO/PERMIAN</v>
      </c>
    </row>
    <row r="251" customFormat="false" ht="12.75" hidden="false" customHeight="false" outlineLevel="0" collapsed="false">
      <c r="A251" s="148" t="n">
        <v>38473</v>
      </c>
      <c r="B251" s="144" t="s">
        <v>115</v>
      </c>
      <c r="C251" s="144" t="s">
        <v>13</v>
      </c>
      <c r="D251" s="145" t="n">
        <v>-0.0001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6NGI-PGE/CG</v>
      </c>
    </row>
    <row r="252" customFormat="false" ht="12.75" hidden="false" customHeight="false" outlineLevel="0" collapsed="false">
      <c r="A252" s="148" t="n">
        <v>38473</v>
      </c>
      <c r="B252" s="144" t="s">
        <v>115</v>
      </c>
      <c r="C252" s="144" t="s">
        <v>20</v>
      </c>
      <c r="D252" s="145" t="n">
        <v>0.0001</v>
      </c>
      <c r="E252" s="145" t="n">
        <v>-1E-005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6NGI-SOCAL</v>
      </c>
    </row>
    <row r="253" customFormat="false" ht="12.75" hidden="false" customHeight="false" outlineLevel="0" collapsed="false">
      <c r="A253" s="148" t="n">
        <v>38504</v>
      </c>
      <c r="B253" s="144" t="s">
        <v>115</v>
      </c>
      <c r="C253" s="144" t="s">
        <v>46</v>
      </c>
      <c r="D253" s="145" t="n">
        <v>0</v>
      </c>
      <c r="E253" s="145" t="n">
        <v>0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6IF-ELPO/PERMIAN</v>
      </c>
    </row>
    <row r="254" customFormat="false" ht="12.75" hidden="false" customHeight="false" outlineLevel="0" collapsed="false">
      <c r="A254" s="148" t="n">
        <v>38504</v>
      </c>
      <c r="B254" s="144" t="s">
        <v>115</v>
      </c>
      <c r="C254" s="144" t="s">
        <v>13</v>
      </c>
      <c r="D254" s="145" t="n">
        <v>0</v>
      </c>
      <c r="E254" s="145" t="n">
        <v>0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6NGI-PGE/CG</v>
      </c>
    </row>
    <row r="255" customFormat="false" ht="12.75" hidden="false" customHeight="false" outlineLevel="0" collapsed="false">
      <c r="A255" s="148" t="n">
        <v>38504</v>
      </c>
      <c r="B255" s="144" t="s">
        <v>115</v>
      </c>
      <c r="C255" s="144" t="s">
        <v>20</v>
      </c>
      <c r="D255" s="145" t="n">
        <v>0</v>
      </c>
      <c r="E255" s="145" t="n">
        <v>0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6NGI-SOCAL</v>
      </c>
    </row>
    <row r="256" customFormat="false" ht="12.75" hidden="false" customHeight="false" outlineLevel="0" collapsed="false">
      <c r="A256" s="148" t="n">
        <v>38534</v>
      </c>
      <c r="B256" s="144" t="s">
        <v>115</v>
      </c>
      <c r="C256" s="144" t="s">
        <v>46</v>
      </c>
      <c r="D256" s="145" t="n">
        <v>0.0001</v>
      </c>
      <c r="E256" s="145" t="n">
        <v>-1E-005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6IF-ELPO/PERMIAN</v>
      </c>
    </row>
    <row r="257" customFormat="false" ht="12.75" hidden="false" customHeight="false" outlineLevel="0" collapsed="false">
      <c r="A257" s="148" t="n">
        <v>38534</v>
      </c>
      <c r="B257" s="144" t="s">
        <v>115</v>
      </c>
      <c r="C257" s="144" t="s">
        <v>13</v>
      </c>
      <c r="D257" s="145" t="n">
        <v>0</v>
      </c>
      <c r="E257" s="145" t="n">
        <v>0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6NGI-PGE/CG</v>
      </c>
    </row>
    <row r="258" customFormat="false" ht="12.75" hidden="false" customHeight="false" outlineLevel="0" collapsed="false">
      <c r="A258" s="148" t="n">
        <v>38534</v>
      </c>
      <c r="B258" s="144" t="s">
        <v>115</v>
      </c>
      <c r="C258" s="144" t="s">
        <v>20</v>
      </c>
      <c r="D258" s="145" t="n">
        <v>-0.0001</v>
      </c>
      <c r="E258" s="145" t="n">
        <v>1E-005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6NGI-SOCAL</v>
      </c>
    </row>
    <row r="259" customFormat="false" ht="12.75" hidden="false" customHeight="false" outlineLevel="0" collapsed="false">
      <c r="A259" s="148" t="n">
        <v>38565</v>
      </c>
      <c r="B259" s="144" t="s">
        <v>115</v>
      </c>
      <c r="C259" s="144" t="s">
        <v>46</v>
      </c>
      <c r="D259" s="145" t="n">
        <v>0</v>
      </c>
      <c r="E259" s="145" t="n">
        <v>0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6IF-ELPO/PERMIAN</v>
      </c>
    </row>
    <row r="260" customFormat="false" ht="12.75" hidden="false" customHeight="false" outlineLevel="0" collapsed="false">
      <c r="A260" s="148" t="n">
        <v>38565</v>
      </c>
      <c r="B260" s="144" t="s">
        <v>115</v>
      </c>
      <c r="C260" s="144" t="s">
        <v>13</v>
      </c>
      <c r="D260" s="145" t="n">
        <v>0</v>
      </c>
      <c r="E260" s="145" t="n">
        <v>0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6NGI-PGE/CG</v>
      </c>
    </row>
    <row r="261" customFormat="false" ht="12.75" hidden="false" customHeight="false" outlineLevel="0" collapsed="false">
      <c r="A261" s="148" t="n">
        <v>38565</v>
      </c>
      <c r="B261" s="144" t="s">
        <v>115</v>
      </c>
      <c r="C261" s="144" t="s">
        <v>20</v>
      </c>
      <c r="D261" s="145" t="n">
        <v>-0.0001</v>
      </c>
      <c r="E261" s="145" t="n">
        <v>1E-005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6NGI-SOCAL</v>
      </c>
    </row>
    <row r="262" customFormat="false" ht="12.75" hidden="false" customHeight="false" outlineLevel="0" collapsed="false">
      <c r="A262" s="148" t="n">
        <v>38596</v>
      </c>
      <c r="B262" s="144" t="s">
        <v>115</v>
      </c>
      <c r="C262" s="144" t="s">
        <v>46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6IF-ELPO/PERMIAN</v>
      </c>
    </row>
    <row r="263" customFormat="false" ht="12.75" hidden="false" customHeight="false" outlineLevel="0" collapsed="false">
      <c r="A263" s="148" t="n">
        <v>38596</v>
      </c>
      <c r="B263" s="144" t="s">
        <v>115</v>
      </c>
      <c r="C263" s="144" t="s">
        <v>13</v>
      </c>
      <c r="D263" s="145" t="n">
        <v>-0.0001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6NGI-PGE/CG</v>
      </c>
    </row>
    <row r="264" customFormat="false" ht="12.75" hidden="false" customHeight="false" outlineLevel="0" collapsed="false">
      <c r="A264" s="148" t="n">
        <v>38596</v>
      </c>
      <c r="B264" s="144" t="s">
        <v>115</v>
      </c>
      <c r="C264" s="144" t="s">
        <v>20</v>
      </c>
      <c r="D264" s="145" t="n">
        <v>0.0001</v>
      </c>
      <c r="E264" s="145" t="n">
        <v>-1E-005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6NGI-SOCAL</v>
      </c>
    </row>
    <row r="265" customFormat="false" ht="12.75" hidden="false" customHeight="false" outlineLevel="0" collapsed="false">
      <c r="A265" s="148" t="n">
        <v>38626</v>
      </c>
      <c r="B265" s="144" t="s">
        <v>115</v>
      </c>
      <c r="C265" s="144" t="s">
        <v>46</v>
      </c>
      <c r="D265" s="145" t="n">
        <v>0</v>
      </c>
      <c r="E265" s="145" t="n">
        <v>0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6IF-ELPO/PERMIAN</v>
      </c>
    </row>
    <row r="266" customFormat="false" ht="12.75" hidden="false" customHeight="false" outlineLevel="0" collapsed="false">
      <c r="A266" s="148" t="n">
        <v>38626</v>
      </c>
      <c r="B266" s="144" t="s">
        <v>115</v>
      </c>
      <c r="C266" s="144" t="s">
        <v>13</v>
      </c>
      <c r="D266" s="145" t="n">
        <v>0.0001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6NGI-PGE/CG</v>
      </c>
    </row>
    <row r="267" customFormat="false" ht="12.75" hidden="false" customHeight="false" outlineLevel="0" collapsed="false">
      <c r="A267" s="148" t="n">
        <v>38626</v>
      </c>
      <c r="B267" s="144" t="s">
        <v>115</v>
      </c>
      <c r="C267" s="144" t="s">
        <v>20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6NGI-SOCAL</v>
      </c>
    </row>
    <row r="268" customFormat="false" ht="12.75" hidden="false" customHeight="false" outlineLevel="0" collapsed="false">
      <c r="A268" s="148" t="n">
        <v>38657</v>
      </c>
      <c r="B268" s="144" t="s">
        <v>115</v>
      </c>
      <c r="C268" s="144" t="s">
        <v>46</v>
      </c>
      <c r="D268" s="145" t="n">
        <v>0</v>
      </c>
      <c r="E268" s="145" t="n">
        <v>0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6IF-ELPO/PERMIAN</v>
      </c>
    </row>
    <row r="269" customFormat="false" ht="12.75" hidden="false" customHeight="false" outlineLevel="0" collapsed="false">
      <c r="A269" s="148" t="n">
        <v>38657</v>
      </c>
      <c r="B269" s="144" t="s">
        <v>115</v>
      </c>
      <c r="C269" s="144" t="s">
        <v>13</v>
      </c>
      <c r="D269" s="145" t="n">
        <v>0</v>
      </c>
      <c r="E269" s="145" t="n">
        <v>0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6NGI-PGE/CG</v>
      </c>
    </row>
    <row r="270" customFormat="false" ht="12.75" hidden="false" customHeight="false" outlineLevel="0" collapsed="false">
      <c r="A270" s="148" t="n">
        <v>38657</v>
      </c>
      <c r="B270" s="144" t="s">
        <v>115</v>
      </c>
      <c r="C270" s="144" t="s">
        <v>20</v>
      </c>
      <c r="D270" s="145" t="n">
        <v>0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6NGI-SOCAL</v>
      </c>
    </row>
    <row r="271" customFormat="false" ht="12.75" hidden="false" customHeight="false" outlineLevel="0" collapsed="false">
      <c r="A271" s="148" t="n">
        <v>38687</v>
      </c>
      <c r="B271" s="144" t="s">
        <v>115</v>
      </c>
      <c r="C271" s="144" t="s">
        <v>46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6IF-ELPO/PERMIAN</v>
      </c>
    </row>
    <row r="272" customFormat="false" ht="12.75" hidden="false" customHeight="false" outlineLevel="0" collapsed="false">
      <c r="A272" s="148" t="n">
        <v>38687</v>
      </c>
      <c r="B272" s="144" t="s">
        <v>115</v>
      </c>
      <c r="C272" s="144" t="s">
        <v>13</v>
      </c>
      <c r="D272" s="145" t="n">
        <v>0</v>
      </c>
      <c r="E272" s="145" t="n">
        <v>0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6NGI-PGE/CG</v>
      </c>
    </row>
    <row r="273" customFormat="false" ht="12.75" hidden="false" customHeight="false" outlineLevel="0" collapsed="false">
      <c r="A273" s="148" t="n">
        <v>38687</v>
      </c>
      <c r="B273" s="144" t="s">
        <v>115</v>
      </c>
      <c r="C273" s="144" t="s">
        <v>20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6NGI-SOCAL</v>
      </c>
    </row>
    <row r="274" customFormat="false" ht="12.75" hidden="false" customHeight="false" outlineLevel="0" collapsed="false">
      <c r="A274" s="148" t="n">
        <v>38718</v>
      </c>
      <c r="B274" s="144" t="s">
        <v>115</v>
      </c>
      <c r="C274" s="144" t="s">
        <v>27</v>
      </c>
      <c r="D274" s="145" t="n">
        <v>-129499.5868</v>
      </c>
      <c r="E274" s="145" t="n">
        <v>12949.95868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6IF-NWPL_ROCKY_M</v>
      </c>
    </row>
    <row r="275" customFormat="false" ht="12.75" hidden="false" customHeight="false" outlineLevel="0" collapsed="false">
      <c r="A275" s="148" t="n">
        <v>38718</v>
      </c>
      <c r="B275" s="144" t="s">
        <v>115</v>
      </c>
      <c r="C275" s="144" t="s">
        <v>13</v>
      </c>
      <c r="D275" s="145" t="n">
        <v>0</v>
      </c>
      <c r="E275" s="145" t="n">
        <v>0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6NGI-PGE/CG</v>
      </c>
    </row>
    <row r="276" customFormat="false" ht="12.75" hidden="false" customHeight="false" outlineLevel="0" collapsed="false">
      <c r="A276" s="148" t="n">
        <v>38718</v>
      </c>
      <c r="B276" s="144" t="s">
        <v>115</v>
      </c>
      <c r="C276" s="144" t="s">
        <v>20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6NGI-SOCAL</v>
      </c>
    </row>
    <row r="277" customFormat="false" ht="12.75" hidden="false" customHeight="false" outlineLevel="0" collapsed="false">
      <c r="A277" s="148" t="n">
        <v>38749</v>
      </c>
      <c r="B277" s="144" t="s">
        <v>115</v>
      </c>
      <c r="C277" s="144" t="s">
        <v>27</v>
      </c>
      <c r="D277" s="145" t="n">
        <v>-116414.9071</v>
      </c>
      <c r="E277" s="145" t="n">
        <v>11641.49071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6IF-NWPL_ROCKY_M</v>
      </c>
    </row>
    <row r="278" customFormat="false" ht="12.75" hidden="false" customHeight="false" outlineLevel="0" collapsed="false">
      <c r="A278" s="148" t="n">
        <v>38749</v>
      </c>
      <c r="B278" s="144" t="s">
        <v>115</v>
      </c>
      <c r="C278" s="144" t="s">
        <v>13</v>
      </c>
      <c r="D278" s="145" t="n">
        <v>0</v>
      </c>
      <c r="E278" s="145" t="n">
        <v>0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6NGI-PGE/CG</v>
      </c>
    </row>
    <row r="279" customFormat="false" ht="12.75" hidden="false" customHeight="false" outlineLevel="0" collapsed="false">
      <c r="A279" s="148" t="n">
        <v>38749</v>
      </c>
      <c r="B279" s="144" t="s">
        <v>115</v>
      </c>
      <c r="C279" s="144" t="s">
        <v>20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6NGI-SOCAL</v>
      </c>
    </row>
    <row r="280" customFormat="false" ht="12.75" hidden="false" customHeight="false" outlineLevel="0" collapsed="false">
      <c r="A280" s="148" t="n">
        <v>38777</v>
      </c>
      <c r="B280" s="144" t="s">
        <v>115</v>
      </c>
      <c r="C280" s="144" t="s">
        <v>27</v>
      </c>
      <c r="D280" s="145" t="n">
        <v>-128333.1841</v>
      </c>
      <c r="E280" s="145" t="n">
        <v>12833.31841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6IF-NWPL_ROCKY_M</v>
      </c>
    </row>
    <row r="281" customFormat="false" ht="12.75" hidden="false" customHeight="false" outlineLevel="0" collapsed="false">
      <c r="A281" s="148" t="n">
        <v>38777</v>
      </c>
      <c r="B281" s="144" t="s">
        <v>115</v>
      </c>
      <c r="C281" s="144" t="s">
        <v>13</v>
      </c>
      <c r="D281" s="145" t="n">
        <v>0</v>
      </c>
      <c r="E281" s="145" t="n">
        <v>0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6NGI-PGE/CG</v>
      </c>
    </row>
    <row r="282" customFormat="false" ht="12.75" hidden="false" customHeight="false" outlineLevel="0" collapsed="false">
      <c r="A282" s="148" t="n">
        <v>38777</v>
      </c>
      <c r="B282" s="144" t="s">
        <v>115</v>
      </c>
      <c r="C282" s="144" t="s">
        <v>20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6NGI-SOCAL</v>
      </c>
    </row>
    <row r="283" customFormat="false" ht="12.75" hidden="false" customHeight="false" outlineLevel="0" collapsed="false">
      <c r="A283" s="148" t="n">
        <v>38808</v>
      </c>
      <c r="B283" s="144" t="s">
        <v>115</v>
      </c>
      <c r="C283" s="144" t="s">
        <v>27</v>
      </c>
      <c r="D283" s="145" t="n">
        <v>-123596.6394</v>
      </c>
      <c r="E283" s="145" t="n">
        <v>12359.66394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6IF-NWPL_ROCKY_M</v>
      </c>
    </row>
    <row r="284" customFormat="false" ht="12.75" hidden="false" customHeight="false" outlineLevel="0" collapsed="false">
      <c r="A284" s="148" t="n">
        <v>38808</v>
      </c>
      <c r="B284" s="144" t="s">
        <v>115</v>
      </c>
      <c r="C284" s="144" t="s">
        <v>20</v>
      </c>
      <c r="D284" s="145" t="n">
        <v>0</v>
      </c>
      <c r="E284" s="145" t="n">
        <v>0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6NGI-SOCAL</v>
      </c>
    </row>
    <row r="285" customFormat="false" ht="12.75" hidden="false" customHeight="false" outlineLevel="0" collapsed="false">
      <c r="A285" s="148" t="n">
        <v>38838</v>
      </c>
      <c r="B285" s="144" t="s">
        <v>115</v>
      </c>
      <c r="C285" s="144" t="s">
        <v>27</v>
      </c>
      <c r="D285" s="145" t="n">
        <v>-127117.3515</v>
      </c>
      <c r="E285" s="145" t="n">
        <v>12711.73515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6IF-NWPL_ROCKY_M</v>
      </c>
    </row>
    <row r="286" customFormat="false" ht="12.75" hidden="false" customHeight="false" outlineLevel="0" collapsed="false">
      <c r="A286" s="148" t="n">
        <v>38838</v>
      </c>
      <c r="B286" s="144" t="s">
        <v>115</v>
      </c>
      <c r="C286" s="144" t="s">
        <v>20</v>
      </c>
      <c r="D286" s="145" t="n">
        <v>0</v>
      </c>
      <c r="E286" s="145" t="n">
        <v>0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6NGI-SOCAL</v>
      </c>
    </row>
    <row r="287" customFormat="false" ht="12.75" hidden="false" customHeight="false" outlineLevel="0" collapsed="false">
      <c r="A287" s="148" t="n">
        <v>38869</v>
      </c>
      <c r="B287" s="144" t="s">
        <v>115</v>
      </c>
      <c r="C287" s="144" t="s">
        <v>27</v>
      </c>
      <c r="D287" s="145" t="n">
        <v>-122415.2675</v>
      </c>
      <c r="E287" s="145" t="n">
        <v>12241.52675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6IF-NWPL_ROCKY_M</v>
      </c>
    </row>
    <row r="288" customFormat="false" ht="12.75" hidden="false" customHeight="false" outlineLevel="0" collapsed="false">
      <c r="A288" s="148" t="n">
        <v>38899</v>
      </c>
      <c r="B288" s="144" t="s">
        <v>115</v>
      </c>
      <c r="C288" s="144" t="s">
        <v>27</v>
      </c>
      <c r="D288" s="145" t="n">
        <v>-125891.9659</v>
      </c>
      <c r="E288" s="145" t="n">
        <v>12589.19659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38930</v>
      </c>
      <c r="B289" s="144" t="s">
        <v>115</v>
      </c>
      <c r="C289" s="144" t="s">
        <v>27</v>
      </c>
      <c r="D289" s="145" t="n">
        <v>-125265.7309</v>
      </c>
      <c r="E289" s="145" t="n">
        <v>12526.57309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38961</v>
      </c>
      <c r="B290" s="144" t="s">
        <v>115</v>
      </c>
      <c r="C290" s="144" t="s">
        <v>27</v>
      </c>
      <c r="D290" s="145" t="n">
        <v>-120616.6709</v>
      </c>
      <c r="E290" s="145" t="n">
        <v>12061.66709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38991</v>
      </c>
      <c r="B291" s="144" t="s">
        <v>115</v>
      </c>
      <c r="C291" s="144" t="s">
        <v>27</v>
      </c>
      <c r="D291" s="145" t="n">
        <v>-124026.8986</v>
      </c>
      <c r="E291" s="145" t="n">
        <v>12402.68986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39022</v>
      </c>
      <c r="B292" s="144" t="s">
        <v>115</v>
      </c>
      <c r="C292" s="144" t="s">
        <v>27</v>
      </c>
      <c r="D292" s="145" t="n">
        <v>-119421.5763</v>
      </c>
      <c r="E292" s="145" t="n">
        <v>11942.15763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39052</v>
      </c>
      <c r="B293" s="144" t="s">
        <v>115</v>
      </c>
      <c r="C293" s="144" t="s">
        <v>27</v>
      </c>
      <c r="D293" s="145" t="n">
        <v>-122829.3775</v>
      </c>
      <c r="E293" s="145" t="n">
        <v>12282.93775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39083</v>
      </c>
      <c r="B294" s="144" t="s">
        <v>115</v>
      </c>
      <c r="C294" s="144" t="s">
        <v>27</v>
      </c>
      <c r="D294" s="145" t="n">
        <v>-122236.3465</v>
      </c>
      <c r="E294" s="145" t="n">
        <v>12223.63465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39114</v>
      </c>
      <c r="B295" s="144" t="s">
        <v>115</v>
      </c>
      <c r="C295" s="144" t="s">
        <v>27</v>
      </c>
      <c r="D295" s="145" t="n">
        <v>-109870.4877</v>
      </c>
      <c r="E295" s="145" t="n">
        <v>10987.04877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39142</v>
      </c>
      <c r="B296" s="144" t="s">
        <v>115</v>
      </c>
      <c r="C296" s="144" t="s">
        <v>27</v>
      </c>
      <c r="D296" s="145" t="n">
        <v>-121104.9755</v>
      </c>
      <c r="E296" s="145" t="n">
        <v>12110.49755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39173</v>
      </c>
      <c r="B297" s="144" t="s">
        <v>115</v>
      </c>
      <c r="C297" s="144" t="s">
        <v>27</v>
      </c>
      <c r="D297" s="145" t="n">
        <v>-116621.7958</v>
      </c>
      <c r="E297" s="145" t="n">
        <v>11662.17958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39203</v>
      </c>
      <c r="B298" s="144" t="s">
        <v>115</v>
      </c>
      <c r="C298" s="144" t="s">
        <v>27</v>
      </c>
      <c r="D298" s="145" t="n">
        <v>-119931.7968</v>
      </c>
      <c r="E298" s="145" t="n">
        <v>11993.17968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39234</v>
      </c>
      <c r="B299" s="144" t="s">
        <v>115</v>
      </c>
      <c r="C299" s="144" t="s">
        <v>27</v>
      </c>
      <c r="D299" s="145" t="n">
        <v>-115484.8522</v>
      </c>
      <c r="E299" s="145" t="n">
        <v>11548.48522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39264</v>
      </c>
      <c r="B300" s="144" t="s">
        <v>115</v>
      </c>
      <c r="C300" s="144" t="s">
        <v>27</v>
      </c>
      <c r="D300" s="145" t="n">
        <v>-118755.4251</v>
      </c>
      <c r="E300" s="145" t="n">
        <v>11875.54251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39295</v>
      </c>
      <c r="B301" s="144" t="s">
        <v>115</v>
      </c>
      <c r="C301" s="144" t="s">
        <v>27</v>
      </c>
      <c r="D301" s="145" t="n">
        <v>-118156.4765</v>
      </c>
      <c r="E301" s="145" t="n">
        <v>11815.64765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39326</v>
      </c>
      <c r="B302" s="144" t="s">
        <v>115</v>
      </c>
      <c r="C302" s="144" t="s">
        <v>27</v>
      </c>
      <c r="D302" s="145" t="n">
        <v>-113764.6729</v>
      </c>
      <c r="E302" s="145" t="n">
        <v>11376.46729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39356</v>
      </c>
      <c r="B303" s="144" t="s">
        <v>115</v>
      </c>
      <c r="C303" s="144" t="s">
        <v>27</v>
      </c>
      <c r="D303" s="145" t="n">
        <v>-116975.898</v>
      </c>
      <c r="E303" s="145" t="n">
        <v>11697.5898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39387</v>
      </c>
      <c r="B304" s="144" t="s">
        <v>115</v>
      </c>
      <c r="C304" s="144" t="s">
        <v>27</v>
      </c>
      <c r="D304" s="145" t="n">
        <v>-112620.9643</v>
      </c>
      <c r="E304" s="145" t="n">
        <v>11262.09643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39417</v>
      </c>
      <c r="B305" s="144" t="s">
        <v>115</v>
      </c>
      <c r="C305" s="144" t="s">
        <v>27</v>
      </c>
      <c r="D305" s="145" t="n">
        <v>-115792.9306</v>
      </c>
      <c r="E305" s="145" t="n">
        <v>11579.29306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39448</v>
      </c>
      <c r="B306" s="144" t="s">
        <v>115</v>
      </c>
      <c r="C306" s="144" t="s">
        <v>27</v>
      </c>
      <c r="D306" s="145" t="n">
        <v>-115190.9363</v>
      </c>
      <c r="E306" s="145" t="n">
        <v>11519.09363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39479</v>
      </c>
      <c r="B307" s="144" t="s">
        <v>115</v>
      </c>
      <c r="C307" s="144" t="s">
        <v>27</v>
      </c>
      <c r="D307" s="145" t="n">
        <v>-107195.645</v>
      </c>
      <c r="E307" s="145" t="n">
        <v>10719.5645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39508</v>
      </c>
      <c r="B308" s="144" t="s">
        <v>115</v>
      </c>
      <c r="C308" s="144" t="s">
        <v>27</v>
      </c>
      <c r="D308" s="145" t="n">
        <v>-114024.4193</v>
      </c>
      <c r="E308" s="145" t="n">
        <v>11402.44193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39539</v>
      </c>
      <c r="B309" s="144" t="s">
        <v>115</v>
      </c>
      <c r="C309" s="144" t="s">
        <v>27</v>
      </c>
      <c r="D309" s="145" t="n">
        <v>-109762.3467</v>
      </c>
      <c r="E309" s="145" t="n">
        <v>10976.23467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39569</v>
      </c>
      <c r="B310" s="144" t="s">
        <v>115</v>
      </c>
      <c r="C310" s="144" t="s">
        <v>27</v>
      </c>
      <c r="D310" s="145" t="n">
        <v>-112836.8696</v>
      </c>
      <c r="E310" s="145" t="n">
        <v>11283.68696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39600</v>
      </c>
      <c r="B311" s="144" t="s">
        <v>115</v>
      </c>
      <c r="C311" s="144" t="s">
        <v>27</v>
      </c>
      <c r="D311" s="145" t="n">
        <v>-108612.4305</v>
      </c>
      <c r="E311" s="145" t="n">
        <v>10861.24305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39630</v>
      </c>
      <c r="B312" s="144" t="s">
        <v>115</v>
      </c>
      <c r="C312" s="144" t="s">
        <v>27</v>
      </c>
      <c r="D312" s="145" t="n">
        <v>-111648.0242</v>
      </c>
      <c r="E312" s="145" t="n">
        <v>11164.80242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39661</v>
      </c>
      <c r="B313" s="144" t="s">
        <v>115</v>
      </c>
      <c r="C313" s="144" t="s">
        <v>27</v>
      </c>
      <c r="D313" s="145" t="n">
        <v>-111043.4586</v>
      </c>
      <c r="E313" s="145" t="n">
        <v>11104.34586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39692</v>
      </c>
      <c r="B314" s="144" t="s">
        <v>115</v>
      </c>
      <c r="C314" s="144" t="s">
        <v>27</v>
      </c>
      <c r="D314" s="145" t="n">
        <v>-106876.1397</v>
      </c>
      <c r="E314" s="145" t="n">
        <v>10687.61397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39722</v>
      </c>
      <c r="B315" s="144" t="s">
        <v>115</v>
      </c>
      <c r="C315" s="144" t="s">
        <v>27</v>
      </c>
      <c r="D315" s="145" t="n">
        <v>-109853.2381</v>
      </c>
      <c r="E315" s="145" t="n">
        <v>10985.32381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39753</v>
      </c>
      <c r="B316" s="144" t="s">
        <v>115</v>
      </c>
      <c r="C316" s="144" t="s">
        <v>27</v>
      </c>
      <c r="D316" s="145" t="n">
        <v>-105733.7166</v>
      </c>
      <c r="E316" s="145" t="n">
        <v>10573.37166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39783</v>
      </c>
      <c r="B317" s="144" t="s">
        <v>115</v>
      </c>
      <c r="C317" s="144" t="s">
        <v>27</v>
      </c>
      <c r="D317" s="145" t="n">
        <v>-108733.113</v>
      </c>
      <c r="E317" s="145" t="n">
        <v>10873.3113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37189</v>
      </c>
      <c r="B318" s="144" t="s">
        <v>130</v>
      </c>
      <c r="C318" s="144" t="s">
        <v>73</v>
      </c>
      <c r="D318" s="145" t="n">
        <v>0</v>
      </c>
      <c r="E318" s="145" t="n">
        <v>0</v>
      </c>
      <c r="F318" s="149" t="n">
        <f aca="false">IF(REF_DT&lt;=LastDay,INDEX(IntraMonth_Buckets,MATCH($A318,IntraSumMonths,0),1),INDEX(BucketTable,MATCH($A318,SumMonths,0),1))</f>
        <v>1</v>
      </c>
      <c r="G318" s="144" t="str">
        <f aca="false">INDEX(Book_Type,MATCH($B318,Book,0),1)</f>
        <v>M</v>
      </c>
      <c r="H318" s="144" t="str">
        <f aca="false">$F318&amp;$C318</f>
        <v>1GD-AECOCD/FRWKD</v>
      </c>
    </row>
    <row r="319" customFormat="false" ht="12.75" hidden="false" customHeight="false" outlineLevel="0" collapsed="false">
      <c r="A319" s="148" t="n">
        <v>37189</v>
      </c>
      <c r="B319" s="144" t="s">
        <v>130</v>
      </c>
      <c r="C319" s="144" t="s">
        <v>72</v>
      </c>
      <c r="D319" s="145" t="n">
        <v>0</v>
      </c>
      <c r="E319" s="145" t="n">
        <v>0</v>
      </c>
      <c r="F319" s="149" t="n">
        <f aca="false">IF(REF_DT&lt;=LastDay,INDEX(IntraMonth_Buckets,MATCH($A319,IntraSumMonths,0),1),INDEX(BucketTable,MATCH($A319,SumMonths,0),1))</f>
        <v>1</v>
      </c>
      <c r="G319" s="144" t="str">
        <f aca="false">INDEX(Book_Type,MATCH($B319,Book,0),1)</f>
        <v>M</v>
      </c>
      <c r="H319" s="144" t="str">
        <f aca="false">$F319&amp;$C319</f>
        <v>1GD-CGPR-AECO/AV</v>
      </c>
    </row>
    <row r="320" customFormat="false" ht="12.75" hidden="false" customHeight="false" outlineLevel="0" collapsed="false">
      <c r="A320" s="148" t="n">
        <v>37189</v>
      </c>
      <c r="B320" s="144" t="s">
        <v>130</v>
      </c>
      <c r="C320" s="144" t="s">
        <v>22</v>
      </c>
      <c r="D320" s="145" t="n">
        <v>0</v>
      </c>
      <c r="E320" s="145" t="n">
        <v>0</v>
      </c>
      <c r="F320" s="149" t="n">
        <f aca="false">IF(REF_DT&lt;=LastDay,INDEX(IntraMonth_Buckets,MATCH($A320,IntraSumMonths,0),1),INDEX(BucketTable,MATCH($A320,SumMonths,0),1))</f>
        <v>1</v>
      </c>
      <c r="G320" s="144" t="str">
        <f aca="false">INDEX(Book_Type,MATCH($B320,Book,0),1)</f>
        <v>M</v>
      </c>
      <c r="H320" s="144" t="str">
        <f aca="false">$F320&amp;$C320</f>
        <v>1GDP-CAL BORDER</v>
      </c>
    </row>
    <row r="321" customFormat="false" ht="12.75" hidden="false" customHeight="false" outlineLevel="0" collapsed="false">
      <c r="A321" s="148" t="n">
        <v>37189</v>
      </c>
      <c r="B321" s="144" t="s">
        <v>130</v>
      </c>
      <c r="C321" s="144" t="s">
        <v>41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1GDP-CIG/CHEYENN</v>
      </c>
    </row>
    <row r="322" customFormat="false" ht="12.75" hidden="false" customHeight="false" outlineLevel="0" collapsed="false">
      <c r="A322" s="148" t="n">
        <v>37189</v>
      </c>
      <c r="B322" s="144" t="s">
        <v>130</v>
      </c>
      <c r="C322" s="144" t="s">
        <v>40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1GDP-CIG/RKYMTN</v>
      </c>
    </row>
    <row r="323" customFormat="false" ht="12.75" hidden="false" customHeight="false" outlineLevel="0" collapsed="false">
      <c r="A323" s="148" t="n">
        <v>37189</v>
      </c>
      <c r="B323" s="144" t="s">
        <v>130</v>
      </c>
      <c r="C323" s="144" t="s">
        <v>48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1GDP-ELPO/PERM2</v>
      </c>
    </row>
    <row r="324" customFormat="false" ht="12.75" hidden="false" customHeight="false" outlineLevel="0" collapsed="false">
      <c r="A324" s="148" t="n">
        <v>37189</v>
      </c>
      <c r="B324" s="144" t="s">
        <v>130</v>
      </c>
      <c r="C324" s="144" t="s">
        <v>53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1GDP-ELPO/SANJUA</v>
      </c>
    </row>
    <row r="325" customFormat="false" ht="12.75" hidden="false" customHeight="false" outlineLevel="0" collapsed="false">
      <c r="A325" s="148" t="n">
        <v>37189</v>
      </c>
      <c r="B325" s="144" t="s">
        <v>130</v>
      </c>
      <c r="C325" s="144" t="s">
        <v>161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1GDP-HEHUB</v>
      </c>
    </row>
    <row r="326" customFormat="false" ht="12.75" hidden="false" customHeight="false" outlineLevel="0" collapsed="false">
      <c r="A326" s="148" t="n">
        <v>37189</v>
      </c>
      <c r="B326" s="144" t="s">
        <v>130</v>
      </c>
      <c r="C326" s="144" t="s">
        <v>30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1GDP-KERN/OPAL</v>
      </c>
    </row>
    <row r="327" customFormat="false" ht="12.75" hidden="false" customHeight="false" outlineLevel="0" collapsed="false">
      <c r="A327" s="148" t="n">
        <v>37189</v>
      </c>
      <c r="B327" s="144" t="s">
        <v>130</v>
      </c>
      <c r="C327" s="144" t="s">
        <v>19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1GDP-MALIN-CTYGA</v>
      </c>
    </row>
    <row r="328" customFormat="false" ht="12.75" hidden="false" customHeight="false" outlineLevel="0" collapsed="false">
      <c r="A328" s="148" t="n">
        <v>37189</v>
      </c>
      <c r="B328" s="144" t="s">
        <v>130</v>
      </c>
      <c r="C328" s="144" t="s">
        <v>68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1GDP-NTHWST/CANB</v>
      </c>
    </row>
    <row r="329" customFormat="false" ht="12.75" hidden="false" customHeight="false" outlineLevel="0" collapsed="false">
      <c r="A329" s="148" t="n">
        <v>37189</v>
      </c>
      <c r="B329" s="144" t="s">
        <v>130</v>
      </c>
      <c r="C329" s="144" t="s">
        <v>14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1GDP-PG&amp;E/CITIGA</v>
      </c>
    </row>
    <row r="330" customFormat="false" ht="12.75" hidden="false" customHeight="false" outlineLevel="0" collapsed="false">
      <c r="A330" s="148" t="n">
        <v>37189</v>
      </c>
      <c r="B330" s="144" t="s">
        <v>130</v>
      </c>
      <c r="C330" s="144" t="s">
        <v>15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1GDP-PG&amp;E/LG-PKG</v>
      </c>
    </row>
    <row r="331" customFormat="false" ht="12.75" hidden="false" customHeight="false" outlineLevel="0" collapsed="false">
      <c r="A331" s="148" t="n">
        <v>37189</v>
      </c>
      <c r="B331" s="144" t="s">
        <v>130</v>
      </c>
      <c r="C331" s="144" t="s">
        <v>61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1GDP-WAHA</v>
      </c>
    </row>
    <row r="332" customFormat="false" ht="12.75" hidden="false" customHeight="false" outlineLevel="0" collapsed="false">
      <c r="A332" s="148" t="n">
        <v>37190</v>
      </c>
      <c r="B332" s="144" t="s">
        <v>130</v>
      </c>
      <c r="C332" s="144" t="s">
        <v>73</v>
      </c>
      <c r="D332" s="145" t="n">
        <v>4739.0849</v>
      </c>
      <c r="E332" s="145" t="n">
        <v>4739.0849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1GD-AECOCD/FRWKD</v>
      </c>
    </row>
    <row r="333" customFormat="false" ht="12.75" hidden="false" customHeight="false" outlineLevel="0" collapsed="false">
      <c r="A333" s="148" t="n">
        <v>37190</v>
      </c>
      <c r="B333" s="144" t="s">
        <v>130</v>
      </c>
      <c r="C333" s="144" t="s">
        <v>72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1GD-CGPR-AECO/AV</v>
      </c>
    </row>
    <row r="334" customFormat="false" ht="12.75" hidden="false" customHeight="false" outlineLevel="0" collapsed="false">
      <c r="A334" s="148" t="n">
        <v>37190</v>
      </c>
      <c r="B334" s="144" t="s">
        <v>130</v>
      </c>
      <c r="C334" s="144" t="s">
        <v>22</v>
      </c>
      <c r="D334" s="145" t="n">
        <v>5000</v>
      </c>
      <c r="E334" s="145" t="n">
        <v>5000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1GDP-CAL BORDER</v>
      </c>
    </row>
    <row r="335" customFormat="false" ht="12.75" hidden="false" customHeight="false" outlineLevel="0" collapsed="false">
      <c r="A335" s="148" t="n">
        <v>37190</v>
      </c>
      <c r="B335" s="144" t="s">
        <v>130</v>
      </c>
      <c r="C335" s="144" t="s">
        <v>41</v>
      </c>
      <c r="D335" s="145" t="n">
        <v>-120000</v>
      </c>
      <c r="E335" s="145" t="n">
        <v>-120000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1GDP-CIG/CHEYENN</v>
      </c>
    </row>
    <row r="336" customFormat="false" ht="12.75" hidden="false" customHeight="false" outlineLevel="0" collapsed="false">
      <c r="A336" s="148" t="n">
        <v>37190</v>
      </c>
      <c r="B336" s="144" t="s">
        <v>130</v>
      </c>
      <c r="C336" s="144" t="s">
        <v>40</v>
      </c>
      <c r="D336" s="145" t="n">
        <v>-85000</v>
      </c>
      <c r="E336" s="145" t="n">
        <v>-85000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1GDP-CIG/RKYMTN</v>
      </c>
    </row>
    <row r="337" customFormat="false" ht="12.75" hidden="false" customHeight="false" outlineLevel="0" collapsed="false">
      <c r="A337" s="148" t="n">
        <v>37190</v>
      </c>
      <c r="B337" s="144" t="s">
        <v>130</v>
      </c>
      <c r="C337" s="144" t="s">
        <v>48</v>
      </c>
      <c r="D337" s="145" t="n">
        <v>190076</v>
      </c>
      <c r="E337" s="145" t="n">
        <v>190076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1GDP-ELPO/PERM2</v>
      </c>
    </row>
    <row r="338" customFormat="false" ht="12.75" hidden="false" customHeight="false" outlineLevel="0" collapsed="false">
      <c r="A338" s="148" t="n">
        <v>37190</v>
      </c>
      <c r="B338" s="144" t="s">
        <v>130</v>
      </c>
      <c r="C338" s="144" t="s">
        <v>53</v>
      </c>
      <c r="D338" s="145" t="n">
        <v>485000</v>
      </c>
      <c r="E338" s="145" t="n">
        <v>485000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1GDP-ELPO/SANJUA</v>
      </c>
    </row>
    <row r="339" customFormat="false" ht="12.75" hidden="false" customHeight="false" outlineLevel="0" collapsed="false">
      <c r="A339" s="148" t="n">
        <v>37190</v>
      </c>
      <c r="B339" s="144" t="s">
        <v>130</v>
      </c>
      <c r="C339" s="144" t="s">
        <v>161</v>
      </c>
      <c r="D339" s="145" t="n">
        <v>-111300</v>
      </c>
      <c r="E339" s="145" t="n">
        <v>-111300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1GDP-HEHUB</v>
      </c>
    </row>
    <row r="340" customFormat="false" ht="12.75" hidden="false" customHeight="false" outlineLevel="0" collapsed="false">
      <c r="A340" s="148" t="n">
        <v>37190</v>
      </c>
      <c r="B340" s="144" t="s">
        <v>130</v>
      </c>
      <c r="C340" s="144" t="s">
        <v>30</v>
      </c>
      <c r="D340" s="145" t="n">
        <v>-65000</v>
      </c>
      <c r="E340" s="145" t="n">
        <v>-65000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1GDP-KERN/OPAL</v>
      </c>
    </row>
    <row r="341" customFormat="false" ht="12.75" hidden="false" customHeight="false" outlineLevel="0" collapsed="false">
      <c r="A341" s="148" t="n">
        <v>37190</v>
      </c>
      <c r="B341" s="144" t="s">
        <v>130</v>
      </c>
      <c r="C341" s="144" t="s">
        <v>19</v>
      </c>
      <c r="D341" s="145" t="n">
        <v>-140000</v>
      </c>
      <c r="E341" s="145" t="n">
        <v>-140000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1GDP-MALIN-CTYGA</v>
      </c>
    </row>
    <row r="342" customFormat="false" ht="12.75" hidden="false" customHeight="false" outlineLevel="0" collapsed="false">
      <c r="A342" s="148" t="n">
        <v>37190</v>
      </c>
      <c r="B342" s="144" t="s">
        <v>130</v>
      </c>
      <c r="C342" s="144" t="s">
        <v>68</v>
      </c>
      <c r="D342" s="145" t="n">
        <v>5000</v>
      </c>
      <c r="E342" s="145" t="n">
        <v>5000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1GDP-NTHWST/CANB</v>
      </c>
    </row>
    <row r="343" customFormat="false" ht="12.75" hidden="false" customHeight="false" outlineLevel="0" collapsed="false">
      <c r="A343" s="148" t="n">
        <v>37190</v>
      </c>
      <c r="B343" s="144" t="s">
        <v>130</v>
      </c>
      <c r="C343" s="144" t="s">
        <v>14</v>
      </c>
      <c r="D343" s="145" t="n">
        <v>139797</v>
      </c>
      <c r="E343" s="145" t="n">
        <v>139797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1GDP-PG&amp;E/CITIGA</v>
      </c>
    </row>
    <row r="344" customFormat="false" ht="12.75" hidden="false" customHeight="false" outlineLevel="0" collapsed="false">
      <c r="A344" s="148" t="n">
        <v>37190</v>
      </c>
      <c r="B344" s="144" t="s">
        <v>130</v>
      </c>
      <c r="C344" s="144" t="s">
        <v>15</v>
      </c>
      <c r="D344" s="145" t="n">
        <v>-20000</v>
      </c>
      <c r="E344" s="145" t="n">
        <v>-20000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1GDP-PG&amp;E/LG-PKG</v>
      </c>
    </row>
    <row r="345" customFormat="false" ht="12.75" hidden="false" customHeight="false" outlineLevel="0" collapsed="false">
      <c r="A345" s="148" t="n">
        <v>37190</v>
      </c>
      <c r="B345" s="144" t="s">
        <v>130</v>
      </c>
      <c r="C345" s="144" t="s">
        <v>61</v>
      </c>
      <c r="D345" s="145" t="n">
        <v>82000</v>
      </c>
      <c r="E345" s="145" t="n">
        <v>82000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1GDP-WAHA</v>
      </c>
    </row>
    <row r="346" customFormat="false" ht="12.75" hidden="false" customHeight="false" outlineLevel="0" collapsed="false">
      <c r="A346" s="148" t="n">
        <v>37191</v>
      </c>
      <c r="B346" s="144" t="s">
        <v>130</v>
      </c>
      <c r="C346" s="144" t="s">
        <v>73</v>
      </c>
      <c r="D346" s="145" t="n">
        <v>4739.0849</v>
      </c>
      <c r="E346" s="145" t="n">
        <v>4739.0849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1GD-AECOCD/FRWKD</v>
      </c>
    </row>
    <row r="347" customFormat="false" ht="12.75" hidden="false" customHeight="false" outlineLevel="0" collapsed="false">
      <c r="A347" s="148" t="n">
        <v>37191</v>
      </c>
      <c r="B347" s="144" t="s">
        <v>130</v>
      </c>
      <c r="C347" s="144" t="s">
        <v>72</v>
      </c>
      <c r="D347" s="145" t="n">
        <v>0</v>
      </c>
      <c r="E347" s="145" t="n">
        <v>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1GD-CGPR-AECO/AV</v>
      </c>
    </row>
    <row r="348" customFormat="false" ht="12.75" hidden="false" customHeight="false" outlineLevel="0" collapsed="false">
      <c r="A348" s="148" t="n">
        <v>37191</v>
      </c>
      <c r="B348" s="144" t="s">
        <v>130</v>
      </c>
      <c r="C348" s="144" t="s">
        <v>22</v>
      </c>
      <c r="D348" s="145" t="n">
        <v>5000</v>
      </c>
      <c r="E348" s="145" t="n">
        <v>5000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1GDP-CAL BORDER</v>
      </c>
    </row>
    <row r="349" customFormat="false" ht="12.75" hidden="false" customHeight="false" outlineLevel="0" collapsed="false">
      <c r="A349" s="148" t="n">
        <v>37191</v>
      </c>
      <c r="B349" s="144" t="s">
        <v>130</v>
      </c>
      <c r="C349" s="144" t="s">
        <v>41</v>
      </c>
      <c r="D349" s="145" t="n">
        <v>-120000</v>
      </c>
      <c r="E349" s="145" t="n">
        <v>-120000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1GDP-CIG/CHEYENN</v>
      </c>
    </row>
    <row r="350" customFormat="false" ht="12.75" hidden="false" customHeight="false" outlineLevel="0" collapsed="false">
      <c r="A350" s="148" t="n">
        <v>37191</v>
      </c>
      <c r="B350" s="144" t="s">
        <v>130</v>
      </c>
      <c r="C350" s="144" t="s">
        <v>40</v>
      </c>
      <c r="D350" s="145" t="n">
        <v>-85000</v>
      </c>
      <c r="E350" s="145" t="n">
        <v>-85000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1GDP-CIG/RKYMTN</v>
      </c>
    </row>
    <row r="351" customFormat="false" ht="12.75" hidden="false" customHeight="false" outlineLevel="0" collapsed="false">
      <c r="A351" s="148" t="n">
        <v>37191</v>
      </c>
      <c r="B351" s="144" t="s">
        <v>130</v>
      </c>
      <c r="C351" s="144" t="s">
        <v>48</v>
      </c>
      <c r="D351" s="145" t="n">
        <v>190076</v>
      </c>
      <c r="E351" s="145" t="n">
        <v>190076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1GDP-ELPO/PERM2</v>
      </c>
    </row>
    <row r="352" customFormat="false" ht="12.75" hidden="false" customHeight="false" outlineLevel="0" collapsed="false">
      <c r="A352" s="148" t="n">
        <v>37191</v>
      </c>
      <c r="B352" s="144" t="s">
        <v>130</v>
      </c>
      <c r="C352" s="144" t="s">
        <v>53</v>
      </c>
      <c r="D352" s="145" t="n">
        <v>485000</v>
      </c>
      <c r="E352" s="145" t="n">
        <v>485000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1GDP-ELPO/SANJUA</v>
      </c>
    </row>
    <row r="353" customFormat="false" ht="12.75" hidden="false" customHeight="false" outlineLevel="0" collapsed="false">
      <c r="A353" s="148" t="n">
        <v>37191</v>
      </c>
      <c r="B353" s="144" t="s">
        <v>130</v>
      </c>
      <c r="C353" s="144" t="s">
        <v>161</v>
      </c>
      <c r="D353" s="145" t="n">
        <v>-111300</v>
      </c>
      <c r="E353" s="145" t="n">
        <v>-111300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1GDP-HEHUB</v>
      </c>
    </row>
    <row r="354" customFormat="false" ht="12.75" hidden="false" customHeight="false" outlineLevel="0" collapsed="false">
      <c r="A354" s="148" t="n">
        <v>37191</v>
      </c>
      <c r="B354" s="144" t="s">
        <v>130</v>
      </c>
      <c r="C354" s="144" t="s">
        <v>30</v>
      </c>
      <c r="D354" s="145" t="n">
        <v>-65000</v>
      </c>
      <c r="E354" s="145" t="n">
        <v>-65000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1GDP-KERN/OPAL</v>
      </c>
    </row>
    <row r="355" customFormat="false" ht="12.75" hidden="false" customHeight="false" outlineLevel="0" collapsed="false">
      <c r="A355" s="148" t="n">
        <v>37191</v>
      </c>
      <c r="B355" s="144" t="s">
        <v>130</v>
      </c>
      <c r="C355" s="144" t="s">
        <v>19</v>
      </c>
      <c r="D355" s="145" t="n">
        <v>-140000</v>
      </c>
      <c r="E355" s="145" t="n">
        <v>-140000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1GDP-MALIN-CTYGA</v>
      </c>
    </row>
    <row r="356" customFormat="false" ht="12.75" hidden="false" customHeight="false" outlineLevel="0" collapsed="false">
      <c r="A356" s="148" t="n">
        <v>37191</v>
      </c>
      <c r="B356" s="144" t="s">
        <v>130</v>
      </c>
      <c r="C356" s="144" t="s">
        <v>68</v>
      </c>
      <c r="D356" s="145" t="n">
        <v>5000</v>
      </c>
      <c r="E356" s="145" t="n">
        <v>5000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1GDP-NTHWST/CANB</v>
      </c>
    </row>
    <row r="357" customFormat="false" ht="12.75" hidden="false" customHeight="false" outlineLevel="0" collapsed="false">
      <c r="A357" s="148" t="n">
        <v>37191</v>
      </c>
      <c r="B357" s="144" t="s">
        <v>130</v>
      </c>
      <c r="C357" s="144" t="s">
        <v>14</v>
      </c>
      <c r="D357" s="145" t="n">
        <v>139797</v>
      </c>
      <c r="E357" s="145" t="n">
        <v>139797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1GDP-PG&amp;E/CITIGA</v>
      </c>
    </row>
    <row r="358" customFormat="false" ht="12.75" hidden="false" customHeight="false" outlineLevel="0" collapsed="false">
      <c r="A358" s="148" t="n">
        <v>37191</v>
      </c>
      <c r="B358" s="144" t="s">
        <v>130</v>
      </c>
      <c r="C358" s="144" t="s">
        <v>15</v>
      </c>
      <c r="D358" s="145" t="n">
        <v>-20000</v>
      </c>
      <c r="E358" s="145" t="n">
        <v>-20000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1GDP-PG&amp;E/LG-PKG</v>
      </c>
    </row>
    <row r="359" customFormat="false" ht="12.75" hidden="false" customHeight="false" outlineLevel="0" collapsed="false">
      <c r="A359" s="148" t="n">
        <v>37191</v>
      </c>
      <c r="B359" s="144" t="s">
        <v>130</v>
      </c>
      <c r="C359" s="144" t="s">
        <v>61</v>
      </c>
      <c r="D359" s="145" t="n">
        <v>82000</v>
      </c>
      <c r="E359" s="145" t="n">
        <v>82000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1GDP-WAHA</v>
      </c>
    </row>
    <row r="360" customFormat="false" ht="12.75" hidden="false" customHeight="false" outlineLevel="0" collapsed="false">
      <c r="A360" s="148" t="n">
        <v>37192</v>
      </c>
      <c r="B360" s="144" t="s">
        <v>130</v>
      </c>
      <c r="C360" s="144" t="s">
        <v>73</v>
      </c>
      <c r="D360" s="145" t="n">
        <v>4739.0849</v>
      </c>
      <c r="E360" s="145" t="n">
        <v>4739.0849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1GD-AECOCD/FRWKD</v>
      </c>
    </row>
    <row r="361" customFormat="false" ht="12.75" hidden="false" customHeight="false" outlineLevel="0" collapsed="false">
      <c r="A361" s="148" t="n">
        <v>37192</v>
      </c>
      <c r="B361" s="144" t="s">
        <v>130</v>
      </c>
      <c r="C361" s="144" t="s">
        <v>72</v>
      </c>
      <c r="D361" s="145" t="n">
        <v>0</v>
      </c>
      <c r="E361" s="145" t="n">
        <v>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1GD-CGPR-AECO/AV</v>
      </c>
    </row>
    <row r="362" customFormat="false" ht="12.75" hidden="false" customHeight="false" outlineLevel="0" collapsed="false">
      <c r="A362" s="148" t="n">
        <v>37192</v>
      </c>
      <c r="B362" s="144" t="s">
        <v>130</v>
      </c>
      <c r="C362" s="144" t="s">
        <v>22</v>
      </c>
      <c r="D362" s="145" t="n">
        <v>5000</v>
      </c>
      <c r="E362" s="145" t="n">
        <v>5000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1GDP-CAL BORDER</v>
      </c>
    </row>
    <row r="363" customFormat="false" ht="12.75" hidden="false" customHeight="false" outlineLevel="0" collapsed="false">
      <c r="A363" s="148" t="n">
        <v>37192</v>
      </c>
      <c r="B363" s="144" t="s">
        <v>130</v>
      </c>
      <c r="C363" s="144" t="s">
        <v>41</v>
      </c>
      <c r="D363" s="145" t="n">
        <v>-120000</v>
      </c>
      <c r="E363" s="145" t="n">
        <v>-120000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1GDP-CIG/CHEYENN</v>
      </c>
    </row>
    <row r="364" customFormat="false" ht="12.75" hidden="false" customHeight="false" outlineLevel="0" collapsed="false">
      <c r="A364" s="148" t="n">
        <v>37192</v>
      </c>
      <c r="B364" s="144" t="s">
        <v>130</v>
      </c>
      <c r="C364" s="144" t="s">
        <v>40</v>
      </c>
      <c r="D364" s="145" t="n">
        <v>-85000</v>
      </c>
      <c r="E364" s="145" t="n">
        <v>-85000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1GDP-CIG/RKYMTN</v>
      </c>
    </row>
    <row r="365" customFormat="false" ht="12.75" hidden="false" customHeight="false" outlineLevel="0" collapsed="false">
      <c r="A365" s="148" t="n">
        <v>37192</v>
      </c>
      <c r="B365" s="144" t="s">
        <v>130</v>
      </c>
      <c r="C365" s="144" t="s">
        <v>48</v>
      </c>
      <c r="D365" s="145" t="n">
        <v>190076</v>
      </c>
      <c r="E365" s="145" t="n">
        <v>190076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1GDP-ELPO/PERM2</v>
      </c>
    </row>
    <row r="366" customFormat="false" ht="12.75" hidden="false" customHeight="false" outlineLevel="0" collapsed="false">
      <c r="A366" s="148" t="n">
        <v>37192</v>
      </c>
      <c r="B366" s="144" t="s">
        <v>130</v>
      </c>
      <c r="C366" s="144" t="s">
        <v>53</v>
      </c>
      <c r="D366" s="145" t="n">
        <v>485000</v>
      </c>
      <c r="E366" s="145" t="n">
        <v>485000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1GDP-ELPO/SANJUA</v>
      </c>
    </row>
    <row r="367" customFormat="false" ht="12.75" hidden="false" customHeight="false" outlineLevel="0" collapsed="false">
      <c r="A367" s="148" t="n">
        <v>37192</v>
      </c>
      <c r="B367" s="144" t="s">
        <v>130</v>
      </c>
      <c r="C367" s="144" t="s">
        <v>161</v>
      </c>
      <c r="D367" s="145" t="n">
        <v>-111300</v>
      </c>
      <c r="E367" s="145" t="n">
        <v>-111300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1GDP-HEHUB</v>
      </c>
    </row>
    <row r="368" customFormat="false" ht="12.75" hidden="false" customHeight="false" outlineLevel="0" collapsed="false">
      <c r="A368" s="148" t="n">
        <v>37192</v>
      </c>
      <c r="B368" s="144" t="s">
        <v>130</v>
      </c>
      <c r="C368" s="144" t="s">
        <v>30</v>
      </c>
      <c r="D368" s="145" t="n">
        <v>-65000</v>
      </c>
      <c r="E368" s="145" t="n">
        <v>-65000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1GDP-KERN/OPAL</v>
      </c>
    </row>
    <row r="369" customFormat="false" ht="12.75" hidden="false" customHeight="false" outlineLevel="0" collapsed="false">
      <c r="A369" s="148" t="n">
        <v>37192</v>
      </c>
      <c r="B369" s="144" t="s">
        <v>130</v>
      </c>
      <c r="C369" s="144" t="s">
        <v>19</v>
      </c>
      <c r="D369" s="145" t="n">
        <v>-140000</v>
      </c>
      <c r="E369" s="145" t="n">
        <v>-140000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1GDP-MALIN-CTYGA</v>
      </c>
    </row>
    <row r="370" customFormat="false" ht="12.75" hidden="false" customHeight="false" outlineLevel="0" collapsed="false">
      <c r="A370" s="148" t="n">
        <v>37192</v>
      </c>
      <c r="B370" s="144" t="s">
        <v>130</v>
      </c>
      <c r="C370" s="144" t="s">
        <v>68</v>
      </c>
      <c r="D370" s="145" t="n">
        <v>5000</v>
      </c>
      <c r="E370" s="145" t="n">
        <v>5000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1GDP-NTHWST/CANB</v>
      </c>
    </row>
    <row r="371" customFormat="false" ht="12.75" hidden="false" customHeight="false" outlineLevel="0" collapsed="false">
      <c r="A371" s="148" t="n">
        <v>37192</v>
      </c>
      <c r="B371" s="144" t="s">
        <v>130</v>
      </c>
      <c r="C371" s="144" t="s">
        <v>14</v>
      </c>
      <c r="D371" s="145" t="n">
        <v>139797</v>
      </c>
      <c r="E371" s="145" t="n">
        <v>139797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1GDP-PG&amp;E/CITIGA</v>
      </c>
    </row>
    <row r="372" customFormat="false" ht="12.75" hidden="false" customHeight="false" outlineLevel="0" collapsed="false">
      <c r="A372" s="148" t="n">
        <v>37192</v>
      </c>
      <c r="B372" s="144" t="s">
        <v>130</v>
      </c>
      <c r="C372" s="144" t="s">
        <v>15</v>
      </c>
      <c r="D372" s="145" t="n">
        <v>-20000</v>
      </c>
      <c r="E372" s="145" t="n">
        <v>-20000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1GDP-PG&amp;E/LG-PKG</v>
      </c>
    </row>
    <row r="373" customFormat="false" ht="12.75" hidden="false" customHeight="false" outlineLevel="0" collapsed="false">
      <c r="A373" s="148" t="n">
        <v>37192</v>
      </c>
      <c r="B373" s="144" t="s">
        <v>130</v>
      </c>
      <c r="C373" s="144" t="s">
        <v>61</v>
      </c>
      <c r="D373" s="145" t="n">
        <v>82000</v>
      </c>
      <c r="E373" s="145" t="n">
        <v>82000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1GDP-WAHA</v>
      </c>
    </row>
    <row r="374" customFormat="false" ht="12.75" hidden="false" customHeight="false" outlineLevel="0" collapsed="false">
      <c r="A374" s="148" t="n">
        <v>37193</v>
      </c>
      <c r="B374" s="144" t="s">
        <v>130</v>
      </c>
      <c r="C374" s="144" t="s">
        <v>73</v>
      </c>
      <c r="D374" s="145" t="n">
        <v>4739.0849</v>
      </c>
      <c r="E374" s="145" t="n">
        <v>4739.0849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1GD-AECOCD/FRWKD</v>
      </c>
    </row>
    <row r="375" customFormat="false" ht="12.75" hidden="false" customHeight="false" outlineLevel="0" collapsed="false">
      <c r="A375" s="148" t="n">
        <v>37193</v>
      </c>
      <c r="B375" s="144" t="s">
        <v>130</v>
      </c>
      <c r="C375" s="144" t="s">
        <v>72</v>
      </c>
      <c r="D375" s="145" t="n">
        <v>0</v>
      </c>
      <c r="E375" s="145" t="n">
        <v>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1GD-CGPR-AECO/AV</v>
      </c>
    </row>
    <row r="376" customFormat="false" ht="12.75" hidden="false" customHeight="false" outlineLevel="0" collapsed="false">
      <c r="A376" s="148" t="n">
        <v>37193</v>
      </c>
      <c r="B376" s="144" t="s">
        <v>130</v>
      </c>
      <c r="C376" s="144" t="s">
        <v>22</v>
      </c>
      <c r="D376" s="145" t="n">
        <v>5000</v>
      </c>
      <c r="E376" s="145" t="n">
        <v>5000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1GDP-CAL BORDER</v>
      </c>
    </row>
    <row r="377" customFormat="false" ht="12.75" hidden="false" customHeight="false" outlineLevel="0" collapsed="false">
      <c r="A377" s="148" t="n">
        <v>37193</v>
      </c>
      <c r="B377" s="144" t="s">
        <v>130</v>
      </c>
      <c r="C377" s="144" t="s">
        <v>41</v>
      </c>
      <c r="D377" s="145" t="n">
        <v>-120000</v>
      </c>
      <c r="E377" s="145" t="n">
        <v>-120000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1GDP-CIG/CHEYENN</v>
      </c>
    </row>
    <row r="378" customFormat="false" ht="12.75" hidden="false" customHeight="false" outlineLevel="0" collapsed="false">
      <c r="A378" s="148" t="n">
        <v>37193</v>
      </c>
      <c r="B378" s="144" t="s">
        <v>130</v>
      </c>
      <c r="C378" s="144" t="s">
        <v>40</v>
      </c>
      <c r="D378" s="145" t="n">
        <v>-85000</v>
      </c>
      <c r="E378" s="145" t="n">
        <v>-85000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1GDP-CIG/RKYMTN</v>
      </c>
    </row>
    <row r="379" customFormat="false" ht="12.75" hidden="false" customHeight="false" outlineLevel="0" collapsed="false">
      <c r="A379" s="148" t="n">
        <v>37193</v>
      </c>
      <c r="B379" s="144" t="s">
        <v>130</v>
      </c>
      <c r="C379" s="144" t="s">
        <v>48</v>
      </c>
      <c r="D379" s="145" t="n">
        <v>190076</v>
      </c>
      <c r="E379" s="145" t="n">
        <v>190076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1GDP-ELPO/PERM2</v>
      </c>
    </row>
    <row r="380" customFormat="false" ht="12.75" hidden="false" customHeight="false" outlineLevel="0" collapsed="false">
      <c r="A380" s="148" t="n">
        <v>37193</v>
      </c>
      <c r="B380" s="144" t="s">
        <v>130</v>
      </c>
      <c r="C380" s="144" t="s">
        <v>53</v>
      </c>
      <c r="D380" s="145" t="n">
        <v>485000</v>
      </c>
      <c r="E380" s="145" t="n">
        <v>485000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1GDP-ELPO/SANJUA</v>
      </c>
    </row>
    <row r="381" customFormat="false" ht="12.75" hidden="false" customHeight="false" outlineLevel="0" collapsed="false">
      <c r="A381" s="148" t="n">
        <v>37193</v>
      </c>
      <c r="B381" s="144" t="s">
        <v>130</v>
      </c>
      <c r="C381" s="144" t="s">
        <v>161</v>
      </c>
      <c r="D381" s="145" t="n">
        <v>-111300</v>
      </c>
      <c r="E381" s="145" t="n">
        <v>-111300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1GDP-HEHUB</v>
      </c>
    </row>
    <row r="382" customFormat="false" ht="12.75" hidden="false" customHeight="false" outlineLevel="0" collapsed="false">
      <c r="A382" s="148" t="n">
        <v>37193</v>
      </c>
      <c r="B382" s="144" t="s">
        <v>130</v>
      </c>
      <c r="C382" s="144" t="s">
        <v>30</v>
      </c>
      <c r="D382" s="145" t="n">
        <v>-65000</v>
      </c>
      <c r="E382" s="145" t="n">
        <v>-65000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1GDP-KERN/OPAL</v>
      </c>
    </row>
    <row r="383" customFormat="false" ht="12.75" hidden="false" customHeight="false" outlineLevel="0" collapsed="false">
      <c r="A383" s="148" t="n">
        <v>37193</v>
      </c>
      <c r="B383" s="144" t="s">
        <v>130</v>
      </c>
      <c r="C383" s="144" t="s">
        <v>19</v>
      </c>
      <c r="D383" s="145" t="n">
        <v>-140000</v>
      </c>
      <c r="E383" s="145" t="n">
        <v>-140000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1GDP-MALIN-CTYGA</v>
      </c>
    </row>
    <row r="384" customFormat="false" ht="12.75" hidden="false" customHeight="false" outlineLevel="0" collapsed="false">
      <c r="A384" s="148" t="n">
        <v>37193</v>
      </c>
      <c r="B384" s="144" t="s">
        <v>130</v>
      </c>
      <c r="C384" s="144" t="s">
        <v>68</v>
      </c>
      <c r="D384" s="145" t="n">
        <v>5000</v>
      </c>
      <c r="E384" s="145" t="n">
        <v>5000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1GDP-NTHWST/CANB</v>
      </c>
    </row>
    <row r="385" customFormat="false" ht="12.75" hidden="false" customHeight="false" outlineLevel="0" collapsed="false">
      <c r="A385" s="148" t="n">
        <v>37193</v>
      </c>
      <c r="B385" s="144" t="s">
        <v>130</v>
      </c>
      <c r="C385" s="144" t="s">
        <v>14</v>
      </c>
      <c r="D385" s="145" t="n">
        <v>139797</v>
      </c>
      <c r="E385" s="145" t="n">
        <v>139797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1GDP-PG&amp;E/CITIGA</v>
      </c>
    </row>
    <row r="386" customFormat="false" ht="12.75" hidden="false" customHeight="false" outlineLevel="0" collapsed="false">
      <c r="A386" s="148" t="n">
        <v>37193</v>
      </c>
      <c r="B386" s="144" t="s">
        <v>130</v>
      </c>
      <c r="C386" s="144" t="s">
        <v>15</v>
      </c>
      <c r="D386" s="145" t="n">
        <v>-20000</v>
      </c>
      <c r="E386" s="145" t="n">
        <v>-20000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1GDP-PG&amp;E/LG-PKG</v>
      </c>
    </row>
    <row r="387" customFormat="false" ht="12.75" hidden="false" customHeight="false" outlineLevel="0" collapsed="false">
      <c r="A387" s="148" t="n">
        <v>37193</v>
      </c>
      <c r="B387" s="144" t="s">
        <v>130</v>
      </c>
      <c r="C387" s="144" t="s">
        <v>61</v>
      </c>
      <c r="D387" s="145" t="n">
        <v>82000</v>
      </c>
      <c r="E387" s="145" t="n">
        <v>82000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1GDP-WAHA</v>
      </c>
    </row>
    <row r="388" customFormat="false" ht="12.75" hidden="false" customHeight="false" outlineLevel="0" collapsed="false">
      <c r="A388" s="148" t="n">
        <v>37194</v>
      </c>
      <c r="B388" s="144" t="s">
        <v>130</v>
      </c>
      <c r="C388" s="144" t="s">
        <v>73</v>
      </c>
      <c r="D388" s="145" t="n">
        <v>4739.0849</v>
      </c>
      <c r="E388" s="145" t="n">
        <v>4739.0849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1GD-AECOCD/FRWKD</v>
      </c>
    </row>
    <row r="389" customFormat="false" ht="12.75" hidden="false" customHeight="false" outlineLevel="0" collapsed="false">
      <c r="A389" s="148" t="n">
        <v>37194</v>
      </c>
      <c r="B389" s="144" t="s">
        <v>130</v>
      </c>
      <c r="C389" s="144" t="s">
        <v>72</v>
      </c>
      <c r="D389" s="145" t="n">
        <v>0</v>
      </c>
      <c r="E389" s="145" t="n">
        <v>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1GD-CGPR-AECO/AV</v>
      </c>
    </row>
    <row r="390" customFormat="false" ht="12.75" hidden="false" customHeight="false" outlineLevel="0" collapsed="false">
      <c r="A390" s="148" t="n">
        <v>37194</v>
      </c>
      <c r="B390" s="144" t="s">
        <v>130</v>
      </c>
      <c r="C390" s="144" t="s">
        <v>22</v>
      </c>
      <c r="D390" s="145" t="n">
        <v>5000</v>
      </c>
      <c r="E390" s="145" t="n">
        <v>5000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1GDP-CAL BORDER</v>
      </c>
    </row>
    <row r="391" customFormat="false" ht="12.75" hidden="false" customHeight="false" outlineLevel="0" collapsed="false">
      <c r="A391" s="148" t="n">
        <v>37194</v>
      </c>
      <c r="B391" s="144" t="s">
        <v>130</v>
      </c>
      <c r="C391" s="144" t="s">
        <v>41</v>
      </c>
      <c r="D391" s="145" t="n">
        <v>-120000</v>
      </c>
      <c r="E391" s="145" t="n">
        <v>-120000</v>
      </c>
      <c r="F391" s="149" t="n">
        <f aca="false">IF(REF_DT&lt;=LastDay,INDEX(IntraMonth_Buckets,MATCH($A391,IntraSumMonths,0),1),INDEX(BucketTable,MATCH($A391,SumMonths,0),1))</f>
        <v>1</v>
      </c>
      <c r="G391" s="144" t="str">
        <f aca="false">INDEX(Book_Type,MATCH($B391,Book,0),1)</f>
        <v>M</v>
      </c>
      <c r="H391" s="144" t="str">
        <f aca="false">$F391&amp;$C391</f>
        <v>1GDP-CIG/CHEYENN</v>
      </c>
    </row>
    <row r="392" customFormat="false" ht="12.75" hidden="false" customHeight="false" outlineLevel="0" collapsed="false">
      <c r="A392" s="148" t="n">
        <v>37194</v>
      </c>
      <c r="B392" s="144" t="s">
        <v>130</v>
      </c>
      <c r="C392" s="144" t="s">
        <v>40</v>
      </c>
      <c r="D392" s="145" t="n">
        <v>-85000</v>
      </c>
      <c r="E392" s="145" t="n">
        <v>-85000</v>
      </c>
      <c r="F392" s="149" t="n">
        <f aca="false">IF(REF_DT&lt;=LastDay,INDEX(IntraMonth_Buckets,MATCH($A392,IntraSumMonths,0),1),INDEX(BucketTable,MATCH($A392,SumMonths,0),1))</f>
        <v>1</v>
      </c>
      <c r="G392" s="144" t="str">
        <f aca="false">INDEX(Book_Type,MATCH($B392,Book,0),1)</f>
        <v>M</v>
      </c>
      <c r="H392" s="144" t="str">
        <f aca="false">$F392&amp;$C392</f>
        <v>1GDP-CIG/RKYMTN</v>
      </c>
    </row>
    <row r="393" customFormat="false" ht="12.75" hidden="false" customHeight="false" outlineLevel="0" collapsed="false">
      <c r="A393" s="148" t="n">
        <v>37194</v>
      </c>
      <c r="B393" s="144" t="s">
        <v>130</v>
      </c>
      <c r="C393" s="144" t="s">
        <v>48</v>
      </c>
      <c r="D393" s="145" t="n">
        <v>190076</v>
      </c>
      <c r="E393" s="145" t="n">
        <v>190076</v>
      </c>
      <c r="F393" s="149" t="n">
        <f aca="false">IF(REF_DT&lt;=LastDay,INDEX(IntraMonth_Buckets,MATCH($A393,IntraSumMonths,0),1),INDEX(BucketTable,MATCH($A393,SumMonths,0),1))</f>
        <v>1</v>
      </c>
      <c r="G393" s="144" t="str">
        <f aca="false">INDEX(Book_Type,MATCH($B393,Book,0),1)</f>
        <v>M</v>
      </c>
      <c r="H393" s="144" t="str">
        <f aca="false">$F393&amp;$C393</f>
        <v>1GDP-ELPO/PERM2</v>
      </c>
    </row>
    <row r="394" customFormat="false" ht="12.75" hidden="false" customHeight="false" outlineLevel="0" collapsed="false">
      <c r="A394" s="148" t="n">
        <v>37194</v>
      </c>
      <c r="B394" s="144" t="s">
        <v>130</v>
      </c>
      <c r="C394" s="144" t="s">
        <v>53</v>
      </c>
      <c r="D394" s="145" t="n">
        <v>485000</v>
      </c>
      <c r="E394" s="145" t="n">
        <v>485000</v>
      </c>
      <c r="F394" s="149" t="n">
        <f aca="false">IF(REF_DT&lt;=LastDay,INDEX(IntraMonth_Buckets,MATCH($A394,IntraSumMonths,0),1),INDEX(BucketTable,MATCH($A394,SumMonths,0),1))</f>
        <v>1</v>
      </c>
      <c r="G394" s="144" t="str">
        <f aca="false">INDEX(Book_Type,MATCH($B394,Book,0),1)</f>
        <v>M</v>
      </c>
      <c r="H394" s="144" t="str">
        <f aca="false">$F394&amp;$C394</f>
        <v>1GDP-ELPO/SANJUA</v>
      </c>
    </row>
    <row r="395" customFormat="false" ht="12.75" hidden="false" customHeight="false" outlineLevel="0" collapsed="false">
      <c r="A395" s="148" t="n">
        <v>37194</v>
      </c>
      <c r="B395" s="144" t="s">
        <v>130</v>
      </c>
      <c r="C395" s="144" t="s">
        <v>161</v>
      </c>
      <c r="D395" s="145" t="n">
        <v>-111300</v>
      </c>
      <c r="E395" s="145" t="n">
        <v>-111300</v>
      </c>
      <c r="F395" s="149" t="n">
        <f aca="false">IF(REF_DT&lt;=LastDay,INDEX(IntraMonth_Buckets,MATCH($A395,IntraSumMonths,0),1),INDEX(BucketTable,MATCH($A395,SumMonths,0),1))</f>
        <v>1</v>
      </c>
      <c r="G395" s="144" t="str">
        <f aca="false">INDEX(Book_Type,MATCH($B395,Book,0),1)</f>
        <v>M</v>
      </c>
      <c r="H395" s="144" t="str">
        <f aca="false">$F395&amp;$C395</f>
        <v>1GDP-HEHUB</v>
      </c>
    </row>
    <row r="396" customFormat="false" ht="12.75" hidden="false" customHeight="false" outlineLevel="0" collapsed="false">
      <c r="A396" s="148" t="n">
        <v>37194</v>
      </c>
      <c r="B396" s="144" t="s">
        <v>130</v>
      </c>
      <c r="C396" s="144" t="s">
        <v>30</v>
      </c>
      <c r="D396" s="145" t="n">
        <v>-65000</v>
      </c>
      <c r="E396" s="145" t="n">
        <v>-65000</v>
      </c>
      <c r="F396" s="149" t="n">
        <f aca="false">IF(REF_DT&lt;=LastDay,INDEX(IntraMonth_Buckets,MATCH($A396,IntraSumMonths,0),1),INDEX(BucketTable,MATCH($A396,SumMonths,0),1))</f>
        <v>1</v>
      </c>
      <c r="G396" s="144" t="str">
        <f aca="false">INDEX(Book_Type,MATCH($B396,Book,0),1)</f>
        <v>M</v>
      </c>
      <c r="H396" s="144" t="str">
        <f aca="false">$F396&amp;$C396</f>
        <v>1GDP-KERN/OPAL</v>
      </c>
    </row>
    <row r="397" customFormat="false" ht="12.75" hidden="false" customHeight="false" outlineLevel="0" collapsed="false">
      <c r="A397" s="148" t="n">
        <v>37194</v>
      </c>
      <c r="B397" s="144" t="s">
        <v>130</v>
      </c>
      <c r="C397" s="144" t="s">
        <v>19</v>
      </c>
      <c r="D397" s="145" t="n">
        <v>-140000</v>
      </c>
      <c r="E397" s="145" t="n">
        <v>-140000</v>
      </c>
      <c r="F397" s="149" t="n">
        <f aca="false">IF(REF_DT&lt;=LastDay,INDEX(IntraMonth_Buckets,MATCH($A397,IntraSumMonths,0),1),INDEX(BucketTable,MATCH($A397,SumMonths,0),1))</f>
        <v>1</v>
      </c>
      <c r="G397" s="144" t="str">
        <f aca="false">INDEX(Book_Type,MATCH($B397,Book,0),1)</f>
        <v>M</v>
      </c>
      <c r="H397" s="144" t="str">
        <f aca="false">$F397&amp;$C397</f>
        <v>1GDP-MALIN-CTYGA</v>
      </c>
    </row>
    <row r="398" customFormat="false" ht="12.75" hidden="false" customHeight="false" outlineLevel="0" collapsed="false">
      <c r="A398" s="148" t="n">
        <v>37194</v>
      </c>
      <c r="B398" s="144" t="s">
        <v>130</v>
      </c>
      <c r="C398" s="144" t="s">
        <v>68</v>
      </c>
      <c r="D398" s="145" t="n">
        <v>5000</v>
      </c>
      <c r="E398" s="145" t="n">
        <v>5000</v>
      </c>
      <c r="F398" s="149" t="n">
        <f aca="false">IF(REF_DT&lt;=LastDay,INDEX(IntraMonth_Buckets,MATCH($A398,IntraSumMonths,0),1),INDEX(BucketTable,MATCH($A398,SumMonths,0),1))</f>
        <v>1</v>
      </c>
      <c r="G398" s="144" t="str">
        <f aca="false">INDEX(Book_Type,MATCH($B398,Book,0),1)</f>
        <v>M</v>
      </c>
      <c r="H398" s="144" t="str">
        <f aca="false">$F398&amp;$C398</f>
        <v>1GDP-NTHWST/CANB</v>
      </c>
    </row>
    <row r="399" customFormat="false" ht="12.75" hidden="false" customHeight="false" outlineLevel="0" collapsed="false">
      <c r="A399" s="148" t="n">
        <v>37194</v>
      </c>
      <c r="B399" s="144" t="s">
        <v>130</v>
      </c>
      <c r="C399" s="144" t="s">
        <v>14</v>
      </c>
      <c r="D399" s="145" t="n">
        <v>139797</v>
      </c>
      <c r="E399" s="145" t="n">
        <v>139797</v>
      </c>
      <c r="F399" s="149" t="n">
        <f aca="false">IF(REF_DT&lt;=LastDay,INDEX(IntraMonth_Buckets,MATCH($A399,IntraSumMonths,0),1),INDEX(BucketTable,MATCH($A399,SumMonths,0),1))</f>
        <v>1</v>
      </c>
      <c r="G399" s="144" t="str">
        <f aca="false">INDEX(Book_Type,MATCH($B399,Book,0),1)</f>
        <v>M</v>
      </c>
      <c r="H399" s="144" t="str">
        <f aca="false">$F399&amp;$C399</f>
        <v>1GDP-PG&amp;E/CITIGA</v>
      </c>
    </row>
    <row r="400" customFormat="false" ht="12.75" hidden="false" customHeight="false" outlineLevel="0" collapsed="false">
      <c r="A400" s="148" t="n">
        <v>37194</v>
      </c>
      <c r="B400" s="144" t="s">
        <v>130</v>
      </c>
      <c r="C400" s="144" t="s">
        <v>15</v>
      </c>
      <c r="D400" s="145" t="n">
        <v>-20000</v>
      </c>
      <c r="E400" s="145" t="n">
        <v>-20000</v>
      </c>
      <c r="F400" s="149" t="n">
        <f aca="false">IF(REF_DT&lt;=LastDay,INDEX(IntraMonth_Buckets,MATCH($A400,IntraSumMonths,0),1),INDEX(BucketTable,MATCH($A400,SumMonths,0),1))</f>
        <v>1</v>
      </c>
      <c r="G400" s="144" t="str">
        <f aca="false">INDEX(Book_Type,MATCH($B400,Book,0),1)</f>
        <v>M</v>
      </c>
      <c r="H400" s="144" t="str">
        <f aca="false">$F400&amp;$C400</f>
        <v>1GDP-PG&amp;E/LG-PKG</v>
      </c>
    </row>
    <row r="401" customFormat="false" ht="12.75" hidden="false" customHeight="false" outlineLevel="0" collapsed="false">
      <c r="A401" s="148" t="n">
        <v>37194</v>
      </c>
      <c r="B401" s="144" t="s">
        <v>130</v>
      </c>
      <c r="C401" s="144" t="s">
        <v>61</v>
      </c>
      <c r="D401" s="145" t="n">
        <v>82000</v>
      </c>
      <c r="E401" s="145" t="n">
        <v>82000</v>
      </c>
      <c r="F401" s="149" t="n">
        <f aca="false">IF(REF_DT&lt;=LastDay,INDEX(IntraMonth_Buckets,MATCH($A401,IntraSumMonths,0),1),INDEX(BucketTable,MATCH($A401,SumMonths,0),1))</f>
        <v>1</v>
      </c>
      <c r="G401" s="144" t="str">
        <f aca="false">INDEX(Book_Type,MATCH($B401,Book,0),1)</f>
        <v>M</v>
      </c>
      <c r="H401" s="144" t="str">
        <f aca="false">$F401&amp;$C401</f>
        <v>1GDP-WAHA</v>
      </c>
    </row>
    <row r="402" customFormat="false" ht="12.75" hidden="false" customHeight="false" outlineLevel="0" collapsed="false">
      <c r="A402" s="148" t="n">
        <v>37195</v>
      </c>
      <c r="B402" s="144" t="s">
        <v>130</v>
      </c>
      <c r="C402" s="144" t="s">
        <v>73</v>
      </c>
      <c r="D402" s="145" t="n">
        <v>4739.0849</v>
      </c>
      <c r="E402" s="145" t="n">
        <v>4739.0849</v>
      </c>
      <c r="F402" s="149" t="n">
        <f aca="false">IF(REF_DT&lt;=LastDay,INDEX(IntraMonth_Buckets,MATCH($A402,IntraSumMonths,0),1),INDEX(BucketTable,MATCH($A402,SumMonths,0),1))</f>
        <v>1</v>
      </c>
      <c r="G402" s="144" t="str">
        <f aca="false">INDEX(Book_Type,MATCH($B402,Book,0),1)</f>
        <v>M</v>
      </c>
      <c r="H402" s="144" t="str">
        <f aca="false">$F402&amp;$C402</f>
        <v>1GD-AECOCD/FRWKD</v>
      </c>
    </row>
    <row r="403" customFormat="false" ht="12.75" hidden="false" customHeight="false" outlineLevel="0" collapsed="false">
      <c r="A403" s="148" t="n">
        <v>37195</v>
      </c>
      <c r="B403" s="144" t="s">
        <v>130</v>
      </c>
      <c r="C403" s="144" t="s">
        <v>72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1</v>
      </c>
      <c r="G403" s="144" t="str">
        <f aca="false">INDEX(Book_Type,MATCH($B403,Book,0),1)</f>
        <v>M</v>
      </c>
      <c r="H403" s="144" t="str">
        <f aca="false">$F403&amp;$C403</f>
        <v>1GD-CGPR-AECO/AV</v>
      </c>
    </row>
    <row r="404" customFormat="false" ht="12.75" hidden="false" customHeight="false" outlineLevel="0" collapsed="false">
      <c r="A404" s="148" t="n">
        <v>37195</v>
      </c>
      <c r="B404" s="144" t="s">
        <v>130</v>
      </c>
      <c r="C404" s="144" t="s">
        <v>22</v>
      </c>
      <c r="D404" s="145" t="n">
        <v>5000</v>
      </c>
      <c r="E404" s="145" t="n">
        <v>5000</v>
      </c>
      <c r="F404" s="149" t="n">
        <f aca="false">IF(REF_DT&lt;=LastDay,INDEX(IntraMonth_Buckets,MATCH($A404,IntraSumMonths,0),1),INDEX(BucketTable,MATCH($A404,SumMonths,0),1))</f>
        <v>1</v>
      </c>
      <c r="G404" s="144" t="str">
        <f aca="false">INDEX(Book_Type,MATCH($B404,Book,0),1)</f>
        <v>M</v>
      </c>
      <c r="H404" s="144" t="str">
        <f aca="false">$F404&amp;$C404</f>
        <v>1GDP-CAL BORDER</v>
      </c>
    </row>
    <row r="405" customFormat="false" ht="12.75" hidden="false" customHeight="false" outlineLevel="0" collapsed="false">
      <c r="A405" s="148" t="n">
        <v>37195</v>
      </c>
      <c r="B405" s="144" t="s">
        <v>130</v>
      </c>
      <c r="C405" s="144" t="s">
        <v>41</v>
      </c>
      <c r="D405" s="145" t="n">
        <v>-120000</v>
      </c>
      <c r="E405" s="145" t="n">
        <v>-120000</v>
      </c>
      <c r="F405" s="149" t="n">
        <f aca="false">IF(REF_DT&lt;=LastDay,INDEX(IntraMonth_Buckets,MATCH($A405,IntraSumMonths,0),1),INDEX(BucketTable,MATCH($A405,SumMonths,0),1))</f>
        <v>1</v>
      </c>
      <c r="G405" s="144" t="str">
        <f aca="false">INDEX(Book_Type,MATCH($B405,Book,0),1)</f>
        <v>M</v>
      </c>
      <c r="H405" s="144" t="str">
        <f aca="false">$F405&amp;$C405</f>
        <v>1GDP-CIG/CHEYENN</v>
      </c>
    </row>
    <row r="406" customFormat="false" ht="12.75" hidden="false" customHeight="false" outlineLevel="0" collapsed="false">
      <c r="A406" s="148" t="n">
        <v>37195</v>
      </c>
      <c r="B406" s="144" t="s">
        <v>130</v>
      </c>
      <c r="C406" s="144" t="s">
        <v>40</v>
      </c>
      <c r="D406" s="145" t="n">
        <v>-85000</v>
      </c>
      <c r="E406" s="145" t="n">
        <v>-85000</v>
      </c>
      <c r="F406" s="149" t="n">
        <f aca="false">IF(REF_DT&lt;=LastDay,INDEX(IntraMonth_Buckets,MATCH($A406,IntraSumMonths,0),1),INDEX(BucketTable,MATCH($A406,SumMonths,0),1))</f>
        <v>1</v>
      </c>
      <c r="G406" s="144" t="str">
        <f aca="false">INDEX(Book_Type,MATCH($B406,Book,0),1)</f>
        <v>M</v>
      </c>
      <c r="H406" s="144" t="str">
        <f aca="false">$F406&amp;$C406</f>
        <v>1GDP-CIG/RKYMTN</v>
      </c>
    </row>
    <row r="407" customFormat="false" ht="12.75" hidden="false" customHeight="false" outlineLevel="0" collapsed="false">
      <c r="A407" s="148" t="n">
        <v>37195</v>
      </c>
      <c r="B407" s="144" t="s">
        <v>130</v>
      </c>
      <c r="C407" s="144" t="s">
        <v>48</v>
      </c>
      <c r="D407" s="145" t="n">
        <v>190076</v>
      </c>
      <c r="E407" s="145" t="n">
        <v>190076</v>
      </c>
      <c r="F407" s="149" t="n">
        <f aca="false">IF(REF_DT&lt;=LastDay,INDEX(IntraMonth_Buckets,MATCH($A407,IntraSumMonths,0),1),INDEX(BucketTable,MATCH($A407,SumMonths,0),1))</f>
        <v>1</v>
      </c>
      <c r="G407" s="144" t="str">
        <f aca="false">INDEX(Book_Type,MATCH($B407,Book,0),1)</f>
        <v>M</v>
      </c>
      <c r="H407" s="144" t="str">
        <f aca="false">$F407&amp;$C407</f>
        <v>1GDP-ELPO/PERM2</v>
      </c>
    </row>
    <row r="408" customFormat="false" ht="12.75" hidden="false" customHeight="false" outlineLevel="0" collapsed="false">
      <c r="A408" s="148" t="n">
        <v>37195</v>
      </c>
      <c r="B408" s="144" t="s">
        <v>130</v>
      </c>
      <c r="C408" s="144" t="s">
        <v>53</v>
      </c>
      <c r="D408" s="145" t="n">
        <v>485000</v>
      </c>
      <c r="E408" s="145" t="n">
        <v>485000</v>
      </c>
      <c r="F408" s="149" t="n">
        <f aca="false">IF(REF_DT&lt;=LastDay,INDEX(IntraMonth_Buckets,MATCH($A408,IntraSumMonths,0),1),INDEX(BucketTable,MATCH($A408,SumMonths,0),1))</f>
        <v>1</v>
      </c>
      <c r="G408" s="144" t="str">
        <f aca="false">INDEX(Book_Type,MATCH($B408,Book,0),1)</f>
        <v>M</v>
      </c>
      <c r="H408" s="144" t="str">
        <f aca="false">$F408&amp;$C408</f>
        <v>1GDP-ELPO/SANJUA</v>
      </c>
    </row>
    <row r="409" customFormat="false" ht="12.75" hidden="false" customHeight="false" outlineLevel="0" collapsed="false">
      <c r="A409" s="148" t="n">
        <v>37195</v>
      </c>
      <c r="B409" s="144" t="s">
        <v>130</v>
      </c>
      <c r="C409" s="144" t="s">
        <v>161</v>
      </c>
      <c r="D409" s="145" t="n">
        <v>-111300</v>
      </c>
      <c r="E409" s="145" t="n">
        <v>-111300</v>
      </c>
      <c r="F409" s="149" t="n">
        <f aca="false">IF(REF_DT&lt;=LastDay,INDEX(IntraMonth_Buckets,MATCH($A409,IntraSumMonths,0),1),INDEX(BucketTable,MATCH($A409,SumMonths,0),1))</f>
        <v>1</v>
      </c>
      <c r="G409" s="144" t="str">
        <f aca="false">INDEX(Book_Type,MATCH($B409,Book,0),1)</f>
        <v>M</v>
      </c>
      <c r="H409" s="144" t="str">
        <f aca="false">$F409&amp;$C409</f>
        <v>1GDP-HEHUB</v>
      </c>
    </row>
    <row r="410" customFormat="false" ht="12.75" hidden="false" customHeight="false" outlineLevel="0" collapsed="false">
      <c r="A410" s="148" t="n">
        <v>37195</v>
      </c>
      <c r="B410" s="144" t="s">
        <v>130</v>
      </c>
      <c r="C410" s="144" t="s">
        <v>30</v>
      </c>
      <c r="D410" s="145" t="n">
        <v>-65000</v>
      </c>
      <c r="E410" s="145" t="n">
        <v>-65000</v>
      </c>
      <c r="F410" s="149" t="n">
        <f aca="false">IF(REF_DT&lt;=LastDay,INDEX(IntraMonth_Buckets,MATCH($A410,IntraSumMonths,0),1),INDEX(BucketTable,MATCH($A410,SumMonths,0),1))</f>
        <v>1</v>
      </c>
      <c r="G410" s="144" t="str">
        <f aca="false">INDEX(Book_Type,MATCH($B410,Book,0),1)</f>
        <v>M</v>
      </c>
      <c r="H410" s="144" t="str">
        <f aca="false">$F410&amp;$C410</f>
        <v>1GDP-KERN/OPAL</v>
      </c>
    </row>
    <row r="411" customFormat="false" ht="12.75" hidden="false" customHeight="false" outlineLevel="0" collapsed="false">
      <c r="A411" s="148" t="n">
        <v>37195</v>
      </c>
      <c r="B411" s="144" t="s">
        <v>130</v>
      </c>
      <c r="C411" s="144" t="s">
        <v>19</v>
      </c>
      <c r="D411" s="145" t="n">
        <v>-140000</v>
      </c>
      <c r="E411" s="145" t="n">
        <v>-140000</v>
      </c>
      <c r="F411" s="149" t="n">
        <f aca="false">IF(REF_DT&lt;=LastDay,INDEX(IntraMonth_Buckets,MATCH($A411,IntraSumMonths,0),1),INDEX(BucketTable,MATCH($A411,SumMonths,0),1))</f>
        <v>1</v>
      </c>
      <c r="G411" s="144" t="str">
        <f aca="false">INDEX(Book_Type,MATCH($B411,Book,0),1)</f>
        <v>M</v>
      </c>
      <c r="H411" s="144" t="str">
        <f aca="false">$F411&amp;$C411</f>
        <v>1GDP-MALIN-CTYGA</v>
      </c>
    </row>
    <row r="412" customFormat="false" ht="12.75" hidden="false" customHeight="false" outlineLevel="0" collapsed="false">
      <c r="A412" s="148" t="n">
        <v>37195</v>
      </c>
      <c r="B412" s="144" t="s">
        <v>130</v>
      </c>
      <c r="C412" s="144" t="s">
        <v>68</v>
      </c>
      <c r="D412" s="145" t="n">
        <v>5000</v>
      </c>
      <c r="E412" s="145" t="n">
        <v>5000</v>
      </c>
      <c r="F412" s="149" t="n">
        <f aca="false">IF(REF_DT&lt;=LastDay,INDEX(IntraMonth_Buckets,MATCH($A412,IntraSumMonths,0),1),INDEX(BucketTable,MATCH($A412,SumMonths,0),1))</f>
        <v>1</v>
      </c>
      <c r="G412" s="144" t="str">
        <f aca="false">INDEX(Book_Type,MATCH($B412,Book,0),1)</f>
        <v>M</v>
      </c>
      <c r="H412" s="144" t="str">
        <f aca="false">$F412&amp;$C412</f>
        <v>1GDP-NTHWST/CANB</v>
      </c>
    </row>
    <row r="413" customFormat="false" ht="12.75" hidden="false" customHeight="false" outlineLevel="0" collapsed="false">
      <c r="A413" s="148" t="n">
        <v>37195</v>
      </c>
      <c r="B413" s="144" t="s">
        <v>130</v>
      </c>
      <c r="C413" s="144" t="s">
        <v>14</v>
      </c>
      <c r="D413" s="145" t="n">
        <v>139797</v>
      </c>
      <c r="E413" s="145" t="n">
        <v>139797</v>
      </c>
      <c r="F413" s="149" t="n">
        <f aca="false">IF(REF_DT&lt;=LastDay,INDEX(IntraMonth_Buckets,MATCH($A413,IntraSumMonths,0),1),INDEX(BucketTable,MATCH($A413,SumMonths,0),1))</f>
        <v>1</v>
      </c>
      <c r="G413" s="144" t="str">
        <f aca="false">INDEX(Book_Type,MATCH($B413,Book,0),1)</f>
        <v>M</v>
      </c>
      <c r="H413" s="144" t="str">
        <f aca="false">$F413&amp;$C413</f>
        <v>1GDP-PG&amp;E/CITIGA</v>
      </c>
    </row>
    <row r="414" customFormat="false" ht="12.75" hidden="false" customHeight="false" outlineLevel="0" collapsed="false">
      <c r="A414" s="148" t="n">
        <v>37195</v>
      </c>
      <c r="B414" s="144" t="s">
        <v>130</v>
      </c>
      <c r="C414" s="144" t="s">
        <v>15</v>
      </c>
      <c r="D414" s="145" t="n">
        <v>-20000</v>
      </c>
      <c r="E414" s="145" t="n">
        <v>-20000</v>
      </c>
      <c r="F414" s="149" t="n">
        <f aca="false">IF(REF_DT&lt;=LastDay,INDEX(IntraMonth_Buckets,MATCH($A414,IntraSumMonths,0),1),INDEX(BucketTable,MATCH($A414,SumMonths,0),1))</f>
        <v>1</v>
      </c>
      <c r="G414" s="144" t="str">
        <f aca="false">INDEX(Book_Type,MATCH($B414,Book,0),1)</f>
        <v>M</v>
      </c>
      <c r="H414" s="144" t="str">
        <f aca="false">$F414&amp;$C414</f>
        <v>1GDP-PG&amp;E/LG-PKG</v>
      </c>
    </row>
    <row r="415" customFormat="false" ht="12.75" hidden="false" customHeight="false" outlineLevel="0" collapsed="false">
      <c r="A415" s="148" t="n">
        <v>37195</v>
      </c>
      <c r="B415" s="144" t="s">
        <v>130</v>
      </c>
      <c r="C415" s="144" t="s">
        <v>61</v>
      </c>
      <c r="D415" s="145" t="n">
        <v>82000</v>
      </c>
      <c r="E415" s="145" t="n">
        <v>82000</v>
      </c>
      <c r="F415" s="149" t="n">
        <f aca="false">IF(REF_DT&lt;=LastDay,INDEX(IntraMonth_Buckets,MATCH($A415,IntraSumMonths,0),1),INDEX(BucketTable,MATCH($A415,SumMonths,0),1))</f>
        <v>1</v>
      </c>
      <c r="G415" s="144" t="str">
        <f aca="false">INDEX(Book_Type,MATCH($B415,Book,0),1)</f>
        <v>M</v>
      </c>
      <c r="H415" s="144" t="str">
        <f aca="false">$F415&amp;$C415</f>
        <v>1GDP-WAHA</v>
      </c>
    </row>
    <row r="416" customFormat="false" ht="12.75" hidden="false" customHeight="false" outlineLevel="0" collapsed="false">
      <c r="A416" s="148" t="n">
        <v>37196</v>
      </c>
      <c r="B416" s="144" t="s">
        <v>130</v>
      </c>
      <c r="C416" s="144" t="s">
        <v>73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2GD-AECOCD/FRWKD</v>
      </c>
    </row>
    <row r="417" customFormat="false" ht="12.75" hidden="false" customHeight="false" outlineLevel="0" collapsed="false">
      <c r="A417" s="148" t="n">
        <v>37196</v>
      </c>
      <c r="B417" s="144" t="s">
        <v>130</v>
      </c>
      <c r="C417" s="144" t="s">
        <v>74</v>
      </c>
      <c r="D417" s="145" t="n">
        <v>0</v>
      </c>
      <c r="E417" s="145" t="n">
        <v>0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2GD-AECOUS/FRWKD</v>
      </c>
    </row>
    <row r="418" customFormat="false" ht="12.75" hidden="false" customHeight="false" outlineLevel="0" collapsed="false">
      <c r="A418" s="148" t="n">
        <v>37196</v>
      </c>
      <c r="B418" s="144" t="s">
        <v>130</v>
      </c>
      <c r="C418" s="144" t="s">
        <v>72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2GD-CGPR-AECO/AV</v>
      </c>
    </row>
    <row r="419" customFormat="false" ht="12.75" hidden="false" customHeight="false" outlineLevel="0" collapsed="false">
      <c r="A419" s="148" t="n">
        <v>37196</v>
      </c>
      <c r="B419" s="144" t="s">
        <v>130</v>
      </c>
      <c r="C419" s="144" t="s">
        <v>76</v>
      </c>
      <c r="D419" s="145" t="n">
        <v>0</v>
      </c>
      <c r="E419" s="145" t="n">
        <v>0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2GDP-AECO</v>
      </c>
    </row>
    <row r="420" customFormat="false" ht="12.75" hidden="false" customHeight="false" outlineLevel="0" collapsed="false">
      <c r="A420" s="148" t="n">
        <v>37196</v>
      </c>
      <c r="B420" s="144" t="s">
        <v>130</v>
      </c>
      <c r="C420" s="144" t="s">
        <v>68</v>
      </c>
      <c r="D420" s="145" t="n">
        <v>0.0001</v>
      </c>
      <c r="E420" s="145" t="n">
        <v>0.0001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2GDP-NTHWST/CANB</v>
      </c>
    </row>
    <row r="421" customFormat="false" ht="12.75" hidden="false" customHeight="false" outlineLevel="0" collapsed="false">
      <c r="A421" s="148" t="n">
        <v>37197</v>
      </c>
      <c r="B421" s="144" t="s">
        <v>130</v>
      </c>
      <c r="C421" s="144" t="s">
        <v>73</v>
      </c>
      <c r="D421" s="145" t="n">
        <v>0</v>
      </c>
      <c r="E421" s="145" t="n">
        <v>0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2GD-AECOCD/FRWKD</v>
      </c>
    </row>
    <row r="422" customFormat="false" ht="12.75" hidden="false" customHeight="false" outlineLevel="0" collapsed="false">
      <c r="A422" s="148" t="n">
        <v>37197</v>
      </c>
      <c r="B422" s="144" t="s">
        <v>130</v>
      </c>
      <c r="C422" s="144" t="s">
        <v>74</v>
      </c>
      <c r="D422" s="145" t="n">
        <v>0</v>
      </c>
      <c r="E422" s="145" t="n">
        <v>0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2GD-AECOUS/FRWKD</v>
      </c>
    </row>
    <row r="423" customFormat="false" ht="12.75" hidden="false" customHeight="false" outlineLevel="0" collapsed="false">
      <c r="A423" s="148" t="n">
        <v>37197</v>
      </c>
      <c r="B423" s="144" t="s">
        <v>130</v>
      </c>
      <c r="C423" s="144" t="s">
        <v>72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2GD-CGPR-AECO/AV</v>
      </c>
    </row>
    <row r="424" customFormat="false" ht="12.75" hidden="false" customHeight="false" outlineLevel="0" collapsed="false">
      <c r="A424" s="148" t="n">
        <v>37197</v>
      </c>
      <c r="B424" s="144" t="s">
        <v>130</v>
      </c>
      <c r="C424" s="144" t="s">
        <v>76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2GDP-AECO</v>
      </c>
    </row>
    <row r="425" customFormat="false" ht="12.75" hidden="false" customHeight="false" outlineLevel="0" collapsed="false">
      <c r="A425" s="148" t="n">
        <v>37197</v>
      </c>
      <c r="B425" s="144" t="s">
        <v>130</v>
      </c>
      <c r="C425" s="144" t="s">
        <v>68</v>
      </c>
      <c r="D425" s="145" t="n">
        <v>0.0001</v>
      </c>
      <c r="E425" s="145" t="n">
        <v>0.0001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2GDP-NTHWST/CANB</v>
      </c>
    </row>
    <row r="426" customFormat="false" ht="12.75" hidden="false" customHeight="false" outlineLevel="0" collapsed="false">
      <c r="A426" s="148" t="n">
        <v>37198</v>
      </c>
      <c r="B426" s="144" t="s">
        <v>130</v>
      </c>
      <c r="C426" s="144" t="s">
        <v>73</v>
      </c>
      <c r="D426" s="145" t="n">
        <v>0</v>
      </c>
      <c r="E426" s="145" t="n">
        <v>0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2GD-AECOCD/FRWKD</v>
      </c>
    </row>
    <row r="427" customFormat="false" ht="12.75" hidden="false" customHeight="false" outlineLevel="0" collapsed="false">
      <c r="A427" s="148" t="n">
        <v>37198</v>
      </c>
      <c r="B427" s="144" t="s">
        <v>130</v>
      </c>
      <c r="C427" s="144" t="s">
        <v>74</v>
      </c>
      <c r="D427" s="145" t="n">
        <v>0</v>
      </c>
      <c r="E427" s="145" t="n">
        <v>0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2GD-AECOUS/FRWKD</v>
      </c>
    </row>
    <row r="428" customFormat="false" ht="12.75" hidden="false" customHeight="false" outlineLevel="0" collapsed="false">
      <c r="A428" s="148" t="n">
        <v>37198</v>
      </c>
      <c r="B428" s="144" t="s">
        <v>130</v>
      </c>
      <c r="C428" s="144" t="s">
        <v>72</v>
      </c>
      <c r="D428" s="145" t="n">
        <v>0</v>
      </c>
      <c r="E428" s="145" t="n">
        <v>0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2GD-CGPR-AECO/AV</v>
      </c>
    </row>
    <row r="429" customFormat="false" ht="12.75" hidden="false" customHeight="false" outlineLevel="0" collapsed="false">
      <c r="A429" s="148" t="n">
        <v>37198</v>
      </c>
      <c r="B429" s="144" t="s">
        <v>130</v>
      </c>
      <c r="C429" s="144" t="s">
        <v>76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2GDP-AECO</v>
      </c>
    </row>
    <row r="430" customFormat="false" ht="12.75" hidden="false" customHeight="false" outlineLevel="0" collapsed="false">
      <c r="A430" s="148" t="n">
        <v>37198</v>
      </c>
      <c r="B430" s="144" t="s">
        <v>130</v>
      </c>
      <c r="C430" s="144" t="s">
        <v>68</v>
      </c>
      <c r="D430" s="145" t="n">
        <v>0.0001</v>
      </c>
      <c r="E430" s="145" t="n">
        <v>0.0001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2GDP-NTHWST/CANB</v>
      </c>
    </row>
    <row r="431" customFormat="false" ht="12.75" hidden="false" customHeight="false" outlineLevel="0" collapsed="false">
      <c r="A431" s="148" t="n">
        <v>37199</v>
      </c>
      <c r="B431" s="144" t="s">
        <v>130</v>
      </c>
      <c r="C431" s="144" t="s">
        <v>73</v>
      </c>
      <c r="D431" s="145" t="n">
        <v>0</v>
      </c>
      <c r="E431" s="145" t="n">
        <v>0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2GD-AECOCD/FRWKD</v>
      </c>
    </row>
    <row r="432" customFormat="false" ht="12.75" hidden="false" customHeight="false" outlineLevel="0" collapsed="false">
      <c r="A432" s="148" t="n">
        <v>37199</v>
      </c>
      <c r="B432" s="144" t="s">
        <v>130</v>
      </c>
      <c r="C432" s="144" t="s">
        <v>74</v>
      </c>
      <c r="D432" s="145" t="n">
        <v>0</v>
      </c>
      <c r="E432" s="145" t="n">
        <v>0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2GD-AECOUS/FRWKD</v>
      </c>
    </row>
    <row r="433" customFormat="false" ht="12.75" hidden="false" customHeight="false" outlineLevel="0" collapsed="false">
      <c r="A433" s="148" t="n">
        <v>37199</v>
      </c>
      <c r="B433" s="144" t="s">
        <v>130</v>
      </c>
      <c r="C433" s="144" t="s">
        <v>72</v>
      </c>
      <c r="D433" s="145" t="n">
        <v>0</v>
      </c>
      <c r="E433" s="145" t="n">
        <v>0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2GD-CGPR-AECO/AV</v>
      </c>
    </row>
    <row r="434" customFormat="false" ht="12.75" hidden="false" customHeight="false" outlineLevel="0" collapsed="false">
      <c r="A434" s="148" t="n">
        <v>37199</v>
      </c>
      <c r="B434" s="144" t="s">
        <v>130</v>
      </c>
      <c r="C434" s="144" t="s">
        <v>76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2GDP-AECO</v>
      </c>
    </row>
    <row r="435" customFormat="false" ht="12.75" hidden="false" customHeight="false" outlineLevel="0" collapsed="false">
      <c r="A435" s="148" t="n">
        <v>37199</v>
      </c>
      <c r="B435" s="144" t="s">
        <v>130</v>
      </c>
      <c r="C435" s="144" t="s">
        <v>68</v>
      </c>
      <c r="D435" s="145" t="n">
        <v>0.0001</v>
      </c>
      <c r="E435" s="145" t="n">
        <v>0.0001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2GDP-NTHWST/CANB</v>
      </c>
    </row>
    <row r="436" customFormat="false" ht="12.75" hidden="false" customHeight="false" outlineLevel="0" collapsed="false">
      <c r="A436" s="148" t="n">
        <v>37200</v>
      </c>
      <c r="B436" s="144" t="s">
        <v>130</v>
      </c>
      <c r="C436" s="144" t="s">
        <v>73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2GD-AECOCD/FRWKD</v>
      </c>
    </row>
    <row r="437" customFormat="false" ht="12.75" hidden="false" customHeight="false" outlineLevel="0" collapsed="false">
      <c r="A437" s="148" t="n">
        <v>37200</v>
      </c>
      <c r="B437" s="144" t="s">
        <v>130</v>
      </c>
      <c r="C437" s="144" t="s">
        <v>74</v>
      </c>
      <c r="D437" s="145" t="n">
        <v>0</v>
      </c>
      <c r="E437" s="145" t="n">
        <v>0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2GD-AECOUS/FRWKD</v>
      </c>
    </row>
    <row r="438" customFormat="false" ht="12.75" hidden="false" customHeight="false" outlineLevel="0" collapsed="false">
      <c r="A438" s="148" t="n">
        <v>37200</v>
      </c>
      <c r="B438" s="144" t="s">
        <v>130</v>
      </c>
      <c r="C438" s="144" t="s">
        <v>72</v>
      </c>
      <c r="D438" s="145" t="n">
        <v>0</v>
      </c>
      <c r="E438" s="145" t="n">
        <v>0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2GD-CGPR-AECO/AV</v>
      </c>
    </row>
    <row r="439" customFormat="false" ht="12.75" hidden="false" customHeight="false" outlineLevel="0" collapsed="false">
      <c r="A439" s="148" t="n">
        <v>37200</v>
      </c>
      <c r="B439" s="144" t="s">
        <v>130</v>
      </c>
      <c r="C439" s="144" t="s">
        <v>76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2GDP-AECO</v>
      </c>
    </row>
    <row r="440" customFormat="false" ht="12.75" hidden="false" customHeight="false" outlineLevel="0" collapsed="false">
      <c r="A440" s="148" t="n">
        <v>37200</v>
      </c>
      <c r="B440" s="144" t="s">
        <v>130</v>
      </c>
      <c r="C440" s="144" t="s">
        <v>68</v>
      </c>
      <c r="D440" s="145" t="n">
        <v>0.0001</v>
      </c>
      <c r="E440" s="145" t="n">
        <v>0.0001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2GDP-NTHWST/CANB</v>
      </c>
    </row>
    <row r="441" customFormat="false" ht="12.75" hidden="false" customHeight="false" outlineLevel="0" collapsed="false">
      <c r="A441" s="148" t="n">
        <v>37201</v>
      </c>
      <c r="B441" s="144" t="s">
        <v>130</v>
      </c>
      <c r="C441" s="144" t="s">
        <v>73</v>
      </c>
      <c r="D441" s="145" t="n">
        <v>0</v>
      </c>
      <c r="E441" s="145" t="n">
        <v>0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2GD-AECOCD/FRWKD</v>
      </c>
    </row>
    <row r="442" customFormat="false" ht="12.75" hidden="false" customHeight="false" outlineLevel="0" collapsed="false">
      <c r="A442" s="148" t="n">
        <v>37201</v>
      </c>
      <c r="B442" s="144" t="s">
        <v>130</v>
      </c>
      <c r="C442" s="144" t="s">
        <v>74</v>
      </c>
      <c r="D442" s="145" t="n">
        <v>0</v>
      </c>
      <c r="E442" s="145" t="n">
        <v>0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2GD-AECOUS/FRWKD</v>
      </c>
    </row>
    <row r="443" customFormat="false" ht="12.75" hidden="false" customHeight="false" outlineLevel="0" collapsed="false">
      <c r="A443" s="148" t="n">
        <v>37201</v>
      </c>
      <c r="B443" s="144" t="s">
        <v>130</v>
      </c>
      <c r="C443" s="144" t="s">
        <v>72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2GD-CGPR-AECO/AV</v>
      </c>
    </row>
    <row r="444" customFormat="false" ht="12.75" hidden="false" customHeight="false" outlineLevel="0" collapsed="false">
      <c r="A444" s="148" t="n">
        <v>37201</v>
      </c>
      <c r="B444" s="144" t="s">
        <v>130</v>
      </c>
      <c r="C444" s="144" t="s">
        <v>76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2GDP-AECO</v>
      </c>
    </row>
    <row r="445" customFormat="false" ht="12.75" hidden="false" customHeight="false" outlineLevel="0" collapsed="false">
      <c r="A445" s="148" t="n">
        <v>37201</v>
      </c>
      <c r="B445" s="144" t="s">
        <v>130</v>
      </c>
      <c r="C445" s="144" t="s">
        <v>68</v>
      </c>
      <c r="D445" s="145" t="n">
        <v>0.0001</v>
      </c>
      <c r="E445" s="145" t="n">
        <v>0.0001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2GDP-NTHWST/CANB</v>
      </c>
    </row>
    <row r="446" customFormat="false" ht="12.75" hidden="false" customHeight="false" outlineLevel="0" collapsed="false">
      <c r="A446" s="148" t="n">
        <v>37202</v>
      </c>
      <c r="B446" s="144" t="s">
        <v>130</v>
      </c>
      <c r="C446" s="144" t="s">
        <v>73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2GD-AECOCD/FRWKD</v>
      </c>
    </row>
    <row r="447" customFormat="false" ht="12.75" hidden="false" customHeight="false" outlineLevel="0" collapsed="false">
      <c r="A447" s="148" t="n">
        <v>37202</v>
      </c>
      <c r="B447" s="144" t="s">
        <v>130</v>
      </c>
      <c r="C447" s="144" t="s">
        <v>74</v>
      </c>
      <c r="D447" s="145" t="n">
        <v>0</v>
      </c>
      <c r="E447" s="145" t="n">
        <v>0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2GD-AECOUS/FRWKD</v>
      </c>
    </row>
    <row r="448" customFormat="false" ht="12.75" hidden="false" customHeight="false" outlineLevel="0" collapsed="false">
      <c r="A448" s="148" t="n">
        <v>37202</v>
      </c>
      <c r="B448" s="144" t="s">
        <v>130</v>
      </c>
      <c r="C448" s="144" t="s">
        <v>72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2GD-CGPR-AECO/AV</v>
      </c>
    </row>
    <row r="449" customFormat="false" ht="12.75" hidden="false" customHeight="false" outlineLevel="0" collapsed="false">
      <c r="A449" s="148" t="n">
        <v>37202</v>
      </c>
      <c r="B449" s="144" t="s">
        <v>130</v>
      </c>
      <c r="C449" s="144" t="s">
        <v>76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2GDP-AECO</v>
      </c>
    </row>
    <row r="450" customFormat="false" ht="12.75" hidden="false" customHeight="false" outlineLevel="0" collapsed="false">
      <c r="A450" s="148" t="n">
        <v>37202</v>
      </c>
      <c r="B450" s="144" t="s">
        <v>130</v>
      </c>
      <c r="C450" s="144" t="s">
        <v>68</v>
      </c>
      <c r="D450" s="145" t="n">
        <v>0.0001</v>
      </c>
      <c r="E450" s="145" t="n">
        <v>0.0001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2GDP-NTHWST/CANB</v>
      </c>
    </row>
    <row r="451" customFormat="false" ht="12.75" hidden="false" customHeight="false" outlineLevel="0" collapsed="false">
      <c r="A451" s="148" t="n">
        <v>37203</v>
      </c>
      <c r="B451" s="144" t="s">
        <v>130</v>
      </c>
      <c r="C451" s="144" t="s">
        <v>73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2GD-AECOCD/FRWKD</v>
      </c>
    </row>
    <row r="452" customFormat="false" ht="12.75" hidden="false" customHeight="false" outlineLevel="0" collapsed="false">
      <c r="A452" s="148" t="n">
        <v>37203</v>
      </c>
      <c r="B452" s="144" t="s">
        <v>130</v>
      </c>
      <c r="C452" s="144" t="s">
        <v>74</v>
      </c>
      <c r="D452" s="145" t="n">
        <v>0</v>
      </c>
      <c r="E452" s="145" t="n">
        <v>0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2GD-AECOUS/FRWKD</v>
      </c>
    </row>
    <row r="453" customFormat="false" ht="12.75" hidden="false" customHeight="false" outlineLevel="0" collapsed="false">
      <c r="A453" s="148" t="n">
        <v>37203</v>
      </c>
      <c r="B453" s="144" t="s">
        <v>130</v>
      </c>
      <c r="C453" s="144" t="s">
        <v>72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2GD-CGPR-AECO/AV</v>
      </c>
    </row>
    <row r="454" customFormat="false" ht="12.75" hidden="false" customHeight="false" outlineLevel="0" collapsed="false">
      <c r="A454" s="148" t="n">
        <v>37203</v>
      </c>
      <c r="B454" s="144" t="s">
        <v>130</v>
      </c>
      <c r="C454" s="144" t="s">
        <v>76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2GDP-AECO</v>
      </c>
    </row>
    <row r="455" customFormat="false" ht="12.75" hidden="false" customHeight="false" outlineLevel="0" collapsed="false">
      <c r="A455" s="148" t="n">
        <v>37203</v>
      </c>
      <c r="B455" s="144" t="s">
        <v>130</v>
      </c>
      <c r="C455" s="144" t="s">
        <v>68</v>
      </c>
      <c r="D455" s="145" t="n">
        <v>0.0001</v>
      </c>
      <c r="E455" s="145" t="n">
        <v>0.0001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2GDP-NTHWST/CANB</v>
      </c>
    </row>
    <row r="456" customFormat="false" ht="12.75" hidden="false" customHeight="false" outlineLevel="0" collapsed="false">
      <c r="A456" s="148" t="n">
        <v>37204</v>
      </c>
      <c r="B456" s="144" t="s">
        <v>130</v>
      </c>
      <c r="C456" s="144" t="s">
        <v>73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2GD-AECOCD/FRWKD</v>
      </c>
    </row>
    <row r="457" customFormat="false" ht="12.75" hidden="false" customHeight="false" outlineLevel="0" collapsed="false">
      <c r="A457" s="148" t="n">
        <v>37204</v>
      </c>
      <c r="B457" s="144" t="s">
        <v>130</v>
      </c>
      <c r="C457" s="144" t="s">
        <v>74</v>
      </c>
      <c r="D457" s="145" t="n">
        <v>0</v>
      </c>
      <c r="E457" s="145" t="n">
        <v>0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2GD-AECOUS/FRWKD</v>
      </c>
    </row>
    <row r="458" customFormat="false" ht="12.75" hidden="false" customHeight="false" outlineLevel="0" collapsed="false">
      <c r="A458" s="148" t="n">
        <v>37204</v>
      </c>
      <c r="B458" s="144" t="s">
        <v>130</v>
      </c>
      <c r="C458" s="144" t="s">
        <v>72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2GD-CGPR-AECO/AV</v>
      </c>
    </row>
    <row r="459" customFormat="false" ht="12.75" hidden="false" customHeight="false" outlineLevel="0" collapsed="false">
      <c r="A459" s="148" t="n">
        <v>37204</v>
      </c>
      <c r="B459" s="144" t="s">
        <v>130</v>
      </c>
      <c r="C459" s="144" t="s">
        <v>76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2GDP-AECO</v>
      </c>
    </row>
    <row r="460" customFormat="false" ht="12.75" hidden="false" customHeight="false" outlineLevel="0" collapsed="false">
      <c r="A460" s="148" t="n">
        <v>37204</v>
      </c>
      <c r="B460" s="144" t="s">
        <v>130</v>
      </c>
      <c r="C460" s="144" t="s">
        <v>68</v>
      </c>
      <c r="D460" s="145" t="n">
        <v>0.0001</v>
      </c>
      <c r="E460" s="145" t="n">
        <v>0.0001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2GDP-NTHWST/CANB</v>
      </c>
    </row>
    <row r="461" customFormat="false" ht="12.75" hidden="false" customHeight="false" outlineLevel="0" collapsed="false">
      <c r="A461" s="148" t="n">
        <v>37205</v>
      </c>
      <c r="B461" s="144" t="s">
        <v>130</v>
      </c>
      <c r="C461" s="144" t="s">
        <v>73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2GD-AECOCD/FRWKD</v>
      </c>
    </row>
    <row r="462" customFormat="false" ht="12.75" hidden="false" customHeight="false" outlineLevel="0" collapsed="false">
      <c r="A462" s="148" t="n">
        <v>37205</v>
      </c>
      <c r="B462" s="144" t="s">
        <v>130</v>
      </c>
      <c r="C462" s="144" t="s">
        <v>74</v>
      </c>
      <c r="D462" s="145" t="n">
        <v>0</v>
      </c>
      <c r="E462" s="145" t="n">
        <v>0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2GD-AECOUS/FRWKD</v>
      </c>
    </row>
    <row r="463" customFormat="false" ht="12.75" hidden="false" customHeight="false" outlineLevel="0" collapsed="false">
      <c r="A463" s="148" t="n">
        <v>37205</v>
      </c>
      <c r="B463" s="144" t="s">
        <v>130</v>
      </c>
      <c r="C463" s="144" t="s">
        <v>72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2GD-CGPR-AECO/AV</v>
      </c>
    </row>
    <row r="464" customFormat="false" ht="12.75" hidden="false" customHeight="false" outlineLevel="0" collapsed="false">
      <c r="A464" s="148" t="n">
        <v>37205</v>
      </c>
      <c r="B464" s="144" t="s">
        <v>130</v>
      </c>
      <c r="C464" s="144" t="s">
        <v>76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2GDP-AECO</v>
      </c>
    </row>
    <row r="465" customFormat="false" ht="12.75" hidden="false" customHeight="false" outlineLevel="0" collapsed="false">
      <c r="A465" s="148" t="n">
        <v>37205</v>
      </c>
      <c r="B465" s="144" t="s">
        <v>130</v>
      </c>
      <c r="C465" s="144" t="s">
        <v>68</v>
      </c>
      <c r="D465" s="145" t="n">
        <v>0.0001</v>
      </c>
      <c r="E465" s="145" t="n">
        <v>0.0001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2GDP-NTHWST/CANB</v>
      </c>
    </row>
    <row r="466" customFormat="false" ht="12.75" hidden="false" customHeight="false" outlineLevel="0" collapsed="false">
      <c r="A466" s="148" t="n">
        <v>37206</v>
      </c>
      <c r="B466" s="144" t="s">
        <v>130</v>
      </c>
      <c r="C466" s="144" t="s">
        <v>73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2GD-AECOCD/FRWKD</v>
      </c>
    </row>
    <row r="467" customFormat="false" ht="12.75" hidden="false" customHeight="false" outlineLevel="0" collapsed="false">
      <c r="A467" s="148" t="n">
        <v>37206</v>
      </c>
      <c r="B467" s="144" t="s">
        <v>130</v>
      </c>
      <c r="C467" s="144" t="s">
        <v>74</v>
      </c>
      <c r="D467" s="145" t="n">
        <v>0</v>
      </c>
      <c r="E467" s="145" t="n">
        <v>0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2GD-AECOUS/FRWKD</v>
      </c>
    </row>
    <row r="468" customFormat="false" ht="12.75" hidden="false" customHeight="false" outlineLevel="0" collapsed="false">
      <c r="A468" s="148" t="n">
        <v>37206</v>
      </c>
      <c r="B468" s="144" t="s">
        <v>130</v>
      </c>
      <c r="C468" s="144" t="s">
        <v>72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2GD-CGPR-AECO/AV</v>
      </c>
    </row>
    <row r="469" customFormat="false" ht="12.75" hidden="false" customHeight="false" outlineLevel="0" collapsed="false">
      <c r="A469" s="148" t="n">
        <v>37206</v>
      </c>
      <c r="B469" s="144" t="s">
        <v>130</v>
      </c>
      <c r="C469" s="144" t="s">
        <v>76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2GDP-AECO</v>
      </c>
    </row>
    <row r="470" customFormat="false" ht="12.75" hidden="false" customHeight="false" outlineLevel="0" collapsed="false">
      <c r="A470" s="148" t="n">
        <v>37206</v>
      </c>
      <c r="B470" s="144" t="s">
        <v>130</v>
      </c>
      <c r="C470" s="144" t="s">
        <v>68</v>
      </c>
      <c r="D470" s="145" t="n">
        <v>0.0001</v>
      </c>
      <c r="E470" s="145" t="n">
        <v>0.0001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2GDP-NTHWST/CANB</v>
      </c>
    </row>
    <row r="471" customFormat="false" ht="12.75" hidden="false" customHeight="false" outlineLevel="0" collapsed="false">
      <c r="A471" s="148" t="n">
        <v>37207</v>
      </c>
      <c r="B471" s="144" t="s">
        <v>130</v>
      </c>
      <c r="C471" s="144" t="s">
        <v>73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2GD-AECOCD/FRWKD</v>
      </c>
    </row>
    <row r="472" customFormat="false" ht="12.75" hidden="false" customHeight="false" outlineLevel="0" collapsed="false">
      <c r="A472" s="148" t="n">
        <v>37207</v>
      </c>
      <c r="B472" s="144" t="s">
        <v>130</v>
      </c>
      <c r="C472" s="144" t="s">
        <v>74</v>
      </c>
      <c r="D472" s="145" t="n">
        <v>0</v>
      </c>
      <c r="E472" s="145" t="n">
        <v>0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2GD-AECOUS/FRWKD</v>
      </c>
    </row>
    <row r="473" customFormat="false" ht="12.75" hidden="false" customHeight="false" outlineLevel="0" collapsed="false">
      <c r="A473" s="148" t="n">
        <v>37207</v>
      </c>
      <c r="B473" s="144" t="s">
        <v>130</v>
      </c>
      <c r="C473" s="144" t="s">
        <v>72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2GD-CGPR-AECO/AV</v>
      </c>
    </row>
    <row r="474" customFormat="false" ht="12.75" hidden="false" customHeight="false" outlineLevel="0" collapsed="false">
      <c r="A474" s="148" t="n">
        <v>37207</v>
      </c>
      <c r="B474" s="144" t="s">
        <v>130</v>
      </c>
      <c r="C474" s="144" t="s">
        <v>76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2GDP-AECO</v>
      </c>
    </row>
    <row r="475" customFormat="false" ht="12.75" hidden="false" customHeight="false" outlineLevel="0" collapsed="false">
      <c r="A475" s="148" t="n">
        <v>37207</v>
      </c>
      <c r="B475" s="144" t="s">
        <v>130</v>
      </c>
      <c r="C475" s="144" t="s">
        <v>68</v>
      </c>
      <c r="D475" s="145" t="n">
        <v>0.0001</v>
      </c>
      <c r="E475" s="145" t="n">
        <v>0.0001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2GDP-NTHWST/CANB</v>
      </c>
    </row>
    <row r="476" customFormat="false" ht="12.75" hidden="false" customHeight="false" outlineLevel="0" collapsed="false">
      <c r="A476" s="148" t="n">
        <v>37208</v>
      </c>
      <c r="B476" s="144" t="s">
        <v>130</v>
      </c>
      <c r="C476" s="144" t="s">
        <v>73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2GD-AECOCD/FRWKD</v>
      </c>
    </row>
    <row r="477" customFormat="false" ht="12.75" hidden="false" customHeight="false" outlineLevel="0" collapsed="false">
      <c r="A477" s="148" t="n">
        <v>37208</v>
      </c>
      <c r="B477" s="144" t="s">
        <v>130</v>
      </c>
      <c r="C477" s="144" t="s">
        <v>74</v>
      </c>
      <c r="D477" s="145" t="n">
        <v>0</v>
      </c>
      <c r="E477" s="145" t="n">
        <v>0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2GD-AECOUS/FRWKD</v>
      </c>
    </row>
    <row r="478" customFormat="false" ht="12.75" hidden="false" customHeight="false" outlineLevel="0" collapsed="false">
      <c r="A478" s="148" t="n">
        <v>37208</v>
      </c>
      <c r="B478" s="144" t="s">
        <v>130</v>
      </c>
      <c r="C478" s="144" t="s">
        <v>72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2GD-CGPR-AECO/AV</v>
      </c>
    </row>
    <row r="479" customFormat="false" ht="12.75" hidden="false" customHeight="false" outlineLevel="0" collapsed="false">
      <c r="A479" s="148" t="n">
        <v>37208</v>
      </c>
      <c r="B479" s="144" t="s">
        <v>130</v>
      </c>
      <c r="C479" s="144" t="s">
        <v>76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2GDP-AECO</v>
      </c>
    </row>
    <row r="480" customFormat="false" ht="12.75" hidden="false" customHeight="false" outlineLevel="0" collapsed="false">
      <c r="A480" s="148" t="n">
        <v>37208</v>
      </c>
      <c r="B480" s="144" t="s">
        <v>130</v>
      </c>
      <c r="C480" s="144" t="s">
        <v>68</v>
      </c>
      <c r="D480" s="145" t="n">
        <v>0.0001</v>
      </c>
      <c r="E480" s="145" t="n">
        <v>0.0001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2GDP-NTHWST/CANB</v>
      </c>
    </row>
    <row r="481" customFormat="false" ht="12.75" hidden="false" customHeight="false" outlineLevel="0" collapsed="false">
      <c r="A481" s="148" t="n">
        <v>37209</v>
      </c>
      <c r="B481" s="144" t="s">
        <v>130</v>
      </c>
      <c r="C481" s="144" t="s">
        <v>73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2GD-AECOCD/FRWKD</v>
      </c>
    </row>
    <row r="482" customFormat="false" ht="12.75" hidden="false" customHeight="false" outlineLevel="0" collapsed="false">
      <c r="A482" s="148" t="n">
        <v>37209</v>
      </c>
      <c r="B482" s="144" t="s">
        <v>130</v>
      </c>
      <c r="C482" s="144" t="s">
        <v>74</v>
      </c>
      <c r="D482" s="145" t="n">
        <v>0</v>
      </c>
      <c r="E482" s="145" t="n">
        <v>0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2GD-AECOUS/FRWKD</v>
      </c>
    </row>
    <row r="483" customFormat="false" ht="12.75" hidden="false" customHeight="false" outlineLevel="0" collapsed="false">
      <c r="A483" s="148" t="n">
        <v>37209</v>
      </c>
      <c r="B483" s="144" t="s">
        <v>130</v>
      </c>
      <c r="C483" s="144" t="s">
        <v>72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2GD-CGPR-AECO/AV</v>
      </c>
    </row>
    <row r="484" customFormat="false" ht="12.75" hidden="false" customHeight="false" outlineLevel="0" collapsed="false">
      <c r="A484" s="148" t="n">
        <v>37209</v>
      </c>
      <c r="B484" s="144" t="s">
        <v>130</v>
      </c>
      <c r="C484" s="144" t="s">
        <v>76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2GDP-AECO</v>
      </c>
    </row>
    <row r="485" customFormat="false" ht="12.75" hidden="false" customHeight="false" outlineLevel="0" collapsed="false">
      <c r="A485" s="148" t="n">
        <v>37209</v>
      </c>
      <c r="B485" s="144" t="s">
        <v>130</v>
      </c>
      <c r="C485" s="144" t="s">
        <v>68</v>
      </c>
      <c r="D485" s="145" t="n">
        <v>0.0001</v>
      </c>
      <c r="E485" s="145" t="n">
        <v>0.0001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2GDP-NTHWST/CANB</v>
      </c>
    </row>
    <row r="486" customFormat="false" ht="12.75" hidden="false" customHeight="false" outlineLevel="0" collapsed="false">
      <c r="A486" s="148" t="n">
        <v>37210</v>
      </c>
      <c r="B486" s="144" t="s">
        <v>130</v>
      </c>
      <c r="C486" s="144" t="s">
        <v>73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2GD-AECOCD/FRWKD</v>
      </c>
    </row>
    <row r="487" customFormat="false" ht="12.75" hidden="false" customHeight="false" outlineLevel="0" collapsed="false">
      <c r="A487" s="148" t="n">
        <v>37210</v>
      </c>
      <c r="B487" s="144" t="s">
        <v>130</v>
      </c>
      <c r="C487" s="144" t="s">
        <v>74</v>
      </c>
      <c r="D487" s="145" t="n">
        <v>0</v>
      </c>
      <c r="E487" s="145" t="n">
        <v>0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2GD-AECOUS/FRWKD</v>
      </c>
    </row>
    <row r="488" customFormat="false" ht="12.75" hidden="false" customHeight="false" outlineLevel="0" collapsed="false">
      <c r="A488" s="148" t="n">
        <v>37210</v>
      </c>
      <c r="B488" s="144" t="s">
        <v>130</v>
      </c>
      <c r="C488" s="144" t="s">
        <v>72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2GD-CGPR-AECO/AV</v>
      </c>
    </row>
    <row r="489" customFormat="false" ht="12.75" hidden="false" customHeight="false" outlineLevel="0" collapsed="false">
      <c r="A489" s="148" t="n">
        <v>37210</v>
      </c>
      <c r="B489" s="144" t="s">
        <v>130</v>
      </c>
      <c r="C489" s="144" t="s">
        <v>76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2GDP-AECO</v>
      </c>
    </row>
    <row r="490" customFormat="false" ht="12.75" hidden="false" customHeight="false" outlineLevel="0" collapsed="false">
      <c r="A490" s="148" t="n">
        <v>37210</v>
      </c>
      <c r="B490" s="144" t="s">
        <v>130</v>
      </c>
      <c r="C490" s="144" t="s">
        <v>68</v>
      </c>
      <c r="D490" s="145" t="n">
        <v>0.0001</v>
      </c>
      <c r="E490" s="145" t="n">
        <v>0.0001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2GDP-NTHWST/CANB</v>
      </c>
    </row>
    <row r="491" customFormat="false" ht="12.75" hidden="false" customHeight="false" outlineLevel="0" collapsed="false">
      <c r="A491" s="148" t="n">
        <v>37211</v>
      </c>
      <c r="B491" s="144" t="s">
        <v>130</v>
      </c>
      <c r="C491" s="144" t="s">
        <v>73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2GD-AECOCD/FRWKD</v>
      </c>
    </row>
    <row r="492" customFormat="false" ht="12.75" hidden="false" customHeight="false" outlineLevel="0" collapsed="false">
      <c r="A492" s="148" t="n">
        <v>37211</v>
      </c>
      <c r="B492" s="144" t="s">
        <v>130</v>
      </c>
      <c r="C492" s="144" t="s">
        <v>74</v>
      </c>
      <c r="D492" s="145" t="n">
        <v>0</v>
      </c>
      <c r="E492" s="145" t="n">
        <v>0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2GD-AECOUS/FRWKD</v>
      </c>
    </row>
    <row r="493" customFormat="false" ht="12.75" hidden="false" customHeight="false" outlineLevel="0" collapsed="false">
      <c r="A493" s="148" t="n">
        <v>37211</v>
      </c>
      <c r="B493" s="144" t="s">
        <v>130</v>
      </c>
      <c r="C493" s="144" t="s">
        <v>72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2GD-CGPR-AECO/AV</v>
      </c>
    </row>
    <row r="494" customFormat="false" ht="12.75" hidden="false" customHeight="false" outlineLevel="0" collapsed="false">
      <c r="A494" s="148" t="n">
        <v>37211</v>
      </c>
      <c r="B494" s="144" t="s">
        <v>130</v>
      </c>
      <c r="C494" s="144" t="s">
        <v>76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2GDP-AECO</v>
      </c>
    </row>
    <row r="495" customFormat="false" ht="12.75" hidden="false" customHeight="false" outlineLevel="0" collapsed="false">
      <c r="A495" s="148" t="n">
        <v>37211</v>
      </c>
      <c r="B495" s="144" t="s">
        <v>130</v>
      </c>
      <c r="C495" s="144" t="s">
        <v>68</v>
      </c>
      <c r="D495" s="145" t="n">
        <v>0.0001</v>
      </c>
      <c r="E495" s="145" t="n">
        <v>0.0001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2GDP-NTHWST/CANB</v>
      </c>
    </row>
    <row r="496" customFormat="false" ht="12.75" hidden="false" customHeight="false" outlineLevel="0" collapsed="false">
      <c r="A496" s="148" t="n">
        <v>37212</v>
      </c>
      <c r="B496" s="144" t="s">
        <v>130</v>
      </c>
      <c r="C496" s="144" t="s">
        <v>73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2GD-AECOCD/FRWKD</v>
      </c>
    </row>
    <row r="497" customFormat="false" ht="12.75" hidden="false" customHeight="false" outlineLevel="0" collapsed="false">
      <c r="A497" s="148" t="n">
        <v>37212</v>
      </c>
      <c r="B497" s="144" t="s">
        <v>130</v>
      </c>
      <c r="C497" s="144" t="s">
        <v>74</v>
      </c>
      <c r="D497" s="145" t="n">
        <v>0</v>
      </c>
      <c r="E497" s="145" t="n">
        <v>0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2GD-AECOUS/FRWKD</v>
      </c>
    </row>
    <row r="498" customFormat="false" ht="12.75" hidden="false" customHeight="false" outlineLevel="0" collapsed="false">
      <c r="A498" s="148" t="n">
        <v>37212</v>
      </c>
      <c r="B498" s="144" t="s">
        <v>130</v>
      </c>
      <c r="C498" s="144" t="s">
        <v>72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2GD-CGPR-AECO/AV</v>
      </c>
    </row>
    <row r="499" customFormat="false" ht="12.75" hidden="false" customHeight="false" outlineLevel="0" collapsed="false">
      <c r="A499" s="148" t="n">
        <v>37212</v>
      </c>
      <c r="B499" s="144" t="s">
        <v>130</v>
      </c>
      <c r="C499" s="144" t="s">
        <v>76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2GDP-AECO</v>
      </c>
    </row>
    <row r="500" customFormat="false" ht="12.75" hidden="false" customHeight="false" outlineLevel="0" collapsed="false">
      <c r="A500" s="148" t="n">
        <v>37212</v>
      </c>
      <c r="B500" s="144" t="s">
        <v>130</v>
      </c>
      <c r="C500" s="144" t="s">
        <v>68</v>
      </c>
      <c r="D500" s="145" t="n">
        <v>0.0001</v>
      </c>
      <c r="E500" s="145" t="n">
        <v>0.0001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2GDP-NTHWST/CANB</v>
      </c>
    </row>
    <row r="501" customFormat="false" ht="12.75" hidden="false" customHeight="false" outlineLevel="0" collapsed="false">
      <c r="A501" s="148" t="n">
        <v>37213</v>
      </c>
      <c r="B501" s="144" t="s">
        <v>130</v>
      </c>
      <c r="C501" s="144" t="s">
        <v>73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2GD-AECOCD/FRWKD</v>
      </c>
    </row>
    <row r="502" customFormat="false" ht="12.75" hidden="false" customHeight="false" outlineLevel="0" collapsed="false">
      <c r="A502" s="148" t="n">
        <v>37213</v>
      </c>
      <c r="B502" s="144" t="s">
        <v>130</v>
      </c>
      <c r="C502" s="144" t="s">
        <v>74</v>
      </c>
      <c r="D502" s="145" t="n">
        <v>0</v>
      </c>
      <c r="E502" s="145" t="n">
        <v>0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2GD-AECOUS/FRWKD</v>
      </c>
    </row>
    <row r="503" customFormat="false" ht="12.75" hidden="false" customHeight="false" outlineLevel="0" collapsed="false">
      <c r="A503" s="148" t="n">
        <v>37213</v>
      </c>
      <c r="B503" s="144" t="s">
        <v>130</v>
      </c>
      <c r="C503" s="144" t="s">
        <v>72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2GD-CGPR-AECO/AV</v>
      </c>
    </row>
    <row r="504" customFormat="false" ht="12.75" hidden="false" customHeight="false" outlineLevel="0" collapsed="false">
      <c r="A504" s="148" t="n">
        <v>37213</v>
      </c>
      <c r="B504" s="144" t="s">
        <v>130</v>
      </c>
      <c r="C504" s="144" t="s">
        <v>76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2GDP-AECO</v>
      </c>
    </row>
    <row r="505" customFormat="false" ht="12.75" hidden="false" customHeight="false" outlineLevel="0" collapsed="false">
      <c r="A505" s="148" t="n">
        <v>37213</v>
      </c>
      <c r="B505" s="144" t="s">
        <v>130</v>
      </c>
      <c r="C505" s="144" t="s">
        <v>68</v>
      </c>
      <c r="D505" s="145" t="n">
        <v>0.0001</v>
      </c>
      <c r="E505" s="145" t="n">
        <v>0.0001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2GDP-NTHWST/CANB</v>
      </c>
    </row>
    <row r="506" customFormat="false" ht="12.75" hidden="false" customHeight="false" outlineLevel="0" collapsed="false">
      <c r="A506" s="148" t="n">
        <v>37214</v>
      </c>
      <c r="B506" s="144" t="s">
        <v>130</v>
      </c>
      <c r="C506" s="144" t="s">
        <v>73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2GD-AECOCD/FRWKD</v>
      </c>
    </row>
    <row r="507" customFormat="false" ht="12.75" hidden="false" customHeight="false" outlineLevel="0" collapsed="false">
      <c r="A507" s="148" t="n">
        <v>37214</v>
      </c>
      <c r="B507" s="144" t="s">
        <v>130</v>
      </c>
      <c r="C507" s="144" t="s">
        <v>74</v>
      </c>
      <c r="D507" s="145" t="n">
        <v>0</v>
      </c>
      <c r="E507" s="145" t="n">
        <v>0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2GD-AECOUS/FRWKD</v>
      </c>
    </row>
    <row r="508" customFormat="false" ht="12.75" hidden="false" customHeight="false" outlineLevel="0" collapsed="false">
      <c r="A508" s="148" t="n">
        <v>37214</v>
      </c>
      <c r="B508" s="144" t="s">
        <v>130</v>
      </c>
      <c r="C508" s="144" t="s">
        <v>72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2GD-CGPR-AECO/AV</v>
      </c>
    </row>
    <row r="509" customFormat="false" ht="12.75" hidden="false" customHeight="false" outlineLevel="0" collapsed="false">
      <c r="A509" s="148" t="n">
        <v>37214</v>
      </c>
      <c r="B509" s="144" t="s">
        <v>130</v>
      </c>
      <c r="C509" s="144" t="s">
        <v>76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2GDP-AECO</v>
      </c>
    </row>
    <row r="510" customFormat="false" ht="12.75" hidden="false" customHeight="false" outlineLevel="0" collapsed="false">
      <c r="A510" s="148" t="n">
        <v>37214</v>
      </c>
      <c r="B510" s="144" t="s">
        <v>130</v>
      </c>
      <c r="C510" s="144" t="s">
        <v>68</v>
      </c>
      <c r="D510" s="145" t="n">
        <v>0.0001</v>
      </c>
      <c r="E510" s="145" t="n">
        <v>0.0001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2GDP-NTHWST/CANB</v>
      </c>
    </row>
    <row r="511" customFormat="false" ht="12.75" hidden="false" customHeight="false" outlineLevel="0" collapsed="false">
      <c r="A511" s="148" t="n">
        <v>37215</v>
      </c>
      <c r="B511" s="144" t="s">
        <v>130</v>
      </c>
      <c r="C511" s="144" t="s">
        <v>73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2GD-AECOCD/FRWKD</v>
      </c>
    </row>
    <row r="512" customFormat="false" ht="12.75" hidden="false" customHeight="false" outlineLevel="0" collapsed="false">
      <c r="A512" s="148" t="n">
        <v>37215</v>
      </c>
      <c r="B512" s="144" t="s">
        <v>130</v>
      </c>
      <c r="C512" s="144" t="s">
        <v>74</v>
      </c>
      <c r="D512" s="145" t="n">
        <v>0</v>
      </c>
      <c r="E512" s="145" t="n">
        <v>0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2GD-AECOUS/FRWKD</v>
      </c>
    </row>
    <row r="513" customFormat="false" ht="12.75" hidden="false" customHeight="false" outlineLevel="0" collapsed="false">
      <c r="A513" s="148" t="n">
        <v>37215</v>
      </c>
      <c r="B513" s="144" t="s">
        <v>130</v>
      </c>
      <c r="C513" s="144" t="s">
        <v>72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2GD-CGPR-AECO/AV</v>
      </c>
    </row>
    <row r="514" customFormat="false" ht="12.75" hidden="false" customHeight="false" outlineLevel="0" collapsed="false">
      <c r="A514" s="148" t="n">
        <v>37215</v>
      </c>
      <c r="B514" s="144" t="s">
        <v>130</v>
      </c>
      <c r="C514" s="144" t="s">
        <v>76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2GDP-AECO</v>
      </c>
    </row>
    <row r="515" customFormat="false" ht="12.75" hidden="false" customHeight="false" outlineLevel="0" collapsed="false">
      <c r="A515" s="148" t="n">
        <v>37215</v>
      </c>
      <c r="B515" s="144" t="s">
        <v>130</v>
      </c>
      <c r="C515" s="144" t="s">
        <v>68</v>
      </c>
      <c r="D515" s="145" t="n">
        <v>0.0001</v>
      </c>
      <c r="E515" s="145" t="n">
        <v>0.0001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2GDP-NTHWST/CANB</v>
      </c>
    </row>
    <row r="516" customFormat="false" ht="12.75" hidden="false" customHeight="false" outlineLevel="0" collapsed="false">
      <c r="A516" s="148" t="n">
        <v>37216</v>
      </c>
      <c r="B516" s="144" t="s">
        <v>130</v>
      </c>
      <c r="C516" s="144" t="s">
        <v>73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2GD-AECOCD/FRWKD</v>
      </c>
    </row>
    <row r="517" customFormat="false" ht="12.75" hidden="false" customHeight="false" outlineLevel="0" collapsed="false">
      <c r="A517" s="148" t="n">
        <v>37216</v>
      </c>
      <c r="B517" s="144" t="s">
        <v>130</v>
      </c>
      <c r="C517" s="144" t="s">
        <v>74</v>
      </c>
      <c r="D517" s="145" t="n">
        <v>0</v>
      </c>
      <c r="E517" s="145" t="n">
        <v>0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2GD-AECOUS/FRWKD</v>
      </c>
    </row>
    <row r="518" customFormat="false" ht="12.75" hidden="false" customHeight="false" outlineLevel="0" collapsed="false">
      <c r="A518" s="148" t="n">
        <v>37216</v>
      </c>
      <c r="B518" s="144" t="s">
        <v>130</v>
      </c>
      <c r="C518" s="144" t="s">
        <v>72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2GD-CGPR-AECO/AV</v>
      </c>
    </row>
    <row r="519" customFormat="false" ht="12.75" hidden="false" customHeight="false" outlineLevel="0" collapsed="false">
      <c r="A519" s="148" t="n">
        <v>37216</v>
      </c>
      <c r="B519" s="144" t="s">
        <v>130</v>
      </c>
      <c r="C519" s="144" t="s">
        <v>76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2GDP-AECO</v>
      </c>
    </row>
    <row r="520" customFormat="false" ht="12.75" hidden="false" customHeight="false" outlineLevel="0" collapsed="false">
      <c r="A520" s="148" t="n">
        <v>37216</v>
      </c>
      <c r="B520" s="144" t="s">
        <v>130</v>
      </c>
      <c r="C520" s="144" t="s">
        <v>68</v>
      </c>
      <c r="D520" s="145" t="n">
        <v>0.0001</v>
      </c>
      <c r="E520" s="145" t="n">
        <v>0.0001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2GDP-NTHWST/CANB</v>
      </c>
    </row>
    <row r="521" customFormat="false" ht="12.75" hidden="false" customHeight="false" outlineLevel="0" collapsed="false">
      <c r="A521" s="148" t="n">
        <v>37217</v>
      </c>
      <c r="B521" s="144" t="s">
        <v>130</v>
      </c>
      <c r="C521" s="144" t="s">
        <v>73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2GD-AECOCD/FRWKD</v>
      </c>
    </row>
    <row r="522" customFormat="false" ht="12.75" hidden="false" customHeight="false" outlineLevel="0" collapsed="false">
      <c r="A522" s="148" t="n">
        <v>37217</v>
      </c>
      <c r="B522" s="144" t="s">
        <v>130</v>
      </c>
      <c r="C522" s="144" t="s">
        <v>74</v>
      </c>
      <c r="D522" s="145" t="n">
        <v>0</v>
      </c>
      <c r="E522" s="145" t="n">
        <v>0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2GD-AECOUS/FRWKD</v>
      </c>
    </row>
    <row r="523" customFormat="false" ht="12.75" hidden="false" customHeight="false" outlineLevel="0" collapsed="false">
      <c r="A523" s="148" t="n">
        <v>37217</v>
      </c>
      <c r="B523" s="144" t="s">
        <v>130</v>
      </c>
      <c r="C523" s="144" t="s">
        <v>72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2GD-CGPR-AECO/AV</v>
      </c>
    </row>
    <row r="524" customFormat="false" ht="12.75" hidden="false" customHeight="false" outlineLevel="0" collapsed="false">
      <c r="A524" s="148" t="n">
        <v>37217</v>
      </c>
      <c r="B524" s="144" t="s">
        <v>130</v>
      </c>
      <c r="C524" s="144" t="s">
        <v>76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2GDP-AECO</v>
      </c>
    </row>
    <row r="525" customFormat="false" ht="12.75" hidden="false" customHeight="false" outlineLevel="0" collapsed="false">
      <c r="A525" s="148" t="n">
        <v>37217</v>
      </c>
      <c r="B525" s="144" t="s">
        <v>130</v>
      </c>
      <c r="C525" s="144" t="s">
        <v>68</v>
      </c>
      <c r="D525" s="145" t="n">
        <v>0.0001</v>
      </c>
      <c r="E525" s="145" t="n">
        <v>0.0001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2GDP-NTHWST/CANB</v>
      </c>
    </row>
    <row r="526" customFormat="false" ht="12.75" hidden="false" customHeight="false" outlineLevel="0" collapsed="false">
      <c r="A526" s="148" t="n">
        <v>37218</v>
      </c>
      <c r="B526" s="144" t="s">
        <v>130</v>
      </c>
      <c r="C526" s="144" t="s">
        <v>73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2GD-AECOCD/FRWKD</v>
      </c>
    </row>
    <row r="527" customFormat="false" ht="12.75" hidden="false" customHeight="false" outlineLevel="0" collapsed="false">
      <c r="A527" s="148" t="n">
        <v>37218</v>
      </c>
      <c r="B527" s="144" t="s">
        <v>130</v>
      </c>
      <c r="C527" s="144" t="s">
        <v>74</v>
      </c>
      <c r="D527" s="145" t="n">
        <v>0</v>
      </c>
      <c r="E527" s="145" t="n">
        <v>0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2GD-AECOUS/FRWKD</v>
      </c>
    </row>
    <row r="528" customFormat="false" ht="12.75" hidden="false" customHeight="false" outlineLevel="0" collapsed="false">
      <c r="A528" s="148" t="n">
        <v>37218</v>
      </c>
      <c r="B528" s="144" t="s">
        <v>130</v>
      </c>
      <c r="C528" s="144" t="s">
        <v>72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2GD-CGPR-AECO/AV</v>
      </c>
    </row>
    <row r="529" customFormat="false" ht="12.75" hidden="false" customHeight="false" outlineLevel="0" collapsed="false">
      <c r="A529" s="148" t="n">
        <v>37218</v>
      </c>
      <c r="B529" s="144" t="s">
        <v>130</v>
      </c>
      <c r="C529" s="144" t="s">
        <v>76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2GDP-AECO</v>
      </c>
    </row>
    <row r="530" customFormat="false" ht="12.75" hidden="false" customHeight="false" outlineLevel="0" collapsed="false">
      <c r="A530" s="148" t="n">
        <v>37218</v>
      </c>
      <c r="B530" s="144" t="s">
        <v>130</v>
      </c>
      <c r="C530" s="144" t="s">
        <v>68</v>
      </c>
      <c r="D530" s="145" t="n">
        <v>0.0001</v>
      </c>
      <c r="E530" s="145" t="n">
        <v>0.0001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2GDP-NTHWST/CANB</v>
      </c>
    </row>
    <row r="531" customFormat="false" ht="12.75" hidden="false" customHeight="false" outlineLevel="0" collapsed="false">
      <c r="A531" s="148" t="n">
        <v>37219</v>
      </c>
      <c r="B531" s="144" t="s">
        <v>130</v>
      </c>
      <c r="C531" s="144" t="s">
        <v>73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2GD-AECOCD/FRWKD</v>
      </c>
    </row>
    <row r="532" customFormat="false" ht="12.75" hidden="false" customHeight="false" outlineLevel="0" collapsed="false">
      <c r="A532" s="148" t="n">
        <v>37219</v>
      </c>
      <c r="B532" s="144" t="s">
        <v>130</v>
      </c>
      <c r="C532" s="144" t="s">
        <v>74</v>
      </c>
      <c r="D532" s="145" t="n">
        <v>0</v>
      </c>
      <c r="E532" s="145" t="n">
        <v>0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2GD-AECOUS/FRWKD</v>
      </c>
    </row>
    <row r="533" customFormat="false" ht="12.75" hidden="false" customHeight="false" outlineLevel="0" collapsed="false">
      <c r="A533" s="148" t="n">
        <v>37219</v>
      </c>
      <c r="B533" s="144" t="s">
        <v>130</v>
      </c>
      <c r="C533" s="144" t="s">
        <v>72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2GD-CGPR-AECO/AV</v>
      </c>
    </row>
    <row r="534" customFormat="false" ht="12.75" hidden="false" customHeight="false" outlineLevel="0" collapsed="false">
      <c r="A534" s="148" t="n">
        <v>37219</v>
      </c>
      <c r="B534" s="144" t="s">
        <v>130</v>
      </c>
      <c r="C534" s="144" t="s">
        <v>76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2GDP-AECO</v>
      </c>
    </row>
    <row r="535" customFormat="false" ht="12.75" hidden="false" customHeight="false" outlineLevel="0" collapsed="false">
      <c r="A535" s="148" t="n">
        <v>37219</v>
      </c>
      <c r="B535" s="144" t="s">
        <v>130</v>
      </c>
      <c r="C535" s="144" t="s">
        <v>68</v>
      </c>
      <c r="D535" s="145" t="n">
        <v>0.0001</v>
      </c>
      <c r="E535" s="145" t="n">
        <v>0.0001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2GDP-NTHWST/CANB</v>
      </c>
    </row>
    <row r="536" customFormat="false" ht="12.75" hidden="false" customHeight="false" outlineLevel="0" collapsed="false">
      <c r="A536" s="148" t="n">
        <v>37220</v>
      </c>
      <c r="B536" s="144" t="s">
        <v>130</v>
      </c>
      <c r="C536" s="144" t="s">
        <v>73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2GD-AECOCD/FRWKD</v>
      </c>
    </row>
    <row r="537" customFormat="false" ht="12.75" hidden="false" customHeight="false" outlineLevel="0" collapsed="false">
      <c r="A537" s="148" t="n">
        <v>37220</v>
      </c>
      <c r="B537" s="144" t="s">
        <v>130</v>
      </c>
      <c r="C537" s="144" t="s">
        <v>74</v>
      </c>
      <c r="D537" s="145" t="n">
        <v>0</v>
      </c>
      <c r="E537" s="145" t="n">
        <v>0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2GD-AECOUS/FRWKD</v>
      </c>
    </row>
    <row r="538" customFormat="false" ht="12.75" hidden="false" customHeight="false" outlineLevel="0" collapsed="false">
      <c r="A538" s="148" t="n">
        <v>37220</v>
      </c>
      <c r="B538" s="144" t="s">
        <v>130</v>
      </c>
      <c r="C538" s="144" t="s">
        <v>72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2GD-CGPR-AECO/AV</v>
      </c>
    </row>
    <row r="539" customFormat="false" ht="12.75" hidden="false" customHeight="false" outlineLevel="0" collapsed="false">
      <c r="A539" s="148" t="n">
        <v>37220</v>
      </c>
      <c r="B539" s="144" t="s">
        <v>130</v>
      </c>
      <c r="C539" s="144" t="s">
        <v>76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2GDP-AECO</v>
      </c>
    </row>
    <row r="540" customFormat="false" ht="12.75" hidden="false" customHeight="false" outlineLevel="0" collapsed="false">
      <c r="A540" s="148" t="n">
        <v>37220</v>
      </c>
      <c r="B540" s="144" t="s">
        <v>130</v>
      </c>
      <c r="C540" s="144" t="s">
        <v>68</v>
      </c>
      <c r="D540" s="145" t="n">
        <v>0.0001</v>
      </c>
      <c r="E540" s="145" t="n">
        <v>0.0001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2GDP-NTHWST/CANB</v>
      </c>
    </row>
    <row r="541" customFormat="false" ht="12.75" hidden="false" customHeight="false" outlineLevel="0" collapsed="false">
      <c r="A541" s="148" t="n">
        <v>37221</v>
      </c>
      <c r="B541" s="144" t="s">
        <v>130</v>
      </c>
      <c r="C541" s="144" t="s">
        <v>73</v>
      </c>
      <c r="D541" s="145" t="n">
        <v>0</v>
      </c>
      <c r="E541" s="145" t="n">
        <v>0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2GD-AECOCD/FRWKD</v>
      </c>
    </row>
    <row r="542" customFormat="false" ht="12.75" hidden="false" customHeight="false" outlineLevel="0" collapsed="false">
      <c r="A542" s="148" t="n">
        <v>37221</v>
      </c>
      <c r="B542" s="144" t="s">
        <v>130</v>
      </c>
      <c r="C542" s="144" t="s">
        <v>74</v>
      </c>
      <c r="D542" s="145" t="n">
        <v>0</v>
      </c>
      <c r="E542" s="145" t="n">
        <v>0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2GD-AECOUS/FRWKD</v>
      </c>
    </row>
    <row r="543" customFormat="false" ht="12.75" hidden="false" customHeight="false" outlineLevel="0" collapsed="false">
      <c r="A543" s="148" t="n">
        <v>37221</v>
      </c>
      <c r="B543" s="144" t="s">
        <v>130</v>
      </c>
      <c r="C543" s="144" t="s">
        <v>72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2GD-CGPR-AECO/AV</v>
      </c>
    </row>
    <row r="544" customFormat="false" ht="12.75" hidden="false" customHeight="false" outlineLevel="0" collapsed="false">
      <c r="A544" s="148" t="n">
        <v>37221</v>
      </c>
      <c r="B544" s="144" t="s">
        <v>130</v>
      </c>
      <c r="C544" s="144" t="s">
        <v>76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2GDP-AECO</v>
      </c>
    </row>
    <row r="545" customFormat="false" ht="12.75" hidden="false" customHeight="false" outlineLevel="0" collapsed="false">
      <c r="A545" s="148" t="n">
        <v>37221</v>
      </c>
      <c r="B545" s="144" t="s">
        <v>130</v>
      </c>
      <c r="C545" s="144" t="s">
        <v>68</v>
      </c>
      <c r="D545" s="145" t="n">
        <v>0.0001</v>
      </c>
      <c r="E545" s="145" t="n">
        <v>0.0001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2GDP-NTHWST/CANB</v>
      </c>
    </row>
    <row r="546" customFormat="false" ht="12.75" hidden="false" customHeight="false" outlineLevel="0" collapsed="false">
      <c r="A546" s="148" t="n">
        <v>37222</v>
      </c>
      <c r="B546" s="144" t="s">
        <v>130</v>
      </c>
      <c r="C546" s="144" t="s">
        <v>73</v>
      </c>
      <c r="D546" s="145" t="n">
        <v>0</v>
      </c>
      <c r="E546" s="145" t="n">
        <v>0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2GD-AECOCD/FRWKD</v>
      </c>
    </row>
    <row r="547" customFormat="false" ht="12.75" hidden="false" customHeight="false" outlineLevel="0" collapsed="false">
      <c r="A547" s="148" t="n">
        <v>37222</v>
      </c>
      <c r="B547" s="144" t="s">
        <v>130</v>
      </c>
      <c r="C547" s="144" t="s">
        <v>74</v>
      </c>
      <c r="D547" s="145" t="n">
        <v>0</v>
      </c>
      <c r="E547" s="145" t="n">
        <v>0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2GD-AECOUS/FRWKD</v>
      </c>
    </row>
    <row r="548" customFormat="false" ht="12.75" hidden="false" customHeight="false" outlineLevel="0" collapsed="false">
      <c r="A548" s="148" t="n">
        <v>37222</v>
      </c>
      <c r="B548" s="144" t="s">
        <v>130</v>
      </c>
      <c r="C548" s="144" t="s">
        <v>72</v>
      </c>
      <c r="D548" s="145" t="n">
        <v>0</v>
      </c>
      <c r="E548" s="145" t="n">
        <v>0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2GD-CGPR-AECO/AV</v>
      </c>
    </row>
    <row r="549" customFormat="false" ht="12.75" hidden="false" customHeight="false" outlineLevel="0" collapsed="false">
      <c r="A549" s="148" t="n">
        <v>37222</v>
      </c>
      <c r="B549" s="144" t="s">
        <v>130</v>
      </c>
      <c r="C549" s="144" t="s">
        <v>76</v>
      </c>
      <c r="D549" s="145" t="n">
        <v>0</v>
      </c>
      <c r="E549" s="145" t="n">
        <v>0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2GDP-AECO</v>
      </c>
    </row>
    <row r="550" customFormat="false" ht="12.75" hidden="false" customHeight="false" outlineLevel="0" collapsed="false">
      <c r="A550" s="148" t="n">
        <v>37222</v>
      </c>
      <c r="B550" s="144" t="s">
        <v>130</v>
      </c>
      <c r="C550" s="144" t="s">
        <v>68</v>
      </c>
      <c r="D550" s="145" t="n">
        <v>0.0001</v>
      </c>
      <c r="E550" s="145" t="n">
        <v>0.0001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2GDP-NTHWST/CANB</v>
      </c>
    </row>
    <row r="551" customFormat="false" ht="12.75" hidden="false" customHeight="false" outlineLevel="0" collapsed="false">
      <c r="A551" s="148" t="n">
        <v>37223</v>
      </c>
      <c r="B551" s="144" t="s">
        <v>130</v>
      </c>
      <c r="C551" s="144" t="s">
        <v>73</v>
      </c>
      <c r="D551" s="145" t="n">
        <v>0</v>
      </c>
      <c r="E551" s="145" t="n">
        <v>0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2GD-AECOCD/FRWKD</v>
      </c>
    </row>
    <row r="552" customFormat="false" ht="12.75" hidden="false" customHeight="false" outlineLevel="0" collapsed="false">
      <c r="A552" s="148" t="n">
        <v>37223</v>
      </c>
      <c r="B552" s="144" t="s">
        <v>130</v>
      </c>
      <c r="C552" s="144" t="s">
        <v>74</v>
      </c>
      <c r="D552" s="145" t="n">
        <v>0</v>
      </c>
      <c r="E552" s="145" t="n">
        <v>0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2GD-AECOUS/FRWKD</v>
      </c>
    </row>
    <row r="553" customFormat="false" ht="12.75" hidden="false" customHeight="false" outlineLevel="0" collapsed="false">
      <c r="A553" s="148" t="n">
        <v>37223</v>
      </c>
      <c r="B553" s="144" t="s">
        <v>130</v>
      </c>
      <c r="C553" s="144" t="s">
        <v>72</v>
      </c>
      <c r="D553" s="145" t="n">
        <v>0</v>
      </c>
      <c r="E553" s="145" t="n">
        <v>0</v>
      </c>
      <c r="F553" s="149" t="n">
        <f aca="false">IF(REF_DT&lt;=LastDay,INDEX(IntraMonth_Buckets,MATCH($A553,IntraSumMonths,0),1),INDEX(BucketTable,MATCH($A553,SumMonths,0),1))</f>
        <v>2</v>
      </c>
      <c r="G553" s="144" t="str">
        <f aca="false">INDEX(Book_Type,MATCH($B553,Book,0),1)</f>
        <v>M</v>
      </c>
      <c r="H553" s="144" t="str">
        <f aca="false">$F553&amp;$C553</f>
        <v>2GD-CGPR-AECO/AV</v>
      </c>
    </row>
    <row r="554" customFormat="false" ht="12.75" hidden="false" customHeight="false" outlineLevel="0" collapsed="false">
      <c r="A554" s="148" t="n">
        <v>37223</v>
      </c>
      <c r="B554" s="144" t="s">
        <v>130</v>
      </c>
      <c r="C554" s="144" t="s">
        <v>76</v>
      </c>
      <c r="D554" s="145" t="n">
        <v>0</v>
      </c>
      <c r="E554" s="145" t="n">
        <v>0</v>
      </c>
      <c r="F554" s="149" t="n">
        <f aca="false">IF(REF_DT&lt;=LastDay,INDEX(IntraMonth_Buckets,MATCH($A554,IntraSumMonths,0),1),INDEX(BucketTable,MATCH($A554,SumMonths,0),1))</f>
        <v>2</v>
      </c>
      <c r="G554" s="144" t="str">
        <f aca="false">INDEX(Book_Type,MATCH($B554,Book,0),1)</f>
        <v>M</v>
      </c>
      <c r="H554" s="144" t="str">
        <f aca="false">$F554&amp;$C554</f>
        <v>2GDP-AECO</v>
      </c>
    </row>
    <row r="555" customFormat="false" ht="12.75" hidden="false" customHeight="false" outlineLevel="0" collapsed="false">
      <c r="A555" s="148" t="n">
        <v>37223</v>
      </c>
      <c r="B555" s="144" t="s">
        <v>130</v>
      </c>
      <c r="C555" s="144" t="s">
        <v>68</v>
      </c>
      <c r="D555" s="145" t="n">
        <v>0.0001</v>
      </c>
      <c r="E555" s="145" t="n">
        <v>0.0001</v>
      </c>
      <c r="F555" s="149" t="n">
        <f aca="false">IF(REF_DT&lt;=LastDay,INDEX(IntraMonth_Buckets,MATCH($A555,IntraSumMonths,0),1),INDEX(BucketTable,MATCH($A555,SumMonths,0),1))</f>
        <v>2</v>
      </c>
      <c r="G555" s="144" t="str">
        <f aca="false">INDEX(Book_Type,MATCH($B555,Book,0),1)</f>
        <v>M</v>
      </c>
      <c r="H555" s="144" t="str">
        <f aca="false">$F555&amp;$C555</f>
        <v>2GDP-NTHWST/CANB</v>
      </c>
    </row>
    <row r="556" customFormat="false" ht="12.75" hidden="false" customHeight="false" outlineLevel="0" collapsed="false">
      <c r="A556" s="148" t="n">
        <v>37224</v>
      </c>
      <c r="B556" s="144" t="s">
        <v>130</v>
      </c>
      <c r="C556" s="144" t="s">
        <v>73</v>
      </c>
      <c r="D556" s="145" t="n">
        <v>0</v>
      </c>
      <c r="E556" s="145" t="n">
        <v>0</v>
      </c>
      <c r="F556" s="149" t="n">
        <f aca="false">IF(REF_DT&lt;=LastDay,INDEX(IntraMonth_Buckets,MATCH($A556,IntraSumMonths,0),1),INDEX(BucketTable,MATCH($A556,SumMonths,0),1))</f>
        <v>2</v>
      </c>
      <c r="G556" s="144" t="str">
        <f aca="false">INDEX(Book_Type,MATCH($B556,Book,0),1)</f>
        <v>M</v>
      </c>
      <c r="H556" s="144" t="str">
        <f aca="false">$F556&amp;$C556</f>
        <v>2GD-AECOCD/FRWKD</v>
      </c>
    </row>
    <row r="557" customFormat="false" ht="12.75" hidden="false" customHeight="false" outlineLevel="0" collapsed="false">
      <c r="A557" s="148" t="n">
        <v>37224</v>
      </c>
      <c r="B557" s="144" t="s">
        <v>130</v>
      </c>
      <c r="C557" s="144" t="s">
        <v>74</v>
      </c>
      <c r="D557" s="145" t="n">
        <v>0</v>
      </c>
      <c r="E557" s="145" t="n">
        <v>0</v>
      </c>
      <c r="F557" s="149" t="n">
        <f aca="false">IF(REF_DT&lt;=LastDay,INDEX(IntraMonth_Buckets,MATCH($A557,IntraSumMonths,0),1),INDEX(BucketTable,MATCH($A557,SumMonths,0),1))</f>
        <v>2</v>
      </c>
      <c r="G557" s="144" t="str">
        <f aca="false">INDEX(Book_Type,MATCH($B557,Book,0),1)</f>
        <v>M</v>
      </c>
      <c r="H557" s="144" t="str">
        <f aca="false">$F557&amp;$C557</f>
        <v>2GD-AECOUS/FRWKD</v>
      </c>
    </row>
    <row r="558" customFormat="false" ht="12.75" hidden="false" customHeight="false" outlineLevel="0" collapsed="false">
      <c r="A558" s="148" t="n">
        <v>37224</v>
      </c>
      <c r="B558" s="144" t="s">
        <v>130</v>
      </c>
      <c r="C558" s="144" t="s">
        <v>72</v>
      </c>
      <c r="D558" s="145" t="n">
        <v>0</v>
      </c>
      <c r="E558" s="145" t="n">
        <v>0</v>
      </c>
      <c r="F558" s="149" t="n">
        <f aca="false">IF(REF_DT&lt;=LastDay,INDEX(IntraMonth_Buckets,MATCH($A558,IntraSumMonths,0),1),INDEX(BucketTable,MATCH($A558,SumMonths,0),1))</f>
        <v>2</v>
      </c>
      <c r="G558" s="144" t="str">
        <f aca="false">INDEX(Book_Type,MATCH($B558,Book,0),1)</f>
        <v>M</v>
      </c>
      <c r="H558" s="144" t="str">
        <f aca="false">$F558&amp;$C558</f>
        <v>2GD-CGPR-AECO/AV</v>
      </c>
    </row>
    <row r="559" customFormat="false" ht="12.75" hidden="false" customHeight="false" outlineLevel="0" collapsed="false">
      <c r="A559" s="148" t="n">
        <v>37224</v>
      </c>
      <c r="B559" s="144" t="s">
        <v>130</v>
      </c>
      <c r="C559" s="144" t="s">
        <v>76</v>
      </c>
      <c r="D559" s="145" t="n">
        <v>0</v>
      </c>
      <c r="E559" s="145" t="n">
        <v>0</v>
      </c>
      <c r="F559" s="149" t="n">
        <f aca="false">IF(REF_DT&lt;=LastDay,INDEX(IntraMonth_Buckets,MATCH($A559,IntraSumMonths,0),1),INDEX(BucketTable,MATCH($A559,SumMonths,0),1))</f>
        <v>2</v>
      </c>
      <c r="G559" s="144" t="str">
        <f aca="false">INDEX(Book_Type,MATCH($B559,Book,0),1)</f>
        <v>M</v>
      </c>
      <c r="H559" s="144" t="str">
        <f aca="false">$F559&amp;$C559</f>
        <v>2GDP-AECO</v>
      </c>
    </row>
    <row r="560" customFormat="false" ht="12.75" hidden="false" customHeight="false" outlineLevel="0" collapsed="false">
      <c r="A560" s="148" t="n">
        <v>37224</v>
      </c>
      <c r="B560" s="144" t="s">
        <v>130</v>
      </c>
      <c r="C560" s="144" t="s">
        <v>68</v>
      </c>
      <c r="D560" s="145" t="n">
        <v>0.0001</v>
      </c>
      <c r="E560" s="145" t="n">
        <v>0.0001</v>
      </c>
      <c r="F560" s="149" t="n">
        <f aca="false">IF(REF_DT&lt;=LastDay,INDEX(IntraMonth_Buckets,MATCH($A560,IntraSumMonths,0),1),INDEX(BucketTable,MATCH($A560,SumMonths,0),1))</f>
        <v>2</v>
      </c>
      <c r="G560" s="144" t="str">
        <f aca="false">INDEX(Book_Type,MATCH($B560,Book,0),1)</f>
        <v>M</v>
      </c>
      <c r="H560" s="144" t="str">
        <f aca="false">$F560&amp;$C560</f>
        <v>2GDP-NTHWST/CANB</v>
      </c>
    </row>
    <row r="561" customFormat="false" ht="12.75" hidden="false" customHeight="false" outlineLevel="0" collapsed="false">
      <c r="A561" s="148" t="n">
        <v>37225</v>
      </c>
      <c r="B561" s="144" t="s">
        <v>130</v>
      </c>
      <c r="C561" s="144" t="s">
        <v>73</v>
      </c>
      <c r="D561" s="145" t="n">
        <v>0</v>
      </c>
      <c r="E561" s="145" t="n">
        <v>0</v>
      </c>
      <c r="F561" s="149" t="n">
        <f aca="false">IF(REF_DT&lt;=LastDay,INDEX(IntraMonth_Buckets,MATCH($A561,IntraSumMonths,0),1),INDEX(BucketTable,MATCH($A561,SumMonths,0),1))</f>
        <v>2</v>
      </c>
      <c r="G561" s="144" t="str">
        <f aca="false">INDEX(Book_Type,MATCH($B561,Book,0),1)</f>
        <v>M</v>
      </c>
      <c r="H561" s="144" t="str">
        <f aca="false">$F561&amp;$C561</f>
        <v>2GD-AECOCD/FRWKD</v>
      </c>
    </row>
    <row r="562" customFormat="false" ht="12.75" hidden="false" customHeight="false" outlineLevel="0" collapsed="false">
      <c r="A562" s="148" t="n">
        <v>37225</v>
      </c>
      <c r="B562" s="144" t="s">
        <v>130</v>
      </c>
      <c r="C562" s="144" t="s">
        <v>74</v>
      </c>
      <c r="D562" s="145" t="n">
        <v>0</v>
      </c>
      <c r="E562" s="145" t="n">
        <v>0</v>
      </c>
      <c r="F562" s="149" t="n">
        <f aca="false">IF(REF_DT&lt;=LastDay,INDEX(IntraMonth_Buckets,MATCH($A562,IntraSumMonths,0),1),INDEX(BucketTable,MATCH($A562,SumMonths,0),1))</f>
        <v>2</v>
      </c>
      <c r="G562" s="144" t="str">
        <f aca="false">INDEX(Book_Type,MATCH($B562,Book,0),1)</f>
        <v>M</v>
      </c>
      <c r="H562" s="144" t="str">
        <f aca="false">$F562&amp;$C562</f>
        <v>2GD-AECOUS/FRWKD</v>
      </c>
    </row>
    <row r="563" customFormat="false" ht="12.75" hidden="false" customHeight="false" outlineLevel="0" collapsed="false">
      <c r="A563" s="148" t="n">
        <v>37225</v>
      </c>
      <c r="B563" s="144" t="s">
        <v>130</v>
      </c>
      <c r="C563" s="144" t="s">
        <v>72</v>
      </c>
      <c r="D563" s="145" t="n">
        <v>0</v>
      </c>
      <c r="E563" s="145" t="n">
        <v>0</v>
      </c>
      <c r="F563" s="149" t="n">
        <f aca="false">IF(REF_DT&lt;=LastDay,INDEX(IntraMonth_Buckets,MATCH($A563,IntraSumMonths,0),1),INDEX(BucketTable,MATCH($A563,SumMonths,0),1))</f>
        <v>2</v>
      </c>
      <c r="G563" s="144" t="str">
        <f aca="false">INDEX(Book_Type,MATCH($B563,Book,0),1)</f>
        <v>M</v>
      </c>
      <c r="H563" s="144" t="str">
        <f aca="false">$F563&amp;$C563</f>
        <v>2GD-CGPR-AECO/AV</v>
      </c>
    </row>
    <row r="564" customFormat="false" ht="12.75" hidden="false" customHeight="false" outlineLevel="0" collapsed="false">
      <c r="A564" s="148" t="n">
        <v>37225</v>
      </c>
      <c r="B564" s="144" t="s">
        <v>130</v>
      </c>
      <c r="C564" s="144" t="s">
        <v>76</v>
      </c>
      <c r="D564" s="145" t="n">
        <v>0</v>
      </c>
      <c r="E564" s="145" t="n">
        <v>0</v>
      </c>
      <c r="F564" s="149" t="n">
        <f aca="false">IF(REF_DT&lt;=LastDay,INDEX(IntraMonth_Buckets,MATCH($A564,IntraSumMonths,0),1),INDEX(BucketTable,MATCH($A564,SumMonths,0),1))</f>
        <v>2</v>
      </c>
      <c r="G564" s="144" t="str">
        <f aca="false">INDEX(Book_Type,MATCH($B564,Book,0),1)</f>
        <v>M</v>
      </c>
      <c r="H564" s="144" t="str">
        <f aca="false">$F564&amp;$C564</f>
        <v>2GDP-AECO</v>
      </c>
    </row>
    <row r="565" customFormat="false" ht="12.75" hidden="false" customHeight="false" outlineLevel="0" collapsed="false">
      <c r="A565" s="148" t="n">
        <v>37225</v>
      </c>
      <c r="B565" s="144" t="s">
        <v>130</v>
      </c>
      <c r="C565" s="144" t="s">
        <v>68</v>
      </c>
      <c r="D565" s="145" t="n">
        <v>0.0001</v>
      </c>
      <c r="E565" s="145" t="n">
        <v>0.0001</v>
      </c>
      <c r="F565" s="149" t="n">
        <f aca="false">IF(REF_DT&lt;=LastDay,INDEX(IntraMonth_Buckets,MATCH($A565,IntraSumMonths,0),1),INDEX(BucketTable,MATCH($A565,SumMonths,0),1))</f>
        <v>2</v>
      </c>
      <c r="G565" s="144" t="str">
        <f aca="false">INDEX(Book_Type,MATCH($B565,Book,0),1)</f>
        <v>M</v>
      </c>
      <c r="H565" s="144" t="str">
        <f aca="false">$F565&amp;$C565</f>
        <v>2GDP-NTHWST/CANB</v>
      </c>
    </row>
    <row r="566" customFormat="false" ht="12.75" hidden="false" customHeight="false" outlineLevel="0" collapsed="false">
      <c r="A566" s="148" t="n">
        <v>37226</v>
      </c>
      <c r="B566" s="144" t="s">
        <v>130</v>
      </c>
      <c r="C566" s="144" t="s">
        <v>68</v>
      </c>
      <c r="D566" s="145" t="n">
        <v>9974.6798</v>
      </c>
      <c r="E566" s="145" t="n">
        <v>9974.6798</v>
      </c>
      <c r="F566" s="149" t="n">
        <f aca="false">IF(REF_DT&lt;=LastDay,INDEX(IntraMonth_Buckets,MATCH($A566,IntraSumMonths,0),1),INDEX(BucketTable,MATCH($A566,SumMonths,0),1))</f>
        <v>3</v>
      </c>
      <c r="G566" s="144" t="str">
        <f aca="false">INDEX(Book_Type,MATCH($B566,Book,0),1)</f>
        <v>M</v>
      </c>
      <c r="H566" s="144" t="str">
        <f aca="false">$F566&amp;$C566</f>
        <v>3GDP-NTHWST/CANB</v>
      </c>
    </row>
    <row r="567" customFormat="false" ht="12.75" hidden="false" customHeight="false" outlineLevel="0" collapsed="false">
      <c r="A567" s="148" t="n">
        <v>37227</v>
      </c>
      <c r="B567" s="144" t="s">
        <v>130</v>
      </c>
      <c r="C567" s="144" t="s">
        <v>68</v>
      </c>
      <c r="D567" s="145" t="n">
        <v>9974.6798</v>
      </c>
      <c r="E567" s="145" t="n">
        <v>9974.6798</v>
      </c>
      <c r="F567" s="149" t="e">
        <f aca="false">IF(REF_DT&lt;=LastDay,INDEX(IntraMonth_Buckets,MATCH($A567,IntraSumMonths,0),1),INDEX(BucketTable,MATCH($A567,SumMonths,0),1))</f>
        <v>#N/A</v>
      </c>
      <c r="G567" s="144" t="str">
        <f aca="false">INDEX(Book_Type,MATCH($B567,Book,0),1)</f>
        <v>M</v>
      </c>
      <c r="H567" s="144" t="e">
        <f aca="false">$F567&amp;$C567</f>
        <v>#N/A</v>
      </c>
    </row>
    <row r="568" customFormat="false" ht="12.75" hidden="false" customHeight="false" outlineLevel="0" collapsed="false">
      <c r="A568" s="148" t="n">
        <v>37228</v>
      </c>
      <c r="B568" s="144" t="s">
        <v>130</v>
      </c>
      <c r="C568" s="144" t="s">
        <v>68</v>
      </c>
      <c r="D568" s="145" t="n">
        <v>9974.6798</v>
      </c>
      <c r="E568" s="145" t="n">
        <v>9974.6798</v>
      </c>
      <c r="F568" s="149" t="e">
        <f aca="false">IF(REF_DT&lt;=LastDay,INDEX(IntraMonth_Buckets,MATCH($A568,IntraSumMonths,0),1),INDEX(BucketTable,MATCH($A568,SumMonths,0),1))</f>
        <v>#N/A</v>
      </c>
      <c r="G568" s="144" t="str">
        <f aca="false">INDEX(Book_Type,MATCH($B568,Book,0),1)</f>
        <v>M</v>
      </c>
      <c r="H568" s="144" t="e">
        <f aca="false">$F568&amp;$C568</f>
        <v>#N/A</v>
      </c>
    </row>
    <row r="569" customFormat="false" ht="12.75" hidden="false" customHeight="false" outlineLevel="0" collapsed="false">
      <c r="A569" s="148" t="n">
        <v>37229</v>
      </c>
      <c r="B569" s="144" t="s">
        <v>130</v>
      </c>
      <c r="C569" s="144" t="s">
        <v>68</v>
      </c>
      <c r="D569" s="145" t="n">
        <v>9974.6798</v>
      </c>
      <c r="E569" s="145" t="n">
        <v>9974.6798</v>
      </c>
      <c r="F569" s="149" t="e">
        <f aca="false">IF(REF_DT&lt;=LastDay,INDEX(IntraMonth_Buckets,MATCH($A569,IntraSumMonths,0),1),INDEX(BucketTable,MATCH($A569,SumMonths,0),1))</f>
        <v>#N/A</v>
      </c>
      <c r="G569" s="144" t="str">
        <f aca="false">INDEX(Book_Type,MATCH($B569,Book,0),1)</f>
        <v>M</v>
      </c>
      <c r="H569" s="144" t="e">
        <f aca="false">$F569&amp;$C569</f>
        <v>#N/A</v>
      </c>
    </row>
    <row r="570" customFormat="false" ht="12.75" hidden="false" customHeight="false" outlineLevel="0" collapsed="false">
      <c r="A570" s="148" t="n">
        <v>37230</v>
      </c>
      <c r="B570" s="144" t="s">
        <v>130</v>
      </c>
      <c r="C570" s="144" t="s">
        <v>68</v>
      </c>
      <c r="D570" s="145" t="n">
        <v>9974.6798</v>
      </c>
      <c r="E570" s="145" t="n">
        <v>9974.6798</v>
      </c>
      <c r="F570" s="149" t="e">
        <f aca="false">IF(REF_DT&lt;=LastDay,INDEX(IntraMonth_Buckets,MATCH($A570,IntraSumMonths,0),1),INDEX(BucketTable,MATCH($A570,SumMonths,0),1))</f>
        <v>#N/A</v>
      </c>
      <c r="G570" s="144" t="str">
        <f aca="false">INDEX(Book_Type,MATCH($B570,Book,0),1)</f>
        <v>M</v>
      </c>
      <c r="H570" s="144" t="e">
        <f aca="false">$F570&amp;$C570</f>
        <v>#N/A</v>
      </c>
    </row>
    <row r="571" customFormat="false" ht="12.75" hidden="false" customHeight="false" outlineLevel="0" collapsed="false">
      <c r="A571" s="148" t="n">
        <v>37231</v>
      </c>
      <c r="B571" s="144" t="s">
        <v>130</v>
      </c>
      <c r="C571" s="144" t="s">
        <v>68</v>
      </c>
      <c r="D571" s="145" t="n">
        <v>9974.6798</v>
      </c>
      <c r="E571" s="145" t="n">
        <v>9974.6798</v>
      </c>
      <c r="F571" s="149" t="e">
        <f aca="false">IF(REF_DT&lt;=LastDay,INDEX(IntraMonth_Buckets,MATCH($A571,IntraSumMonths,0),1),INDEX(BucketTable,MATCH($A571,SumMonths,0),1))</f>
        <v>#N/A</v>
      </c>
      <c r="G571" s="144" t="str">
        <f aca="false">INDEX(Book_Type,MATCH($B571,Book,0),1)</f>
        <v>M</v>
      </c>
      <c r="H571" s="144" t="e">
        <f aca="false">$F571&amp;$C571</f>
        <v>#N/A</v>
      </c>
    </row>
    <row r="572" customFormat="false" ht="12.75" hidden="false" customHeight="false" outlineLevel="0" collapsed="false">
      <c r="A572" s="148" t="n">
        <v>37232</v>
      </c>
      <c r="B572" s="144" t="s">
        <v>130</v>
      </c>
      <c r="C572" s="144" t="s">
        <v>68</v>
      </c>
      <c r="D572" s="145" t="n">
        <v>9974.6798</v>
      </c>
      <c r="E572" s="145" t="n">
        <v>9974.6798</v>
      </c>
      <c r="F572" s="149" t="e">
        <f aca="false">IF(REF_DT&lt;=LastDay,INDEX(IntraMonth_Buckets,MATCH($A572,IntraSumMonths,0),1),INDEX(BucketTable,MATCH($A572,SumMonths,0),1))</f>
        <v>#N/A</v>
      </c>
      <c r="G572" s="144" t="str">
        <f aca="false">INDEX(Book_Type,MATCH($B572,Book,0),1)</f>
        <v>M</v>
      </c>
      <c r="H572" s="144" t="e">
        <f aca="false">$F572&amp;$C572</f>
        <v>#N/A</v>
      </c>
    </row>
    <row r="573" customFormat="false" ht="12.75" hidden="false" customHeight="false" outlineLevel="0" collapsed="false">
      <c r="A573" s="148" t="n">
        <v>37233</v>
      </c>
      <c r="B573" s="144" t="s">
        <v>130</v>
      </c>
      <c r="C573" s="144" t="s">
        <v>68</v>
      </c>
      <c r="D573" s="145" t="n">
        <v>9974.6798</v>
      </c>
      <c r="E573" s="145" t="n">
        <v>9974.6798</v>
      </c>
      <c r="F573" s="149" t="e">
        <f aca="false">IF(REF_DT&lt;=LastDay,INDEX(IntraMonth_Buckets,MATCH($A573,IntraSumMonths,0),1),INDEX(BucketTable,MATCH($A573,SumMonths,0),1))</f>
        <v>#N/A</v>
      </c>
      <c r="G573" s="144" t="str">
        <f aca="false">INDEX(Book_Type,MATCH($B573,Book,0),1)</f>
        <v>M</v>
      </c>
      <c r="H573" s="144" t="e">
        <f aca="false">$F573&amp;$C573</f>
        <v>#N/A</v>
      </c>
    </row>
    <row r="574" customFormat="false" ht="12.75" hidden="false" customHeight="false" outlineLevel="0" collapsed="false">
      <c r="A574" s="148" t="n">
        <v>37234</v>
      </c>
      <c r="B574" s="144" t="s">
        <v>130</v>
      </c>
      <c r="C574" s="144" t="s">
        <v>68</v>
      </c>
      <c r="D574" s="145" t="n">
        <v>9974.6798</v>
      </c>
      <c r="E574" s="145" t="n">
        <v>9974.6798</v>
      </c>
      <c r="F574" s="149" t="e">
        <f aca="false">IF(REF_DT&lt;=LastDay,INDEX(IntraMonth_Buckets,MATCH($A574,IntraSumMonths,0),1),INDEX(BucketTable,MATCH($A574,SumMonths,0),1))</f>
        <v>#N/A</v>
      </c>
      <c r="G574" s="144" t="str">
        <f aca="false">INDEX(Book_Type,MATCH($B574,Book,0),1)</f>
        <v>M</v>
      </c>
      <c r="H574" s="144" t="e">
        <f aca="false">$F574&amp;$C574</f>
        <v>#N/A</v>
      </c>
    </row>
    <row r="575" customFormat="false" ht="12.75" hidden="false" customHeight="false" outlineLevel="0" collapsed="false">
      <c r="A575" s="148" t="n">
        <v>37235</v>
      </c>
      <c r="B575" s="144" t="s">
        <v>130</v>
      </c>
      <c r="C575" s="144" t="s">
        <v>68</v>
      </c>
      <c r="D575" s="145" t="n">
        <v>9974.6798</v>
      </c>
      <c r="E575" s="145" t="n">
        <v>9974.6798</v>
      </c>
      <c r="F575" s="149" t="e">
        <f aca="false">IF(REF_DT&lt;=LastDay,INDEX(IntraMonth_Buckets,MATCH($A575,IntraSumMonths,0),1),INDEX(BucketTable,MATCH($A575,SumMonths,0),1))</f>
        <v>#N/A</v>
      </c>
      <c r="G575" s="144" t="str">
        <f aca="false">INDEX(Book_Type,MATCH($B575,Book,0),1)</f>
        <v>M</v>
      </c>
      <c r="H575" s="144" t="e">
        <f aca="false">$F575&amp;$C575</f>
        <v>#N/A</v>
      </c>
    </row>
    <row r="576" customFormat="false" ht="12.75" hidden="false" customHeight="false" outlineLevel="0" collapsed="false">
      <c r="A576" s="148" t="n">
        <v>37236</v>
      </c>
      <c r="B576" s="144" t="s">
        <v>130</v>
      </c>
      <c r="C576" s="144" t="s">
        <v>68</v>
      </c>
      <c r="D576" s="145" t="n">
        <v>9974.6798</v>
      </c>
      <c r="E576" s="145" t="n">
        <v>9974.6798</v>
      </c>
      <c r="F576" s="149" t="e">
        <f aca="false">IF(REF_DT&lt;=LastDay,INDEX(IntraMonth_Buckets,MATCH($A576,IntraSumMonths,0),1),INDEX(BucketTable,MATCH($A576,SumMonths,0),1))</f>
        <v>#N/A</v>
      </c>
      <c r="G576" s="144" t="str">
        <f aca="false">INDEX(Book_Type,MATCH($B576,Book,0),1)</f>
        <v>M</v>
      </c>
      <c r="H576" s="144" t="e">
        <f aca="false">$F576&amp;$C576</f>
        <v>#N/A</v>
      </c>
    </row>
    <row r="577" customFormat="false" ht="12.75" hidden="false" customHeight="false" outlineLevel="0" collapsed="false">
      <c r="A577" s="148" t="n">
        <v>37237</v>
      </c>
      <c r="B577" s="144" t="s">
        <v>130</v>
      </c>
      <c r="C577" s="144" t="s">
        <v>68</v>
      </c>
      <c r="D577" s="145" t="n">
        <v>9974.6798</v>
      </c>
      <c r="E577" s="145" t="n">
        <v>9974.6798</v>
      </c>
      <c r="F577" s="149" t="e">
        <f aca="false">IF(REF_DT&lt;=LastDay,INDEX(IntraMonth_Buckets,MATCH($A577,IntraSumMonths,0),1),INDEX(BucketTable,MATCH($A577,SumMonths,0),1))</f>
        <v>#N/A</v>
      </c>
      <c r="G577" s="144" t="str">
        <f aca="false">INDEX(Book_Type,MATCH($B577,Book,0),1)</f>
        <v>M</v>
      </c>
      <c r="H577" s="144" t="e">
        <f aca="false">$F577&amp;$C577</f>
        <v>#N/A</v>
      </c>
    </row>
    <row r="578" customFormat="false" ht="12.75" hidden="false" customHeight="false" outlineLevel="0" collapsed="false">
      <c r="A578" s="148" t="n">
        <v>37238</v>
      </c>
      <c r="B578" s="144" t="s">
        <v>130</v>
      </c>
      <c r="C578" s="144" t="s">
        <v>68</v>
      </c>
      <c r="D578" s="145" t="n">
        <v>9974.6798</v>
      </c>
      <c r="E578" s="145" t="n">
        <v>9974.6798</v>
      </c>
      <c r="F578" s="149" t="e">
        <f aca="false">IF(REF_DT&lt;=LastDay,INDEX(IntraMonth_Buckets,MATCH($A578,IntraSumMonths,0),1),INDEX(BucketTable,MATCH($A578,SumMonths,0),1))</f>
        <v>#N/A</v>
      </c>
      <c r="G578" s="144" t="str">
        <f aca="false">INDEX(Book_Type,MATCH($B578,Book,0),1)</f>
        <v>M</v>
      </c>
      <c r="H578" s="144" t="e">
        <f aca="false">$F578&amp;$C578</f>
        <v>#N/A</v>
      </c>
    </row>
    <row r="579" customFormat="false" ht="12.75" hidden="false" customHeight="false" outlineLevel="0" collapsed="false">
      <c r="A579" s="148" t="n">
        <v>37239</v>
      </c>
      <c r="B579" s="144" t="s">
        <v>130</v>
      </c>
      <c r="C579" s="144" t="s">
        <v>68</v>
      </c>
      <c r="D579" s="145" t="n">
        <v>9974.6798</v>
      </c>
      <c r="E579" s="145" t="n">
        <v>9974.6798</v>
      </c>
      <c r="F579" s="149" t="e">
        <f aca="false">IF(REF_DT&lt;=LastDay,INDEX(IntraMonth_Buckets,MATCH($A579,IntraSumMonths,0),1),INDEX(BucketTable,MATCH($A579,SumMonths,0),1))</f>
        <v>#N/A</v>
      </c>
      <c r="G579" s="144" t="str">
        <f aca="false">INDEX(Book_Type,MATCH($B579,Book,0),1)</f>
        <v>M</v>
      </c>
      <c r="H579" s="144" t="e">
        <f aca="false">$F579&amp;$C579</f>
        <v>#N/A</v>
      </c>
    </row>
    <row r="580" customFormat="false" ht="12.75" hidden="false" customHeight="false" outlineLevel="0" collapsed="false">
      <c r="A580" s="148" t="n">
        <v>37240</v>
      </c>
      <c r="B580" s="144" t="s">
        <v>130</v>
      </c>
      <c r="C580" s="144" t="s">
        <v>68</v>
      </c>
      <c r="D580" s="145" t="n">
        <v>9974.6798</v>
      </c>
      <c r="E580" s="145" t="n">
        <v>9974.6798</v>
      </c>
      <c r="F580" s="149" t="n">
        <f aca="false">IF(REF_DT&lt;=LastDay,INDEX(IntraMonth_Buckets,MATCH($A580,IntraSumMonths,0),1),INDEX(BucketTable,MATCH($A580,SumMonths,0),1))</f>
        <v>3</v>
      </c>
      <c r="G580" s="144" t="str">
        <f aca="false">INDEX(Book_Type,MATCH($B580,Book,0),1)</f>
        <v>M</v>
      </c>
      <c r="H580" s="144" t="str">
        <f aca="false">$F580&amp;$C580</f>
        <v>3GDP-NTHWST/CANB</v>
      </c>
    </row>
    <row r="581" customFormat="false" ht="12.75" hidden="false" customHeight="false" outlineLevel="0" collapsed="false">
      <c r="A581" s="148" t="n">
        <v>37241</v>
      </c>
      <c r="B581" s="144" t="s">
        <v>130</v>
      </c>
      <c r="C581" s="144" t="s">
        <v>68</v>
      </c>
      <c r="D581" s="145" t="n">
        <v>9974.6798</v>
      </c>
      <c r="E581" s="145" t="n">
        <v>9974.6798</v>
      </c>
      <c r="F581" s="149" t="e">
        <f aca="false">IF(REF_DT&lt;=LastDay,INDEX(IntraMonth_Buckets,MATCH($A581,IntraSumMonths,0),1),INDEX(BucketTable,MATCH($A581,SumMonths,0),1))</f>
        <v>#N/A</v>
      </c>
      <c r="G581" s="144" t="str">
        <f aca="false">INDEX(Book_Type,MATCH($B581,Book,0),1)</f>
        <v>M</v>
      </c>
      <c r="H581" s="144" t="e">
        <f aca="false">$F581&amp;$C581</f>
        <v>#N/A</v>
      </c>
    </row>
    <row r="582" customFormat="false" ht="12.75" hidden="false" customHeight="false" outlineLevel="0" collapsed="false">
      <c r="A582" s="148" t="n">
        <v>37242</v>
      </c>
      <c r="B582" s="144" t="s">
        <v>130</v>
      </c>
      <c r="C582" s="144" t="s">
        <v>68</v>
      </c>
      <c r="D582" s="145" t="n">
        <v>9974.6798</v>
      </c>
      <c r="E582" s="145" t="n">
        <v>9974.6798</v>
      </c>
      <c r="F582" s="149" t="e">
        <f aca="false">IF(REF_DT&lt;=LastDay,INDEX(IntraMonth_Buckets,MATCH($A582,IntraSumMonths,0),1),INDEX(BucketTable,MATCH($A582,SumMonths,0),1))</f>
        <v>#N/A</v>
      </c>
      <c r="G582" s="144" t="str">
        <f aca="false">INDEX(Book_Type,MATCH($B582,Book,0),1)</f>
        <v>M</v>
      </c>
      <c r="H582" s="144" t="e">
        <f aca="false">$F582&amp;$C582</f>
        <v>#N/A</v>
      </c>
    </row>
    <row r="583" customFormat="false" ht="12.75" hidden="false" customHeight="false" outlineLevel="0" collapsed="false">
      <c r="A583" s="148" t="n">
        <v>37243</v>
      </c>
      <c r="B583" s="144" t="s">
        <v>130</v>
      </c>
      <c r="C583" s="144" t="s">
        <v>68</v>
      </c>
      <c r="D583" s="145" t="n">
        <v>9974.6798</v>
      </c>
      <c r="E583" s="145" t="n">
        <v>9974.6798</v>
      </c>
      <c r="F583" s="149" t="e">
        <f aca="false">IF(REF_DT&lt;=LastDay,INDEX(IntraMonth_Buckets,MATCH($A583,IntraSumMonths,0),1),INDEX(BucketTable,MATCH($A583,SumMonths,0),1))</f>
        <v>#N/A</v>
      </c>
      <c r="G583" s="144" t="str">
        <f aca="false">INDEX(Book_Type,MATCH($B583,Book,0),1)</f>
        <v>M</v>
      </c>
      <c r="H583" s="144" t="e">
        <f aca="false">$F583&amp;$C583</f>
        <v>#N/A</v>
      </c>
    </row>
    <row r="584" customFormat="false" ht="12.75" hidden="false" customHeight="false" outlineLevel="0" collapsed="false">
      <c r="A584" s="148" t="n">
        <v>37244</v>
      </c>
      <c r="B584" s="144" t="s">
        <v>130</v>
      </c>
      <c r="C584" s="144" t="s">
        <v>68</v>
      </c>
      <c r="D584" s="145" t="n">
        <v>9974.6798</v>
      </c>
      <c r="E584" s="145" t="n">
        <v>9974.6798</v>
      </c>
      <c r="F584" s="149" t="e">
        <f aca="false">IF(REF_DT&lt;=LastDay,INDEX(IntraMonth_Buckets,MATCH($A584,IntraSumMonths,0),1),INDEX(BucketTable,MATCH($A584,SumMonths,0),1))</f>
        <v>#N/A</v>
      </c>
      <c r="G584" s="144" t="str">
        <f aca="false">INDEX(Book_Type,MATCH($B584,Book,0),1)</f>
        <v>M</v>
      </c>
      <c r="H584" s="144" t="e">
        <f aca="false">$F584&amp;$C584</f>
        <v>#N/A</v>
      </c>
    </row>
    <row r="585" customFormat="false" ht="12.75" hidden="false" customHeight="false" outlineLevel="0" collapsed="false">
      <c r="A585" s="148" t="n">
        <v>37245</v>
      </c>
      <c r="B585" s="144" t="s">
        <v>130</v>
      </c>
      <c r="C585" s="144" t="s">
        <v>68</v>
      </c>
      <c r="D585" s="145" t="n">
        <v>9974.6798</v>
      </c>
      <c r="E585" s="145" t="n">
        <v>9974.6798</v>
      </c>
      <c r="F585" s="149" t="e">
        <f aca="false">IF(REF_DT&lt;=LastDay,INDEX(IntraMonth_Buckets,MATCH($A585,IntraSumMonths,0),1),INDEX(BucketTable,MATCH($A585,SumMonths,0),1))</f>
        <v>#N/A</v>
      </c>
      <c r="G585" s="144" t="str">
        <f aca="false">INDEX(Book_Type,MATCH($B585,Book,0),1)</f>
        <v>M</v>
      </c>
      <c r="H585" s="144" t="e">
        <f aca="false">$F585&amp;$C585</f>
        <v>#N/A</v>
      </c>
    </row>
    <row r="586" customFormat="false" ht="12.75" hidden="false" customHeight="false" outlineLevel="0" collapsed="false">
      <c r="A586" s="148" t="n">
        <v>37246</v>
      </c>
      <c r="B586" s="144" t="s">
        <v>130</v>
      </c>
      <c r="C586" s="144" t="s">
        <v>68</v>
      </c>
      <c r="D586" s="145" t="n">
        <v>9974.6798</v>
      </c>
      <c r="E586" s="145" t="n">
        <v>9974.6798</v>
      </c>
      <c r="F586" s="149" t="e">
        <f aca="false">IF(REF_DT&lt;=LastDay,INDEX(IntraMonth_Buckets,MATCH($A586,IntraSumMonths,0),1),INDEX(BucketTable,MATCH($A586,SumMonths,0),1))</f>
        <v>#N/A</v>
      </c>
      <c r="G586" s="144" t="str">
        <f aca="false">INDEX(Book_Type,MATCH($B586,Book,0),1)</f>
        <v>M</v>
      </c>
      <c r="H586" s="144" t="e">
        <f aca="false">$F586&amp;$C586</f>
        <v>#N/A</v>
      </c>
    </row>
    <row r="587" customFormat="false" ht="12.75" hidden="false" customHeight="false" outlineLevel="0" collapsed="false">
      <c r="A587" s="148" t="n">
        <v>37247</v>
      </c>
      <c r="B587" s="144" t="s">
        <v>130</v>
      </c>
      <c r="C587" s="144" t="s">
        <v>68</v>
      </c>
      <c r="D587" s="145" t="n">
        <v>9974.6798</v>
      </c>
      <c r="E587" s="145" t="n">
        <v>9974.6798</v>
      </c>
      <c r="F587" s="149" t="e">
        <f aca="false">IF(REF_DT&lt;=LastDay,INDEX(IntraMonth_Buckets,MATCH($A587,IntraSumMonths,0),1),INDEX(BucketTable,MATCH($A587,SumMonths,0),1))</f>
        <v>#N/A</v>
      </c>
      <c r="G587" s="144" t="str">
        <f aca="false">INDEX(Book_Type,MATCH($B587,Book,0),1)</f>
        <v>M</v>
      </c>
      <c r="H587" s="144" t="e">
        <f aca="false">$F587&amp;$C587</f>
        <v>#N/A</v>
      </c>
    </row>
    <row r="588" customFormat="false" ht="12.75" hidden="false" customHeight="false" outlineLevel="0" collapsed="false">
      <c r="A588" s="148" t="n">
        <v>37248</v>
      </c>
      <c r="B588" s="144" t="s">
        <v>130</v>
      </c>
      <c r="C588" s="144" t="s">
        <v>68</v>
      </c>
      <c r="D588" s="145" t="n">
        <v>9974.6798</v>
      </c>
      <c r="E588" s="145" t="n">
        <v>9974.6798</v>
      </c>
      <c r="F588" s="149" t="e">
        <f aca="false">IF(REF_DT&lt;=LastDay,INDEX(IntraMonth_Buckets,MATCH($A588,IntraSumMonths,0),1),INDEX(BucketTable,MATCH($A588,SumMonths,0),1))</f>
        <v>#N/A</v>
      </c>
      <c r="G588" s="144" t="str">
        <f aca="false">INDEX(Book_Type,MATCH($B588,Book,0),1)</f>
        <v>M</v>
      </c>
      <c r="H588" s="144" t="e">
        <f aca="false">$F588&amp;$C588</f>
        <v>#N/A</v>
      </c>
    </row>
    <row r="589" customFormat="false" ht="12.75" hidden="false" customHeight="false" outlineLevel="0" collapsed="false">
      <c r="A589" s="148" t="n">
        <v>37249</v>
      </c>
      <c r="B589" s="144" t="s">
        <v>130</v>
      </c>
      <c r="C589" s="144" t="s">
        <v>68</v>
      </c>
      <c r="D589" s="145" t="n">
        <v>9974.6798</v>
      </c>
      <c r="E589" s="145" t="n">
        <v>9974.6798</v>
      </c>
      <c r="F589" s="149" t="e">
        <f aca="false">IF(REF_DT&lt;=LastDay,INDEX(IntraMonth_Buckets,MATCH($A589,IntraSumMonths,0),1),INDEX(BucketTable,MATCH($A589,SumMonths,0),1))</f>
        <v>#N/A</v>
      </c>
      <c r="G589" s="144" t="str">
        <f aca="false">INDEX(Book_Type,MATCH($B589,Book,0),1)</f>
        <v>M</v>
      </c>
      <c r="H589" s="144" t="e">
        <f aca="false">$F589&amp;$C589</f>
        <v>#N/A</v>
      </c>
    </row>
    <row r="590" customFormat="false" ht="12.75" hidden="false" customHeight="false" outlineLevel="0" collapsed="false">
      <c r="A590" s="148" t="n">
        <v>37250</v>
      </c>
      <c r="B590" s="144" t="s">
        <v>130</v>
      </c>
      <c r="C590" s="144" t="s">
        <v>68</v>
      </c>
      <c r="D590" s="145" t="n">
        <v>9974.6798</v>
      </c>
      <c r="E590" s="145" t="n">
        <v>9974.6798</v>
      </c>
      <c r="F590" s="149" t="e">
        <f aca="false">IF(REF_DT&lt;=LastDay,INDEX(IntraMonth_Buckets,MATCH($A590,IntraSumMonths,0),1),INDEX(BucketTable,MATCH($A590,SumMonths,0),1))</f>
        <v>#N/A</v>
      </c>
      <c r="G590" s="144" t="str">
        <f aca="false">INDEX(Book_Type,MATCH($B590,Book,0),1)</f>
        <v>M</v>
      </c>
      <c r="H590" s="144" t="e">
        <f aca="false">$F590&amp;$C590</f>
        <v>#N/A</v>
      </c>
    </row>
    <row r="591" customFormat="false" ht="12.75" hidden="false" customHeight="false" outlineLevel="0" collapsed="false">
      <c r="A591" s="148" t="n">
        <v>37251</v>
      </c>
      <c r="B591" s="144" t="s">
        <v>130</v>
      </c>
      <c r="C591" s="144" t="s">
        <v>68</v>
      </c>
      <c r="D591" s="145" t="n">
        <v>9974.6798</v>
      </c>
      <c r="E591" s="145" t="n">
        <v>9974.6798</v>
      </c>
      <c r="F591" s="149" t="e">
        <f aca="false">IF(REF_DT&lt;=LastDay,INDEX(IntraMonth_Buckets,MATCH($A591,IntraSumMonths,0),1),INDEX(BucketTable,MATCH($A591,SumMonths,0),1))</f>
        <v>#N/A</v>
      </c>
      <c r="G591" s="144" t="str">
        <f aca="false">INDEX(Book_Type,MATCH($B591,Book,0),1)</f>
        <v>M</v>
      </c>
      <c r="H591" s="144" t="e">
        <f aca="false">$F591&amp;$C591</f>
        <v>#N/A</v>
      </c>
    </row>
    <row r="592" customFormat="false" ht="12.75" hidden="false" customHeight="false" outlineLevel="0" collapsed="false">
      <c r="A592" s="148" t="n">
        <v>37252</v>
      </c>
      <c r="B592" s="144" t="s">
        <v>130</v>
      </c>
      <c r="C592" s="144" t="s">
        <v>68</v>
      </c>
      <c r="D592" s="145" t="n">
        <v>9974.6798</v>
      </c>
      <c r="E592" s="145" t="n">
        <v>9974.6798</v>
      </c>
      <c r="F592" s="149" t="e">
        <f aca="false">IF(REF_DT&lt;=LastDay,INDEX(IntraMonth_Buckets,MATCH($A592,IntraSumMonths,0),1),INDEX(BucketTable,MATCH($A592,SumMonths,0),1))</f>
        <v>#N/A</v>
      </c>
      <c r="G592" s="144" t="str">
        <f aca="false">INDEX(Book_Type,MATCH($B592,Book,0),1)</f>
        <v>M</v>
      </c>
      <c r="H592" s="144" t="e">
        <f aca="false">$F592&amp;$C592</f>
        <v>#N/A</v>
      </c>
    </row>
    <row r="593" customFormat="false" ht="12.75" hidden="false" customHeight="false" outlineLevel="0" collapsed="false">
      <c r="A593" s="148" t="n">
        <v>37253</v>
      </c>
      <c r="B593" s="144" t="s">
        <v>130</v>
      </c>
      <c r="C593" s="144" t="s">
        <v>68</v>
      </c>
      <c r="D593" s="145" t="n">
        <v>9974.6798</v>
      </c>
      <c r="E593" s="145" t="n">
        <v>9974.6798</v>
      </c>
      <c r="F593" s="149" t="e">
        <f aca="false">IF(REF_DT&lt;=LastDay,INDEX(IntraMonth_Buckets,MATCH($A593,IntraSumMonths,0),1),INDEX(BucketTable,MATCH($A593,SumMonths,0),1))</f>
        <v>#N/A</v>
      </c>
      <c r="G593" s="144" t="str">
        <f aca="false">INDEX(Book_Type,MATCH($B593,Book,0),1)</f>
        <v>M</v>
      </c>
      <c r="H593" s="144" t="e">
        <f aca="false">$F593&amp;$C593</f>
        <v>#N/A</v>
      </c>
    </row>
    <row r="594" customFormat="false" ht="12.75" hidden="false" customHeight="false" outlineLevel="0" collapsed="false">
      <c r="A594" s="148" t="n">
        <v>37254</v>
      </c>
      <c r="B594" s="144" t="s">
        <v>130</v>
      </c>
      <c r="C594" s="144" t="s">
        <v>68</v>
      </c>
      <c r="D594" s="145" t="n">
        <v>9974.6798</v>
      </c>
      <c r="E594" s="145" t="n">
        <v>9974.6798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37255</v>
      </c>
      <c r="B595" s="144" t="s">
        <v>130</v>
      </c>
      <c r="C595" s="144" t="s">
        <v>68</v>
      </c>
      <c r="D595" s="145" t="n">
        <v>9974.6798</v>
      </c>
      <c r="E595" s="145" t="n">
        <v>9974.6798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37256</v>
      </c>
      <c r="B596" s="144" t="s">
        <v>130</v>
      </c>
      <c r="C596" s="144" t="s">
        <v>68</v>
      </c>
      <c r="D596" s="145" t="n">
        <v>9974.6798</v>
      </c>
      <c r="E596" s="145" t="n">
        <v>9974.6798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37257</v>
      </c>
      <c r="B597" s="144" t="s">
        <v>130</v>
      </c>
      <c r="C597" s="144" t="s">
        <v>68</v>
      </c>
      <c r="D597" s="145" t="n">
        <v>9955.2196</v>
      </c>
      <c r="E597" s="145" t="n">
        <v>9955.2196</v>
      </c>
      <c r="F597" s="149" t="n">
        <f aca="false">IF(REF_DT&lt;=LastDay,INDEX(IntraMonth_Buckets,MATCH($A597,IntraSumMonths,0),1),INDEX(BucketTable,MATCH($A597,SumMonths,0),1))</f>
        <v>3</v>
      </c>
      <c r="G597" s="144" t="str">
        <f aca="false">INDEX(Book_Type,MATCH($B597,Book,0),1)</f>
        <v>M</v>
      </c>
      <c r="H597" s="144" t="str">
        <f aca="false">$F597&amp;$C597</f>
        <v>3GDP-NTHWST/CANB</v>
      </c>
    </row>
    <row r="598" customFormat="false" ht="12.75" hidden="false" customHeight="false" outlineLevel="0" collapsed="false">
      <c r="A598" s="148" t="n">
        <v>37258</v>
      </c>
      <c r="B598" s="144" t="s">
        <v>130</v>
      </c>
      <c r="C598" s="144" t="s">
        <v>68</v>
      </c>
      <c r="D598" s="145" t="n">
        <v>9955.2196</v>
      </c>
      <c r="E598" s="145" t="n">
        <v>9955.2196</v>
      </c>
      <c r="F598" s="149" t="e">
        <f aca="false">IF(REF_DT&lt;=LastDay,INDEX(IntraMonth_Buckets,MATCH($A598,IntraSumMonths,0),1),INDEX(BucketTable,MATCH($A598,SumMonths,0),1))</f>
        <v>#N/A</v>
      </c>
      <c r="G598" s="144" t="str">
        <f aca="false">INDEX(Book_Type,MATCH($B598,Book,0),1)</f>
        <v>M</v>
      </c>
      <c r="H598" s="144" t="e">
        <f aca="false">$F598&amp;$C598</f>
        <v>#N/A</v>
      </c>
    </row>
    <row r="599" customFormat="false" ht="12.75" hidden="false" customHeight="false" outlineLevel="0" collapsed="false">
      <c r="A599" s="148" t="n">
        <v>37259</v>
      </c>
      <c r="B599" s="144" t="s">
        <v>130</v>
      </c>
      <c r="C599" s="144" t="s">
        <v>68</v>
      </c>
      <c r="D599" s="145" t="n">
        <v>9955.2196</v>
      </c>
      <c r="E599" s="145" t="n">
        <v>9955.2196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37260</v>
      </c>
      <c r="B600" s="144" t="s">
        <v>130</v>
      </c>
      <c r="C600" s="144" t="s">
        <v>68</v>
      </c>
      <c r="D600" s="145" t="n">
        <v>9955.2196</v>
      </c>
      <c r="E600" s="145" t="n">
        <v>9955.2196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37261</v>
      </c>
      <c r="B601" s="144" t="s">
        <v>130</v>
      </c>
      <c r="C601" s="144" t="s">
        <v>68</v>
      </c>
      <c r="D601" s="145" t="n">
        <v>9955.2196</v>
      </c>
      <c r="E601" s="145" t="n">
        <v>9955.2196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37262</v>
      </c>
      <c r="B602" s="144" t="s">
        <v>130</v>
      </c>
      <c r="C602" s="144" t="s">
        <v>68</v>
      </c>
      <c r="D602" s="145" t="n">
        <v>9955.2196</v>
      </c>
      <c r="E602" s="145" t="n">
        <v>9955.2196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37263</v>
      </c>
      <c r="B603" s="144" t="s">
        <v>130</v>
      </c>
      <c r="C603" s="144" t="s">
        <v>68</v>
      </c>
      <c r="D603" s="145" t="n">
        <v>9955.2196</v>
      </c>
      <c r="E603" s="145" t="n">
        <v>9955.2196</v>
      </c>
      <c r="F603" s="149" t="e">
        <f aca="false">IF(REF_DT&lt;=LastDay,INDEX(IntraMonth_Buckets,MATCH($A603,IntraSumMonths,0),1),INDEX(BucketTable,MATCH($A603,SumMonths,0),1))</f>
        <v>#N/A</v>
      </c>
      <c r="G603" s="144" t="str">
        <f aca="false">INDEX(Book_Type,MATCH($B603,Book,0),1)</f>
        <v>M</v>
      </c>
      <c r="H603" s="144" t="e">
        <f aca="false">$F603&amp;$C603</f>
        <v>#N/A</v>
      </c>
    </row>
    <row r="604" customFormat="false" ht="12.75" hidden="false" customHeight="false" outlineLevel="0" collapsed="false">
      <c r="A604" s="148" t="n">
        <v>37264</v>
      </c>
      <c r="B604" s="144" t="s">
        <v>130</v>
      </c>
      <c r="C604" s="144" t="s">
        <v>68</v>
      </c>
      <c r="D604" s="145" t="n">
        <v>9955.2196</v>
      </c>
      <c r="E604" s="145" t="n">
        <v>9955.2196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37265</v>
      </c>
      <c r="B605" s="144" t="s">
        <v>130</v>
      </c>
      <c r="C605" s="144" t="s">
        <v>68</v>
      </c>
      <c r="D605" s="145" t="n">
        <v>9955.2196</v>
      </c>
      <c r="E605" s="145" t="n">
        <v>9955.2196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37266</v>
      </c>
      <c r="B606" s="144" t="s">
        <v>130</v>
      </c>
      <c r="C606" s="144" t="s">
        <v>68</v>
      </c>
      <c r="D606" s="145" t="n">
        <v>9955.2196</v>
      </c>
      <c r="E606" s="145" t="n">
        <v>9955.2196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37267</v>
      </c>
      <c r="B607" s="144" t="s">
        <v>130</v>
      </c>
      <c r="C607" s="144" t="s">
        <v>68</v>
      </c>
      <c r="D607" s="145" t="n">
        <v>9955.2196</v>
      </c>
      <c r="E607" s="145" t="n">
        <v>9955.2196</v>
      </c>
      <c r="F607" s="149" t="e">
        <f aca="false">IF(REF_DT&lt;=LastDay,INDEX(IntraMonth_Buckets,MATCH($A607,IntraSumMonths,0),1),INDEX(BucketTable,MATCH($A607,SumMonths,0),1))</f>
        <v>#N/A</v>
      </c>
      <c r="G607" s="144" t="str">
        <f aca="false">INDEX(Book_Type,MATCH($B607,Book,0),1)</f>
        <v>M</v>
      </c>
      <c r="H607" s="144" t="e">
        <f aca="false">$F607&amp;$C607</f>
        <v>#N/A</v>
      </c>
    </row>
    <row r="608" customFormat="false" ht="12.75" hidden="false" customHeight="false" outlineLevel="0" collapsed="false">
      <c r="A608" s="148" t="n">
        <v>37268</v>
      </c>
      <c r="B608" s="144" t="s">
        <v>130</v>
      </c>
      <c r="C608" s="144" t="s">
        <v>68</v>
      </c>
      <c r="D608" s="145" t="n">
        <v>9955.2196</v>
      </c>
      <c r="E608" s="145" t="n">
        <v>9955.2196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37269</v>
      </c>
      <c r="B609" s="144" t="s">
        <v>130</v>
      </c>
      <c r="C609" s="144" t="s">
        <v>68</v>
      </c>
      <c r="D609" s="145" t="n">
        <v>9955.2196</v>
      </c>
      <c r="E609" s="145" t="n">
        <v>9955.2196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37270</v>
      </c>
      <c r="B610" s="144" t="s">
        <v>130</v>
      </c>
      <c r="C610" s="144" t="s">
        <v>68</v>
      </c>
      <c r="D610" s="145" t="n">
        <v>9955.2196</v>
      </c>
      <c r="E610" s="145" t="n">
        <v>9955.2196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37271</v>
      </c>
      <c r="B611" s="144" t="s">
        <v>130</v>
      </c>
      <c r="C611" s="144" t="s">
        <v>68</v>
      </c>
      <c r="D611" s="145" t="n">
        <v>9955.2196</v>
      </c>
      <c r="E611" s="145" t="n">
        <v>9955.2196</v>
      </c>
      <c r="F611" s="149" t="n">
        <f aca="false">IF(REF_DT&lt;=LastDay,INDEX(IntraMonth_Buckets,MATCH($A611,IntraSumMonths,0),1),INDEX(BucketTable,MATCH($A611,SumMonths,0),1))</f>
        <v>3</v>
      </c>
      <c r="G611" s="144" t="str">
        <f aca="false">INDEX(Book_Type,MATCH($B611,Book,0),1)</f>
        <v>M</v>
      </c>
      <c r="H611" s="144" t="str">
        <f aca="false">$F611&amp;$C611</f>
        <v>3GDP-NTHWST/CANB</v>
      </c>
    </row>
    <row r="612" customFormat="false" ht="12.75" hidden="false" customHeight="false" outlineLevel="0" collapsed="false">
      <c r="A612" s="148" t="n">
        <v>37272</v>
      </c>
      <c r="B612" s="144" t="s">
        <v>130</v>
      </c>
      <c r="C612" s="144" t="s">
        <v>68</v>
      </c>
      <c r="D612" s="145" t="n">
        <v>9955.2196</v>
      </c>
      <c r="E612" s="145" t="n">
        <v>9955.2196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37273</v>
      </c>
      <c r="B613" s="144" t="s">
        <v>130</v>
      </c>
      <c r="C613" s="144" t="s">
        <v>68</v>
      </c>
      <c r="D613" s="145" t="n">
        <v>9955.2196</v>
      </c>
      <c r="E613" s="145" t="n">
        <v>9955.2196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37274</v>
      </c>
      <c r="B614" s="144" t="s">
        <v>130</v>
      </c>
      <c r="C614" s="144" t="s">
        <v>68</v>
      </c>
      <c r="D614" s="145" t="n">
        <v>9955.2196</v>
      </c>
      <c r="E614" s="145" t="n">
        <v>9955.2196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37275</v>
      </c>
      <c r="B615" s="144" t="s">
        <v>130</v>
      </c>
      <c r="C615" s="144" t="s">
        <v>68</v>
      </c>
      <c r="D615" s="145" t="n">
        <v>9955.2196</v>
      </c>
      <c r="E615" s="145" t="n">
        <v>9955.2196</v>
      </c>
      <c r="F615" s="149" t="e">
        <f aca="false">IF(REF_DT&lt;=LastDay,INDEX(IntraMonth_Buckets,MATCH($A615,IntraSumMonths,0),1),INDEX(BucketTable,MATCH($A615,SumMonths,0),1))</f>
        <v>#N/A</v>
      </c>
      <c r="G615" s="144" t="str">
        <f aca="false">INDEX(Book_Type,MATCH($B615,Book,0),1)</f>
        <v>M</v>
      </c>
      <c r="H615" s="144" t="e">
        <f aca="false">$F615&amp;$C615</f>
        <v>#N/A</v>
      </c>
    </row>
    <row r="616" customFormat="false" ht="12.75" hidden="false" customHeight="false" outlineLevel="0" collapsed="false">
      <c r="A616" s="148" t="n">
        <v>37276</v>
      </c>
      <c r="B616" s="144" t="s">
        <v>130</v>
      </c>
      <c r="C616" s="144" t="s">
        <v>68</v>
      </c>
      <c r="D616" s="145" t="n">
        <v>9955.2196</v>
      </c>
      <c r="E616" s="145" t="n">
        <v>9955.2196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37277</v>
      </c>
      <c r="B617" s="144" t="s">
        <v>130</v>
      </c>
      <c r="C617" s="144" t="s">
        <v>68</v>
      </c>
      <c r="D617" s="145" t="n">
        <v>9955.2196</v>
      </c>
      <c r="E617" s="145" t="n">
        <v>9955.2196</v>
      </c>
      <c r="F617" s="149" t="e">
        <f aca="false">IF(REF_DT&lt;=LastDay,INDEX(IntraMonth_Buckets,MATCH($A617,IntraSumMonths,0),1),INDEX(BucketTable,MATCH($A617,SumMonths,0),1))</f>
        <v>#N/A</v>
      </c>
      <c r="G617" s="144" t="str">
        <f aca="false">INDEX(Book_Type,MATCH($B617,Book,0),1)</f>
        <v>M</v>
      </c>
      <c r="H617" s="144" t="e">
        <f aca="false">$F617&amp;$C617</f>
        <v>#N/A</v>
      </c>
    </row>
    <row r="618" customFormat="false" ht="12.75" hidden="false" customHeight="false" outlineLevel="0" collapsed="false">
      <c r="A618" s="148" t="n">
        <v>37278</v>
      </c>
      <c r="B618" s="144" t="s">
        <v>130</v>
      </c>
      <c r="C618" s="144" t="s">
        <v>68</v>
      </c>
      <c r="D618" s="145" t="n">
        <v>9955.2196</v>
      </c>
      <c r="E618" s="145" t="n">
        <v>9955.2196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37279</v>
      </c>
      <c r="B619" s="144" t="s">
        <v>130</v>
      </c>
      <c r="C619" s="144" t="s">
        <v>68</v>
      </c>
      <c r="D619" s="145" t="n">
        <v>9955.2196</v>
      </c>
      <c r="E619" s="145" t="n">
        <v>9955.2196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37280</v>
      </c>
      <c r="B620" s="144" t="s">
        <v>130</v>
      </c>
      <c r="C620" s="144" t="s">
        <v>68</v>
      </c>
      <c r="D620" s="145" t="n">
        <v>9955.2196</v>
      </c>
      <c r="E620" s="145" t="n">
        <v>9955.2196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37281</v>
      </c>
      <c r="B621" s="144" t="s">
        <v>130</v>
      </c>
      <c r="C621" s="144" t="s">
        <v>68</v>
      </c>
      <c r="D621" s="145" t="n">
        <v>9955.2196</v>
      </c>
      <c r="E621" s="145" t="n">
        <v>9955.2196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37282</v>
      </c>
      <c r="B622" s="144" t="s">
        <v>130</v>
      </c>
      <c r="C622" s="144" t="s">
        <v>68</v>
      </c>
      <c r="D622" s="145" t="n">
        <v>9955.2196</v>
      </c>
      <c r="E622" s="145" t="n">
        <v>9955.2196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37283</v>
      </c>
      <c r="B623" s="144" t="s">
        <v>130</v>
      </c>
      <c r="C623" s="144" t="s">
        <v>68</v>
      </c>
      <c r="D623" s="145" t="n">
        <v>9955.2196</v>
      </c>
      <c r="E623" s="145" t="n">
        <v>9955.2196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37284</v>
      </c>
      <c r="B624" s="144" t="s">
        <v>130</v>
      </c>
      <c r="C624" s="144" t="s">
        <v>68</v>
      </c>
      <c r="D624" s="145" t="n">
        <v>9955.2196</v>
      </c>
      <c r="E624" s="145" t="n">
        <v>9955.2196</v>
      </c>
      <c r="F624" s="149" t="e">
        <f aca="false">IF(REF_DT&lt;=LastDay,INDEX(IntraMonth_Buckets,MATCH($A624,IntraSumMonths,0),1),INDEX(BucketTable,MATCH($A624,SumMonths,0),1))</f>
        <v>#N/A</v>
      </c>
      <c r="G624" s="144" t="str">
        <f aca="false">INDEX(Book_Type,MATCH($B624,Book,0),1)</f>
        <v>M</v>
      </c>
      <c r="H624" s="144" t="e">
        <f aca="false">$F624&amp;$C624</f>
        <v>#N/A</v>
      </c>
    </row>
    <row r="625" customFormat="false" ht="12.75" hidden="false" customHeight="false" outlineLevel="0" collapsed="false">
      <c r="A625" s="148" t="n">
        <v>37285</v>
      </c>
      <c r="B625" s="144" t="s">
        <v>130</v>
      </c>
      <c r="C625" s="144" t="s">
        <v>68</v>
      </c>
      <c r="D625" s="145" t="n">
        <v>9955.2196</v>
      </c>
      <c r="E625" s="145" t="n">
        <v>9955.2196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37286</v>
      </c>
      <c r="B626" s="144" t="s">
        <v>130</v>
      </c>
      <c r="C626" s="144" t="s">
        <v>68</v>
      </c>
      <c r="D626" s="145" t="n">
        <v>9955.2196</v>
      </c>
      <c r="E626" s="145" t="n">
        <v>9955.2196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37287</v>
      </c>
      <c r="B627" s="144" t="s">
        <v>130</v>
      </c>
      <c r="C627" s="144" t="s">
        <v>68</v>
      </c>
      <c r="D627" s="145" t="n">
        <v>9955.2196</v>
      </c>
      <c r="E627" s="145" t="n">
        <v>9955.2196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37288</v>
      </c>
      <c r="B628" s="144" t="s">
        <v>130</v>
      </c>
      <c r="C628" s="144" t="s">
        <v>68</v>
      </c>
      <c r="D628" s="145" t="n">
        <v>9935.7104</v>
      </c>
      <c r="E628" s="145" t="n">
        <v>9935.7104</v>
      </c>
      <c r="F628" s="149" t="n">
        <f aca="false">IF(REF_DT&lt;=LastDay,INDEX(IntraMonth_Buckets,MATCH($A628,IntraSumMonths,0),1),INDEX(BucketTable,MATCH($A628,SumMonths,0),1))</f>
        <v>3</v>
      </c>
      <c r="G628" s="144" t="str">
        <f aca="false">INDEX(Book_Type,MATCH($B628,Book,0),1)</f>
        <v>M</v>
      </c>
      <c r="H628" s="144" t="str">
        <f aca="false">$F628&amp;$C628</f>
        <v>3GDP-NTHWST/CANB</v>
      </c>
    </row>
    <row r="629" customFormat="false" ht="12.75" hidden="false" customHeight="false" outlineLevel="0" collapsed="false">
      <c r="A629" s="148" t="n">
        <v>37289</v>
      </c>
      <c r="B629" s="144" t="s">
        <v>130</v>
      </c>
      <c r="C629" s="144" t="s">
        <v>68</v>
      </c>
      <c r="D629" s="145" t="n">
        <v>9935.7104</v>
      </c>
      <c r="E629" s="145" t="n">
        <v>9935.7104</v>
      </c>
      <c r="F629" s="149" t="e">
        <f aca="false">IF(REF_DT&lt;=LastDay,INDEX(IntraMonth_Buckets,MATCH($A629,IntraSumMonths,0),1),INDEX(BucketTable,MATCH($A629,SumMonths,0),1))</f>
        <v>#N/A</v>
      </c>
      <c r="G629" s="144" t="str">
        <f aca="false">INDEX(Book_Type,MATCH($B629,Book,0),1)</f>
        <v>M</v>
      </c>
      <c r="H629" s="144" t="e">
        <f aca="false">$F629&amp;$C629</f>
        <v>#N/A</v>
      </c>
    </row>
    <row r="630" customFormat="false" ht="12.75" hidden="false" customHeight="false" outlineLevel="0" collapsed="false">
      <c r="A630" s="148" t="n">
        <v>37290</v>
      </c>
      <c r="B630" s="144" t="s">
        <v>130</v>
      </c>
      <c r="C630" s="144" t="s">
        <v>68</v>
      </c>
      <c r="D630" s="145" t="n">
        <v>9935.7104</v>
      </c>
      <c r="E630" s="145" t="n">
        <v>9935.7104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37291</v>
      </c>
      <c r="B631" s="144" t="s">
        <v>130</v>
      </c>
      <c r="C631" s="144" t="s">
        <v>68</v>
      </c>
      <c r="D631" s="145" t="n">
        <v>9935.7104</v>
      </c>
      <c r="E631" s="145" t="n">
        <v>9935.7104</v>
      </c>
      <c r="F631" s="149" t="e">
        <f aca="false">IF(REF_DT&lt;=LastDay,INDEX(IntraMonth_Buckets,MATCH($A631,IntraSumMonths,0),1),INDEX(BucketTable,MATCH($A631,SumMonths,0),1))</f>
        <v>#N/A</v>
      </c>
      <c r="G631" s="144" t="str">
        <f aca="false">INDEX(Book_Type,MATCH($B631,Book,0),1)</f>
        <v>M</v>
      </c>
      <c r="H631" s="144" t="e">
        <f aca="false">$F631&amp;$C631</f>
        <v>#N/A</v>
      </c>
    </row>
    <row r="632" customFormat="false" ht="12.75" hidden="false" customHeight="false" outlineLevel="0" collapsed="false">
      <c r="A632" s="148" t="n">
        <v>37292</v>
      </c>
      <c r="B632" s="144" t="s">
        <v>130</v>
      </c>
      <c r="C632" s="144" t="s">
        <v>68</v>
      </c>
      <c r="D632" s="145" t="n">
        <v>9935.7104</v>
      </c>
      <c r="E632" s="145" t="n">
        <v>9935.7104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37293</v>
      </c>
      <c r="B633" s="144" t="s">
        <v>130</v>
      </c>
      <c r="C633" s="144" t="s">
        <v>68</v>
      </c>
      <c r="D633" s="145" t="n">
        <v>9935.7104</v>
      </c>
      <c r="E633" s="145" t="n">
        <v>9935.7104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37294</v>
      </c>
      <c r="B634" s="144" t="s">
        <v>130</v>
      </c>
      <c r="C634" s="144" t="s">
        <v>68</v>
      </c>
      <c r="D634" s="145" t="n">
        <v>9935.7104</v>
      </c>
      <c r="E634" s="145" t="n">
        <v>9935.7104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37295</v>
      </c>
      <c r="B635" s="144" t="s">
        <v>130</v>
      </c>
      <c r="C635" s="144" t="s">
        <v>68</v>
      </c>
      <c r="D635" s="145" t="n">
        <v>9935.7104</v>
      </c>
      <c r="E635" s="145" t="n">
        <v>9935.7104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37296</v>
      </c>
      <c r="B636" s="144" t="s">
        <v>130</v>
      </c>
      <c r="C636" s="144" t="s">
        <v>68</v>
      </c>
      <c r="D636" s="145" t="n">
        <v>9935.7104</v>
      </c>
      <c r="E636" s="145" t="n">
        <v>9935.7104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37297</v>
      </c>
      <c r="B637" s="144" t="s">
        <v>130</v>
      </c>
      <c r="C637" s="144" t="s">
        <v>68</v>
      </c>
      <c r="D637" s="145" t="n">
        <v>9935.7104</v>
      </c>
      <c r="E637" s="145" t="n">
        <v>9935.7104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37298</v>
      </c>
      <c r="B638" s="144" t="s">
        <v>130</v>
      </c>
      <c r="C638" s="144" t="s">
        <v>68</v>
      </c>
      <c r="D638" s="145" t="n">
        <v>9935.7104</v>
      </c>
      <c r="E638" s="145" t="n">
        <v>9935.7104</v>
      </c>
      <c r="F638" s="149" t="e">
        <f aca="false">IF(REF_DT&lt;=LastDay,INDEX(IntraMonth_Buckets,MATCH($A638,IntraSumMonths,0),1),INDEX(BucketTable,MATCH($A638,SumMonths,0),1))</f>
        <v>#N/A</v>
      </c>
      <c r="G638" s="144" t="str">
        <f aca="false">INDEX(Book_Type,MATCH($B638,Book,0),1)</f>
        <v>M</v>
      </c>
      <c r="H638" s="144" t="e">
        <f aca="false">$F638&amp;$C638</f>
        <v>#N/A</v>
      </c>
    </row>
    <row r="639" customFormat="false" ht="12.75" hidden="false" customHeight="false" outlineLevel="0" collapsed="false">
      <c r="A639" s="148" t="n">
        <v>37299</v>
      </c>
      <c r="B639" s="144" t="s">
        <v>130</v>
      </c>
      <c r="C639" s="144" t="s">
        <v>68</v>
      </c>
      <c r="D639" s="145" t="n">
        <v>9935.7104</v>
      </c>
      <c r="E639" s="145" t="n">
        <v>9935.7104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37300</v>
      </c>
      <c r="B640" s="144" t="s">
        <v>130</v>
      </c>
      <c r="C640" s="144" t="s">
        <v>68</v>
      </c>
      <c r="D640" s="145" t="n">
        <v>9935.7104</v>
      </c>
      <c r="E640" s="145" t="n">
        <v>9935.7104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37301</v>
      </c>
      <c r="B641" s="144" t="s">
        <v>130</v>
      </c>
      <c r="C641" s="144" t="s">
        <v>68</v>
      </c>
      <c r="D641" s="145" t="n">
        <v>9935.7104</v>
      </c>
      <c r="E641" s="145" t="n">
        <v>9935.7104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37302</v>
      </c>
      <c r="B642" s="144" t="s">
        <v>130</v>
      </c>
      <c r="C642" s="144" t="s">
        <v>68</v>
      </c>
      <c r="D642" s="145" t="n">
        <v>9935.7104</v>
      </c>
      <c r="E642" s="145" t="n">
        <v>9935.7104</v>
      </c>
      <c r="F642" s="149" t="n">
        <f aca="false">IF(REF_DT&lt;=LastDay,INDEX(IntraMonth_Buckets,MATCH($A642,IntraSumMonths,0),1),INDEX(BucketTable,MATCH($A642,SumMonths,0),1))</f>
        <v>3</v>
      </c>
      <c r="G642" s="144" t="str">
        <f aca="false">INDEX(Book_Type,MATCH($B642,Book,0),1)</f>
        <v>M</v>
      </c>
      <c r="H642" s="144" t="str">
        <f aca="false">$F642&amp;$C642</f>
        <v>3GDP-NTHWST/CANB</v>
      </c>
    </row>
    <row r="643" customFormat="false" ht="12.75" hidden="false" customHeight="false" outlineLevel="0" collapsed="false">
      <c r="A643" s="148" t="n">
        <v>37303</v>
      </c>
      <c r="B643" s="144" t="s">
        <v>130</v>
      </c>
      <c r="C643" s="144" t="s">
        <v>68</v>
      </c>
      <c r="D643" s="145" t="n">
        <v>9935.7104</v>
      </c>
      <c r="E643" s="145" t="n">
        <v>9935.7104</v>
      </c>
      <c r="F643" s="149" t="e">
        <f aca="false">IF(REF_DT&lt;=LastDay,INDEX(IntraMonth_Buckets,MATCH($A643,IntraSumMonths,0),1),INDEX(BucketTable,MATCH($A643,SumMonths,0),1))</f>
        <v>#N/A</v>
      </c>
      <c r="G643" s="144" t="str">
        <f aca="false">INDEX(Book_Type,MATCH($B643,Book,0),1)</f>
        <v>M</v>
      </c>
      <c r="H643" s="144" t="e">
        <f aca="false">$F643&amp;$C643</f>
        <v>#N/A</v>
      </c>
    </row>
    <row r="644" customFormat="false" ht="12.75" hidden="false" customHeight="false" outlineLevel="0" collapsed="false">
      <c r="A644" s="148" t="n">
        <v>37304</v>
      </c>
      <c r="B644" s="144" t="s">
        <v>130</v>
      </c>
      <c r="C644" s="144" t="s">
        <v>68</v>
      </c>
      <c r="D644" s="145" t="n">
        <v>9935.7104</v>
      </c>
      <c r="E644" s="145" t="n">
        <v>9935.7104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37305</v>
      </c>
      <c r="B645" s="144" t="s">
        <v>130</v>
      </c>
      <c r="C645" s="144" t="s">
        <v>68</v>
      </c>
      <c r="D645" s="145" t="n">
        <v>9935.7104</v>
      </c>
      <c r="E645" s="145" t="n">
        <v>9935.7104</v>
      </c>
      <c r="F645" s="149" t="e">
        <f aca="false">IF(REF_DT&lt;=LastDay,INDEX(IntraMonth_Buckets,MATCH($A645,IntraSumMonths,0),1),INDEX(BucketTable,MATCH($A645,SumMonths,0),1))</f>
        <v>#N/A</v>
      </c>
      <c r="G645" s="144" t="str">
        <f aca="false">INDEX(Book_Type,MATCH($B645,Book,0),1)</f>
        <v>M</v>
      </c>
      <c r="H645" s="144" t="e">
        <f aca="false">$F645&amp;$C645</f>
        <v>#N/A</v>
      </c>
    </row>
    <row r="646" customFormat="false" ht="12.75" hidden="false" customHeight="false" outlineLevel="0" collapsed="false">
      <c r="A646" s="148" t="n">
        <v>37306</v>
      </c>
      <c r="B646" s="144" t="s">
        <v>130</v>
      </c>
      <c r="C646" s="144" t="s">
        <v>68</v>
      </c>
      <c r="D646" s="145" t="n">
        <v>9935.7104</v>
      </c>
      <c r="E646" s="145" t="n">
        <v>9935.7104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37307</v>
      </c>
      <c r="B647" s="144" t="s">
        <v>130</v>
      </c>
      <c r="C647" s="144" t="s">
        <v>68</v>
      </c>
      <c r="D647" s="145" t="n">
        <v>9935.7104</v>
      </c>
      <c r="E647" s="145" t="n">
        <v>9935.7104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37308</v>
      </c>
      <c r="B648" s="144" t="s">
        <v>130</v>
      </c>
      <c r="C648" s="144" t="s">
        <v>68</v>
      </c>
      <c r="D648" s="145" t="n">
        <v>9935.7104</v>
      </c>
      <c r="E648" s="145" t="n">
        <v>9935.7104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37309</v>
      </c>
      <c r="B649" s="144" t="s">
        <v>130</v>
      </c>
      <c r="C649" s="144" t="s">
        <v>68</v>
      </c>
      <c r="D649" s="145" t="n">
        <v>9935.7104</v>
      </c>
      <c r="E649" s="145" t="n">
        <v>9935.7104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37310</v>
      </c>
      <c r="B650" s="144" t="s">
        <v>130</v>
      </c>
      <c r="C650" s="144" t="s">
        <v>68</v>
      </c>
      <c r="D650" s="145" t="n">
        <v>9935.7104</v>
      </c>
      <c r="E650" s="145" t="n">
        <v>9935.7104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37311</v>
      </c>
      <c r="B651" s="144" t="s">
        <v>130</v>
      </c>
      <c r="C651" s="144" t="s">
        <v>68</v>
      </c>
      <c r="D651" s="145" t="n">
        <v>9935.7104</v>
      </c>
      <c r="E651" s="145" t="n">
        <v>9935.7104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37312</v>
      </c>
      <c r="B652" s="144" t="s">
        <v>130</v>
      </c>
      <c r="C652" s="144" t="s">
        <v>68</v>
      </c>
      <c r="D652" s="145" t="n">
        <v>9935.7104</v>
      </c>
      <c r="E652" s="145" t="n">
        <v>9935.7104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37313</v>
      </c>
      <c r="B653" s="144" t="s">
        <v>130</v>
      </c>
      <c r="C653" s="144" t="s">
        <v>68</v>
      </c>
      <c r="D653" s="145" t="n">
        <v>9935.7104</v>
      </c>
      <c r="E653" s="145" t="n">
        <v>9935.7104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37314</v>
      </c>
      <c r="B654" s="144" t="s">
        <v>130</v>
      </c>
      <c r="C654" s="144" t="s">
        <v>68</v>
      </c>
      <c r="D654" s="145" t="n">
        <v>9935.7104</v>
      </c>
      <c r="E654" s="145" t="n">
        <v>9935.7104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37315</v>
      </c>
      <c r="B655" s="144" t="s">
        <v>130</v>
      </c>
      <c r="C655" s="144" t="s">
        <v>68</v>
      </c>
      <c r="D655" s="145" t="n">
        <v>9935.7104</v>
      </c>
      <c r="E655" s="145" t="n">
        <v>9935.7104</v>
      </c>
      <c r="F655" s="149" t="e">
        <f aca="false">IF(REF_DT&lt;=LastDay,INDEX(IntraMonth_Buckets,MATCH($A655,IntraSumMonths,0),1),INDEX(BucketTable,MATCH($A655,SumMonths,0),1))</f>
        <v>#N/A</v>
      </c>
      <c r="G655" s="144" t="str">
        <f aca="false">INDEX(Book_Type,MATCH($B655,Book,0),1)</f>
        <v>M</v>
      </c>
      <c r="H655" s="144" t="e">
        <f aca="false">$F655&amp;$C655</f>
        <v>#N/A</v>
      </c>
    </row>
    <row r="656" customFormat="false" ht="12.75" hidden="false" customHeight="false" outlineLevel="0" collapsed="false">
      <c r="A656" s="148" t="n">
        <v>37316</v>
      </c>
      <c r="B656" s="144" t="s">
        <v>130</v>
      </c>
      <c r="C656" s="144" t="s">
        <v>68</v>
      </c>
      <c r="D656" s="145" t="n">
        <v>9919.176</v>
      </c>
      <c r="E656" s="145" t="n">
        <v>9919.176</v>
      </c>
      <c r="F656" s="149" t="n">
        <f aca="false">IF(REF_DT&lt;=LastDay,INDEX(IntraMonth_Buckets,MATCH($A656,IntraSumMonths,0),1),INDEX(BucketTable,MATCH($A656,SumMonths,0),1))</f>
        <v>3</v>
      </c>
      <c r="G656" s="144" t="str">
        <f aca="false">INDEX(Book_Type,MATCH($B656,Book,0),1)</f>
        <v>M</v>
      </c>
      <c r="H656" s="144" t="str">
        <f aca="false">$F656&amp;$C656</f>
        <v>3GDP-NTHWST/CANB</v>
      </c>
    </row>
    <row r="657" customFormat="false" ht="12.75" hidden="false" customHeight="false" outlineLevel="0" collapsed="false">
      <c r="A657" s="148" t="n">
        <v>37317</v>
      </c>
      <c r="B657" s="144" t="s">
        <v>130</v>
      </c>
      <c r="C657" s="144" t="s">
        <v>68</v>
      </c>
      <c r="D657" s="145" t="n">
        <v>9919.176</v>
      </c>
      <c r="E657" s="145" t="n">
        <v>9919.176</v>
      </c>
      <c r="F657" s="149" t="e">
        <f aca="false">IF(REF_DT&lt;=LastDay,INDEX(IntraMonth_Buckets,MATCH($A657,IntraSumMonths,0),1),INDEX(BucketTable,MATCH($A657,SumMonths,0),1))</f>
        <v>#N/A</v>
      </c>
      <c r="G657" s="144" t="str">
        <f aca="false">INDEX(Book_Type,MATCH($B657,Book,0),1)</f>
        <v>M</v>
      </c>
      <c r="H657" s="144" t="e">
        <f aca="false">$F657&amp;$C657</f>
        <v>#N/A</v>
      </c>
    </row>
    <row r="658" customFormat="false" ht="12.75" hidden="false" customHeight="false" outlineLevel="0" collapsed="false">
      <c r="A658" s="148" t="n">
        <v>37318</v>
      </c>
      <c r="B658" s="144" t="s">
        <v>130</v>
      </c>
      <c r="C658" s="144" t="s">
        <v>68</v>
      </c>
      <c r="D658" s="145" t="n">
        <v>9919.176</v>
      </c>
      <c r="E658" s="145" t="n">
        <v>9919.176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37319</v>
      </c>
      <c r="B659" s="144" t="s">
        <v>130</v>
      </c>
      <c r="C659" s="144" t="s">
        <v>68</v>
      </c>
      <c r="D659" s="145" t="n">
        <v>9919.176</v>
      </c>
      <c r="E659" s="145" t="n">
        <v>9919.176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37320</v>
      </c>
      <c r="B660" s="144" t="s">
        <v>130</v>
      </c>
      <c r="C660" s="144" t="s">
        <v>68</v>
      </c>
      <c r="D660" s="145" t="n">
        <v>9919.176</v>
      </c>
      <c r="E660" s="145" t="n">
        <v>9919.176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37321</v>
      </c>
      <c r="B661" s="144" t="s">
        <v>130</v>
      </c>
      <c r="C661" s="144" t="s">
        <v>68</v>
      </c>
      <c r="D661" s="145" t="n">
        <v>9919.176</v>
      </c>
      <c r="E661" s="145" t="n">
        <v>9919.176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37322</v>
      </c>
      <c r="B662" s="144" t="s">
        <v>130</v>
      </c>
      <c r="C662" s="144" t="s">
        <v>68</v>
      </c>
      <c r="D662" s="145" t="n">
        <v>9919.176</v>
      </c>
      <c r="E662" s="145" t="n">
        <v>9919.176</v>
      </c>
      <c r="F662" s="149" t="e">
        <f aca="false">IF(REF_DT&lt;=LastDay,INDEX(IntraMonth_Buckets,MATCH($A662,IntraSumMonths,0),1),INDEX(BucketTable,MATCH($A662,SumMonths,0),1))</f>
        <v>#N/A</v>
      </c>
      <c r="G662" s="144" t="str">
        <f aca="false">INDEX(Book_Type,MATCH($B662,Book,0),1)</f>
        <v>M</v>
      </c>
      <c r="H662" s="144" t="e">
        <f aca="false">$F662&amp;$C662</f>
        <v>#N/A</v>
      </c>
    </row>
    <row r="663" customFormat="false" ht="12.75" hidden="false" customHeight="false" outlineLevel="0" collapsed="false">
      <c r="A663" s="148" t="n">
        <v>37323</v>
      </c>
      <c r="B663" s="144" t="s">
        <v>130</v>
      </c>
      <c r="C663" s="144" t="s">
        <v>68</v>
      </c>
      <c r="D663" s="145" t="n">
        <v>9919.176</v>
      </c>
      <c r="E663" s="145" t="n">
        <v>9919.176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37324</v>
      </c>
      <c r="B664" s="144" t="s">
        <v>130</v>
      </c>
      <c r="C664" s="144" t="s">
        <v>68</v>
      </c>
      <c r="D664" s="145" t="n">
        <v>9919.176</v>
      </c>
      <c r="E664" s="145" t="n">
        <v>9919.176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37325</v>
      </c>
      <c r="B665" s="144" t="s">
        <v>130</v>
      </c>
      <c r="C665" s="144" t="s">
        <v>68</v>
      </c>
      <c r="D665" s="145" t="n">
        <v>9919.176</v>
      </c>
      <c r="E665" s="145" t="n">
        <v>9919.176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37326</v>
      </c>
      <c r="B666" s="144" t="s">
        <v>130</v>
      </c>
      <c r="C666" s="144" t="s">
        <v>68</v>
      </c>
      <c r="D666" s="145" t="n">
        <v>9919.176</v>
      </c>
      <c r="E666" s="145" t="n">
        <v>9919.176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37327</v>
      </c>
      <c r="B667" s="144" t="s">
        <v>130</v>
      </c>
      <c r="C667" s="144" t="s">
        <v>68</v>
      </c>
      <c r="D667" s="145" t="n">
        <v>9919.176</v>
      </c>
      <c r="E667" s="145" t="n">
        <v>9919.176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37328</v>
      </c>
      <c r="B668" s="144" t="s">
        <v>130</v>
      </c>
      <c r="C668" s="144" t="s">
        <v>68</v>
      </c>
      <c r="D668" s="145" t="n">
        <v>9919.176</v>
      </c>
      <c r="E668" s="145" t="n">
        <v>9919.176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37329</v>
      </c>
      <c r="B669" s="144" t="s">
        <v>130</v>
      </c>
      <c r="C669" s="144" t="s">
        <v>68</v>
      </c>
      <c r="D669" s="145" t="n">
        <v>9919.176</v>
      </c>
      <c r="E669" s="145" t="n">
        <v>9919.176</v>
      </c>
      <c r="F669" s="149" t="e">
        <f aca="false">IF(REF_DT&lt;=LastDay,INDEX(IntraMonth_Buckets,MATCH($A669,IntraSumMonths,0),1),INDEX(BucketTable,MATCH($A669,SumMonths,0),1))</f>
        <v>#N/A</v>
      </c>
      <c r="G669" s="144" t="str">
        <f aca="false">INDEX(Book_Type,MATCH($B669,Book,0),1)</f>
        <v>M</v>
      </c>
      <c r="H669" s="144" t="e">
        <f aca="false">$F669&amp;$C669</f>
        <v>#N/A</v>
      </c>
    </row>
    <row r="670" customFormat="false" ht="12.75" hidden="false" customHeight="false" outlineLevel="0" collapsed="false">
      <c r="A670" s="148" t="n">
        <v>37330</v>
      </c>
      <c r="B670" s="144" t="s">
        <v>130</v>
      </c>
      <c r="C670" s="144" t="s">
        <v>68</v>
      </c>
      <c r="D670" s="145" t="n">
        <v>9919.176</v>
      </c>
      <c r="E670" s="145" t="n">
        <v>9919.176</v>
      </c>
      <c r="F670" s="149" t="n">
        <f aca="false">IF(REF_DT&lt;=LastDay,INDEX(IntraMonth_Buckets,MATCH($A670,IntraSumMonths,0),1),INDEX(BucketTable,MATCH($A670,SumMonths,0),1))</f>
        <v>3</v>
      </c>
      <c r="G670" s="144" t="str">
        <f aca="false">INDEX(Book_Type,MATCH($B670,Book,0),1)</f>
        <v>M</v>
      </c>
      <c r="H670" s="144" t="str">
        <f aca="false">$F670&amp;$C670</f>
        <v>3GDP-NTHWST/CANB</v>
      </c>
    </row>
    <row r="671" customFormat="false" ht="12.75" hidden="false" customHeight="false" outlineLevel="0" collapsed="false">
      <c r="A671" s="148" t="n">
        <v>37331</v>
      </c>
      <c r="B671" s="144" t="s">
        <v>130</v>
      </c>
      <c r="C671" s="144" t="s">
        <v>68</v>
      </c>
      <c r="D671" s="145" t="n">
        <v>9919.176</v>
      </c>
      <c r="E671" s="145" t="n">
        <v>9919.176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37332</v>
      </c>
      <c r="B672" s="144" t="s">
        <v>130</v>
      </c>
      <c r="C672" s="144" t="s">
        <v>68</v>
      </c>
      <c r="D672" s="145" t="n">
        <v>9919.176</v>
      </c>
      <c r="E672" s="145" t="n">
        <v>9919.176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37333</v>
      </c>
      <c r="B673" s="144" t="s">
        <v>130</v>
      </c>
      <c r="C673" s="144" t="s">
        <v>68</v>
      </c>
      <c r="D673" s="145" t="n">
        <v>9919.176</v>
      </c>
      <c r="E673" s="145" t="n">
        <v>9919.176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37334</v>
      </c>
      <c r="B674" s="144" t="s">
        <v>130</v>
      </c>
      <c r="C674" s="144" t="s">
        <v>68</v>
      </c>
      <c r="D674" s="145" t="n">
        <v>9919.176</v>
      </c>
      <c r="E674" s="145" t="n">
        <v>9919.176</v>
      </c>
      <c r="F674" s="149" t="e">
        <f aca="false">IF(REF_DT&lt;=LastDay,INDEX(IntraMonth_Buckets,MATCH($A674,IntraSumMonths,0),1),INDEX(BucketTable,MATCH($A674,SumMonths,0),1))</f>
        <v>#N/A</v>
      </c>
      <c r="G674" s="144" t="str">
        <f aca="false">INDEX(Book_Type,MATCH($B674,Book,0),1)</f>
        <v>M</v>
      </c>
      <c r="H674" s="144" t="e">
        <f aca="false">$F674&amp;$C674</f>
        <v>#N/A</v>
      </c>
    </row>
    <row r="675" customFormat="false" ht="12.75" hidden="false" customHeight="false" outlineLevel="0" collapsed="false">
      <c r="A675" s="148" t="n">
        <v>37335</v>
      </c>
      <c r="B675" s="144" t="s">
        <v>130</v>
      </c>
      <c r="C675" s="144" t="s">
        <v>68</v>
      </c>
      <c r="D675" s="145" t="n">
        <v>9919.176</v>
      </c>
      <c r="E675" s="145" t="n">
        <v>9919.176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37336</v>
      </c>
      <c r="B676" s="144" t="s">
        <v>130</v>
      </c>
      <c r="C676" s="144" t="s">
        <v>68</v>
      </c>
      <c r="D676" s="145" t="n">
        <v>9919.176</v>
      </c>
      <c r="E676" s="145" t="n">
        <v>9919.176</v>
      </c>
      <c r="F676" s="149" t="e">
        <f aca="false">IF(REF_DT&lt;=LastDay,INDEX(IntraMonth_Buckets,MATCH($A676,IntraSumMonths,0),1),INDEX(BucketTable,MATCH($A676,SumMonths,0),1))</f>
        <v>#N/A</v>
      </c>
      <c r="G676" s="144" t="str">
        <f aca="false">INDEX(Book_Type,MATCH($B676,Book,0),1)</f>
        <v>M</v>
      </c>
      <c r="H676" s="144" t="e">
        <f aca="false">$F676&amp;$C676</f>
        <v>#N/A</v>
      </c>
    </row>
    <row r="677" customFormat="false" ht="12.75" hidden="false" customHeight="false" outlineLevel="0" collapsed="false">
      <c r="A677" s="148" t="n">
        <v>37337</v>
      </c>
      <c r="B677" s="144" t="s">
        <v>130</v>
      </c>
      <c r="C677" s="144" t="s">
        <v>68</v>
      </c>
      <c r="D677" s="145" t="n">
        <v>9919.176</v>
      </c>
      <c r="E677" s="145" t="n">
        <v>9919.176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37338</v>
      </c>
      <c r="B678" s="144" t="s">
        <v>130</v>
      </c>
      <c r="C678" s="144" t="s">
        <v>68</v>
      </c>
      <c r="D678" s="145" t="n">
        <v>9919.176</v>
      </c>
      <c r="E678" s="145" t="n">
        <v>9919.176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37339</v>
      </c>
      <c r="B679" s="144" t="s">
        <v>130</v>
      </c>
      <c r="C679" s="144" t="s">
        <v>68</v>
      </c>
      <c r="D679" s="145" t="n">
        <v>9919.176</v>
      </c>
      <c r="E679" s="145" t="n">
        <v>9919.176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37340</v>
      </c>
      <c r="B680" s="144" t="s">
        <v>130</v>
      </c>
      <c r="C680" s="144" t="s">
        <v>68</v>
      </c>
      <c r="D680" s="145" t="n">
        <v>9919.176</v>
      </c>
      <c r="E680" s="145" t="n">
        <v>9919.176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37341</v>
      </c>
      <c r="B681" s="144" t="s">
        <v>130</v>
      </c>
      <c r="C681" s="144" t="s">
        <v>68</v>
      </c>
      <c r="D681" s="145" t="n">
        <v>9919.176</v>
      </c>
      <c r="E681" s="145" t="n">
        <v>9919.176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37342</v>
      </c>
      <c r="B682" s="144" t="s">
        <v>130</v>
      </c>
      <c r="C682" s="144" t="s">
        <v>68</v>
      </c>
      <c r="D682" s="145" t="n">
        <v>9919.176</v>
      </c>
      <c r="E682" s="145" t="n">
        <v>9919.176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37343</v>
      </c>
      <c r="B683" s="144" t="s">
        <v>130</v>
      </c>
      <c r="C683" s="144" t="s">
        <v>68</v>
      </c>
      <c r="D683" s="145" t="n">
        <v>9919.176</v>
      </c>
      <c r="E683" s="145" t="n">
        <v>9919.176</v>
      </c>
      <c r="F683" s="149" t="e">
        <f aca="false">IF(REF_DT&lt;=LastDay,INDEX(IntraMonth_Buckets,MATCH($A683,IntraSumMonths,0),1),INDEX(BucketTable,MATCH($A683,SumMonths,0),1))</f>
        <v>#N/A</v>
      </c>
      <c r="G683" s="144" t="str">
        <f aca="false">INDEX(Book_Type,MATCH($B683,Book,0),1)</f>
        <v>M</v>
      </c>
      <c r="H683" s="144" t="e">
        <f aca="false">$F683&amp;$C683</f>
        <v>#N/A</v>
      </c>
    </row>
    <row r="684" customFormat="false" ht="12.75" hidden="false" customHeight="false" outlineLevel="0" collapsed="false">
      <c r="A684" s="148" t="n">
        <v>37344</v>
      </c>
      <c r="B684" s="144" t="s">
        <v>130</v>
      </c>
      <c r="C684" s="144" t="s">
        <v>68</v>
      </c>
      <c r="D684" s="145" t="n">
        <v>9919.176</v>
      </c>
      <c r="E684" s="145" t="n">
        <v>9919.176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37345</v>
      </c>
      <c r="B685" s="144" t="s">
        <v>130</v>
      </c>
      <c r="C685" s="144" t="s">
        <v>68</v>
      </c>
      <c r="D685" s="145" t="n">
        <v>9919.176</v>
      </c>
      <c r="E685" s="145" t="n">
        <v>9919.176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37346</v>
      </c>
      <c r="B686" s="144" t="s">
        <v>130</v>
      </c>
      <c r="C686" s="144" t="s">
        <v>68</v>
      </c>
      <c r="D686" s="145" t="n">
        <v>9919.176</v>
      </c>
      <c r="E686" s="145" t="n">
        <v>9919.176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37347</v>
      </c>
      <c r="B687" s="144" t="s">
        <v>130</v>
      </c>
      <c r="C687" s="144" t="s">
        <v>68</v>
      </c>
      <c r="D687" s="145" t="n">
        <v>0</v>
      </c>
      <c r="E687" s="145" t="n">
        <v>0</v>
      </c>
      <c r="F687" s="149" t="n">
        <f aca="false">IF(REF_DT&lt;=LastDay,INDEX(IntraMonth_Buckets,MATCH($A687,IntraSumMonths,0),1),INDEX(BucketTable,MATCH($A687,SumMonths,0),1))</f>
        <v>4</v>
      </c>
      <c r="G687" s="144" t="str">
        <f aca="false">INDEX(Book_Type,MATCH($B687,Book,0),1)</f>
        <v>M</v>
      </c>
      <c r="H687" s="144" t="str">
        <f aca="false">$F687&amp;$C687</f>
        <v>4GDP-NTHWST/CANB</v>
      </c>
    </row>
    <row r="688" customFormat="false" ht="12.75" hidden="false" customHeight="false" outlineLevel="0" collapsed="false">
      <c r="A688" s="148" t="n">
        <v>37348</v>
      </c>
      <c r="B688" s="144" t="s">
        <v>130</v>
      </c>
      <c r="C688" s="144" t="s">
        <v>68</v>
      </c>
      <c r="D688" s="145" t="n">
        <v>0</v>
      </c>
      <c r="E688" s="145" t="n">
        <v>0</v>
      </c>
      <c r="F688" s="149" t="e">
        <f aca="false">IF(REF_DT&lt;=LastDay,INDEX(IntraMonth_Buckets,MATCH($A688,IntraSumMonths,0),1),INDEX(BucketTable,MATCH($A688,SumMonths,0),1))</f>
        <v>#N/A</v>
      </c>
      <c r="G688" s="144" t="str">
        <f aca="false">INDEX(Book_Type,MATCH($B688,Book,0),1)</f>
        <v>M</v>
      </c>
      <c r="H688" s="144" t="e">
        <f aca="false">$F688&amp;$C688</f>
        <v>#N/A</v>
      </c>
    </row>
    <row r="689" customFormat="false" ht="12.75" hidden="false" customHeight="false" outlineLevel="0" collapsed="false">
      <c r="A689" s="148" t="n">
        <v>37349</v>
      </c>
      <c r="B689" s="144" t="s">
        <v>130</v>
      </c>
      <c r="C689" s="144" t="s">
        <v>68</v>
      </c>
      <c r="D689" s="145" t="n">
        <v>0</v>
      </c>
      <c r="E689" s="145" t="n">
        <v>0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37350</v>
      </c>
      <c r="B690" s="144" t="s">
        <v>130</v>
      </c>
      <c r="C690" s="144" t="s">
        <v>68</v>
      </c>
      <c r="D690" s="145" t="n">
        <v>0</v>
      </c>
      <c r="E690" s="145" t="n">
        <v>0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37351</v>
      </c>
      <c r="B691" s="144" t="s">
        <v>130</v>
      </c>
      <c r="C691" s="144" t="s">
        <v>68</v>
      </c>
      <c r="D691" s="145" t="n">
        <v>0</v>
      </c>
      <c r="E691" s="145" t="n">
        <v>0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37352</v>
      </c>
      <c r="B692" s="144" t="s">
        <v>130</v>
      </c>
      <c r="C692" s="144" t="s">
        <v>68</v>
      </c>
      <c r="D692" s="145" t="n">
        <v>0</v>
      </c>
      <c r="E692" s="145" t="n">
        <v>0</v>
      </c>
      <c r="F692" s="149" t="e">
        <f aca="false">IF(REF_DT&lt;=LastDay,INDEX(IntraMonth_Buckets,MATCH($A692,IntraSumMonths,0),1),INDEX(BucketTable,MATCH($A692,SumMonths,0),1))</f>
        <v>#N/A</v>
      </c>
      <c r="G692" s="144" t="str">
        <f aca="false">INDEX(Book_Type,MATCH($B692,Book,0),1)</f>
        <v>M</v>
      </c>
      <c r="H692" s="144" t="e">
        <f aca="false">$F692&amp;$C692</f>
        <v>#N/A</v>
      </c>
    </row>
    <row r="693" customFormat="false" ht="12.75" hidden="false" customHeight="false" outlineLevel="0" collapsed="false">
      <c r="A693" s="148" t="n">
        <v>37353</v>
      </c>
      <c r="B693" s="144" t="s">
        <v>130</v>
      </c>
      <c r="C693" s="144" t="s">
        <v>68</v>
      </c>
      <c r="D693" s="145" t="n">
        <v>0</v>
      </c>
      <c r="E693" s="145" t="n">
        <v>0</v>
      </c>
      <c r="F693" s="149" t="e">
        <f aca="false">IF(REF_DT&lt;=LastDay,INDEX(IntraMonth_Buckets,MATCH($A693,IntraSumMonths,0),1),INDEX(BucketTable,MATCH($A693,SumMonths,0),1))</f>
        <v>#N/A</v>
      </c>
      <c r="G693" s="144" t="str">
        <f aca="false">INDEX(Book_Type,MATCH($B693,Book,0),1)</f>
        <v>M</v>
      </c>
      <c r="H693" s="144" t="e">
        <f aca="false">$F693&amp;$C693</f>
        <v>#N/A</v>
      </c>
    </row>
    <row r="694" customFormat="false" ht="12.75" hidden="false" customHeight="false" outlineLevel="0" collapsed="false">
      <c r="A694" s="148" t="n">
        <v>37354</v>
      </c>
      <c r="B694" s="144" t="s">
        <v>130</v>
      </c>
      <c r="C694" s="144" t="s">
        <v>68</v>
      </c>
      <c r="D694" s="145" t="n">
        <v>0</v>
      </c>
      <c r="E694" s="145" t="n">
        <v>0</v>
      </c>
      <c r="F694" s="149" t="e">
        <f aca="false">IF(REF_DT&lt;=LastDay,INDEX(IntraMonth_Buckets,MATCH($A694,IntraSumMonths,0),1),INDEX(BucketTable,MATCH($A694,SumMonths,0),1))</f>
        <v>#N/A</v>
      </c>
      <c r="G694" s="144" t="str">
        <f aca="false">INDEX(Book_Type,MATCH($B694,Book,0),1)</f>
        <v>M</v>
      </c>
      <c r="H694" s="144" t="e">
        <f aca="false">$F694&amp;$C694</f>
        <v>#N/A</v>
      </c>
    </row>
    <row r="695" customFormat="false" ht="12.75" hidden="false" customHeight="false" outlineLevel="0" collapsed="false">
      <c r="A695" s="148" t="n">
        <v>37355</v>
      </c>
      <c r="B695" s="144" t="s">
        <v>130</v>
      </c>
      <c r="C695" s="144" t="s">
        <v>68</v>
      </c>
      <c r="D695" s="145" t="n">
        <v>0</v>
      </c>
      <c r="E695" s="145" t="n">
        <v>0</v>
      </c>
      <c r="F695" s="149" t="e">
        <f aca="false">IF(REF_DT&lt;=LastDay,INDEX(IntraMonth_Buckets,MATCH($A695,IntraSumMonths,0),1),INDEX(BucketTable,MATCH($A695,SumMonths,0),1))</f>
        <v>#N/A</v>
      </c>
      <c r="G695" s="144" t="str">
        <f aca="false">INDEX(Book_Type,MATCH($B695,Book,0),1)</f>
        <v>M</v>
      </c>
      <c r="H695" s="144" t="e">
        <f aca="false">$F695&amp;$C695</f>
        <v>#N/A</v>
      </c>
    </row>
    <row r="696" customFormat="false" ht="12.75" hidden="false" customHeight="false" outlineLevel="0" collapsed="false">
      <c r="A696" s="148" t="n">
        <v>37356</v>
      </c>
      <c r="B696" s="144" t="s">
        <v>130</v>
      </c>
      <c r="C696" s="144" t="s">
        <v>68</v>
      </c>
      <c r="D696" s="145" t="n">
        <v>0</v>
      </c>
      <c r="E696" s="145" t="n">
        <v>0</v>
      </c>
      <c r="F696" s="149" t="e">
        <f aca="false">IF(REF_DT&lt;=LastDay,INDEX(IntraMonth_Buckets,MATCH($A696,IntraSumMonths,0),1),INDEX(BucketTable,MATCH($A696,SumMonths,0),1))</f>
        <v>#N/A</v>
      </c>
      <c r="G696" s="144" t="str">
        <f aca="false">INDEX(Book_Type,MATCH($B696,Book,0),1)</f>
        <v>M</v>
      </c>
      <c r="H696" s="144" t="e">
        <f aca="false">$F696&amp;$C696</f>
        <v>#N/A</v>
      </c>
    </row>
    <row r="697" customFormat="false" ht="12.75" hidden="false" customHeight="false" outlineLevel="0" collapsed="false">
      <c r="A697" s="148" t="n">
        <v>37357</v>
      </c>
      <c r="B697" s="144" t="s">
        <v>130</v>
      </c>
      <c r="C697" s="144" t="s">
        <v>68</v>
      </c>
      <c r="D697" s="145" t="n">
        <v>0</v>
      </c>
      <c r="E697" s="145" t="n">
        <v>0</v>
      </c>
      <c r="F697" s="149" t="e">
        <f aca="false">IF(REF_DT&lt;=LastDay,INDEX(IntraMonth_Buckets,MATCH($A697,IntraSumMonths,0),1),INDEX(BucketTable,MATCH($A697,SumMonths,0),1))</f>
        <v>#N/A</v>
      </c>
      <c r="G697" s="144" t="str">
        <f aca="false">INDEX(Book_Type,MATCH($B697,Book,0),1)</f>
        <v>M</v>
      </c>
      <c r="H697" s="144" t="e">
        <f aca="false">$F697&amp;$C697</f>
        <v>#N/A</v>
      </c>
    </row>
    <row r="698" customFormat="false" ht="12.75" hidden="false" customHeight="false" outlineLevel="0" collapsed="false">
      <c r="A698" s="148" t="n">
        <v>37358</v>
      </c>
      <c r="B698" s="144" t="s">
        <v>130</v>
      </c>
      <c r="C698" s="144" t="s">
        <v>68</v>
      </c>
      <c r="D698" s="145" t="n">
        <v>0</v>
      </c>
      <c r="E698" s="145" t="n">
        <v>0</v>
      </c>
      <c r="F698" s="149" t="e">
        <f aca="false">IF(REF_DT&lt;=LastDay,INDEX(IntraMonth_Buckets,MATCH($A698,IntraSumMonths,0),1),INDEX(BucketTable,MATCH($A698,SumMonths,0),1))</f>
        <v>#N/A</v>
      </c>
      <c r="G698" s="144" t="str">
        <f aca="false">INDEX(Book_Type,MATCH($B698,Book,0),1)</f>
        <v>M</v>
      </c>
      <c r="H698" s="144" t="e">
        <f aca="false">$F698&amp;$C698</f>
        <v>#N/A</v>
      </c>
    </row>
    <row r="699" customFormat="false" ht="12.75" hidden="false" customHeight="false" outlineLevel="0" collapsed="false">
      <c r="A699" s="148" t="n">
        <v>37359</v>
      </c>
      <c r="B699" s="144" t="s">
        <v>130</v>
      </c>
      <c r="C699" s="144" t="s">
        <v>68</v>
      </c>
      <c r="D699" s="145" t="n">
        <v>0</v>
      </c>
      <c r="E699" s="145" t="n">
        <v>0</v>
      </c>
      <c r="F699" s="149" t="e">
        <f aca="false">IF(REF_DT&lt;=LastDay,INDEX(IntraMonth_Buckets,MATCH($A699,IntraSumMonths,0),1),INDEX(BucketTable,MATCH($A699,SumMonths,0),1))</f>
        <v>#N/A</v>
      </c>
      <c r="G699" s="144" t="str">
        <f aca="false">INDEX(Book_Type,MATCH($B699,Book,0),1)</f>
        <v>M</v>
      </c>
      <c r="H699" s="144" t="e">
        <f aca="false">$F699&amp;$C699</f>
        <v>#N/A</v>
      </c>
    </row>
    <row r="700" customFormat="false" ht="12.75" hidden="false" customHeight="false" outlineLevel="0" collapsed="false">
      <c r="A700" s="148" t="n">
        <v>37360</v>
      </c>
      <c r="B700" s="144" t="s">
        <v>130</v>
      </c>
      <c r="C700" s="144" t="s">
        <v>68</v>
      </c>
      <c r="D700" s="145" t="n">
        <v>0</v>
      </c>
      <c r="E700" s="145" t="n">
        <v>0</v>
      </c>
      <c r="F700" s="149" t="e">
        <f aca="false">IF(REF_DT&lt;=LastDay,INDEX(IntraMonth_Buckets,MATCH($A700,IntraSumMonths,0),1),INDEX(BucketTable,MATCH($A700,SumMonths,0),1))</f>
        <v>#N/A</v>
      </c>
      <c r="G700" s="144" t="str">
        <f aca="false">INDEX(Book_Type,MATCH($B700,Book,0),1)</f>
        <v>M</v>
      </c>
      <c r="H700" s="144" t="e">
        <f aca="false">$F700&amp;$C700</f>
        <v>#N/A</v>
      </c>
    </row>
    <row r="701" customFormat="false" ht="12.75" hidden="false" customHeight="false" outlineLevel="0" collapsed="false">
      <c r="A701" s="148" t="n">
        <v>37361</v>
      </c>
      <c r="B701" s="144" t="s">
        <v>130</v>
      </c>
      <c r="C701" s="144" t="s">
        <v>68</v>
      </c>
      <c r="D701" s="145" t="n">
        <v>0</v>
      </c>
      <c r="E701" s="145" t="n">
        <v>0</v>
      </c>
      <c r="F701" s="149" t="n">
        <f aca="false">IF(REF_DT&lt;=LastDay,INDEX(IntraMonth_Buckets,MATCH($A701,IntraSumMonths,0),1),INDEX(BucketTable,MATCH($A701,SumMonths,0),1))</f>
        <v>4</v>
      </c>
      <c r="G701" s="144" t="str">
        <f aca="false">INDEX(Book_Type,MATCH($B701,Book,0),1)</f>
        <v>M</v>
      </c>
      <c r="H701" s="144" t="str">
        <f aca="false">$F701&amp;$C701</f>
        <v>4GDP-NTHWST/CANB</v>
      </c>
    </row>
    <row r="702" customFormat="false" ht="12.75" hidden="false" customHeight="false" outlineLevel="0" collapsed="false">
      <c r="A702" s="148" t="n">
        <v>37362</v>
      </c>
      <c r="B702" s="144" t="s">
        <v>130</v>
      </c>
      <c r="C702" s="144" t="s">
        <v>68</v>
      </c>
      <c r="D702" s="145" t="n">
        <v>0</v>
      </c>
      <c r="E702" s="145" t="n">
        <v>0</v>
      </c>
      <c r="F702" s="149" t="e">
        <f aca="false">IF(REF_DT&lt;=LastDay,INDEX(IntraMonth_Buckets,MATCH($A702,IntraSumMonths,0),1),INDEX(BucketTable,MATCH($A702,SumMonths,0),1))</f>
        <v>#N/A</v>
      </c>
      <c r="G702" s="144" t="str">
        <f aca="false">INDEX(Book_Type,MATCH($B702,Book,0),1)</f>
        <v>M</v>
      </c>
      <c r="H702" s="144" t="e">
        <f aca="false">$F702&amp;$C702</f>
        <v>#N/A</v>
      </c>
    </row>
    <row r="703" customFormat="false" ht="12.75" hidden="false" customHeight="false" outlineLevel="0" collapsed="false">
      <c r="A703" s="148" t="n">
        <v>37363</v>
      </c>
      <c r="B703" s="144" t="s">
        <v>130</v>
      </c>
      <c r="C703" s="144" t="s">
        <v>68</v>
      </c>
      <c r="D703" s="145" t="n">
        <v>0</v>
      </c>
      <c r="E703" s="145" t="n">
        <v>0</v>
      </c>
      <c r="F703" s="149" t="e">
        <f aca="false">IF(REF_DT&lt;=LastDay,INDEX(IntraMonth_Buckets,MATCH($A703,IntraSumMonths,0),1),INDEX(BucketTable,MATCH($A703,SumMonths,0),1))</f>
        <v>#N/A</v>
      </c>
      <c r="G703" s="144" t="str">
        <f aca="false">INDEX(Book_Type,MATCH($B703,Book,0),1)</f>
        <v>M</v>
      </c>
      <c r="H703" s="144" t="e">
        <f aca="false">$F703&amp;$C703</f>
        <v>#N/A</v>
      </c>
    </row>
    <row r="704" customFormat="false" ht="12.75" hidden="false" customHeight="false" outlineLevel="0" collapsed="false">
      <c r="A704" s="148" t="n">
        <v>37364</v>
      </c>
      <c r="B704" s="144" t="s">
        <v>130</v>
      </c>
      <c r="C704" s="144" t="s">
        <v>68</v>
      </c>
      <c r="D704" s="145" t="n">
        <v>0</v>
      </c>
      <c r="E704" s="145" t="n">
        <v>0</v>
      </c>
      <c r="F704" s="149" t="e">
        <f aca="false">IF(REF_DT&lt;=LastDay,INDEX(IntraMonth_Buckets,MATCH($A704,IntraSumMonths,0),1),INDEX(BucketTable,MATCH($A704,SumMonths,0),1))</f>
        <v>#N/A</v>
      </c>
      <c r="G704" s="144" t="str">
        <f aca="false">INDEX(Book_Type,MATCH($B704,Book,0),1)</f>
        <v>M</v>
      </c>
      <c r="H704" s="144" t="e">
        <f aca="false">$F704&amp;$C704</f>
        <v>#N/A</v>
      </c>
    </row>
    <row r="705" customFormat="false" ht="12.75" hidden="false" customHeight="false" outlineLevel="0" collapsed="false">
      <c r="A705" s="148" t="n">
        <v>37365</v>
      </c>
      <c r="B705" s="144" t="s">
        <v>130</v>
      </c>
      <c r="C705" s="144" t="s">
        <v>68</v>
      </c>
      <c r="D705" s="145" t="n">
        <v>0</v>
      </c>
      <c r="E705" s="145" t="n">
        <v>0</v>
      </c>
      <c r="F705" s="149" t="e">
        <f aca="false">IF(REF_DT&lt;=LastDay,INDEX(IntraMonth_Buckets,MATCH($A705,IntraSumMonths,0),1),INDEX(BucketTable,MATCH($A705,SumMonths,0),1))</f>
        <v>#N/A</v>
      </c>
      <c r="G705" s="144" t="str">
        <f aca="false">INDEX(Book_Type,MATCH($B705,Book,0),1)</f>
        <v>M</v>
      </c>
      <c r="H705" s="144" t="e">
        <f aca="false">$F705&amp;$C705</f>
        <v>#N/A</v>
      </c>
    </row>
    <row r="706" customFormat="false" ht="12.75" hidden="false" customHeight="false" outlineLevel="0" collapsed="false">
      <c r="A706" s="148" t="n">
        <v>37366</v>
      </c>
      <c r="B706" s="144" t="s">
        <v>130</v>
      </c>
      <c r="C706" s="144" t="s">
        <v>68</v>
      </c>
      <c r="D706" s="145" t="n">
        <v>0</v>
      </c>
      <c r="E706" s="145" t="n">
        <v>0</v>
      </c>
      <c r="F706" s="149" t="e">
        <f aca="false">IF(REF_DT&lt;=LastDay,INDEX(IntraMonth_Buckets,MATCH($A706,IntraSumMonths,0),1),INDEX(BucketTable,MATCH($A706,SumMonths,0),1))</f>
        <v>#N/A</v>
      </c>
      <c r="G706" s="144" t="str">
        <f aca="false">INDEX(Book_Type,MATCH($B706,Book,0),1)</f>
        <v>M</v>
      </c>
      <c r="H706" s="144" t="e">
        <f aca="false">$F706&amp;$C706</f>
        <v>#N/A</v>
      </c>
    </row>
    <row r="707" customFormat="false" ht="12.75" hidden="false" customHeight="false" outlineLevel="0" collapsed="false">
      <c r="A707" s="148" t="n">
        <v>37367</v>
      </c>
      <c r="B707" s="144" t="s">
        <v>130</v>
      </c>
      <c r="C707" s="144" t="s">
        <v>68</v>
      </c>
      <c r="D707" s="145" t="n">
        <v>0</v>
      </c>
      <c r="E707" s="145" t="n">
        <v>0</v>
      </c>
      <c r="F707" s="149" t="e">
        <f aca="false">IF(REF_DT&lt;=LastDay,INDEX(IntraMonth_Buckets,MATCH($A707,IntraSumMonths,0),1),INDEX(BucketTable,MATCH($A707,SumMonths,0),1))</f>
        <v>#N/A</v>
      </c>
      <c r="G707" s="144" t="str">
        <f aca="false">INDEX(Book_Type,MATCH($B707,Book,0),1)</f>
        <v>M</v>
      </c>
      <c r="H707" s="144" t="e">
        <f aca="false">$F707&amp;$C707</f>
        <v>#N/A</v>
      </c>
    </row>
    <row r="708" customFormat="false" ht="12.75" hidden="false" customHeight="false" outlineLevel="0" collapsed="false">
      <c r="A708" s="148" t="n">
        <v>37368</v>
      </c>
      <c r="B708" s="144" t="s">
        <v>130</v>
      </c>
      <c r="C708" s="144" t="s">
        <v>68</v>
      </c>
      <c r="D708" s="145" t="n">
        <v>0</v>
      </c>
      <c r="E708" s="145" t="n">
        <v>0</v>
      </c>
      <c r="F708" s="149" t="e">
        <f aca="false">IF(REF_DT&lt;=LastDay,INDEX(IntraMonth_Buckets,MATCH($A708,IntraSumMonths,0),1),INDEX(BucketTable,MATCH($A708,SumMonths,0),1))</f>
        <v>#N/A</v>
      </c>
      <c r="G708" s="144" t="str">
        <f aca="false">INDEX(Book_Type,MATCH($B708,Book,0),1)</f>
        <v>M</v>
      </c>
      <c r="H708" s="144" t="e">
        <f aca="false">$F708&amp;$C708</f>
        <v>#N/A</v>
      </c>
    </row>
    <row r="709" customFormat="false" ht="12.75" hidden="false" customHeight="false" outlineLevel="0" collapsed="false">
      <c r="A709" s="148" t="n">
        <v>37369</v>
      </c>
      <c r="B709" s="144" t="s">
        <v>130</v>
      </c>
      <c r="C709" s="144" t="s">
        <v>68</v>
      </c>
      <c r="D709" s="145" t="n">
        <v>0</v>
      </c>
      <c r="E709" s="145" t="n">
        <v>0</v>
      </c>
      <c r="F709" s="149" t="e">
        <f aca="false">IF(REF_DT&lt;=LastDay,INDEX(IntraMonth_Buckets,MATCH($A709,IntraSumMonths,0),1),INDEX(BucketTable,MATCH($A709,SumMonths,0),1))</f>
        <v>#N/A</v>
      </c>
      <c r="G709" s="144" t="str">
        <f aca="false">INDEX(Book_Type,MATCH($B709,Book,0),1)</f>
        <v>M</v>
      </c>
      <c r="H709" s="144" t="e">
        <f aca="false">$F709&amp;$C709</f>
        <v>#N/A</v>
      </c>
    </row>
    <row r="710" customFormat="false" ht="12.75" hidden="false" customHeight="false" outlineLevel="0" collapsed="false">
      <c r="A710" s="148" t="n">
        <v>37370</v>
      </c>
      <c r="B710" s="144" t="s">
        <v>130</v>
      </c>
      <c r="C710" s="144" t="s">
        <v>68</v>
      </c>
      <c r="D710" s="145" t="n">
        <v>0</v>
      </c>
      <c r="E710" s="145" t="n">
        <v>0</v>
      </c>
      <c r="F710" s="149" t="e">
        <f aca="false">IF(REF_DT&lt;=LastDay,INDEX(IntraMonth_Buckets,MATCH($A710,IntraSumMonths,0),1),INDEX(BucketTable,MATCH($A710,SumMonths,0),1))</f>
        <v>#N/A</v>
      </c>
      <c r="G710" s="144" t="str">
        <f aca="false">INDEX(Book_Type,MATCH($B710,Book,0),1)</f>
        <v>M</v>
      </c>
      <c r="H710" s="144" t="e">
        <f aca="false">$F710&amp;$C710</f>
        <v>#N/A</v>
      </c>
    </row>
    <row r="711" customFormat="false" ht="12.75" hidden="false" customHeight="false" outlineLevel="0" collapsed="false">
      <c r="A711" s="148" t="n">
        <v>37371</v>
      </c>
      <c r="B711" s="144" t="s">
        <v>130</v>
      </c>
      <c r="C711" s="144" t="s">
        <v>68</v>
      </c>
      <c r="D711" s="145" t="n">
        <v>0</v>
      </c>
      <c r="E711" s="145" t="n">
        <v>0</v>
      </c>
      <c r="F711" s="149" t="e">
        <f aca="false">IF(REF_DT&lt;=LastDay,INDEX(IntraMonth_Buckets,MATCH($A711,IntraSumMonths,0),1),INDEX(BucketTable,MATCH($A711,SumMonths,0),1))</f>
        <v>#N/A</v>
      </c>
      <c r="G711" s="144" t="str">
        <f aca="false">INDEX(Book_Type,MATCH($B711,Book,0),1)</f>
        <v>M</v>
      </c>
      <c r="H711" s="144" t="e">
        <f aca="false">$F711&amp;$C711</f>
        <v>#N/A</v>
      </c>
    </row>
    <row r="712" customFormat="false" ht="12.75" hidden="false" customHeight="false" outlineLevel="0" collapsed="false">
      <c r="A712" s="148" t="n">
        <v>37372</v>
      </c>
      <c r="B712" s="144" t="s">
        <v>130</v>
      </c>
      <c r="C712" s="144" t="s">
        <v>68</v>
      </c>
      <c r="D712" s="145" t="n">
        <v>0</v>
      </c>
      <c r="E712" s="145" t="n">
        <v>0</v>
      </c>
      <c r="F712" s="149" t="e">
        <f aca="false">IF(REF_DT&lt;=LastDay,INDEX(IntraMonth_Buckets,MATCH($A712,IntraSumMonths,0),1),INDEX(BucketTable,MATCH($A712,SumMonths,0),1))</f>
        <v>#N/A</v>
      </c>
      <c r="G712" s="144" t="str">
        <f aca="false">INDEX(Book_Type,MATCH($B712,Book,0),1)</f>
        <v>M</v>
      </c>
      <c r="H712" s="144" t="e">
        <f aca="false">$F712&amp;$C712</f>
        <v>#N/A</v>
      </c>
    </row>
    <row r="713" customFormat="false" ht="12.75" hidden="false" customHeight="false" outlineLevel="0" collapsed="false">
      <c r="A713" s="148" t="n">
        <v>37373</v>
      </c>
      <c r="B713" s="144" t="s">
        <v>130</v>
      </c>
      <c r="C713" s="144" t="s">
        <v>68</v>
      </c>
      <c r="D713" s="145" t="n">
        <v>0</v>
      </c>
      <c r="E713" s="145" t="n">
        <v>0</v>
      </c>
      <c r="F713" s="149" t="e">
        <f aca="false">IF(REF_DT&lt;=LastDay,INDEX(IntraMonth_Buckets,MATCH($A713,IntraSumMonths,0),1),INDEX(BucketTable,MATCH($A713,SumMonths,0),1))</f>
        <v>#N/A</v>
      </c>
      <c r="G713" s="144" t="str">
        <f aca="false">INDEX(Book_Type,MATCH($B713,Book,0),1)</f>
        <v>M</v>
      </c>
      <c r="H713" s="144" t="e">
        <f aca="false">$F713&amp;$C713</f>
        <v>#N/A</v>
      </c>
    </row>
    <row r="714" customFormat="false" ht="12.75" hidden="false" customHeight="false" outlineLevel="0" collapsed="false">
      <c r="A714" s="148" t="n">
        <v>37374</v>
      </c>
      <c r="B714" s="144" t="s">
        <v>130</v>
      </c>
      <c r="C714" s="144" t="s">
        <v>68</v>
      </c>
      <c r="D714" s="145" t="n">
        <v>0</v>
      </c>
      <c r="E714" s="145" t="n">
        <v>0</v>
      </c>
      <c r="F714" s="149" t="e">
        <f aca="false">IF(REF_DT&lt;=LastDay,INDEX(IntraMonth_Buckets,MATCH($A714,IntraSumMonths,0),1),INDEX(BucketTable,MATCH($A714,SumMonths,0),1))</f>
        <v>#N/A</v>
      </c>
      <c r="G714" s="144" t="str">
        <f aca="false">INDEX(Book_Type,MATCH($B714,Book,0),1)</f>
        <v>M</v>
      </c>
      <c r="H714" s="144" t="e">
        <f aca="false">$F714&amp;$C714</f>
        <v>#N/A</v>
      </c>
    </row>
    <row r="715" customFormat="false" ht="12.75" hidden="false" customHeight="false" outlineLevel="0" collapsed="false">
      <c r="A715" s="148" t="n">
        <v>37375</v>
      </c>
      <c r="B715" s="144" t="s">
        <v>130</v>
      </c>
      <c r="C715" s="144" t="s">
        <v>68</v>
      </c>
      <c r="D715" s="145" t="n">
        <v>0</v>
      </c>
      <c r="E715" s="145" t="n">
        <v>0</v>
      </c>
      <c r="F715" s="149" t="e">
        <f aca="false">IF(REF_DT&lt;=LastDay,INDEX(IntraMonth_Buckets,MATCH($A715,IntraSumMonths,0),1),INDEX(BucketTable,MATCH($A715,SumMonths,0),1))</f>
        <v>#N/A</v>
      </c>
      <c r="G715" s="144" t="str">
        <f aca="false">INDEX(Book_Type,MATCH($B715,Book,0),1)</f>
        <v>M</v>
      </c>
      <c r="H715" s="144" t="e">
        <f aca="false">$F715&amp;$C715</f>
        <v>#N/A</v>
      </c>
    </row>
    <row r="716" customFormat="false" ht="12.75" hidden="false" customHeight="false" outlineLevel="0" collapsed="false">
      <c r="A716" s="148" t="n">
        <v>37376</v>
      </c>
      <c r="B716" s="144" t="s">
        <v>130</v>
      </c>
      <c r="C716" s="144" t="s">
        <v>68</v>
      </c>
      <c r="D716" s="145" t="n">
        <v>0</v>
      </c>
      <c r="E716" s="145" t="n">
        <v>0</v>
      </c>
      <c r="F716" s="149" t="e">
        <f aca="false">IF(REF_DT&lt;=LastDay,INDEX(IntraMonth_Buckets,MATCH($A716,IntraSumMonths,0),1),INDEX(BucketTable,MATCH($A716,SumMonths,0),1))</f>
        <v>#N/A</v>
      </c>
      <c r="G716" s="144" t="str">
        <f aca="false">INDEX(Book_Type,MATCH($B716,Book,0),1)</f>
        <v>M</v>
      </c>
      <c r="H716" s="144" t="e">
        <f aca="false">$F716&amp;$C716</f>
        <v>#N/A</v>
      </c>
    </row>
    <row r="717" customFormat="false" ht="12.75" hidden="false" customHeight="false" outlineLevel="0" collapsed="false">
      <c r="A717" s="148" t="n">
        <v>37165</v>
      </c>
      <c r="B717" s="144" t="s">
        <v>117</v>
      </c>
      <c r="C717" s="144" t="s">
        <v>71</v>
      </c>
      <c r="D717" s="145" t="n">
        <v>0</v>
      </c>
      <c r="E717" s="145" t="n">
        <v>0</v>
      </c>
      <c r="F717" s="149" t="n">
        <f aca="false">IF(REF_DT&lt;=LastDay,INDEX(IntraMonth_Buckets,MATCH($A717,IntraSumMonths,0),1),INDEX(BucketTable,MATCH($A717,SumMonths,0),1))</f>
        <v>1</v>
      </c>
      <c r="G717" s="144" t="str">
        <f aca="false">INDEX(Book_Type,MATCH($B717,Book,0),1)</f>
        <v>D</v>
      </c>
      <c r="H717" s="144" t="str">
        <f aca="false">$F717&amp;$C717</f>
        <v>1CGPR-AECO/BASIS</v>
      </c>
    </row>
    <row r="718" customFormat="false" ht="12.75" hidden="false" customHeight="false" outlineLevel="0" collapsed="false">
      <c r="A718" s="148" t="n">
        <v>37165</v>
      </c>
      <c r="B718" s="144" t="s">
        <v>117</v>
      </c>
      <c r="C718" s="144" t="s">
        <v>36</v>
      </c>
      <c r="D718" s="145" t="n">
        <v>0</v>
      </c>
      <c r="E718" s="145" t="n">
        <v>0</v>
      </c>
      <c r="F718" s="149" t="n">
        <f aca="false">IF(REF_DT&lt;=LastDay,INDEX(IntraMonth_Buckets,MATCH($A718,IntraSumMonths,0),1),INDEX(BucketTable,MATCH($A718,SumMonths,0),1))</f>
        <v>1</v>
      </c>
      <c r="G718" s="144" t="str">
        <f aca="false">INDEX(Book_Type,MATCH($B718,Book,0),1)</f>
        <v>D</v>
      </c>
      <c r="H718" s="144" t="str">
        <f aca="false">$F718&amp;$C718</f>
        <v>1IF-CIG/RKYMTN</v>
      </c>
    </row>
    <row r="719" customFormat="false" ht="12.75" hidden="false" customHeight="false" outlineLevel="0" collapsed="false">
      <c r="A719" s="148" t="n">
        <v>37165</v>
      </c>
      <c r="B719" s="144" t="s">
        <v>117</v>
      </c>
      <c r="C719" s="144" t="s">
        <v>46</v>
      </c>
      <c r="D719" s="145" t="n">
        <v>0</v>
      </c>
      <c r="E719" s="145" t="n">
        <v>0</v>
      </c>
      <c r="F719" s="149" t="n">
        <f aca="false">IF(REF_DT&lt;=LastDay,INDEX(IntraMonth_Buckets,MATCH($A719,IntraSumMonths,0),1),INDEX(BucketTable,MATCH($A719,SumMonths,0),1))</f>
        <v>1</v>
      </c>
      <c r="G719" s="144" t="str">
        <f aca="false">INDEX(Book_Type,MATCH($B719,Book,0),1)</f>
        <v>D</v>
      </c>
      <c r="H719" s="144" t="str">
        <f aca="false">$F719&amp;$C719</f>
        <v>1IF-ELPO/PERMIAN</v>
      </c>
    </row>
    <row r="720" customFormat="false" ht="12.75" hidden="false" customHeight="false" outlineLevel="0" collapsed="false">
      <c r="A720" s="148" t="n">
        <v>37165</v>
      </c>
      <c r="B720" s="144" t="s">
        <v>117</v>
      </c>
      <c r="C720" s="144" t="s">
        <v>51</v>
      </c>
      <c r="D720" s="145" t="n">
        <v>0</v>
      </c>
      <c r="E720" s="145" t="n">
        <v>0</v>
      </c>
      <c r="F720" s="149" t="n">
        <f aca="false">IF(REF_DT&lt;=LastDay,INDEX(IntraMonth_Buckets,MATCH($A720,IntraSumMonths,0),1),INDEX(BucketTable,MATCH($A720,SumMonths,0),1))</f>
        <v>1</v>
      </c>
      <c r="G720" s="144" t="str">
        <f aca="false">INDEX(Book_Type,MATCH($B720,Book,0),1)</f>
        <v>D</v>
      </c>
      <c r="H720" s="144" t="str">
        <f aca="false">$F720&amp;$C720</f>
        <v>1IF-ELPO/SJ</v>
      </c>
    </row>
    <row r="721" customFormat="false" ht="12.75" hidden="false" customHeight="false" outlineLevel="0" collapsed="false">
      <c r="A721" s="148" t="n">
        <v>37165</v>
      </c>
      <c r="B721" s="144" t="s">
        <v>117</v>
      </c>
      <c r="C721" s="144" t="s">
        <v>157</v>
      </c>
      <c r="D721" s="145" t="n">
        <v>0</v>
      </c>
      <c r="E721" s="145" t="n">
        <v>0</v>
      </c>
      <c r="F721" s="149" t="n">
        <f aca="false">IF(REF_DT&lt;=LastDay,INDEX(IntraMonth_Buckets,MATCH($A721,IntraSumMonths,0),1),INDEX(BucketTable,MATCH($A721,SumMonths,0),1))</f>
        <v>1</v>
      </c>
      <c r="G721" s="144" t="str">
        <f aca="false">INDEX(Book_Type,MATCH($B721,Book,0),1)</f>
        <v>D</v>
      </c>
      <c r="H721" s="144" t="str">
        <f aca="false">$F721&amp;$C721</f>
        <v>1IF-HEHUB</v>
      </c>
    </row>
    <row r="722" customFormat="false" ht="12.75" hidden="false" customHeight="false" outlineLevel="0" collapsed="false">
      <c r="A722" s="148" t="n">
        <v>37165</v>
      </c>
      <c r="B722" s="144" t="s">
        <v>117</v>
      </c>
      <c r="C722" s="144" t="s">
        <v>162</v>
      </c>
      <c r="D722" s="145" t="n">
        <v>0</v>
      </c>
      <c r="E722" s="145" t="n">
        <v>0</v>
      </c>
      <c r="F722" s="149" t="n">
        <f aca="false">IF(REF_DT&lt;=LastDay,INDEX(IntraMonth_Buckets,MATCH($A722,IntraSumMonths,0),1),INDEX(BucketTable,MATCH($A722,SumMonths,0),1))</f>
        <v>1</v>
      </c>
      <c r="G722" s="144" t="str">
        <f aca="false">INDEX(Book_Type,MATCH($B722,Book,0),1)</f>
        <v>D</v>
      </c>
      <c r="H722" s="144" t="str">
        <f aca="false">$F722&amp;$C722</f>
        <v>1IF-NGPL/MIDCON</v>
      </c>
    </row>
    <row r="723" customFormat="false" ht="12.75" hidden="false" customHeight="false" outlineLevel="0" collapsed="false">
      <c r="A723" s="148" t="n">
        <v>37165</v>
      </c>
      <c r="B723" s="144" t="s">
        <v>117</v>
      </c>
      <c r="C723" s="144" t="s">
        <v>66</v>
      </c>
      <c r="D723" s="145" t="n">
        <v>0</v>
      </c>
      <c r="E723" s="145" t="n">
        <v>0</v>
      </c>
      <c r="F723" s="149" t="n">
        <f aca="false">IF(REF_DT&lt;=LastDay,INDEX(IntraMonth_Buckets,MATCH($A723,IntraSumMonths,0),1),INDEX(BucketTable,MATCH($A723,SumMonths,0),1))</f>
        <v>1</v>
      </c>
      <c r="G723" s="144" t="str">
        <f aca="false">INDEX(Book_Type,MATCH($B723,Book,0),1)</f>
        <v>D</v>
      </c>
      <c r="H723" s="144" t="str">
        <f aca="false">$F723&amp;$C723</f>
        <v>1IF-NTHWST/CANBR</v>
      </c>
    </row>
    <row r="724" customFormat="false" ht="12.75" hidden="false" customHeight="false" outlineLevel="0" collapsed="false">
      <c r="A724" s="148" t="n">
        <v>37165</v>
      </c>
      <c r="B724" s="144" t="s">
        <v>117</v>
      </c>
      <c r="C724" s="144" t="s">
        <v>27</v>
      </c>
      <c r="D724" s="145" t="n">
        <v>0</v>
      </c>
      <c r="E724" s="145" t="n">
        <v>0</v>
      </c>
      <c r="F724" s="149" t="n">
        <f aca="false">IF(REF_DT&lt;=LastDay,INDEX(IntraMonth_Buckets,MATCH($A724,IntraSumMonths,0),1),INDEX(BucketTable,MATCH($A724,SumMonths,0),1))</f>
        <v>1</v>
      </c>
      <c r="G724" s="144" t="str">
        <f aca="false">INDEX(Book_Type,MATCH($B724,Book,0),1)</f>
        <v>D</v>
      </c>
      <c r="H724" s="144" t="str">
        <f aca="false">$F724&amp;$C724</f>
        <v>1IF-NWPL_ROCKY_M</v>
      </c>
    </row>
    <row r="725" customFormat="false" ht="12.75" hidden="false" customHeight="false" outlineLevel="0" collapsed="false">
      <c r="A725" s="148" t="n">
        <v>37165</v>
      </c>
      <c r="B725" s="144" t="s">
        <v>117</v>
      </c>
      <c r="C725" s="144" t="s">
        <v>18</v>
      </c>
      <c r="D725" s="145" t="n">
        <v>0</v>
      </c>
      <c r="E725" s="145" t="n">
        <v>0</v>
      </c>
      <c r="F725" s="149" t="n">
        <f aca="false">IF(REF_DT&lt;=LastDay,INDEX(IntraMonth_Buckets,MATCH($A725,IntraSumMonths,0),1),INDEX(BucketTable,MATCH($A725,SumMonths,0),1))</f>
        <v>1</v>
      </c>
      <c r="G725" s="144" t="str">
        <f aca="false">INDEX(Book_Type,MATCH($B725,Book,0),1)</f>
        <v>D</v>
      </c>
      <c r="H725" s="144" t="str">
        <f aca="false">$F725&amp;$C725</f>
        <v>1NGI-MALIN</v>
      </c>
    </row>
    <row r="726" customFormat="false" ht="12.75" hidden="false" customHeight="false" outlineLevel="0" collapsed="false">
      <c r="A726" s="148" t="n">
        <v>37165</v>
      </c>
      <c r="B726" s="144" t="s">
        <v>117</v>
      </c>
      <c r="C726" s="144" t="s">
        <v>13</v>
      </c>
      <c r="D726" s="145" t="n">
        <v>0</v>
      </c>
      <c r="E726" s="145" t="n">
        <v>0</v>
      </c>
      <c r="F726" s="149" t="n">
        <f aca="false">IF(REF_DT&lt;=LastDay,INDEX(IntraMonth_Buckets,MATCH($A726,IntraSumMonths,0),1),INDEX(BucketTable,MATCH($A726,SumMonths,0),1))</f>
        <v>1</v>
      </c>
      <c r="G726" s="144" t="str">
        <f aca="false">INDEX(Book_Type,MATCH($B726,Book,0),1)</f>
        <v>D</v>
      </c>
      <c r="H726" s="144" t="str">
        <f aca="false">$F726&amp;$C726</f>
        <v>1NGI-PGE/CG</v>
      </c>
    </row>
    <row r="727" customFormat="false" ht="12.75" hidden="false" customHeight="false" outlineLevel="0" collapsed="false">
      <c r="A727" s="148" t="n">
        <v>37165</v>
      </c>
      <c r="B727" s="144" t="s">
        <v>117</v>
      </c>
      <c r="C727" s="144" t="s">
        <v>20</v>
      </c>
      <c r="D727" s="145" t="n">
        <v>0</v>
      </c>
      <c r="E727" s="145" t="n">
        <v>0</v>
      </c>
      <c r="F727" s="149" t="n">
        <f aca="false">IF(REF_DT&lt;=LastDay,INDEX(IntraMonth_Buckets,MATCH($A727,IntraSumMonths,0),1),INDEX(BucketTable,MATCH($A727,SumMonths,0),1))</f>
        <v>1</v>
      </c>
      <c r="G727" s="144" t="str">
        <f aca="false">INDEX(Book_Type,MATCH($B727,Book,0),1)</f>
        <v>D</v>
      </c>
      <c r="H727" s="144" t="str">
        <f aca="false">$F727&amp;$C727</f>
        <v>1NGI-SOCAL</v>
      </c>
    </row>
    <row r="728" customFormat="false" ht="12.75" hidden="false" customHeight="false" outlineLevel="0" collapsed="false">
      <c r="A728" s="148" t="n">
        <v>37196</v>
      </c>
      <c r="B728" s="144" t="s">
        <v>117</v>
      </c>
      <c r="C728" s="144" t="s">
        <v>71</v>
      </c>
      <c r="D728" s="145" t="n">
        <v>149914.8796</v>
      </c>
      <c r="E728" s="145" t="n">
        <v>-29982.97592</v>
      </c>
      <c r="F728" s="149" t="n">
        <f aca="false">IF(REF_DT&lt;=LastDay,INDEX(IntraMonth_Buckets,MATCH($A728,IntraSumMonths,0),1),INDEX(BucketTable,MATCH($A728,SumMonths,0),1))</f>
        <v>2</v>
      </c>
      <c r="G728" s="144" t="str">
        <f aca="false">INDEX(Book_Type,MATCH($B728,Book,0),1)</f>
        <v>D</v>
      </c>
      <c r="H728" s="144" t="str">
        <f aca="false">$F728&amp;$C728</f>
        <v>2CGPR-AECO/BASIS</v>
      </c>
    </row>
    <row r="729" customFormat="false" ht="12.75" hidden="false" customHeight="false" outlineLevel="0" collapsed="false">
      <c r="A729" s="148" t="n">
        <v>37196</v>
      </c>
      <c r="B729" s="144" t="s">
        <v>117</v>
      </c>
      <c r="C729" s="144" t="s">
        <v>36</v>
      </c>
      <c r="D729" s="145" t="n">
        <v>143918.2844</v>
      </c>
      <c r="E729" s="145" t="n">
        <v>-1439.182844</v>
      </c>
      <c r="F729" s="149" t="n">
        <f aca="false">IF(REF_DT&lt;=LastDay,INDEX(IntraMonth_Buckets,MATCH($A729,IntraSumMonths,0),1),INDEX(BucketTable,MATCH($A729,SumMonths,0),1))</f>
        <v>2</v>
      </c>
      <c r="G729" s="144" t="str">
        <f aca="false">INDEX(Book_Type,MATCH($B729,Book,0),1)</f>
        <v>D</v>
      </c>
      <c r="H729" s="144" t="str">
        <f aca="false">$F729&amp;$C729</f>
        <v>2IF-CIG/RKYMTN</v>
      </c>
    </row>
    <row r="730" customFormat="false" ht="12.75" hidden="false" customHeight="false" outlineLevel="0" collapsed="false">
      <c r="A730" s="148" t="n">
        <v>37196</v>
      </c>
      <c r="B730" s="144" t="s">
        <v>117</v>
      </c>
      <c r="C730" s="144" t="s">
        <v>51</v>
      </c>
      <c r="D730" s="145" t="n">
        <v>599659.5185</v>
      </c>
      <c r="E730" s="145" t="n">
        <v>-59965.95185</v>
      </c>
      <c r="F730" s="149" t="n">
        <f aca="false">IF(REF_DT&lt;=LastDay,INDEX(IntraMonth_Buckets,MATCH($A730,IntraSumMonths,0),1),INDEX(BucketTable,MATCH($A730,SumMonths,0),1))</f>
        <v>2</v>
      </c>
      <c r="G730" s="144" t="str">
        <f aca="false">INDEX(Book_Type,MATCH($B730,Book,0),1)</f>
        <v>D</v>
      </c>
      <c r="H730" s="144" t="str">
        <f aca="false">$F730&amp;$C730</f>
        <v>2IF-ELPO/SJ</v>
      </c>
    </row>
    <row r="731" customFormat="false" ht="12.75" hidden="false" customHeight="false" outlineLevel="0" collapsed="false">
      <c r="A731" s="148" t="n">
        <v>37196</v>
      </c>
      <c r="B731" s="144" t="s">
        <v>117</v>
      </c>
      <c r="C731" s="144" t="s">
        <v>66</v>
      </c>
      <c r="D731" s="145" t="n">
        <v>-149914.8796</v>
      </c>
      <c r="E731" s="145" t="n">
        <v>14991.48796</v>
      </c>
      <c r="F731" s="149" t="n">
        <f aca="false">IF(REF_DT&lt;=LastDay,INDEX(IntraMonth_Buckets,MATCH($A731,IntraSumMonths,0),1),INDEX(BucketTable,MATCH($A731,SumMonths,0),1))</f>
        <v>2</v>
      </c>
      <c r="G731" s="144" t="str">
        <f aca="false">INDEX(Book_Type,MATCH($B731,Book,0),1)</f>
        <v>D</v>
      </c>
      <c r="H731" s="144" t="str">
        <f aca="false">$F731&amp;$C731</f>
        <v>2IF-NTHWST/CANBR</v>
      </c>
    </row>
    <row r="732" customFormat="false" ht="12.75" hidden="false" customHeight="false" outlineLevel="0" collapsed="false">
      <c r="A732" s="148" t="n">
        <v>37196</v>
      </c>
      <c r="B732" s="144" t="s">
        <v>117</v>
      </c>
      <c r="C732" s="144" t="s">
        <v>27</v>
      </c>
      <c r="D732" s="145" t="n">
        <v>-959455.2296</v>
      </c>
      <c r="E732" s="145" t="n">
        <v>95945.52296</v>
      </c>
      <c r="F732" s="149" t="n">
        <f aca="false">IF(REF_DT&lt;=LastDay,INDEX(IntraMonth_Buckets,MATCH($A732,IntraSumMonths,0),1),INDEX(BucketTable,MATCH($A732,SumMonths,0),1))</f>
        <v>2</v>
      </c>
      <c r="G732" s="144" t="str">
        <f aca="false">INDEX(Book_Type,MATCH($B732,Book,0),1)</f>
        <v>D</v>
      </c>
      <c r="H732" s="144" t="str">
        <f aca="false">$F732&amp;$C732</f>
        <v>2IF-NWPL_ROCKY_M</v>
      </c>
    </row>
    <row r="733" customFormat="false" ht="12.75" hidden="false" customHeight="false" outlineLevel="0" collapsed="false">
      <c r="A733" s="148" t="n">
        <v>37196</v>
      </c>
      <c r="B733" s="144" t="s">
        <v>117</v>
      </c>
      <c r="C733" s="144" t="s">
        <v>28</v>
      </c>
      <c r="D733" s="145" t="n">
        <v>-275843.3786</v>
      </c>
      <c r="E733" s="145" t="n">
        <v>2758.433786</v>
      </c>
      <c r="F733" s="149" t="n">
        <f aca="false">IF(REF_DT&lt;=LastDay,INDEX(IntraMonth_Buckets,MATCH($A733,IntraSumMonths,0),1),INDEX(BucketTable,MATCH($A733,SumMonths,0),1))</f>
        <v>2</v>
      </c>
      <c r="G733" s="144" t="str">
        <f aca="false">INDEX(Book_Type,MATCH($B733,Book,0),1)</f>
        <v>D</v>
      </c>
      <c r="H733" s="144" t="str">
        <f aca="false">$F733&amp;$C733</f>
        <v>2IF-QUESTAR</v>
      </c>
    </row>
    <row r="734" customFormat="false" ht="12.75" hidden="false" customHeight="false" outlineLevel="0" collapsed="false">
      <c r="A734" s="148" t="n">
        <v>37196</v>
      </c>
      <c r="B734" s="144" t="s">
        <v>117</v>
      </c>
      <c r="C734" s="144" t="s">
        <v>18</v>
      </c>
      <c r="D734" s="145" t="n">
        <v>-449744.6388</v>
      </c>
      <c r="E734" s="145" t="n">
        <v>4497.446388</v>
      </c>
      <c r="F734" s="149" t="n">
        <f aca="false">IF(REF_DT&lt;=LastDay,INDEX(IntraMonth_Buckets,MATCH($A734,IntraSumMonths,0),1),INDEX(BucketTable,MATCH($A734,SumMonths,0),1))</f>
        <v>2</v>
      </c>
      <c r="G734" s="144" t="str">
        <f aca="false">INDEX(Book_Type,MATCH($B734,Book,0),1)</f>
        <v>D</v>
      </c>
      <c r="H734" s="144" t="str">
        <f aca="false">$F734&amp;$C734</f>
        <v>2NGI-MALIN</v>
      </c>
    </row>
    <row r="735" customFormat="false" ht="12.75" hidden="false" customHeight="false" outlineLevel="0" collapsed="false">
      <c r="A735" s="148" t="n">
        <v>37196</v>
      </c>
      <c r="B735" s="144" t="s">
        <v>117</v>
      </c>
      <c r="C735" s="144" t="s">
        <v>13</v>
      </c>
      <c r="D735" s="145" t="n">
        <v>-299829.7593</v>
      </c>
      <c r="E735" s="145" t="n">
        <v>0</v>
      </c>
      <c r="F735" s="149" t="n">
        <f aca="false">IF(REF_DT&lt;=LastDay,INDEX(IntraMonth_Buckets,MATCH($A735,IntraSumMonths,0),1),INDEX(BucketTable,MATCH($A735,SumMonths,0),1))</f>
        <v>2</v>
      </c>
      <c r="G735" s="144" t="str">
        <f aca="false">INDEX(Book_Type,MATCH($B735,Book,0),1)</f>
        <v>D</v>
      </c>
      <c r="H735" s="144" t="str">
        <f aca="false">$F735&amp;$C735</f>
        <v>2NGI-PGE/CG</v>
      </c>
    </row>
    <row r="736" customFormat="false" ht="12.75" hidden="false" customHeight="false" outlineLevel="0" collapsed="false">
      <c r="A736" s="148" t="n">
        <v>37196</v>
      </c>
      <c r="B736" s="144" t="s">
        <v>117</v>
      </c>
      <c r="C736" s="144" t="s">
        <v>20</v>
      </c>
      <c r="D736" s="145" t="n">
        <v>749574.3981</v>
      </c>
      <c r="E736" s="145" t="n">
        <v>-74957.43981</v>
      </c>
      <c r="F736" s="149" t="n">
        <f aca="false">IF(REF_DT&lt;=LastDay,INDEX(IntraMonth_Buckets,MATCH($A736,IntraSumMonths,0),1),INDEX(BucketTable,MATCH($A736,SumMonths,0),1))</f>
        <v>2</v>
      </c>
      <c r="G736" s="144" t="str">
        <f aca="false">INDEX(Book_Type,MATCH($B736,Book,0),1)</f>
        <v>D</v>
      </c>
      <c r="H736" s="144" t="str">
        <f aca="false">$F736&amp;$C736</f>
        <v>2NGI-SOCAL</v>
      </c>
    </row>
    <row r="737" customFormat="false" ht="12.75" hidden="false" customHeight="false" outlineLevel="0" collapsed="false">
      <c r="A737" s="148" t="n">
        <v>37226</v>
      </c>
      <c r="B737" s="144" t="s">
        <v>117</v>
      </c>
      <c r="C737" s="144" t="s">
        <v>71</v>
      </c>
      <c r="D737" s="145" t="n">
        <v>154607.5378</v>
      </c>
      <c r="E737" s="145" t="n">
        <v>-30921.50756</v>
      </c>
      <c r="F737" s="149" t="n">
        <f aca="false">IF(REF_DT&lt;=LastDay,INDEX(IntraMonth_Buckets,MATCH($A737,IntraSumMonths,0),1),INDEX(BucketTable,MATCH($A737,SumMonths,0),1))</f>
        <v>3</v>
      </c>
      <c r="G737" s="144" t="str">
        <f aca="false">INDEX(Book_Type,MATCH($B737,Book,0),1)</f>
        <v>D</v>
      </c>
      <c r="H737" s="144" t="str">
        <f aca="false">$F737&amp;$C737</f>
        <v>3CGPR-AECO/BASIS</v>
      </c>
    </row>
    <row r="738" customFormat="false" ht="12.75" hidden="false" customHeight="false" outlineLevel="0" collapsed="false">
      <c r="A738" s="148" t="n">
        <v>37226</v>
      </c>
      <c r="B738" s="144" t="s">
        <v>117</v>
      </c>
      <c r="C738" s="144" t="s">
        <v>36</v>
      </c>
      <c r="D738" s="145" t="n">
        <v>210266.2514</v>
      </c>
      <c r="E738" s="145" t="n">
        <v>-2102.662514</v>
      </c>
      <c r="F738" s="149" t="n">
        <f aca="false">IF(REF_DT&lt;=LastDay,INDEX(IntraMonth_Buckets,MATCH($A738,IntraSumMonths,0),1),INDEX(BucketTable,MATCH($A738,SumMonths,0),1))</f>
        <v>3</v>
      </c>
      <c r="G738" s="144" t="str">
        <f aca="false">INDEX(Book_Type,MATCH($B738,Book,0),1)</f>
        <v>D</v>
      </c>
      <c r="H738" s="144" t="str">
        <f aca="false">$F738&amp;$C738</f>
        <v>3IF-CIG/RKYMTN</v>
      </c>
    </row>
    <row r="739" customFormat="false" ht="12.75" hidden="false" customHeight="false" outlineLevel="0" collapsed="false">
      <c r="A739" s="148" t="n">
        <v>37226</v>
      </c>
      <c r="B739" s="144" t="s">
        <v>117</v>
      </c>
      <c r="C739" s="144" t="s">
        <v>51</v>
      </c>
      <c r="D739" s="145" t="n">
        <v>154607.5378</v>
      </c>
      <c r="E739" s="145" t="n">
        <v>-15460.75378</v>
      </c>
      <c r="F739" s="149" t="n">
        <f aca="false">IF(REF_DT&lt;=LastDay,INDEX(IntraMonth_Buckets,MATCH($A739,IntraSumMonths,0),1),INDEX(BucketTable,MATCH($A739,SumMonths,0),1))</f>
        <v>3</v>
      </c>
      <c r="G739" s="144" t="str">
        <f aca="false">INDEX(Book_Type,MATCH($B739,Book,0),1)</f>
        <v>D</v>
      </c>
      <c r="H739" s="144" t="str">
        <f aca="false">$F739&amp;$C739</f>
        <v>3IF-ELPO/SJ</v>
      </c>
    </row>
    <row r="740" customFormat="false" ht="12.75" hidden="false" customHeight="false" outlineLevel="0" collapsed="false">
      <c r="A740" s="148" t="n">
        <v>37226</v>
      </c>
      <c r="B740" s="144" t="s">
        <v>117</v>
      </c>
      <c r="C740" s="144" t="s">
        <v>27</v>
      </c>
      <c r="D740" s="145" t="n">
        <v>-1298703.3174</v>
      </c>
      <c r="E740" s="145" t="n">
        <v>129870.33174</v>
      </c>
      <c r="F740" s="149" t="n">
        <f aca="false">IF(REF_DT&lt;=LastDay,INDEX(IntraMonth_Buckets,MATCH($A740,IntraSumMonths,0),1),INDEX(BucketTable,MATCH($A740,SumMonths,0),1))</f>
        <v>3</v>
      </c>
      <c r="G740" s="144" t="str">
        <f aca="false">INDEX(Book_Type,MATCH($B740,Book,0),1)</f>
        <v>D</v>
      </c>
      <c r="H740" s="144" t="str">
        <f aca="false">$F740&amp;$C740</f>
        <v>3IF-NWPL_ROCKY_M</v>
      </c>
    </row>
    <row r="741" customFormat="false" ht="12.75" hidden="false" customHeight="false" outlineLevel="0" collapsed="false">
      <c r="A741" s="148" t="n">
        <v>37226</v>
      </c>
      <c r="B741" s="144" t="s">
        <v>117</v>
      </c>
      <c r="C741" s="144" t="s">
        <v>28</v>
      </c>
      <c r="D741" s="145" t="n">
        <v>-284477.8695</v>
      </c>
      <c r="E741" s="145" t="n">
        <v>2844.778695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D</v>
      </c>
      <c r="H741" s="144" t="str">
        <f aca="false">$F741&amp;$C741</f>
        <v>3IF-QUESTAR</v>
      </c>
    </row>
    <row r="742" customFormat="false" ht="12.75" hidden="false" customHeight="false" outlineLevel="0" collapsed="false">
      <c r="A742" s="148" t="n">
        <v>37226</v>
      </c>
      <c r="B742" s="144" t="s">
        <v>117</v>
      </c>
      <c r="C742" s="144" t="s">
        <v>18</v>
      </c>
      <c r="D742" s="145" t="n">
        <v>-618430.1512</v>
      </c>
      <c r="E742" s="145" t="n">
        <v>6184.301512</v>
      </c>
      <c r="F742" s="149" t="n">
        <f aca="false">IF(REF_DT&lt;=LastDay,INDEX(IntraMonth_Buckets,MATCH($A742,IntraSumMonths,0),1),INDEX(BucketTable,MATCH($A742,SumMonths,0),1))</f>
        <v>3</v>
      </c>
      <c r="G742" s="144" t="str">
        <f aca="false">INDEX(Book_Type,MATCH($B742,Book,0),1)</f>
        <v>D</v>
      </c>
      <c r="H742" s="144" t="str">
        <f aca="false">$F742&amp;$C742</f>
        <v>3NGI-MALIN</v>
      </c>
    </row>
    <row r="743" customFormat="false" ht="12.75" hidden="false" customHeight="false" outlineLevel="0" collapsed="false">
      <c r="A743" s="148" t="n">
        <v>37226</v>
      </c>
      <c r="B743" s="144" t="s">
        <v>117</v>
      </c>
      <c r="C743" s="144" t="s">
        <v>13</v>
      </c>
      <c r="D743" s="145" t="n">
        <v>-309215.0755</v>
      </c>
      <c r="E743" s="145" t="n">
        <v>0</v>
      </c>
      <c r="F743" s="149" t="n">
        <f aca="false">IF(REF_DT&lt;=LastDay,INDEX(IntraMonth_Buckets,MATCH($A743,IntraSumMonths,0),1),INDEX(BucketTable,MATCH($A743,SumMonths,0),1))</f>
        <v>3</v>
      </c>
      <c r="G743" s="144" t="str">
        <f aca="false">INDEX(Book_Type,MATCH($B743,Book,0),1)</f>
        <v>D</v>
      </c>
      <c r="H743" s="144" t="str">
        <f aca="false">$F743&amp;$C743</f>
        <v>3NGI-PGE/CG</v>
      </c>
    </row>
    <row r="744" customFormat="false" ht="12.75" hidden="false" customHeight="false" outlineLevel="0" collapsed="false">
      <c r="A744" s="148" t="n">
        <v>37226</v>
      </c>
      <c r="B744" s="144" t="s">
        <v>117</v>
      </c>
      <c r="C744" s="144" t="s">
        <v>20</v>
      </c>
      <c r="D744" s="145" t="n">
        <v>618430.1511</v>
      </c>
      <c r="E744" s="145" t="n">
        <v>-61843.01511</v>
      </c>
      <c r="F744" s="149" t="n">
        <f aca="false">IF(REF_DT&lt;=LastDay,INDEX(IntraMonth_Buckets,MATCH($A744,IntraSumMonths,0),1),INDEX(BucketTable,MATCH($A744,SumMonths,0),1))</f>
        <v>3</v>
      </c>
      <c r="G744" s="144" t="str">
        <f aca="false">INDEX(Book_Type,MATCH($B744,Book,0),1)</f>
        <v>D</v>
      </c>
      <c r="H744" s="144" t="str">
        <f aca="false">$F744&amp;$C744</f>
        <v>3NGI-SOCAL</v>
      </c>
    </row>
    <row r="745" customFormat="false" ht="12.75" hidden="false" customHeight="false" outlineLevel="0" collapsed="false">
      <c r="A745" s="148" t="n">
        <v>37257</v>
      </c>
      <c r="B745" s="144" t="s">
        <v>117</v>
      </c>
      <c r="C745" s="144" t="s">
        <v>71</v>
      </c>
      <c r="D745" s="145" t="n">
        <v>154305.9041</v>
      </c>
      <c r="E745" s="145" t="n">
        <v>-30861.18082</v>
      </c>
      <c r="F745" s="149" t="n">
        <f aca="false">IF(REF_DT&lt;=LastDay,INDEX(IntraMonth_Buckets,MATCH($A745,IntraSumMonths,0),1),INDEX(BucketTable,MATCH($A745,SumMonths,0),1))</f>
        <v>3</v>
      </c>
      <c r="G745" s="144" t="str">
        <f aca="false">INDEX(Book_Type,MATCH($B745,Book,0),1)</f>
        <v>D</v>
      </c>
      <c r="H745" s="144" t="str">
        <f aca="false">$F745&amp;$C745</f>
        <v>3CGPR-AECO/BASIS</v>
      </c>
    </row>
    <row r="746" customFormat="false" ht="12.75" hidden="false" customHeight="false" outlineLevel="0" collapsed="false">
      <c r="A746" s="148" t="n">
        <v>37257</v>
      </c>
      <c r="B746" s="144" t="s">
        <v>117</v>
      </c>
      <c r="C746" s="144" t="s">
        <v>36</v>
      </c>
      <c r="D746" s="145" t="n">
        <v>209856.0296</v>
      </c>
      <c r="E746" s="145" t="n">
        <v>-2098.560296</v>
      </c>
      <c r="F746" s="149" t="n">
        <f aca="false">IF(REF_DT&lt;=LastDay,INDEX(IntraMonth_Buckets,MATCH($A746,IntraSumMonths,0),1),INDEX(BucketTable,MATCH($A746,SumMonths,0),1))</f>
        <v>3</v>
      </c>
      <c r="G746" s="144" t="str">
        <f aca="false">INDEX(Book_Type,MATCH($B746,Book,0),1)</f>
        <v>D</v>
      </c>
      <c r="H746" s="144" t="str">
        <f aca="false">$F746&amp;$C746</f>
        <v>3IF-CIG/RKYMTN</v>
      </c>
    </row>
    <row r="747" customFormat="false" ht="12.75" hidden="false" customHeight="false" outlineLevel="0" collapsed="false">
      <c r="A747" s="148" t="n">
        <v>37257</v>
      </c>
      <c r="B747" s="144" t="s">
        <v>117</v>
      </c>
      <c r="C747" s="144" t="s">
        <v>51</v>
      </c>
      <c r="D747" s="145" t="n">
        <v>154305.9041</v>
      </c>
      <c r="E747" s="145" t="n">
        <v>-15430.59041</v>
      </c>
      <c r="F747" s="149" t="n">
        <f aca="false">IF(REF_DT&lt;=LastDay,INDEX(IntraMonth_Buckets,MATCH($A747,IntraSumMonths,0),1),INDEX(BucketTable,MATCH($A747,SumMonths,0),1))</f>
        <v>3</v>
      </c>
      <c r="G747" s="144" t="str">
        <f aca="false">INDEX(Book_Type,MATCH($B747,Book,0),1)</f>
        <v>D</v>
      </c>
      <c r="H747" s="144" t="str">
        <f aca="false">$F747&amp;$C747</f>
        <v>3IF-ELPO/SJ</v>
      </c>
    </row>
    <row r="748" customFormat="false" ht="12.75" hidden="false" customHeight="false" outlineLevel="0" collapsed="false">
      <c r="A748" s="148" t="n">
        <v>37257</v>
      </c>
      <c r="B748" s="144" t="s">
        <v>117</v>
      </c>
      <c r="C748" s="144" t="s">
        <v>27</v>
      </c>
      <c r="D748" s="145" t="n">
        <v>-1296169.5942</v>
      </c>
      <c r="E748" s="145" t="n">
        <v>129616.95942</v>
      </c>
      <c r="F748" s="149" t="n">
        <f aca="false">IF(REF_DT&lt;=LastDay,INDEX(IntraMonth_Buckets,MATCH($A748,IntraSumMonths,0),1),INDEX(BucketTable,MATCH($A748,SumMonths,0),1))</f>
        <v>3</v>
      </c>
      <c r="G748" s="144" t="str">
        <f aca="false">INDEX(Book_Type,MATCH($B748,Book,0),1)</f>
        <v>D</v>
      </c>
      <c r="H748" s="144" t="str">
        <f aca="false">$F748&amp;$C748</f>
        <v>3IF-NWPL_ROCKY_M</v>
      </c>
    </row>
    <row r="749" customFormat="false" ht="12.75" hidden="false" customHeight="false" outlineLevel="0" collapsed="false">
      <c r="A749" s="148" t="n">
        <v>37257</v>
      </c>
      <c r="B749" s="144" t="s">
        <v>117</v>
      </c>
      <c r="C749" s="144" t="s">
        <v>28</v>
      </c>
      <c r="D749" s="145" t="n">
        <v>-283922.8635</v>
      </c>
      <c r="E749" s="145" t="n">
        <v>2839.228635</v>
      </c>
      <c r="F749" s="149" t="n">
        <f aca="false">IF(REF_DT&lt;=LastDay,INDEX(IntraMonth_Buckets,MATCH($A749,IntraSumMonths,0),1),INDEX(BucketTable,MATCH($A749,SumMonths,0),1))</f>
        <v>3</v>
      </c>
      <c r="G749" s="144" t="str">
        <f aca="false">INDEX(Book_Type,MATCH($B749,Book,0),1)</f>
        <v>D</v>
      </c>
      <c r="H749" s="144" t="str">
        <f aca="false">$F749&amp;$C749</f>
        <v>3IF-QUESTAR</v>
      </c>
    </row>
    <row r="750" customFormat="false" ht="12.75" hidden="false" customHeight="false" outlineLevel="0" collapsed="false">
      <c r="A750" s="148" t="n">
        <v>37257</v>
      </c>
      <c r="B750" s="144" t="s">
        <v>117</v>
      </c>
      <c r="C750" s="144" t="s">
        <v>18</v>
      </c>
      <c r="D750" s="145" t="n">
        <v>-617223.6164</v>
      </c>
      <c r="E750" s="145" t="n">
        <v>6172.236164</v>
      </c>
      <c r="F750" s="149" t="n">
        <f aca="false">IF(REF_DT&lt;=LastDay,INDEX(IntraMonth_Buckets,MATCH($A750,IntraSumMonths,0),1),INDEX(BucketTable,MATCH($A750,SumMonths,0),1))</f>
        <v>3</v>
      </c>
      <c r="G750" s="144" t="str">
        <f aca="false">INDEX(Book_Type,MATCH($B750,Book,0),1)</f>
        <v>D</v>
      </c>
      <c r="H750" s="144" t="str">
        <f aca="false">$F750&amp;$C750</f>
        <v>3NGI-MALIN</v>
      </c>
    </row>
    <row r="751" customFormat="false" ht="12.75" hidden="false" customHeight="false" outlineLevel="0" collapsed="false">
      <c r="A751" s="148" t="n">
        <v>37257</v>
      </c>
      <c r="B751" s="144" t="s">
        <v>117</v>
      </c>
      <c r="C751" s="144" t="s">
        <v>13</v>
      </c>
      <c r="D751" s="145" t="n">
        <v>-308611.8082</v>
      </c>
      <c r="E751" s="145" t="n">
        <v>0</v>
      </c>
      <c r="F751" s="149" t="n">
        <f aca="false">IF(REF_DT&lt;=LastDay,INDEX(IntraMonth_Buckets,MATCH($A751,IntraSumMonths,0),1),INDEX(BucketTable,MATCH($A751,SumMonths,0),1))</f>
        <v>3</v>
      </c>
      <c r="G751" s="144" t="str">
        <f aca="false">INDEX(Book_Type,MATCH($B751,Book,0),1)</f>
        <v>D</v>
      </c>
      <c r="H751" s="144" t="str">
        <f aca="false">$F751&amp;$C751</f>
        <v>3NGI-PGE/CG</v>
      </c>
    </row>
    <row r="752" customFormat="false" ht="12.75" hidden="false" customHeight="false" outlineLevel="0" collapsed="false">
      <c r="A752" s="148" t="n">
        <v>37257</v>
      </c>
      <c r="B752" s="144" t="s">
        <v>117</v>
      </c>
      <c r="C752" s="144" t="s">
        <v>20</v>
      </c>
      <c r="D752" s="145" t="n">
        <v>686661.2733</v>
      </c>
      <c r="E752" s="145" t="n">
        <v>-68666.12733</v>
      </c>
      <c r="F752" s="149" t="n">
        <f aca="false">IF(REF_DT&lt;=LastDay,INDEX(IntraMonth_Buckets,MATCH($A752,IntraSumMonths,0),1),INDEX(BucketTable,MATCH($A752,SumMonths,0),1))</f>
        <v>3</v>
      </c>
      <c r="G752" s="144" t="str">
        <f aca="false">INDEX(Book_Type,MATCH($B752,Book,0),1)</f>
        <v>D</v>
      </c>
      <c r="H752" s="144" t="str">
        <f aca="false">$F752&amp;$C752</f>
        <v>3NGI-SOCAL</v>
      </c>
    </row>
    <row r="753" customFormat="false" ht="12.75" hidden="false" customHeight="false" outlineLevel="0" collapsed="false">
      <c r="A753" s="148" t="n">
        <v>37288</v>
      </c>
      <c r="B753" s="144" t="s">
        <v>117</v>
      </c>
      <c r="C753" s="144" t="s">
        <v>71</v>
      </c>
      <c r="D753" s="145" t="n">
        <v>139099.9449</v>
      </c>
      <c r="E753" s="145" t="n">
        <v>-27819.98898</v>
      </c>
      <c r="F753" s="149" t="n">
        <f aca="false">IF(REF_DT&lt;=LastDay,INDEX(IntraMonth_Buckets,MATCH($A753,IntraSumMonths,0),1),INDEX(BucketTable,MATCH($A753,SumMonths,0),1))</f>
        <v>3</v>
      </c>
      <c r="G753" s="144" t="str">
        <f aca="false">INDEX(Book_Type,MATCH($B753,Book,0),1)</f>
        <v>D</v>
      </c>
      <c r="H753" s="144" t="str">
        <f aca="false">$F753&amp;$C753</f>
        <v>3CGPR-AECO/BASIS</v>
      </c>
    </row>
    <row r="754" customFormat="false" ht="12.75" hidden="false" customHeight="false" outlineLevel="0" collapsed="false">
      <c r="A754" s="148" t="n">
        <v>37288</v>
      </c>
      <c r="B754" s="144" t="s">
        <v>117</v>
      </c>
      <c r="C754" s="144" t="s">
        <v>36</v>
      </c>
      <c r="D754" s="145" t="n">
        <v>189175.9251</v>
      </c>
      <c r="E754" s="145" t="n">
        <v>-1891.759251</v>
      </c>
      <c r="F754" s="149" t="n">
        <f aca="false">IF(REF_DT&lt;=LastDay,INDEX(IntraMonth_Buckets,MATCH($A754,IntraSumMonths,0),1),INDEX(BucketTable,MATCH($A754,SumMonths,0),1))</f>
        <v>3</v>
      </c>
      <c r="G754" s="144" t="str">
        <f aca="false">INDEX(Book_Type,MATCH($B754,Book,0),1)</f>
        <v>D</v>
      </c>
      <c r="H754" s="144" t="str">
        <f aca="false">$F754&amp;$C754</f>
        <v>3IF-CIG/RKYMTN</v>
      </c>
    </row>
    <row r="755" customFormat="false" ht="12.75" hidden="false" customHeight="false" outlineLevel="0" collapsed="false">
      <c r="A755" s="148" t="n">
        <v>37288</v>
      </c>
      <c r="B755" s="144" t="s">
        <v>117</v>
      </c>
      <c r="C755" s="144" t="s">
        <v>51</v>
      </c>
      <c r="D755" s="145" t="n">
        <v>139099.9449</v>
      </c>
      <c r="E755" s="145" t="n">
        <v>-13909.99449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D</v>
      </c>
      <c r="H755" s="144" t="str">
        <f aca="false">$F755&amp;$C755</f>
        <v>3IF-ELPO/SJ</v>
      </c>
    </row>
    <row r="756" customFormat="false" ht="12.75" hidden="false" customHeight="false" outlineLevel="0" collapsed="false">
      <c r="A756" s="148" t="n">
        <v>37288</v>
      </c>
      <c r="B756" s="144" t="s">
        <v>117</v>
      </c>
      <c r="C756" s="144" t="s">
        <v>27</v>
      </c>
      <c r="D756" s="145" t="n">
        <v>-1168439.5375</v>
      </c>
      <c r="E756" s="145" t="n">
        <v>116843.95375</v>
      </c>
      <c r="F756" s="149" t="n">
        <f aca="false">IF(REF_DT&lt;=LastDay,INDEX(IntraMonth_Buckets,MATCH($A756,IntraSumMonths,0),1),INDEX(BucketTable,MATCH($A756,SumMonths,0),1))</f>
        <v>3</v>
      </c>
      <c r="G756" s="144" t="str">
        <f aca="false">INDEX(Book_Type,MATCH($B756,Book,0),1)</f>
        <v>D</v>
      </c>
      <c r="H756" s="144" t="str">
        <f aca="false">$F756&amp;$C756</f>
        <v>3IF-NWPL_ROCKY_M</v>
      </c>
    </row>
    <row r="757" customFormat="false" ht="12.75" hidden="false" customHeight="false" outlineLevel="0" collapsed="false">
      <c r="A757" s="148" t="n">
        <v>37288</v>
      </c>
      <c r="B757" s="144" t="s">
        <v>117</v>
      </c>
      <c r="C757" s="144" t="s">
        <v>28</v>
      </c>
      <c r="D757" s="145" t="n">
        <v>-255943.8987</v>
      </c>
      <c r="E757" s="145" t="n">
        <v>2559.438987</v>
      </c>
      <c r="F757" s="149" t="n">
        <f aca="false">IF(REF_DT&lt;=LastDay,INDEX(IntraMonth_Buckets,MATCH($A757,IntraSumMonths,0),1),INDEX(BucketTable,MATCH($A757,SumMonths,0),1))</f>
        <v>3</v>
      </c>
      <c r="G757" s="144" t="str">
        <f aca="false">INDEX(Book_Type,MATCH($B757,Book,0),1)</f>
        <v>D</v>
      </c>
      <c r="H757" s="144" t="str">
        <f aca="false">$F757&amp;$C757</f>
        <v>3IF-QUESTAR</v>
      </c>
    </row>
    <row r="758" customFormat="false" ht="12.75" hidden="false" customHeight="false" outlineLevel="0" collapsed="false">
      <c r="A758" s="148" t="n">
        <v>37288</v>
      </c>
      <c r="B758" s="144" t="s">
        <v>117</v>
      </c>
      <c r="C758" s="144" t="s">
        <v>18</v>
      </c>
      <c r="D758" s="145" t="n">
        <v>-556399.7796</v>
      </c>
      <c r="E758" s="145" t="n">
        <v>5563.997796</v>
      </c>
      <c r="F758" s="149" t="n">
        <f aca="false">IF(REF_DT&lt;=LastDay,INDEX(IntraMonth_Buckets,MATCH($A758,IntraSumMonths,0),1),INDEX(BucketTable,MATCH($A758,SumMonths,0),1))</f>
        <v>3</v>
      </c>
      <c r="G758" s="144" t="str">
        <f aca="false">INDEX(Book_Type,MATCH($B758,Book,0),1)</f>
        <v>D</v>
      </c>
      <c r="H758" s="144" t="str">
        <f aca="false">$F758&amp;$C758</f>
        <v>3NGI-MALIN</v>
      </c>
    </row>
    <row r="759" customFormat="false" ht="12.75" hidden="false" customHeight="false" outlineLevel="0" collapsed="false">
      <c r="A759" s="148" t="n">
        <v>37288</v>
      </c>
      <c r="B759" s="144" t="s">
        <v>117</v>
      </c>
      <c r="C759" s="144" t="s">
        <v>13</v>
      </c>
      <c r="D759" s="145" t="n">
        <v>-278199.8899</v>
      </c>
      <c r="E759" s="145" t="n">
        <v>0</v>
      </c>
      <c r="F759" s="149" t="n">
        <f aca="false">IF(REF_DT&lt;=LastDay,INDEX(IntraMonth_Buckets,MATCH($A759,IntraSumMonths,0),1),INDEX(BucketTable,MATCH($A759,SumMonths,0),1))</f>
        <v>3</v>
      </c>
      <c r="G759" s="144" t="str">
        <f aca="false">INDEX(Book_Type,MATCH($B759,Book,0),1)</f>
        <v>D</v>
      </c>
      <c r="H759" s="144" t="str">
        <f aca="false">$F759&amp;$C759</f>
        <v>3NGI-PGE/CG</v>
      </c>
    </row>
    <row r="760" customFormat="false" ht="12.75" hidden="false" customHeight="false" outlineLevel="0" collapsed="false">
      <c r="A760" s="148" t="n">
        <v>37288</v>
      </c>
      <c r="B760" s="144" t="s">
        <v>117</v>
      </c>
      <c r="C760" s="144" t="s">
        <v>20</v>
      </c>
      <c r="D760" s="145" t="n">
        <v>618994.7549</v>
      </c>
      <c r="E760" s="145" t="n">
        <v>-61899.47549</v>
      </c>
      <c r="F760" s="149" t="n">
        <f aca="false">IF(REF_DT&lt;=LastDay,INDEX(IntraMonth_Buckets,MATCH($A760,IntraSumMonths,0),1),INDEX(BucketTable,MATCH($A760,SumMonths,0),1))</f>
        <v>3</v>
      </c>
      <c r="G760" s="144" t="str">
        <f aca="false">INDEX(Book_Type,MATCH($B760,Book,0),1)</f>
        <v>D</v>
      </c>
      <c r="H760" s="144" t="str">
        <f aca="false">$F760&amp;$C760</f>
        <v>3NGI-SOCAL</v>
      </c>
    </row>
    <row r="761" customFormat="false" ht="12.75" hidden="false" customHeight="false" outlineLevel="0" collapsed="false">
      <c r="A761" s="148" t="n">
        <v>37316</v>
      </c>
      <c r="B761" s="144" t="s">
        <v>117</v>
      </c>
      <c r="C761" s="144" t="s">
        <v>71</v>
      </c>
      <c r="D761" s="145" t="n">
        <v>153747.2268</v>
      </c>
      <c r="E761" s="145" t="n">
        <v>-30749.44536</v>
      </c>
      <c r="F761" s="149" t="n">
        <f aca="false">IF(REF_DT&lt;=LastDay,INDEX(IntraMonth_Buckets,MATCH($A761,IntraSumMonths,0),1),INDEX(BucketTable,MATCH($A761,SumMonths,0),1))</f>
        <v>3</v>
      </c>
      <c r="G761" s="144" t="str">
        <f aca="false">INDEX(Book_Type,MATCH($B761,Book,0),1)</f>
        <v>D</v>
      </c>
      <c r="H761" s="144" t="str">
        <f aca="false">$F761&amp;$C761</f>
        <v>3CGPR-AECO/BASIS</v>
      </c>
    </row>
    <row r="762" customFormat="false" ht="12.75" hidden="false" customHeight="false" outlineLevel="0" collapsed="false">
      <c r="A762" s="148" t="n">
        <v>37316</v>
      </c>
      <c r="B762" s="144" t="s">
        <v>117</v>
      </c>
      <c r="C762" s="144" t="s">
        <v>36</v>
      </c>
      <c r="D762" s="145" t="n">
        <v>209096.2284</v>
      </c>
      <c r="E762" s="145" t="n">
        <v>-2090.962284</v>
      </c>
      <c r="F762" s="149" t="n">
        <f aca="false">IF(REF_DT&lt;=LastDay,INDEX(IntraMonth_Buckets,MATCH($A762,IntraSumMonths,0),1),INDEX(BucketTable,MATCH($A762,SumMonths,0),1))</f>
        <v>3</v>
      </c>
      <c r="G762" s="144" t="str">
        <f aca="false">INDEX(Book_Type,MATCH($B762,Book,0),1)</f>
        <v>D</v>
      </c>
      <c r="H762" s="144" t="str">
        <f aca="false">$F762&amp;$C762</f>
        <v>3IF-CIG/RKYMTN</v>
      </c>
    </row>
    <row r="763" customFormat="false" ht="12.75" hidden="false" customHeight="false" outlineLevel="0" collapsed="false">
      <c r="A763" s="148" t="n">
        <v>37316</v>
      </c>
      <c r="B763" s="144" t="s">
        <v>117</v>
      </c>
      <c r="C763" s="144" t="s">
        <v>51</v>
      </c>
      <c r="D763" s="145" t="n">
        <v>153747.2268</v>
      </c>
      <c r="E763" s="145" t="n">
        <v>-15374.72268</v>
      </c>
      <c r="F763" s="149" t="n">
        <f aca="false">IF(REF_DT&lt;=LastDay,INDEX(IntraMonth_Buckets,MATCH($A763,IntraSumMonths,0),1),INDEX(BucketTable,MATCH($A763,SumMonths,0),1))</f>
        <v>3</v>
      </c>
      <c r="G763" s="144" t="str">
        <f aca="false">INDEX(Book_Type,MATCH($B763,Book,0),1)</f>
        <v>D</v>
      </c>
      <c r="H763" s="144" t="str">
        <f aca="false">$F763&amp;$C763</f>
        <v>3IF-ELPO/SJ</v>
      </c>
    </row>
    <row r="764" customFormat="false" ht="12.75" hidden="false" customHeight="false" outlineLevel="0" collapsed="false">
      <c r="A764" s="148" t="n">
        <v>37316</v>
      </c>
      <c r="B764" s="144" t="s">
        <v>117</v>
      </c>
      <c r="C764" s="144" t="s">
        <v>27</v>
      </c>
      <c r="D764" s="145" t="n">
        <v>-1291476.7051</v>
      </c>
      <c r="E764" s="145" t="n">
        <v>129147.67051</v>
      </c>
      <c r="F764" s="149" t="n">
        <f aca="false">IF(REF_DT&lt;=LastDay,INDEX(IntraMonth_Buckets,MATCH($A764,IntraSumMonths,0),1),INDEX(BucketTable,MATCH($A764,SumMonths,0),1))</f>
        <v>3</v>
      </c>
      <c r="G764" s="144" t="str">
        <f aca="false">INDEX(Book_Type,MATCH($B764,Book,0),1)</f>
        <v>D</v>
      </c>
      <c r="H764" s="144" t="str">
        <f aca="false">$F764&amp;$C764</f>
        <v>3IF-NWPL_ROCKY_M</v>
      </c>
    </row>
    <row r="765" customFormat="false" ht="12.75" hidden="false" customHeight="false" outlineLevel="0" collapsed="false">
      <c r="A765" s="148" t="n">
        <v>37316</v>
      </c>
      <c r="B765" s="144" t="s">
        <v>117</v>
      </c>
      <c r="C765" s="144" t="s">
        <v>28</v>
      </c>
      <c r="D765" s="145" t="n">
        <v>-282894.8973</v>
      </c>
      <c r="E765" s="145" t="n">
        <v>2828.948973</v>
      </c>
      <c r="F765" s="149" t="n">
        <f aca="false">IF(REF_DT&lt;=LastDay,INDEX(IntraMonth_Buckets,MATCH($A765,IntraSumMonths,0),1),INDEX(BucketTable,MATCH($A765,SumMonths,0),1))</f>
        <v>3</v>
      </c>
      <c r="G765" s="144" t="str">
        <f aca="false">INDEX(Book_Type,MATCH($B765,Book,0),1)</f>
        <v>D</v>
      </c>
      <c r="H765" s="144" t="str">
        <f aca="false">$F765&amp;$C765</f>
        <v>3IF-QUESTAR</v>
      </c>
    </row>
    <row r="766" customFormat="false" ht="12.75" hidden="false" customHeight="false" outlineLevel="0" collapsed="false">
      <c r="A766" s="148" t="n">
        <v>37316</v>
      </c>
      <c r="B766" s="144" t="s">
        <v>117</v>
      </c>
      <c r="C766" s="144" t="s">
        <v>18</v>
      </c>
      <c r="D766" s="145" t="n">
        <v>-614988.9072</v>
      </c>
      <c r="E766" s="145" t="n">
        <v>6149.889072</v>
      </c>
      <c r="F766" s="149" t="n">
        <f aca="false">IF(REF_DT&lt;=LastDay,INDEX(IntraMonth_Buckets,MATCH($A766,IntraSumMonths,0),1),INDEX(BucketTable,MATCH($A766,SumMonths,0),1))</f>
        <v>3</v>
      </c>
      <c r="G766" s="144" t="str">
        <f aca="false">INDEX(Book_Type,MATCH($B766,Book,0),1)</f>
        <v>D</v>
      </c>
      <c r="H766" s="144" t="str">
        <f aca="false">$F766&amp;$C766</f>
        <v>3NGI-MALIN</v>
      </c>
    </row>
    <row r="767" customFormat="false" ht="12.75" hidden="false" customHeight="false" outlineLevel="0" collapsed="false">
      <c r="A767" s="148" t="n">
        <v>37316</v>
      </c>
      <c r="B767" s="144" t="s">
        <v>117</v>
      </c>
      <c r="C767" s="144" t="s">
        <v>13</v>
      </c>
      <c r="D767" s="145" t="n">
        <v>-307494.4536</v>
      </c>
      <c r="E767" s="145" t="n">
        <v>0</v>
      </c>
      <c r="F767" s="149" t="n">
        <f aca="false">IF(REF_DT&lt;=LastDay,INDEX(IntraMonth_Buckets,MATCH($A767,IntraSumMonths,0),1),INDEX(BucketTable,MATCH($A767,SumMonths,0),1))</f>
        <v>3</v>
      </c>
      <c r="G767" s="144" t="str">
        <f aca="false">INDEX(Book_Type,MATCH($B767,Book,0),1)</f>
        <v>D</v>
      </c>
      <c r="H767" s="144" t="str">
        <f aca="false">$F767&amp;$C767</f>
        <v>3NGI-PGE/CG</v>
      </c>
    </row>
    <row r="768" customFormat="false" ht="12.75" hidden="false" customHeight="false" outlineLevel="0" collapsed="false">
      <c r="A768" s="148" t="n">
        <v>37316</v>
      </c>
      <c r="B768" s="144" t="s">
        <v>117</v>
      </c>
      <c r="C768" s="144" t="s">
        <v>20</v>
      </c>
      <c r="D768" s="145" t="n">
        <v>684175.1593</v>
      </c>
      <c r="E768" s="145" t="n">
        <v>-68417.51593</v>
      </c>
      <c r="F768" s="149" t="n">
        <f aca="false">IF(REF_DT&lt;=LastDay,INDEX(IntraMonth_Buckets,MATCH($A768,IntraSumMonths,0),1),INDEX(BucketTable,MATCH($A768,SumMonths,0),1))</f>
        <v>3</v>
      </c>
      <c r="G768" s="144" t="str">
        <f aca="false">INDEX(Book_Type,MATCH($B768,Book,0),1)</f>
        <v>D</v>
      </c>
      <c r="H768" s="144" t="str">
        <f aca="false">$F768&amp;$C768</f>
        <v>3NGI-SOCAL</v>
      </c>
    </row>
    <row r="769" customFormat="false" ht="12.75" hidden="false" customHeight="false" outlineLevel="0" collapsed="false">
      <c r="A769" s="148" t="n">
        <v>37347</v>
      </c>
      <c r="B769" s="144" t="s">
        <v>117</v>
      </c>
      <c r="C769" s="144" t="s">
        <v>71</v>
      </c>
      <c r="D769" s="145" t="n">
        <v>-148511.0894</v>
      </c>
      <c r="E769" s="145" t="n">
        <v>0</v>
      </c>
      <c r="F769" s="149" t="n">
        <f aca="false">IF(REF_DT&lt;=LastDay,INDEX(IntraMonth_Buckets,MATCH($A769,IntraSumMonths,0),1),INDEX(BucketTable,MATCH($A769,SumMonths,0),1))</f>
        <v>4</v>
      </c>
      <c r="G769" s="144" t="str">
        <f aca="false">INDEX(Book_Type,MATCH($B769,Book,0),1)</f>
        <v>D</v>
      </c>
      <c r="H769" s="144" t="str">
        <f aca="false">$F769&amp;$C769</f>
        <v>4CGPR-AECO/BASIS</v>
      </c>
    </row>
    <row r="770" customFormat="false" ht="12.75" hidden="false" customHeight="false" outlineLevel="0" collapsed="false">
      <c r="A770" s="148" t="n">
        <v>37347</v>
      </c>
      <c r="B770" s="144" t="s">
        <v>117</v>
      </c>
      <c r="C770" s="144" t="s">
        <v>66</v>
      </c>
      <c r="D770" s="145" t="n">
        <v>-445533.2683</v>
      </c>
      <c r="E770" s="145" t="n">
        <v>44553.32683</v>
      </c>
      <c r="F770" s="149" t="n">
        <f aca="false">IF(REF_DT&lt;=LastDay,INDEX(IntraMonth_Buckets,MATCH($A770,IntraSumMonths,0),1),INDEX(BucketTable,MATCH($A770,SumMonths,0),1))</f>
        <v>4</v>
      </c>
      <c r="G770" s="144" t="str">
        <f aca="false">INDEX(Book_Type,MATCH($B770,Book,0),1)</f>
        <v>D</v>
      </c>
      <c r="H770" s="144" t="str">
        <f aca="false">$F770&amp;$C770</f>
        <v>4IF-NTHWST/CANBR</v>
      </c>
    </row>
    <row r="771" customFormat="false" ht="12.75" hidden="false" customHeight="false" outlineLevel="0" collapsed="false">
      <c r="A771" s="148" t="n">
        <v>37347</v>
      </c>
      <c r="B771" s="144" t="s">
        <v>117</v>
      </c>
      <c r="C771" s="144" t="s">
        <v>27</v>
      </c>
      <c r="D771" s="145" t="n">
        <v>-297022.1789</v>
      </c>
      <c r="E771" s="145" t="n">
        <v>29702.21789</v>
      </c>
      <c r="F771" s="149" t="n">
        <f aca="false">IF(REF_DT&lt;=LastDay,INDEX(IntraMonth_Buckets,MATCH($A771,IntraSumMonths,0),1),INDEX(BucketTable,MATCH($A771,SumMonths,0),1))</f>
        <v>4</v>
      </c>
      <c r="G771" s="144" t="str">
        <f aca="false">INDEX(Book_Type,MATCH($B771,Book,0),1)</f>
        <v>D</v>
      </c>
      <c r="H771" s="144" t="str">
        <f aca="false">$F771&amp;$C771</f>
        <v>4IF-NWPL_ROCKY_M</v>
      </c>
    </row>
    <row r="772" customFormat="false" ht="12.75" hidden="false" customHeight="false" outlineLevel="0" collapsed="false">
      <c r="A772" s="148" t="n">
        <v>37377</v>
      </c>
      <c r="B772" s="144" t="s">
        <v>117</v>
      </c>
      <c r="C772" s="144" t="s">
        <v>71</v>
      </c>
      <c r="D772" s="145" t="n">
        <v>-153170.1064</v>
      </c>
      <c r="E772" s="145" t="n">
        <v>0</v>
      </c>
      <c r="F772" s="149" t="n">
        <f aca="false">IF(REF_DT&lt;=LastDay,INDEX(IntraMonth_Buckets,MATCH($A772,IntraSumMonths,0),1),INDEX(BucketTable,MATCH($A772,SumMonths,0),1))</f>
        <v>4</v>
      </c>
      <c r="G772" s="144" t="str">
        <f aca="false">INDEX(Book_Type,MATCH($B772,Book,0),1)</f>
        <v>D</v>
      </c>
      <c r="H772" s="144" t="str">
        <f aca="false">$F772&amp;$C772</f>
        <v>4CGPR-AECO/BASIS</v>
      </c>
    </row>
    <row r="773" customFormat="false" ht="12.75" hidden="false" customHeight="false" outlineLevel="0" collapsed="false">
      <c r="A773" s="148" t="n">
        <v>37377</v>
      </c>
      <c r="B773" s="144" t="s">
        <v>117</v>
      </c>
      <c r="C773" s="144" t="s">
        <v>66</v>
      </c>
      <c r="D773" s="145" t="n">
        <v>-459510.3192</v>
      </c>
      <c r="E773" s="145" t="n">
        <v>45951.03192</v>
      </c>
      <c r="F773" s="149" t="n">
        <f aca="false">IF(REF_DT&lt;=LastDay,INDEX(IntraMonth_Buckets,MATCH($A773,IntraSumMonths,0),1),INDEX(BucketTable,MATCH($A773,SumMonths,0),1))</f>
        <v>4</v>
      </c>
      <c r="G773" s="144" t="str">
        <f aca="false">INDEX(Book_Type,MATCH($B773,Book,0),1)</f>
        <v>D</v>
      </c>
      <c r="H773" s="144" t="str">
        <f aca="false">$F773&amp;$C773</f>
        <v>4IF-NTHWST/CANBR</v>
      </c>
    </row>
    <row r="774" customFormat="false" ht="12.75" hidden="false" customHeight="false" outlineLevel="0" collapsed="false">
      <c r="A774" s="148" t="n">
        <v>37377</v>
      </c>
      <c r="B774" s="144" t="s">
        <v>117</v>
      </c>
      <c r="C774" s="144" t="s">
        <v>27</v>
      </c>
      <c r="D774" s="145" t="n">
        <v>-306340.2128</v>
      </c>
      <c r="E774" s="145" t="n">
        <v>30634.02128</v>
      </c>
      <c r="F774" s="149" t="n">
        <f aca="false">IF(REF_DT&lt;=LastDay,INDEX(IntraMonth_Buckets,MATCH($A774,IntraSumMonths,0),1),INDEX(BucketTable,MATCH($A774,SumMonths,0),1))</f>
        <v>4</v>
      </c>
      <c r="G774" s="144" t="str">
        <f aca="false">INDEX(Book_Type,MATCH($B774,Book,0),1)</f>
        <v>D</v>
      </c>
      <c r="H774" s="144" t="str">
        <f aca="false">$F774&amp;$C774</f>
        <v>4IF-NWPL_ROCKY_M</v>
      </c>
    </row>
    <row r="775" customFormat="false" ht="12.75" hidden="false" customHeight="false" outlineLevel="0" collapsed="false">
      <c r="A775" s="148" t="n">
        <v>37408</v>
      </c>
      <c r="B775" s="144" t="s">
        <v>117</v>
      </c>
      <c r="C775" s="144" t="s">
        <v>71</v>
      </c>
      <c r="D775" s="145" t="n">
        <v>-147937.4498</v>
      </c>
      <c r="E775" s="145" t="n">
        <v>0</v>
      </c>
      <c r="F775" s="149" t="n">
        <f aca="false">IF(REF_DT&lt;=LastDay,INDEX(IntraMonth_Buckets,MATCH($A775,IntraSumMonths,0),1),INDEX(BucketTable,MATCH($A775,SumMonths,0),1))</f>
        <v>4</v>
      </c>
      <c r="G775" s="144" t="str">
        <f aca="false">INDEX(Book_Type,MATCH($B775,Book,0),1)</f>
        <v>D</v>
      </c>
      <c r="H775" s="144" t="str">
        <f aca="false">$F775&amp;$C775</f>
        <v>4CGPR-AECO/BASIS</v>
      </c>
    </row>
    <row r="776" customFormat="false" ht="12.75" hidden="false" customHeight="false" outlineLevel="0" collapsed="false">
      <c r="A776" s="148" t="n">
        <v>37408</v>
      </c>
      <c r="B776" s="144" t="s">
        <v>117</v>
      </c>
      <c r="C776" s="144" t="s">
        <v>66</v>
      </c>
      <c r="D776" s="145" t="n">
        <v>-443812.3494</v>
      </c>
      <c r="E776" s="145" t="n">
        <v>44381.23494</v>
      </c>
      <c r="F776" s="149" t="n">
        <f aca="false">IF(REF_DT&lt;=LastDay,INDEX(IntraMonth_Buckets,MATCH($A776,IntraSumMonths,0),1),INDEX(BucketTable,MATCH($A776,SumMonths,0),1))</f>
        <v>4</v>
      </c>
      <c r="G776" s="144" t="str">
        <f aca="false">INDEX(Book_Type,MATCH($B776,Book,0),1)</f>
        <v>D</v>
      </c>
      <c r="H776" s="144" t="str">
        <f aca="false">$F776&amp;$C776</f>
        <v>4IF-NTHWST/CANBR</v>
      </c>
    </row>
    <row r="777" customFormat="false" ht="12.75" hidden="false" customHeight="false" outlineLevel="0" collapsed="false">
      <c r="A777" s="148" t="n">
        <v>37408</v>
      </c>
      <c r="B777" s="144" t="s">
        <v>117</v>
      </c>
      <c r="C777" s="144" t="s">
        <v>27</v>
      </c>
      <c r="D777" s="145" t="n">
        <v>-295874.8996</v>
      </c>
      <c r="E777" s="145" t="n">
        <v>29587.48996</v>
      </c>
      <c r="F777" s="149" t="n">
        <f aca="false">IF(REF_DT&lt;=LastDay,INDEX(IntraMonth_Buckets,MATCH($A777,IntraSumMonths,0),1),INDEX(BucketTable,MATCH($A777,SumMonths,0),1))</f>
        <v>4</v>
      </c>
      <c r="G777" s="144" t="str">
        <f aca="false">INDEX(Book_Type,MATCH($B777,Book,0),1)</f>
        <v>D</v>
      </c>
      <c r="H777" s="144" t="str">
        <f aca="false">$F777&amp;$C777</f>
        <v>4IF-NWPL_ROCKY_M</v>
      </c>
    </row>
    <row r="778" customFormat="false" ht="12.75" hidden="false" customHeight="false" outlineLevel="0" collapsed="false">
      <c r="A778" s="148" t="n">
        <v>37438</v>
      </c>
      <c r="B778" s="144" t="s">
        <v>117</v>
      </c>
      <c r="C778" s="144" t="s">
        <v>71</v>
      </c>
      <c r="D778" s="145" t="n">
        <v>-152566.2717</v>
      </c>
      <c r="E778" s="145" t="n">
        <v>0</v>
      </c>
      <c r="F778" s="149" t="n">
        <f aca="false">IF(REF_DT&lt;=LastDay,INDEX(IntraMonth_Buckets,MATCH($A778,IntraSumMonths,0),1),INDEX(BucketTable,MATCH($A778,SumMonths,0),1))</f>
        <v>4</v>
      </c>
      <c r="G778" s="144" t="str">
        <f aca="false">INDEX(Book_Type,MATCH($B778,Book,0),1)</f>
        <v>D</v>
      </c>
      <c r="H778" s="144" t="str">
        <f aca="false">$F778&amp;$C778</f>
        <v>4CGPR-AECO/BASIS</v>
      </c>
    </row>
    <row r="779" customFormat="false" ht="12.75" hidden="false" customHeight="false" outlineLevel="0" collapsed="false">
      <c r="A779" s="148" t="n">
        <v>37438</v>
      </c>
      <c r="B779" s="144" t="s">
        <v>117</v>
      </c>
      <c r="C779" s="144" t="s">
        <v>66</v>
      </c>
      <c r="D779" s="145" t="n">
        <v>-457698.8152</v>
      </c>
      <c r="E779" s="145" t="n">
        <v>45769.88152</v>
      </c>
      <c r="F779" s="149" t="n">
        <f aca="false">IF(REF_DT&lt;=LastDay,INDEX(IntraMonth_Buckets,MATCH($A779,IntraSumMonths,0),1),INDEX(BucketTable,MATCH($A779,SumMonths,0),1))</f>
        <v>4</v>
      </c>
      <c r="G779" s="144" t="str">
        <f aca="false">INDEX(Book_Type,MATCH($B779,Book,0),1)</f>
        <v>D</v>
      </c>
      <c r="H779" s="144" t="str">
        <f aca="false">$F779&amp;$C779</f>
        <v>4IF-NTHWST/CANBR</v>
      </c>
    </row>
    <row r="780" customFormat="false" ht="12.75" hidden="false" customHeight="false" outlineLevel="0" collapsed="false">
      <c r="A780" s="148" t="n">
        <v>37438</v>
      </c>
      <c r="B780" s="144" t="s">
        <v>117</v>
      </c>
      <c r="C780" s="144" t="s">
        <v>27</v>
      </c>
      <c r="D780" s="145" t="n">
        <v>-305132.5435</v>
      </c>
      <c r="E780" s="145" t="n">
        <v>30513.25435</v>
      </c>
      <c r="F780" s="149" t="n">
        <f aca="false">IF(REF_DT&lt;=LastDay,INDEX(IntraMonth_Buckets,MATCH($A780,IntraSumMonths,0),1),INDEX(BucketTable,MATCH($A780,SumMonths,0),1))</f>
        <v>4</v>
      </c>
      <c r="G780" s="144" t="str">
        <f aca="false">INDEX(Book_Type,MATCH($B780,Book,0),1)</f>
        <v>D</v>
      </c>
      <c r="H780" s="144" t="str">
        <f aca="false">$F780&amp;$C780</f>
        <v>4IF-NWPL_ROCKY_M</v>
      </c>
    </row>
    <row r="781" customFormat="false" ht="12.75" hidden="false" customHeight="false" outlineLevel="0" collapsed="false">
      <c r="A781" s="148" t="n">
        <v>37469</v>
      </c>
      <c r="B781" s="144" t="s">
        <v>117</v>
      </c>
      <c r="C781" s="144" t="s">
        <v>71</v>
      </c>
      <c r="D781" s="145" t="n">
        <v>-152231.9683</v>
      </c>
      <c r="E781" s="145" t="n">
        <v>0</v>
      </c>
      <c r="F781" s="149" t="n">
        <f aca="false">IF(REF_DT&lt;=LastDay,INDEX(IntraMonth_Buckets,MATCH($A781,IntraSumMonths,0),1),INDEX(BucketTable,MATCH($A781,SumMonths,0),1))</f>
        <v>4</v>
      </c>
      <c r="G781" s="144" t="str">
        <f aca="false">INDEX(Book_Type,MATCH($B781,Book,0),1)</f>
        <v>D</v>
      </c>
      <c r="H781" s="144" t="str">
        <f aca="false">$F781&amp;$C781</f>
        <v>4CGPR-AECO/BASIS</v>
      </c>
    </row>
    <row r="782" customFormat="false" ht="12.75" hidden="false" customHeight="false" outlineLevel="0" collapsed="false">
      <c r="A782" s="148" t="n">
        <v>37469</v>
      </c>
      <c r="B782" s="144" t="s">
        <v>117</v>
      </c>
      <c r="C782" s="144" t="s">
        <v>66</v>
      </c>
      <c r="D782" s="145" t="n">
        <v>-456695.9049</v>
      </c>
      <c r="E782" s="145" t="n">
        <v>45669.59049</v>
      </c>
      <c r="F782" s="149" t="n">
        <f aca="false">IF(REF_DT&lt;=LastDay,INDEX(IntraMonth_Buckets,MATCH($A782,IntraSumMonths,0),1),INDEX(BucketTable,MATCH($A782,SumMonths,0),1))</f>
        <v>4</v>
      </c>
      <c r="G782" s="144" t="str">
        <f aca="false">INDEX(Book_Type,MATCH($B782,Book,0),1)</f>
        <v>D</v>
      </c>
      <c r="H782" s="144" t="str">
        <f aca="false">$F782&amp;$C782</f>
        <v>4IF-NTHWST/CANBR</v>
      </c>
    </row>
    <row r="783" customFormat="false" ht="12.75" hidden="false" customHeight="false" outlineLevel="0" collapsed="false">
      <c r="A783" s="148" t="n">
        <v>37469</v>
      </c>
      <c r="B783" s="144" t="s">
        <v>117</v>
      </c>
      <c r="C783" s="144" t="s">
        <v>27</v>
      </c>
      <c r="D783" s="145" t="n">
        <v>-304463.9366</v>
      </c>
      <c r="E783" s="145" t="n">
        <v>30446.39366</v>
      </c>
      <c r="F783" s="149" t="n">
        <f aca="false">IF(REF_DT&lt;=LastDay,INDEX(IntraMonth_Buckets,MATCH($A783,IntraSumMonths,0),1),INDEX(BucketTable,MATCH($A783,SumMonths,0),1))</f>
        <v>4</v>
      </c>
      <c r="G783" s="144" t="str">
        <f aca="false">INDEX(Book_Type,MATCH($B783,Book,0),1)</f>
        <v>D</v>
      </c>
      <c r="H783" s="144" t="str">
        <f aca="false">$F783&amp;$C783</f>
        <v>4IF-NWPL_ROCKY_M</v>
      </c>
    </row>
    <row r="784" customFormat="false" ht="12.75" hidden="false" customHeight="false" outlineLevel="0" collapsed="false">
      <c r="A784" s="148" t="n">
        <v>37500</v>
      </c>
      <c r="B784" s="144" t="s">
        <v>117</v>
      </c>
      <c r="C784" s="144" t="s">
        <v>71</v>
      </c>
      <c r="D784" s="145" t="n">
        <v>-146990.957</v>
      </c>
      <c r="E784" s="145" t="n">
        <v>0</v>
      </c>
      <c r="F784" s="149" t="n">
        <f aca="false">IF(REF_DT&lt;=LastDay,INDEX(IntraMonth_Buckets,MATCH($A784,IntraSumMonths,0),1),INDEX(BucketTable,MATCH($A784,SumMonths,0),1))</f>
        <v>4</v>
      </c>
      <c r="G784" s="144" t="str">
        <f aca="false">INDEX(Book_Type,MATCH($B784,Book,0),1)</f>
        <v>D</v>
      </c>
      <c r="H784" s="144" t="str">
        <f aca="false">$F784&amp;$C784</f>
        <v>4CGPR-AECO/BASIS</v>
      </c>
    </row>
    <row r="785" customFormat="false" ht="12.75" hidden="false" customHeight="false" outlineLevel="0" collapsed="false">
      <c r="A785" s="148" t="n">
        <v>37500</v>
      </c>
      <c r="B785" s="144" t="s">
        <v>117</v>
      </c>
      <c r="C785" s="144" t="s">
        <v>66</v>
      </c>
      <c r="D785" s="145" t="n">
        <v>-440972.8709</v>
      </c>
      <c r="E785" s="145" t="n">
        <v>44097.28709</v>
      </c>
      <c r="F785" s="149" t="n">
        <f aca="false">IF(REF_DT&lt;=LastDay,INDEX(IntraMonth_Buckets,MATCH($A785,IntraSumMonths,0),1),INDEX(BucketTable,MATCH($A785,SumMonths,0),1))</f>
        <v>4</v>
      </c>
      <c r="G785" s="144" t="str">
        <f aca="false">INDEX(Book_Type,MATCH($B785,Book,0),1)</f>
        <v>D</v>
      </c>
      <c r="H785" s="144" t="str">
        <f aca="false">$F785&amp;$C785</f>
        <v>4IF-NTHWST/CANBR</v>
      </c>
    </row>
    <row r="786" customFormat="false" ht="12.75" hidden="false" customHeight="false" outlineLevel="0" collapsed="false">
      <c r="A786" s="148" t="n">
        <v>37500</v>
      </c>
      <c r="B786" s="144" t="s">
        <v>117</v>
      </c>
      <c r="C786" s="144" t="s">
        <v>27</v>
      </c>
      <c r="D786" s="145" t="n">
        <v>-293981.9139</v>
      </c>
      <c r="E786" s="145" t="n">
        <v>29398.19139</v>
      </c>
      <c r="F786" s="149" t="n">
        <f aca="false">IF(REF_DT&lt;=LastDay,INDEX(IntraMonth_Buckets,MATCH($A786,IntraSumMonths,0),1),INDEX(BucketTable,MATCH($A786,SumMonths,0),1))</f>
        <v>4</v>
      </c>
      <c r="G786" s="144" t="str">
        <f aca="false">INDEX(Book_Type,MATCH($B786,Book,0),1)</f>
        <v>D</v>
      </c>
      <c r="H786" s="144" t="str">
        <f aca="false">$F786&amp;$C786</f>
        <v>4IF-NWPL_ROCKY_M</v>
      </c>
    </row>
    <row r="787" customFormat="false" ht="12.75" hidden="false" customHeight="false" outlineLevel="0" collapsed="false">
      <c r="A787" s="148" t="n">
        <v>37530</v>
      </c>
      <c r="B787" s="144" t="s">
        <v>117</v>
      </c>
      <c r="C787" s="144" t="s">
        <v>71</v>
      </c>
      <c r="D787" s="145" t="n">
        <v>-151542.7167</v>
      </c>
      <c r="E787" s="145" t="n">
        <v>0</v>
      </c>
      <c r="F787" s="149" t="n">
        <f aca="false">IF(REF_DT&lt;=LastDay,INDEX(IntraMonth_Buckets,MATCH($A787,IntraSumMonths,0),1),INDEX(BucketTable,MATCH($A787,SumMonths,0),1))</f>
        <v>4</v>
      </c>
      <c r="G787" s="144" t="str">
        <f aca="false">INDEX(Book_Type,MATCH($B787,Book,0),1)</f>
        <v>D</v>
      </c>
      <c r="H787" s="144" t="str">
        <f aca="false">$F787&amp;$C787</f>
        <v>4CGPR-AECO/BASIS</v>
      </c>
    </row>
    <row r="788" customFormat="false" ht="12.75" hidden="false" customHeight="false" outlineLevel="0" collapsed="false">
      <c r="A788" s="148" t="n">
        <v>37530</v>
      </c>
      <c r="B788" s="144" t="s">
        <v>117</v>
      </c>
      <c r="C788" s="144" t="s">
        <v>66</v>
      </c>
      <c r="D788" s="145" t="n">
        <v>-454628.1501</v>
      </c>
      <c r="E788" s="145" t="n">
        <v>45462.81501</v>
      </c>
      <c r="F788" s="149" t="n">
        <f aca="false">IF(REF_DT&lt;=LastDay,INDEX(IntraMonth_Buckets,MATCH($A788,IntraSumMonths,0),1),INDEX(BucketTable,MATCH($A788,SumMonths,0),1))</f>
        <v>4</v>
      </c>
      <c r="G788" s="144" t="str">
        <f aca="false">INDEX(Book_Type,MATCH($B788,Book,0),1)</f>
        <v>D</v>
      </c>
      <c r="H788" s="144" t="str">
        <f aca="false">$F788&amp;$C788</f>
        <v>4IF-NTHWST/CANBR</v>
      </c>
    </row>
    <row r="789" customFormat="false" ht="12.75" hidden="false" customHeight="false" outlineLevel="0" collapsed="false">
      <c r="A789" s="148" t="n">
        <v>37530</v>
      </c>
      <c r="B789" s="144" t="s">
        <v>117</v>
      </c>
      <c r="C789" s="144" t="s">
        <v>27</v>
      </c>
      <c r="D789" s="145" t="n">
        <v>-303085.4334</v>
      </c>
      <c r="E789" s="145" t="n">
        <v>30308.54334</v>
      </c>
      <c r="F789" s="149" t="n">
        <f aca="false">IF(REF_DT&lt;=LastDay,INDEX(IntraMonth_Buckets,MATCH($A789,IntraSumMonths,0),1),INDEX(BucketTable,MATCH($A789,SumMonths,0),1))</f>
        <v>4</v>
      </c>
      <c r="G789" s="144" t="str">
        <f aca="false">INDEX(Book_Type,MATCH($B789,Book,0),1)</f>
        <v>D</v>
      </c>
      <c r="H789" s="144" t="str">
        <f aca="false">$F789&amp;$C789</f>
        <v>4IF-NWPL_ROCKY_M</v>
      </c>
    </row>
    <row r="790" customFormat="false" ht="12.75" hidden="false" customHeight="false" outlineLevel="0" collapsed="false">
      <c r="A790" s="148" t="n">
        <v>37189</v>
      </c>
      <c r="B790" s="144" t="s">
        <v>132</v>
      </c>
      <c r="C790" s="144" t="s">
        <v>22</v>
      </c>
      <c r="D790" s="145" t="n">
        <v>0</v>
      </c>
      <c r="E790" s="145" t="n">
        <v>0</v>
      </c>
      <c r="F790" s="149" t="n">
        <f aca="false">IF(REF_DT&lt;=LastDay,INDEX(IntraMonth_Buckets,MATCH($A790,IntraSumMonths,0),1),INDEX(BucketTable,MATCH($A790,SumMonths,0),1))</f>
        <v>1</v>
      </c>
      <c r="G790" s="144" t="str">
        <f aca="false">INDEX(Book_Type,MATCH($B790,Book,0),1)</f>
        <v>M</v>
      </c>
      <c r="H790" s="144" t="str">
        <f aca="false">$F790&amp;$C790</f>
        <v>1GDP-CAL BORDER</v>
      </c>
    </row>
    <row r="791" customFormat="false" ht="12.75" hidden="false" customHeight="false" outlineLevel="0" collapsed="false">
      <c r="A791" s="148" t="n">
        <v>37189</v>
      </c>
      <c r="B791" s="144" t="s">
        <v>132</v>
      </c>
      <c r="C791" s="144" t="s">
        <v>40</v>
      </c>
      <c r="D791" s="145" t="n">
        <v>0</v>
      </c>
      <c r="E791" s="145" t="n">
        <v>0</v>
      </c>
      <c r="F791" s="149" t="n">
        <f aca="false">IF(REF_DT&lt;=LastDay,INDEX(IntraMonth_Buckets,MATCH($A791,IntraSumMonths,0),1),INDEX(BucketTable,MATCH($A791,SumMonths,0),1))</f>
        <v>1</v>
      </c>
      <c r="G791" s="144" t="str">
        <f aca="false">INDEX(Book_Type,MATCH($B791,Book,0),1)</f>
        <v>M</v>
      </c>
      <c r="H791" s="144" t="str">
        <f aca="false">$F791&amp;$C791</f>
        <v>1GDP-CIG/RKYMTN</v>
      </c>
    </row>
    <row r="792" customFormat="false" ht="12.75" hidden="false" customHeight="false" outlineLevel="0" collapsed="false">
      <c r="A792" s="148" t="n">
        <v>37189</v>
      </c>
      <c r="B792" s="144" t="s">
        <v>132</v>
      </c>
      <c r="C792" s="144" t="s">
        <v>53</v>
      </c>
      <c r="D792" s="145" t="n">
        <v>0</v>
      </c>
      <c r="E792" s="145" t="n">
        <v>0</v>
      </c>
      <c r="F792" s="149" t="n">
        <f aca="false">IF(REF_DT&lt;=LastDay,INDEX(IntraMonth_Buckets,MATCH($A792,IntraSumMonths,0),1),INDEX(BucketTable,MATCH($A792,SumMonths,0),1))</f>
        <v>1</v>
      </c>
      <c r="G792" s="144" t="str">
        <f aca="false">INDEX(Book_Type,MATCH($B792,Book,0),1)</f>
        <v>M</v>
      </c>
      <c r="H792" s="144" t="str">
        <f aca="false">$F792&amp;$C792</f>
        <v>1GDP-ELPO/SANJUA</v>
      </c>
    </row>
    <row r="793" customFormat="false" ht="12.75" hidden="false" customHeight="false" outlineLevel="0" collapsed="false">
      <c r="A793" s="148" t="n">
        <v>37189</v>
      </c>
      <c r="B793" s="144" t="s">
        <v>132</v>
      </c>
      <c r="C793" s="144" t="s">
        <v>161</v>
      </c>
      <c r="D793" s="145" t="n">
        <v>0</v>
      </c>
      <c r="E793" s="145" t="n">
        <v>0</v>
      </c>
      <c r="F793" s="149" t="n">
        <f aca="false">IF(REF_DT&lt;=LastDay,INDEX(IntraMonth_Buckets,MATCH($A793,IntraSumMonths,0),1),INDEX(BucketTable,MATCH($A793,SumMonths,0),1))</f>
        <v>1</v>
      </c>
      <c r="G793" s="144" t="str">
        <f aca="false">INDEX(Book_Type,MATCH($B793,Book,0),1)</f>
        <v>M</v>
      </c>
      <c r="H793" s="144" t="str">
        <f aca="false">$F793&amp;$C793</f>
        <v>1GDP-HEHUB</v>
      </c>
    </row>
    <row r="794" customFormat="false" ht="12.75" hidden="false" customHeight="false" outlineLevel="0" collapsed="false">
      <c r="A794" s="148" t="n">
        <v>37189</v>
      </c>
      <c r="B794" s="144" t="s">
        <v>132</v>
      </c>
      <c r="C794" s="144" t="s">
        <v>30</v>
      </c>
      <c r="D794" s="145" t="n">
        <v>0</v>
      </c>
      <c r="E794" s="145" t="n">
        <v>0</v>
      </c>
      <c r="F794" s="149" t="n">
        <f aca="false">IF(REF_DT&lt;=LastDay,INDEX(IntraMonth_Buckets,MATCH($A794,IntraSumMonths,0),1),INDEX(BucketTable,MATCH($A794,SumMonths,0),1))</f>
        <v>1</v>
      </c>
      <c r="G794" s="144" t="str">
        <f aca="false">INDEX(Book_Type,MATCH($B794,Book,0),1)</f>
        <v>M</v>
      </c>
      <c r="H794" s="144" t="str">
        <f aca="false">$F794&amp;$C794</f>
        <v>1GDP-KERN/OPAL</v>
      </c>
    </row>
    <row r="795" customFormat="false" ht="12.75" hidden="false" customHeight="false" outlineLevel="0" collapsed="false">
      <c r="A795" s="148" t="n">
        <v>37190</v>
      </c>
      <c r="B795" s="144" t="s">
        <v>132</v>
      </c>
      <c r="C795" s="144" t="s">
        <v>22</v>
      </c>
      <c r="D795" s="145" t="n">
        <v>0</v>
      </c>
      <c r="E795" s="145" t="n">
        <v>0</v>
      </c>
      <c r="F795" s="149" t="n">
        <f aca="false">IF(REF_DT&lt;=LastDay,INDEX(IntraMonth_Buckets,MATCH($A795,IntraSumMonths,0),1),INDEX(BucketTable,MATCH($A795,SumMonths,0),1))</f>
        <v>1</v>
      </c>
      <c r="G795" s="144" t="str">
        <f aca="false">INDEX(Book_Type,MATCH($B795,Book,0),1)</f>
        <v>M</v>
      </c>
      <c r="H795" s="144" t="str">
        <f aca="false">$F795&amp;$C795</f>
        <v>1GDP-CAL BORDER</v>
      </c>
    </row>
    <row r="796" customFormat="false" ht="12.75" hidden="false" customHeight="false" outlineLevel="0" collapsed="false">
      <c r="A796" s="148" t="n">
        <v>37190</v>
      </c>
      <c r="B796" s="144" t="s">
        <v>132</v>
      </c>
      <c r="C796" s="144" t="s">
        <v>40</v>
      </c>
      <c r="D796" s="145" t="n">
        <v>10000</v>
      </c>
      <c r="E796" s="145" t="n">
        <v>10000</v>
      </c>
      <c r="F796" s="149" t="n">
        <f aca="false">IF(REF_DT&lt;=LastDay,INDEX(IntraMonth_Buckets,MATCH($A796,IntraSumMonths,0),1),INDEX(BucketTable,MATCH($A796,SumMonths,0),1))</f>
        <v>1</v>
      </c>
      <c r="G796" s="144" t="str">
        <f aca="false">INDEX(Book_Type,MATCH($B796,Book,0),1)</f>
        <v>M</v>
      </c>
      <c r="H796" s="144" t="str">
        <f aca="false">$F796&amp;$C796</f>
        <v>1GDP-CIG/RKYMTN</v>
      </c>
    </row>
    <row r="797" customFormat="false" ht="12.75" hidden="false" customHeight="false" outlineLevel="0" collapsed="false">
      <c r="A797" s="148" t="n">
        <v>37190</v>
      </c>
      <c r="B797" s="144" t="s">
        <v>132</v>
      </c>
      <c r="C797" s="144" t="s">
        <v>53</v>
      </c>
      <c r="D797" s="145" t="n">
        <v>0</v>
      </c>
      <c r="E797" s="145" t="n">
        <v>0</v>
      </c>
      <c r="F797" s="149" t="n">
        <f aca="false">IF(REF_DT&lt;=LastDay,INDEX(IntraMonth_Buckets,MATCH($A797,IntraSumMonths,0),1),INDEX(BucketTable,MATCH($A797,SumMonths,0),1))</f>
        <v>1</v>
      </c>
      <c r="G797" s="144" t="str">
        <f aca="false">INDEX(Book_Type,MATCH($B797,Book,0),1)</f>
        <v>M</v>
      </c>
      <c r="H797" s="144" t="str">
        <f aca="false">$F797&amp;$C797</f>
        <v>1GDP-ELPO/SANJUA</v>
      </c>
    </row>
    <row r="798" customFormat="false" ht="12.75" hidden="false" customHeight="false" outlineLevel="0" collapsed="false">
      <c r="A798" s="148" t="n">
        <v>37190</v>
      </c>
      <c r="B798" s="144" t="s">
        <v>132</v>
      </c>
      <c r="C798" s="144" t="s">
        <v>161</v>
      </c>
      <c r="D798" s="145" t="n">
        <v>15000</v>
      </c>
      <c r="E798" s="145" t="n">
        <v>15000</v>
      </c>
      <c r="F798" s="149" t="n">
        <f aca="false">IF(REF_DT&lt;=LastDay,INDEX(IntraMonth_Buckets,MATCH($A798,IntraSumMonths,0),1),INDEX(BucketTable,MATCH($A798,SumMonths,0),1))</f>
        <v>1</v>
      </c>
      <c r="G798" s="144" t="str">
        <f aca="false">INDEX(Book_Type,MATCH($B798,Book,0),1)</f>
        <v>M</v>
      </c>
      <c r="H798" s="144" t="str">
        <f aca="false">$F798&amp;$C798</f>
        <v>1GDP-HEHUB</v>
      </c>
    </row>
    <row r="799" customFormat="false" ht="12.75" hidden="false" customHeight="false" outlineLevel="0" collapsed="false">
      <c r="A799" s="148" t="n">
        <v>37190</v>
      </c>
      <c r="B799" s="144" t="s">
        <v>132</v>
      </c>
      <c r="C799" s="144" t="s">
        <v>30</v>
      </c>
      <c r="D799" s="145" t="n">
        <v>10000</v>
      </c>
      <c r="E799" s="145" t="n">
        <v>10000</v>
      </c>
      <c r="F799" s="149" t="n">
        <f aca="false">IF(REF_DT&lt;=LastDay,INDEX(IntraMonth_Buckets,MATCH($A799,IntraSumMonths,0),1),INDEX(BucketTable,MATCH($A799,SumMonths,0),1))</f>
        <v>1</v>
      </c>
      <c r="G799" s="144" t="str">
        <f aca="false">INDEX(Book_Type,MATCH($B799,Book,0),1)</f>
        <v>M</v>
      </c>
      <c r="H799" s="144" t="str">
        <f aca="false">$F799&amp;$C799</f>
        <v>1GDP-KERN/OPAL</v>
      </c>
    </row>
    <row r="800" customFormat="false" ht="12.75" hidden="false" customHeight="false" outlineLevel="0" collapsed="false">
      <c r="A800" s="148" t="n">
        <v>37191</v>
      </c>
      <c r="B800" s="144" t="s">
        <v>132</v>
      </c>
      <c r="C800" s="144" t="s">
        <v>22</v>
      </c>
      <c r="D800" s="145" t="n">
        <v>0</v>
      </c>
      <c r="E800" s="145" t="n">
        <v>0</v>
      </c>
      <c r="F800" s="149" t="n">
        <f aca="false">IF(REF_DT&lt;=LastDay,INDEX(IntraMonth_Buckets,MATCH($A800,IntraSumMonths,0),1),INDEX(BucketTable,MATCH($A800,SumMonths,0),1))</f>
        <v>1</v>
      </c>
      <c r="G800" s="144" t="str">
        <f aca="false">INDEX(Book_Type,MATCH($B800,Book,0),1)</f>
        <v>M</v>
      </c>
      <c r="H800" s="144" t="str">
        <f aca="false">$F800&amp;$C800</f>
        <v>1GDP-CAL BORDER</v>
      </c>
    </row>
    <row r="801" customFormat="false" ht="12.75" hidden="false" customHeight="false" outlineLevel="0" collapsed="false">
      <c r="A801" s="148" t="n">
        <v>37191</v>
      </c>
      <c r="B801" s="144" t="s">
        <v>132</v>
      </c>
      <c r="C801" s="144" t="s">
        <v>40</v>
      </c>
      <c r="D801" s="145" t="n">
        <v>10000</v>
      </c>
      <c r="E801" s="145" t="n">
        <v>10000</v>
      </c>
      <c r="F801" s="149" t="n">
        <f aca="false">IF(REF_DT&lt;=LastDay,INDEX(IntraMonth_Buckets,MATCH($A801,IntraSumMonths,0),1),INDEX(BucketTable,MATCH($A801,SumMonths,0),1))</f>
        <v>1</v>
      </c>
      <c r="G801" s="144" t="str">
        <f aca="false">INDEX(Book_Type,MATCH($B801,Book,0),1)</f>
        <v>M</v>
      </c>
      <c r="H801" s="144" t="str">
        <f aca="false">$F801&amp;$C801</f>
        <v>1GDP-CIG/RKYMTN</v>
      </c>
    </row>
    <row r="802" customFormat="false" ht="12.75" hidden="false" customHeight="false" outlineLevel="0" collapsed="false">
      <c r="A802" s="148" t="n">
        <v>37191</v>
      </c>
      <c r="B802" s="144" t="s">
        <v>132</v>
      </c>
      <c r="C802" s="144" t="s">
        <v>53</v>
      </c>
      <c r="D802" s="145" t="n">
        <v>0</v>
      </c>
      <c r="E802" s="145" t="n">
        <v>0</v>
      </c>
      <c r="F802" s="149" t="n">
        <f aca="false">IF(REF_DT&lt;=LastDay,INDEX(IntraMonth_Buckets,MATCH($A802,IntraSumMonths,0),1),INDEX(BucketTable,MATCH($A802,SumMonths,0),1))</f>
        <v>1</v>
      </c>
      <c r="G802" s="144" t="str">
        <f aca="false">INDEX(Book_Type,MATCH($B802,Book,0),1)</f>
        <v>M</v>
      </c>
      <c r="H802" s="144" t="str">
        <f aca="false">$F802&amp;$C802</f>
        <v>1GDP-ELPO/SANJUA</v>
      </c>
    </row>
    <row r="803" customFormat="false" ht="12.75" hidden="false" customHeight="false" outlineLevel="0" collapsed="false">
      <c r="A803" s="148" t="n">
        <v>37191</v>
      </c>
      <c r="B803" s="144" t="s">
        <v>132</v>
      </c>
      <c r="C803" s="144" t="s">
        <v>161</v>
      </c>
      <c r="D803" s="145" t="n">
        <v>15000</v>
      </c>
      <c r="E803" s="145" t="n">
        <v>15000</v>
      </c>
      <c r="F803" s="149" t="n">
        <f aca="false">IF(REF_DT&lt;=LastDay,INDEX(IntraMonth_Buckets,MATCH($A803,IntraSumMonths,0),1),INDEX(BucketTable,MATCH($A803,SumMonths,0),1))</f>
        <v>1</v>
      </c>
      <c r="G803" s="144" t="str">
        <f aca="false">INDEX(Book_Type,MATCH($B803,Book,0),1)</f>
        <v>M</v>
      </c>
      <c r="H803" s="144" t="str">
        <f aca="false">$F803&amp;$C803</f>
        <v>1GDP-HEHUB</v>
      </c>
    </row>
    <row r="804" customFormat="false" ht="12.75" hidden="false" customHeight="false" outlineLevel="0" collapsed="false">
      <c r="A804" s="148" t="n">
        <v>37191</v>
      </c>
      <c r="B804" s="144" t="s">
        <v>132</v>
      </c>
      <c r="C804" s="144" t="s">
        <v>30</v>
      </c>
      <c r="D804" s="145" t="n">
        <v>10000</v>
      </c>
      <c r="E804" s="145" t="n">
        <v>10000</v>
      </c>
      <c r="F804" s="149" t="n">
        <f aca="false">IF(REF_DT&lt;=LastDay,INDEX(IntraMonth_Buckets,MATCH($A804,IntraSumMonths,0),1),INDEX(BucketTable,MATCH($A804,SumMonths,0),1))</f>
        <v>1</v>
      </c>
      <c r="G804" s="144" t="str">
        <f aca="false">INDEX(Book_Type,MATCH($B804,Book,0),1)</f>
        <v>M</v>
      </c>
      <c r="H804" s="144" t="str">
        <f aca="false">$F804&amp;$C804</f>
        <v>1GDP-KERN/OPAL</v>
      </c>
    </row>
    <row r="805" customFormat="false" ht="12.75" hidden="false" customHeight="false" outlineLevel="0" collapsed="false">
      <c r="A805" s="148" t="n">
        <v>37192</v>
      </c>
      <c r="B805" s="144" t="s">
        <v>132</v>
      </c>
      <c r="C805" s="144" t="s">
        <v>22</v>
      </c>
      <c r="D805" s="145" t="n">
        <v>0</v>
      </c>
      <c r="E805" s="145" t="n">
        <v>0</v>
      </c>
      <c r="F805" s="149" t="n">
        <f aca="false">IF(REF_DT&lt;=LastDay,INDEX(IntraMonth_Buckets,MATCH($A805,IntraSumMonths,0),1),INDEX(BucketTable,MATCH($A805,SumMonths,0),1))</f>
        <v>1</v>
      </c>
      <c r="G805" s="144" t="str">
        <f aca="false">INDEX(Book_Type,MATCH($B805,Book,0),1)</f>
        <v>M</v>
      </c>
      <c r="H805" s="144" t="str">
        <f aca="false">$F805&amp;$C805</f>
        <v>1GDP-CAL BORDER</v>
      </c>
    </row>
    <row r="806" customFormat="false" ht="12.75" hidden="false" customHeight="false" outlineLevel="0" collapsed="false">
      <c r="A806" s="148" t="n">
        <v>37192</v>
      </c>
      <c r="B806" s="144" t="s">
        <v>132</v>
      </c>
      <c r="C806" s="144" t="s">
        <v>40</v>
      </c>
      <c r="D806" s="145" t="n">
        <v>10000</v>
      </c>
      <c r="E806" s="145" t="n">
        <v>10000</v>
      </c>
      <c r="F806" s="149" t="n">
        <f aca="false">IF(REF_DT&lt;=LastDay,INDEX(IntraMonth_Buckets,MATCH($A806,IntraSumMonths,0),1),INDEX(BucketTable,MATCH($A806,SumMonths,0),1))</f>
        <v>1</v>
      </c>
      <c r="G806" s="144" t="str">
        <f aca="false">INDEX(Book_Type,MATCH($B806,Book,0),1)</f>
        <v>M</v>
      </c>
      <c r="H806" s="144" t="str">
        <f aca="false">$F806&amp;$C806</f>
        <v>1GDP-CIG/RKYMTN</v>
      </c>
    </row>
    <row r="807" customFormat="false" ht="12.75" hidden="false" customHeight="false" outlineLevel="0" collapsed="false">
      <c r="A807" s="148" t="n">
        <v>37192</v>
      </c>
      <c r="B807" s="144" t="s">
        <v>132</v>
      </c>
      <c r="C807" s="144" t="s">
        <v>53</v>
      </c>
      <c r="D807" s="145" t="n">
        <v>0</v>
      </c>
      <c r="E807" s="145" t="n">
        <v>0</v>
      </c>
      <c r="F807" s="149" t="n">
        <f aca="false">IF(REF_DT&lt;=LastDay,INDEX(IntraMonth_Buckets,MATCH($A807,IntraSumMonths,0),1),INDEX(BucketTable,MATCH($A807,SumMonths,0),1))</f>
        <v>1</v>
      </c>
      <c r="G807" s="144" t="str">
        <f aca="false">INDEX(Book_Type,MATCH($B807,Book,0),1)</f>
        <v>M</v>
      </c>
      <c r="H807" s="144" t="str">
        <f aca="false">$F807&amp;$C807</f>
        <v>1GDP-ELPO/SANJUA</v>
      </c>
    </row>
    <row r="808" customFormat="false" ht="12.75" hidden="false" customHeight="false" outlineLevel="0" collapsed="false">
      <c r="A808" s="148" t="n">
        <v>37192</v>
      </c>
      <c r="B808" s="144" t="s">
        <v>132</v>
      </c>
      <c r="C808" s="144" t="s">
        <v>161</v>
      </c>
      <c r="D808" s="145" t="n">
        <v>15000</v>
      </c>
      <c r="E808" s="145" t="n">
        <v>15000</v>
      </c>
      <c r="F808" s="149" t="n">
        <f aca="false">IF(REF_DT&lt;=LastDay,INDEX(IntraMonth_Buckets,MATCH($A808,IntraSumMonths,0),1),INDEX(BucketTable,MATCH($A808,SumMonths,0),1))</f>
        <v>1</v>
      </c>
      <c r="G808" s="144" t="str">
        <f aca="false">INDEX(Book_Type,MATCH($B808,Book,0),1)</f>
        <v>M</v>
      </c>
      <c r="H808" s="144" t="str">
        <f aca="false">$F808&amp;$C808</f>
        <v>1GDP-HEHUB</v>
      </c>
    </row>
    <row r="809" customFormat="false" ht="12.75" hidden="false" customHeight="false" outlineLevel="0" collapsed="false">
      <c r="A809" s="148" t="n">
        <v>37192</v>
      </c>
      <c r="B809" s="144" t="s">
        <v>132</v>
      </c>
      <c r="C809" s="144" t="s">
        <v>30</v>
      </c>
      <c r="D809" s="145" t="n">
        <v>10000</v>
      </c>
      <c r="E809" s="145" t="n">
        <v>10000</v>
      </c>
      <c r="F809" s="149" t="n">
        <f aca="false">IF(REF_DT&lt;=LastDay,INDEX(IntraMonth_Buckets,MATCH($A809,IntraSumMonths,0),1),INDEX(BucketTable,MATCH($A809,SumMonths,0),1))</f>
        <v>1</v>
      </c>
      <c r="G809" s="144" t="str">
        <f aca="false">INDEX(Book_Type,MATCH($B809,Book,0),1)</f>
        <v>M</v>
      </c>
      <c r="H809" s="144" t="str">
        <f aca="false">$F809&amp;$C809</f>
        <v>1GDP-KERN/OPAL</v>
      </c>
    </row>
    <row r="810" customFormat="false" ht="12.75" hidden="false" customHeight="false" outlineLevel="0" collapsed="false">
      <c r="A810" s="148" t="n">
        <v>37193</v>
      </c>
      <c r="B810" s="144" t="s">
        <v>132</v>
      </c>
      <c r="C810" s="144" t="s">
        <v>22</v>
      </c>
      <c r="D810" s="145" t="n">
        <v>0</v>
      </c>
      <c r="E810" s="145" t="n">
        <v>0</v>
      </c>
      <c r="F810" s="149" t="n">
        <f aca="false">IF(REF_DT&lt;=LastDay,INDEX(IntraMonth_Buckets,MATCH($A810,IntraSumMonths,0),1),INDEX(BucketTable,MATCH($A810,SumMonths,0),1))</f>
        <v>1</v>
      </c>
      <c r="G810" s="144" t="str">
        <f aca="false">INDEX(Book_Type,MATCH($B810,Book,0),1)</f>
        <v>M</v>
      </c>
      <c r="H810" s="144" t="str">
        <f aca="false">$F810&amp;$C810</f>
        <v>1GDP-CAL BORDER</v>
      </c>
    </row>
    <row r="811" customFormat="false" ht="12.75" hidden="false" customHeight="false" outlineLevel="0" collapsed="false">
      <c r="A811" s="148" t="n">
        <v>37193</v>
      </c>
      <c r="B811" s="144" t="s">
        <v>132</v>
      </c>
      <c r="C811" s="144" t="s">
        <v>40</v>
      </c>
      <c r="D811" s="145" t="n">
        <v>10000</v>
      </c>
      <c r="E811" s="145" t="n">
        <v>10000</v>
      </c>
      <c r="F811" s="149" t="n">
        <f aca="false">IF(REF_DT&lt;=LastDay,INDEX(IntraMonth_Buckets,MATCH($A811,IntraSumMonths,0),1),INDEX(BucketTable,MATCH($A811,SumMonths,0),1))</f>
        <v>1</v>
      </c>
      <c r="G811" s="144" t="str">
        <f aca="false">INDEX(Book_Type,MATCH($B811,Book,0),1)</f>
        <v>M</v>
      </c>
      <c r="H811" s="144" t="str">
        <f aca="false">$F811&amp;$C811</f>
        <v>1GDP-CIG/RKYMTN</v>
      </c>
    </row>
    <row r="812" customFormat="false" ht="12.75" hidden="false" customHeight="false" outlineLevel="0" collapsed="false">
      <c r="A812" s="148" t="n">
        <v>37193</v>
      </c>
      <c r="B812" s="144" t="s">
        <v>132</v>
      </c>
      <c r="C812" s="144" t="s">
        <v>53</v>
      </c>
      <c r="D812" s="145" t="n">
        <v>0</v>
      </c>
      <c r="E812" s="145" t="n">
        <v>0</v>
      </c>
      <c r="F812" s="149" t="n">
        <f aca="false">IF(REF_DT&lt;=LastDay,INDEX(IntraMonth_Buckets,MATCH($A812,IntraSumMonths,0),1),INDEX(BucketTable,MATCH($A812,SumMonths,0),1))</f>
        <v>1</v>
      </c>
      <c r="G812" s="144" t="str">
        <f aca="false">INDEX(Book_Type,MATCH($B812,Book,0),1)</f>
        <v>M</v>
      </c>
      <c r="H812" s="144" t="str">
        <f aca="false">$F812&amp;$C812</f>
        <v>1GDP-ELPO/SANJUA</v>
      </c>
    </row>
    <row r="813" customFormat="false" ht="12.75" hidden="false" customHeight="false" outlineLevel="0" collapsed="false">
      <c r="A813" s="148" t="n">
        <v>37193</v>
      </c>
      <c r="B813" s="144" t="s">
        <v>132</v>
      </c>
      <c r="C813" s="144" t="s">
        <v>161</v>
      </c>
      <c r="D813" s="145" t="n">
        <v>15000</v>
      </c>
      <c r="E813" s="145" t="n">
        <v>15000</v>
      </c>
      <c r="F813" s="149" t="n">
        <f aca="false">IF(REF_DT&lt;=LastDay,INDEX(IntraMonth_Buckets,MATCH($A813,IntraSumMonths,0),1),INDEX(BucketTable,MATCH($A813,SumMonths,0),1))</f>
        <v>1</v>
      </c>
      <c r="G813" s="144" t="str">
        <f aca="false">INDEX(Book_Type,MATCH($B813,Book,0),1)</f>
        <v>M</v>
      </c>
      <c r="H813" s="144" t="str">
        <f aca="false">$F813&amp;$C813</f>
        <v>1GDP-HEHUB</v>
      </c>
    </row>
    <row r="814" customFormat="false" ht="12.75" hidden="false" customHeight="false" outlineLevel="0" collapsed="false">
      <c r="A814" s="148" t="n">
        <v>37193</v>
      </c>
      <c r="B814" s="144" t="s">
        <v>132</v>
      </c>
      <c r="C814" s="144" t="s">
        <v>30</v>
      </c>
      <c r="D814" s="145" t="n">
        <v>10000</v>
      </c>
      <c r="E814" s="145" t="n">
        <v>10000</v>
      </c>
      <c r="F814" s="149" t="n">
        <f aca="false">IF(REF_DT&lt;=LastDay,INDEX(IntraMonth_Buckets,MATCH($A814,IntraSumMonths,0),1),INDEX(BucketTable,MATCH($A814,SumMonths,0),1))</f>
        <v>1</v>
      </c>
      <c r="G814" s="144" t="str">
        <f aca="false">INDEX(Book_Type,MATCH($B814,Book,0),1)</f>
        <v>M</v>
      </c>
      <c r="H814" s="144" t="str">
        <f aca="false">$F814&amp;$C814</f>
        <v>1GDP-KERN/OPAL</v>
      </c>
    </row>
    <row r="815" customFormat="false" ht="12.75" hidden="false" customHeight="false" outlineLevel="0" collapsed="false">
      <c r="A815" s="148" t="n">
        <v>37194</v>
      </c>
      <c r="B815" s="144" t="s">
        <v>132</v>
      </c>
      <c r="C815" s="144" t="s">
        <v>22</v>
      </c>
      <c r="D815" s="145" t="n">
        <v>0</v>
      </c>
      <c r="E815" s="145" t="n">
        <v>0</v>
      </c>
      <c r="F815" s="149" t="n">
        <f aca="false">IF(REF_DT&lt;=LastDay,INDEX(IntraMonth_Buckets,MATCH($A815,IntraSumMonths,0),1),INDEX(BucketTable,MATCH($A815,SumMonths,0),1))</f>
        <v>1</v>
      </c>
      <c r="G815" s="144" t="str">
        <f aca="false">INDEX(Book_Type,MATCH($B815,Book,0),1)</f>
        <v>M</v>
      </c>
      <c r="H815" s="144" t="str">
        <f aca="false">$F815&amp;$C815</f>
        <v>1GDP-CAL BORDER</v>
      </c>
    </row>
    <row r="816" customFormat="false" ht="12.75" hidden="false" customHeight="false" outlineLevel="0" collapsed="false">
      <c r="A816" s="148" t="n">
        <v>37194</v>
      </c>
      <c r="B816" s="144" t="s">
        <v>132</v>
      </c>
      <c r="C816" s="144" t="s">
        <v>40</v>
      </c>
      <c r="D816" s="145" t="n">
        <v>10000</v>
      </c>
      <c r="E816" s="145" t="n">
        <v>10000</v>
      </c>
      <c r="F816" s="149" t="n">
        <f aca="false">IF(REF_DT&lt;=LastDay,INDEX(IntraMonth_Buckets,MATCH($A816,IntraSumMonths,0),1),INDEX(BucketTable,MATCH($A816,SumMonths,0),1))</f>
        <v>1</v>
      </c>
      <c r="G816" s="144" t="str">
        <f aca="false">INDEX(Book_Type,MATCH($B816,Book,0),1)</f>
        <v>M</v>
      </c>
      <c r="H816" s="144" t="str">
        <f aca="false">$F816&amp;$C816</f>
        <v>1GDP-CIG/RKYMTN</v>
      </c>
    </row>
    <row r="817" customFormat="false" ht="12.75" hidden="false" customHeight="false" outlineLevel="0" collapsed="false">
      <c r="A817" s="148" t="n">
        <v>37194</v>
      </c>
      <c r="B817" s="144" t="s">
        <v>132</v>
      </c>
      <c r="C817" s="144" t="s">
        <v>53</v>
      </c>
      <c r="D817" s="145" t="n">
        <v>0</v>
      </c>
      <c r="E817" s="145" t="n">
        <v>0</v>
      </c>
      <c r="F817" s="149" t="n">
        <f aca="false">IF(REF_DT&lt;=LastDay,INDEX(IntraMonth_Buckets,MATCH($A817,IntraSumMonths,0),1),INDEX(BucketTable,MATCH($A817,SumMonths,0),1))</f>
        <v>1</v>
      </c>
      <c r="G817" s="144" t="str">
        <f aca="false">INDEX(Book_Type,MATCH($B817,Book,0),1)</f>
        <v>M</v>
      </c>
      <c r="H817" s="144" t="str">
        <f aca="false">$F817&amp;$C817</f>
        <v>1GDP-ELPO/SANJUA</v>
      </c>
    </row>
    <row r="818" customFormat="false" ht="12.75" hidden="false" customHeight="false" outlineLevel="0" collapsed="false">
      <c r="A818" s="148" t="n">
        <v>37194</v>
      </c>
      <c r="B818" s="144" t="s">
        <v>132</v>
      </c>
      <c r="C818" s="144" t="s">
        <v>161</v>
      </c>
      <c r="D818" s="145" t="n">
        <v>15000</v>
      </c>
      <c r="E818" s="145" t="n">
        <v>15000</v>
      </c>
      <c r="F818" s="149" t="n">
        <f aca="false">IF(REF_DT&lt;=LastDay,INDEX(IntraMonth_Buckets,MATCH($A818,IntraSumMonths,0),1),INDEX(BucketTable,MATCH($A818,SumMonths,0),1))</f>
        <v>1</v>
      </c>
      <c r="G818" s="144" t="str">
        <f aca="false">INDEX(Book_Type,MATCH($B818,Book,0),1)</f>
        <v>M</v>
      </c>
      <c r="H818" s="144" t="str">
        <f aca="false">$F818&amp;$C818</f>
        <v>1GDP-HEHUB</v>
      </c>
    </row>
    <row r="819" customFormat="false" ht="12.75" hidden="false" customHeight="false" outlineLevel="0" collapsed="false">
      <c r="A819" s="148" t="n">
        <v>37194</v>
      </c>
      <c r="B819" s="144" t="s">
        <v>132</v>
      </c>
      <c r="C819" s="144" t="s">
        <v>30</v>
      </c>
      <c r="D819" s="145" t="n">
        <v>10000</v>
      </c>
      <c r="E819" s="145" t="n">
        <v>10000</v>
      </c>
      <c r="F819" s="149" t="n">
        <f aca="false">IF(REF_DT&lt;=LastDay,INDEX(IntraMonth_Buckets,MATCH($A819,IntraSumMonths,0),1),INDEX(BucketTable,MATCH($A819,SumMonths,0),1))</f>
        <v>1</v>
      </c>
      <c r="G819" s="144" t="str">
        <f aca="false">INDEX(Book_Type,MATCH($B819,Book,0),1)</f>
        <v>M</v>
      </c>
      <c r="H819" s="144" t="str">
        <f aca="false">$F819&amp;$C819</f>
        <v>1GDP-KERN/OPAL</v>
      </c>
    </row>
    <row r="820" customFormat="false" ht="12.75" hidden="false" customHeight="false" outlineLevel="0" collapsed="false">
      <c r="A820" s="148" t="n">
        <v>37195</v>
      </c>
      <c r="B820" s="144" t="s">
        <v>132</v>
      </c>
      <c r="C820" s="144" t="s">
        <v>22</v>
      </c>
      <c r="D820" s="145" t="n">
        <v>0</v>
      </c>
      <c r="E820" s="145" t="n">
        <v>0</v>
      </c>
      <c r="F820" s="149" t="n">
        <f aca="false">IF(REF_DT&lt;=LastDay,INDEX(IntraMonth_Buckets,MATCH($A820,IntraSumMonths,0),1),INDEX(BucketTable,MATCH($A820,SumMonths,0),1))</f>
        <v>1</v>
      </c>
      <c r="G820" s="144" t="str">
        <f aca="false">INDEX(Book_Type,MATCH($B820,Book,0),1)</f>
        <v>M</v>
      </c>
      <c r="H820" s="144" t="str">
        <f aca="false">$F820&amp;$C820</f>
        <v>1GDP-CAL BORDER</v>
      </c>
    </row>
    <row r="821" customFormat="false" ht="12.75" hidden="false" customHeight="false" outlineLevel="0" collapsed="false">
      <c r="A821" s="148" t="n">
        <v>37195</v>
      </c>
      <c r="B821" s="144" t="s">
        <v>132</v>
      </c>
      <c r="C821" s="144" t="s">
        <v>40</v>
      </c>
      <c r="D821" s="145" t="n">
        <v>10000</v>
      </c>
      <c r="E821" s="145" t="n">
        <v>10000</v>
      </c>
      <c r="F821" s="149" t="n">
        <f aca="false">IF(REF_DT&lt;=LastDay,INDEX(IntraMonth_Buckets,MATCH($A821,IntraSumMonths,0),1),INDEX(BucketTable,MATCH($A821,SumMonths,0),1))</f>
        <v>1</v>
      </c>
      <c r="G821" s="144" t="str">
        <f aca="false">INDEX(Book_Type,MATCH($B821,Book,0),1)</f>
        <v>M</v>
      </c>
      <c r="H821" s="144" t="str">
        <f aca="false">$F821&amp;$C821</f>
        <v>1GDP-CIG/RKYMTN</v>
      </c>
    </row>
    <row r="822" customFormat="false" ht="12.75" hidden="false" customHeight="false" outlineLevel="0" collapsed="false">
      <c r="A822" s="148" t="n">
        <v>37195</v>
      </c>
      <c r="B822" s="144" t="s">
        <v>132</v>
      </c>
      <c r="C822" s="144" t="s">
        <v>53</v>
      </c>
      <c r="D822" s="145" t="n">
        <v>0</v>
      </c>
      <c r="E822" s="145" t="n">
        <v>0</v>
      </c>
      <c r="F822" s="149" t="n">
        <f aca="false">IF(REF_DT&lt;=LastDay,INDEX(IntraMonth_Buckets,MATCH($A822,IntraSumMonths,0),1),INDEX(BucketTable,MATCH($A822,SumMonths,0),1))</f>
        <v>1</v>
      </c>
      <c r="G822" s="144" t="str">
        <f aca="false">INDEX(Book_Type,MATCH($B822,Book,0),1)</f>
        <v>M</v>
      </c>
      <c r="H822" s="144" t="str">
        <f aca="false">$F822&amp;$C822</f>
        <v>1GDP-ELPO/SANJUA</v>
      </c>
    </row>
    <row r="823" customFormat="false" ht="12.75" hidden="false" customHeight="false" outlineLevel="0" collapsed="false">
      <c r="A823" s="148" t="n">
        <v>37195</v>
      </c>
      <c r="B823" s="144" t="s">
        <v>132</v>
      </c>
      <c r="C823" s="144" t="s">
        <v>161</v>
      </c>
      <c r="D823" s="145" t="n">
        <v>15000</v>
      </c>
      <c r="E823" s="145" t="n">
        <v>15000</v>
      </c>
      <c r="F823" s="149" t="n">
        <f aca="false">IF(REF_DT&lt;=LastDay,INDEX(IntraMonth_Buckets,MATCH($A823,IntraSumMonths,0),1),INDEX(BucketTable,MATCH($A823,SumMonths,0),1))</f>
        <v>1</v>
      </c>
      <c r="G823" s="144" t="str">
        <f aca="false">INDEX(Book_Type,MATCH($B823,Book,0),1)</f>
        <v>M</v>
      </c>
      <c r="H823" s="144" t="str">
        <f aca="false">$F823&amp;$C823</f>
        <v>1GDP-HEHUB</v>
      </c>
    </row>
    <row r="824" customFormat="false" ht="12.75" hidden="false" customHeight="false" outlineLevel="0" collapsed="false">
      <c r="A824" s="148" t="n">
        <v>37195</v>
      </c>
      <c r="B824" s="144" t="s">
        <v>132</v>
      </c>
      <c r="C824" s="144" t="s">
        <v>30</v>
      </c>
      <c r="D824" s="145" t="n">
        <v>10000</v>
      </c>
      <c r="E824" s="145" t="n">
        <v>10000</v>
      </c>
      <c r="F824" s="149" t="n">
        <f aca="false">IF(REF_DT&lt;=LastDay,INDEX(IntraMonth_Buckets,MATCH($A824,IntraSumMonths,0),1),INDEX(BucketTable,MATCH($A824,SumMonths,0),1))</f>
        <v>1</v>
      </c>
      <c r="G824" s="144" t="str">
        <f aca="false">INDEX(Book_Type,MATCH($B824,Book,0),1)</f>
        <v>M</v>
      </c>
      <c r="H824" s="144" t="str">
        <f aca="false">$F824&amp;$C824</f>
        <v>1GDP-KERN/OPAL</v>
      </c>
    </row>
    <row r="825" customFormat="false" ht="12.75" hidden="false" customHeight="false" outlineLevel="0" collapsed="false">
      <c r="A825" s="148" t="n">
        <v>37165</v>
      </c>
      <c r="B825" s="144" t="s">
        <v>119</v>
      </c>
      <c r="C825" s="144" t="s">
        <v>36</v>
      </c>
      <c r="D825" s="145" t="n">
        <v>0</v>
      </c>
      <c r="E825" s="145" t="n">
        <v>0</v>
      </c>
      <c r="F825" s="149" t="n">
        <f aca="false">IF(REF_DT&lt;=LastDay,INDEX(IntraMonth_Buckets,MATCH($A825,IntraSumMonths,0),1),INDEX(BucketTable,MATCH($A825,SumMonths,0),1))</f>
        <v>1</v>
      </c>
      <c r="G825" s="144" t="str">
        <f aca="false">INDEX(Book_Type,MATCH($B825,Book,0),1)</f>
        <v>D</v>
      </c>
      <c r="H825" s="144" t="str">
        <f aca="false">$F825&amp;$C825</f>
        <v>1IF-CIG/RKYMTN</v>
      </c>
    </row>
    <row r="826" customFormat="false" ht="12.75" hidden="false" customHeight="false" outlineLevel="0" collapsed="false">
      <c r="A826" s="148" t="n">
        <v>37165</v>
      </c>
      <c r="B826" s="144" t="s">
        <v>119</v>
      </c>
      <c r="C826" s="144" t="s">
        <v>46</v>
      </c>
      <c r="D826" s="145" t="n">
        <v>0</v>
      </c>
      <c r="E826" s="145" t="n">
        <v>0</v>
      </c>
      <c r="F826" s="149" t="n">
        <f aca="false">IF(REF_DT&lt;=LastDay,INDEX(IntraMonth_Buckets,MATCH($A826,IntraSumMonths,0),1),INDEX(BucketTable,MATCH($A826,SumMonths,0),1))</f>
        <v>1</v>
      </c>
      <c r="G826" s="144" t="str">
        <f aca="false">INDEX(Book_Type,MATCH($B826,Book,0),1)</f>
        <v>D</v>
      </c>
      <c r="H826" s="144" t="str">
        <f aca="false">$F826&amp;$C826</f>
        <v>1IF-ELPO/PERMIAN</v>
      </c>
    </row>
    <row r="827" customFormat="false" ht="12.75" hidden="false" customHeight="false" outlineLevel="0" collapsed="false">
      <c r="A827" s="148" t="n">
        <v>37165</v>
      </c>
      <c r="B827" s="144" t="s">
        <v>119</v>
      </c>
      <c r="C827" s="144" t="s">
        <v>51</v>
      </c>
      <c r="D827" s="145" t="n">
        <v>0</v>
      </c>
      <c r="E827" s="145" t="n">
        <v>0</v>
      </c>
      <c r="F827" s="149" t="n">
        <f aca="false">IF(REF_DT&lt;=LastDay,INDEX(IntraMonth_Buckets,MATCH($A827,IntraSumMonths,0),1),INDEX(BucketTable,MATCH($A827,SumMonths,0),1))</f>
        <v>1</v>
      </c>
      <c r="G827" s="144" t="str">
        <f aca="false">INDEX(Book_Type,MATCH($B827,Book,0),1)</f>
        <v>D</v>
      </c>
      <c r="H827" s="144" t="str">
        <f aca="false">$F827&amp;$C827</f>
        <v>1IF-ELPO/SJ</v>
      </c>
    </row>
    <row r="828" customFormat="false" ht="12.75" hidden="false" customHeight="false" outlineLevel="0" collapsed="false">
      <c r="A828" s="148" t="n">
        <v>37165</v>
      </c>
      <c r="B828" s="144" t="s">
        <v>119</v>
      </c>
      <c r="C828" s="144" t="s">
        <v>27</v>
      </c>
      <c r="D828" s="145" t="n">
        <v>0</v>
      </c>
      <c r="E828" s="145" t="n">
        <v>0</v>
      </c>
      <c r="F828" s="149" t="n">
        <f aca="false">IF(REF_DT&lt;=LastDay,INDEX(IntraMonth_Buckets,MATCH($A828,IntraSumMonths,0),1),INDEX(BucketTable,MATCH($A828,SumMonths,0),1))</f>
        <v>1</v>
      </c>
      <c r="G828" s="144" t="str">
        <f aca="false">INDEX(Book_Type,MATCH($B828,Book,0),1)</f>
        <v>D</v>
      </c>
      <c r="H828" s="144" t="str">
        <f aca="false">$F828&amp;$C828</f>
        <v>1IF-NWPL_ROCKY_M</v>
      </c>
    </row>
    <row r="829" customFormat="false" ht="12.75" hidden="false" customHeight="false" outlineLevel="0" collapsed="false">
      <c r="A829" s="148" t="n">
        <v>37165</v>
      </c>
      <c r="B829" s="144" t="s">
        <v>119</v>
      </c>
      <c r="C829" s="144" t="s">
        <v>58</v>
      </c>
      <c r="D829" s="145" t="n">
        <v>0</v>
      </c>
      <c r="E829" s="145" t="n">
        <v>0</v>
      </c>
      <c r="F829" s="149" t="n">
        <f aca="false">IF(REF_DT&lt;=LastDay,INDEX(IntraMonth_Buckets,MATCH($A829,IntraSumMonths,0),1),INDEX(BucketTable,MATCH($A829,SumMonths,0),1))</f>
        <v>1</v>
      </c>
      <c r="G829" s="144" t="str">
        <f aca="false">INDEX(Book_Type,MATCH($B829,Book,0),1)</f>
        <v>D</v>
      </c>
      <c r="H829" s="144" t="str">
        <f aca="false">$F829&amp;$C829</f>
        <v>1IF-WAHA-TX</v>
      </c>
    </row>
    <row r="830" customFormat="false" ht="12.75" hidden="false" customHeight="false" outlineLevel="0" collapsed="false">
      <c r="A830" s="148" t="n">
        <v>37165</v>
      </c>
      <c r="B830" s="144" t="s">
        <v>119</v>
      </c>
      <c r="C830" s="144" t="s">
        <v>18</v>
      </c>
      <c r="D830" s="145" t="n">
        <v>0</v>
      </c>
      <c r="E830" s="145" t="n">
        <v>0</v>
      </c>
      <c r="F830" s="149" t="n">
        <f aca="false">IF(REF_DT&lt;=LastDay,INDEX(IntraMonth_Buckets,MATCH($A830,IntraSumMonths,0),1),INDEX(BucketTable,MATCH($A830,SumMonths,0),1))</f>
        <v>1</v>
      </c>
      <c r="G830" s="144" t="str">
        <f aca="false">INDEX(Book_Type,MATCH($B830,Book,0),1)</f>
        <v>D</v>
      </c>
      <c r="H830" s="144" t="str">
        <f aca="false">$F830&amp;$C830</f>
        <v>1NGI-MALIN</v>
      </c>
    </row>
    <row r="831" customFormat="false" ht="12.75" hidden="false" customHeight="false" outlineLevel="0" collapsed="false">
      <c r="A831" s="148" t="n">
        <v>37165</v>
      </c>
      <c r="B831" s="144" t="s">
        <v>119</v>
      </c>
      <c r="C831" s="144" t="s">
        <v>20</v>
      </c>
      <c r="D831" s="145" t="n">
        <v>0</v>
      </c>
      <c r="E831" s="145" t="n">
        <v>0</v>
      </c>
      <c r="F831" s="149" t="n">
        <f aca="false">IF(REF_DT&lt;=LastDay,INDEX(IntraMonth_Buckets,MATCH($A831,IntraSumMonths,0),1),INDEX(BucketTable,MATCH($A831,SumMonths,0),1))</f>
        <v>1</v>
      </c>
      <c r="G831" s="144" t="str">
        <f aca="false">INDEX(Book_Type,MATCH($B831,Book,0),1)</f>
        <v>D</v>
      </c>
      <c r="H831" s="144" t="str">
        <f aca="false">$F831&amp;$C831</f>
        <v>1NGI-SOCAL</v>
      </c>
    </row>
    <row r="832" customFormat="false" ht="12.75" hidden="false" customHeight="false" outlineLevel="0" collapsed="false">
      <c r="A832" s="148" t="n">
        <v>37196</v>
      </c>
      <c r="B832" s="144" t="s">
        <v>119</v>
      </c>
      <c r="C832" s="144" t="s">
        <v>51</v>
      </c>
      <c r="D832" s="145" t="n">
        <v>949460.9045</v>
      </c>
      <c r="E832" s="145" t="n">
        <v>-94946.09045</v>
      </c>
      <c r="F832" s="149" t="n">
        <f aca="false">IF(REF_DT&lt;=LastDay,INDEX(IntraMonth_Buckets,MATCH($A832,IntraSumMonths,0),1),INDEX(BucketTable,MATCH($A832,SumMonths,0),1))</f>
        <v>2</v>
      </c>
      <c r="G832" s="144" t="str">
        <f aca="false">INDEX(Book_Type,MATCH($B832,Book,0),1)</f>
        <v>D</v>
      </c>
      <c r="H832" s="144" t="str">
        <f aca="false">$F832&amp;$C832</f>
        <v>2IF-ELPO/SJ</v>
      </c>
    </row>
    <row r="833" customFormat="false" ht="12.75" hidden="false" customHeight="false" outlineLevel="0" collapsed="false">
      <c r="A833" s="148" t="n">
        <v>37196</v>
      </c>
      <c r="B833" s="144" t="s">
        <v>119</v>
      </c>
      <c r="C833" s="144" t="s">
        <v>27</v>
      </c>
      <c r="D833" s="145" t="n">
        <v>-149914.8796</v>
      </c>
      <c r="E833" s="145" t="n">
        <v>14991.48796</v>
      </c>
      <c r="F833" s="149" t="n">
        <f aca="false">IF(REF_DT&lt;=LastDay,INDEX(IntraMonth_Buckets,MATCH($A833,IntraSumMonths,0),1),INDEX(BucketTable,MATCH($A833,SumMonths,0),1))</f>
        <v>2</v>
      </c>
      <c r="G833" s="144" t="str">
        <f aca="false">INDEX(Book_Type,MATCH($B833,Book,0),1)</f>
        <v>D</v>
      </c>
      <c r="H833" s="144" t="str">
        <f aca="false">$F833&amp;$C833</f>
        <v>2IF-NWPL_ROCKY_M</v>
      </c>
    </row>
    <row r="834" customFormat="false" ht="12.75" hidden="false" customHeight="false" outlineLevel="0" collapsed="false">
      <c r="A834" s="148" t="n">
        <v>37196</v>
      </c>
      <c r="B834" s="144" t="s">
        <v>119</v>
      </c>
      <c r="C834" s="144" t="s">
        <v>20</v>
      </c>
      <c r="D834" s="145" t="n">
        <v>-299829.7593</v>
      </c>
      <c r="E834" s="145" t="n">
        <v>29982.97593</v>
      </c>
      <c r="F834" s="149" t="n">
        <f aca="false">IF(REF_DT&lt;=LastDay,INDEX(IntraMonth_Buckets,MATCH($A834,IntraSumMonths,0),1),INDEX(BucketTable,MATCH($A834,SumMonths,0),1))</f>
        <v>2</v>
      </c>
      <c r="G834" s="144" t="str">
        <f aca="false">INDEX(Book_Type,MATCH($B834,Book,0),1)</f>
        <v>D</v>
      </c>
      <c r="H834" s="144" t="str">
        <f aca="false">$F834&amp;$C834</f>
        <v>2NGI-SOCAL</v>
      </c>
    </row>
    <row r="835" customFormat="false" ht="12.75" hidden="false" customHeight="false" outlineLevel="0" collapsed="false">
      <c r="A835" s="148" t="n">
        <v>37226</v>
      </c>
      <c r="B835" s="144" t="s">
        <v>119</v>
      </c>
      <c r="C835" s="144" t="s">
        <v>51</v>
      </c>
      <c r="D835" s="145" t="n">
        <v>234903.7105</v>
      </c>
      <c r="E835" s="145" t="n">
        <v>-23490.37105</v>
      </c>
      <c r="F835" s="149" t="n">
        <f aca="false">IF(REF_DT&lt;=LastDay,INDEX(IntraMonth_Buckets,MATCH($A835,IntraSumMonths,0),1),INDEX(BucketTable,MATCH($A835,SumMonths,0),1))</f>
        <v>3</v>
      </c>
      <c r="G835" s="144" t="str">
        <f aca="false">INDEX(Book_Type,MATCH($B835,Book,0),1)</f>
        <v>D</v>
      </c>
      <c r="H835" s="144" t="str">
        <f aca="false">$F835&amp;$C835</f>
        <v>3IF-ELPO/SJ</v>
      </c>
    </row>
    <row r="836" customFormat="false" ht="12.75" hidden="false" customHeight="false" outlineLevel="0" collapsed="false">
      <c r="A836" s="148" t="n">
        <v>37226</v>
      </c>
      <c r="B836" s="144" t="s">
        <v>119</v>
      </c>
      <c r="C836" s="144" t="s">
        <v>27</v>
      </c>
      <c r="D836" s="145" t="n">
        <v>-154607.5378</v>
      </c>
      <c r="E836" s="145" t="n">
        <v>15460.75378</v>
      </c>
      <c r="F836" s="149" t="n">
        <f aca="false">IF(REF_DT&lt;=LastDay,INDEX(IntraMonth_Buckets,MATCH($A836,IntraSumMonths,0),1),INDEX(BucketTable,MATCH($A836,SumMonths,0),1))</f>
        <v>3</v>
      </c>
      <c r="G836" s="144" t="str">
        <f aca="false">INDEX(Book_Type,MATCH($B836,Book,0),1)</f>
        <v>D</v>
      </c>
      <c r="H836" s="144" t="str">
        <f aca="false">$F836&amp;$C836</f>
        <v>3IF-NWPL_ROCKY_M</v>
      </c>
    </row>
    <row r="837" customFormat="false" ht="12.75" hidden="false" customHeight="false" outlineLevel="0" collapsed="false">
      <c r="A837" s="148" t="n">
        <v>37226</v>
      </c>
      <c r="B837" s="144" t="s">
        <v>119</v>
      </c>
      <c r="C837" s="144" t="s">
        <v>20</v>
      </c>
      <c r="D837" s="145" t="n">
        <v>-309215.0755</v>
      </c>
      <c r="E837" s="145" t="n">
        <v>30921.50755</v>
      </c>
      <c r="F837" s="149" t="n">
        <f aca="false">IF(REF_DT&lt;=LastDay,INDEX(IntraMonth_Buckets,MATCH($A837,IntraSumMonths,0),1),INDEX(BucketTable,MATCH($A837,SumMonths,0),1))</f>
        <v>3</v>
      </c>
      <c r="G837" s="144" t="str">
        <f aca="false">INDEX(Book_Type,MATCH($B837,Book,0),1)</f>
        <v>D</v>
      </c>
      <c r="H837" s="144" t="str">
        <f aca="false">$F837&amp;$C837</f>
        <v>3NGI-SOCAL</v>
      </c>
    </row>
    <row r="838" customFormat="false" ht="12.75" hidden="false" customHeight="false" outlineLevel="0" collapsed="false">
      <c r="A838" s="148" t="n">
        <v>37257</v>
      </c>
      <c r="B838" s="144" t="s">
        <v>119</v>
      </c>
      <c r="C838" s="144" t="s">
        <v>51</v>
      </c>
      <c r="D838" s="145" t="n">
        <v>234445.422</v>
      </c>
      <c r="E838" s="145" t="n">
        <v>-23444.5422</v>
      </c>
      <c r="F838" s="149" t="n">
        <f aca="false">IF(REF_DT&lt;=LastDay,INDEX(IntraMonth_Buckets,MATCH($A838,IntraSumMonths,0),1),INDEX(BucketTable,MATCH($A838,SumMonths,0),1))</f>
        <v>3</v>
      </c>
      <c r="G838" s="144" t="str">
        <f aca="false">INDEX(Book_Type,MATCH($B838,Book,0),1)</f>
        <v>D</v>
      </c>
      <c r="H838" s="144" t="str">
        <f aca="false">$F838&amp;$C838</f>
        <v>3IF-ELPO/SJ</v>
      </c>
    </row>
    <row r="839" customFormat="false" ht="12.75" hidden="false" customHeight="false" outlineLevel="0" collapsed="false">
      <c r="A839" s="148" t="n">
        <v>37257</v>
      </c>
      <c r="B839" s="144" t="s">
        <v>119</v>
      </c>
      <c r="C839" s="144" t="s">
        <v>27</v>
      </c>
      <c r="D839" s="145" t="n">
        <v>-154305.9041</v>
      </c>
      <c r="E839" s="145" t="n">
        <v>15430.59041</v>
      </c>
      <c r="F839" s="149" t="n">
        <f aca="false">IF(REF_DT&lt;=LastDay,INDEX(IntraMonth_Buckets,MATCH($A839,IntraSumMonths,0),1),INDEX(BucketTable,MATCH($A839,SumMonths,0),1))</f>
        <v>3</v>
      </c>
      <c r="G839" s="144" t="str">
        <f aca="false">INDEX(Book_Type,MATCH($B839,Book,0),1)</f>
        <v>D</v>
      </c>
      <c r="H839" s="144" t="str">
        <f aca="false">$F839&amp;$C839</f>
        <v>3IF-NWPL_ROCKY_M</v>
      </c>
    </row>
    <row r="840" customFormat="false" ht="12.75" hidden="false" customHeight="false" outlineLevel="0" collapsed="false">
      <c r="A840" s="148" t="n">
        <v>37257</v>
      </c>
      <c r="B840" s="144" t="s">
        <v>119</v>
      </c>
      <c r="C840" s="144" t="s">
        <v>20</v>
      </c>
      <c r="D840" s="145" t="n">
        <v>-308611.8082</v>
      </c>
      <c r="E840" s="145" t="n">
        <v>30861.18082</v>
      </c>
      <c r="F840" s="149" t="n">
        <f aca="false">IF(REF_DT&lt;=LastDay,INDEX(IntraMonth_Buckets,MATCH($A840,IntraSumMonths,0),1),INDEX(BucketTable,MATCH($A840,SumMonths,0),1))</f>
        <v>3</v>
      </c>
      <c r="G840" s="144" t="str">
        <f aca="false">INDEX(Book_Type,MATCH($B840,Book,0),1)</f>
        <v>D</v>
      </c>
      <c r="H840" s="144" t="str">
        <f aca="false">$F840&amp;$C840</f>
        <v>3NGI-SOCAL</v>
      </c>
    </row>
    <row r="841" customFormat="false" ht="12.75" hidden="false" customHeight="false" outlineLevel="0" collapsed="false">
      <c r="A841" s="148" t="n">
        <v>37288</v>
      </c>
      <c r="B841" s="144" t="s">
        <v>119</v>
      </c>
      <c r="C841" s="144" t="s">
        <v>51</v>
      </c>
      <c r="D841" s="145" t="n">
        <v>274225.6058</v>
      </c>
      <c r="E841" s="145" t="n">
        <v>-27422.56058</v>
      </c>
      <c r="F841" s="149" t="n">
        <f aca="false">IF(REF_DT&lt;=LastDay,INDEX(IntraMonth_Buckets,MATCH($A841,IntraSumMonths,0),1),INDEX(BucketTable,MATCH($A841,SumMonths,0),1))</f>
        <v>3</v>
      </c>
      <c r="G841" s="144" t="str">
        <f aca="false">INDEX(Book_Type,MATCH($B841,Book,0),1)</f>
        <v>D</v>
      </c>
      <c r="H841" s="144" t="str">
        <f aca="false">$F841&amp;$C841</f>
        <v>3IF-ELPO/SJ</v>
      </c>
    </row>
    <row r="842" customFormat="false" ht="12.75" hidden="false" customHeight="false" outlineLevel="0" collapsed="false">
      <c r="A842" s="148" t="n">
        <v>37288</v>
      </c>
      <c r="B842" s="144" t="s">
        <v>119</v>
      </c>
      <c r="C842" s="144" t="s">
        <v>27</v>
      </c>
      <c r="D842" s="145" t="n">
        <v>-139099.9449</v>
      </c>
      <c r="E842" s="145" t="n">
        <v>13909.99449</v>
      </c>
      <c r="F842" s="149" t="n">
        <f aca="false">IF(REF_DT&lt;=LastDay,INDEX(IntraMonth_Buckets,MATCH($A842,IntraSumMonths,0),1),INDEX(BucketTable,MATCH($A842,SumMonths,0),1))</f>
        <v>3</v>
      </c>
      <c r="G842" s="144" t="str">
        <f aca="false">INDEX(Book_Type,MATCH($B842,Book,0),1)</f>
        <v>D</v>
      </c>
      <c r="H842" s="144" t="str">
        <f aca="false">$F842&amp;$C842</f>
        <v>3IF-NWPL_ROCKY_M</v>
      </c>
    </row>
    <row r="843" customFormat="false" ht="12.75" hidden="false" customHeight="false" outlineLevel="0" collapsed="false">
      <c r="A843" s="148" t="n">
        <v>37288</v>
      </c>
      <c r="B843" s="144" t="s">
        <v>119</v>
      </c>
      <c r="C843" s="144" t="s">
        <v>20</v>
      </c>
      <c r="D843" s="145" t="n">
        <v>-278199.8899</v>
      </c>
      <c r="E843" s="145" t="n">
        <v>27819.98899</v>
      </c>
      <c r="F843" s="149" t="n">
        <f aca="false">IF(REF_DT&lt;=LastDay,INDEX(IntraMonth_Buckets,MATCH($A843,IntraSumMonths,0),1),INDEX(BucketTable,MATCH($A843,SumMonths,0),1))</f>
        <v>3</v>
      </c>
      <c r="G843" s="144" t="str">
        <f aca="false">INDEX(Book_Type,MATCH($B843,Book,0),1)</f>
        <v>D</v>
      </c>
      <c r="H843" s="144" t="str">
        <f aca="false">$F843&amp;$C843</f>
        <v>3NGI-SOCAL</v>
      </c>
    </row>
    <row r="844" customFormat="false" ht="12.75" hidden="false" customHeight="false" outlineLevel="0" collapsed="false">
      <c r="A844" s="148" t="n">
        <v>37316</v>
      </c>
      <c r="B844" s="144" t="s">
        <v>119</v>
      </c>
      <c r="C844" s="144" t="s">
        <v>51</v>
      </c>
      <c r="D844" s="145" t="n">
        <v>345187.3221</v>
      </c>
      <c r="E844" s="145" t="n">
        <v>-34518.73221</v>
      </c>
      <c r="F844" s="149" t="n">
        <f aca="false">IF(REF_DT&lt;=LastDay,INDEX(IntraMonth_Buckets,MATCH($A844,IntraSumMonths,0),1),INDEX(BucketTable,MATCH($A844,SumMonths,0),1))</f>
        <v>3</v>
      </c>
      <c r="G844" s="144" t="str">
        <f aca="false">INDEX(Book_Type,MATCH($B844,Book,0),1)</f>
        <v>D</v>
      </c>
      <c r="H844" s="144" t="str">
        <f aca="false">$F844&amp;$C844</f>
        <v>3IF-ELPO/SJ</v>
      </c>
    </row>
    <row r="845" customFormat="false" ht="12.75" hidden="false" customHeight="false" outlineLevel="0" collapsed="false">
      <c r="A845" s="148" t="n">
        <v>37316</v>
      </c>
      <c r="B845" s="144" t="s">
        <v>119</v>
      </c>
      <c r="C845" s="144" t="s">
        <v>27</v>
      </c>
      <c r="D845" s="145" t="n">
        <v>-153747.2268</v>
      </c>
      <c r="E845" s="145" t="n">
        <v>15374.72268</v>
      </c>
      <c r="F845" s="149" t="n">
        <f aca="false">IF(REF_DT&lt;=LastDay,INDEX(IntraMonth_Buckets,MATCH($A845,IntraSumMonths,0),1),INDEX(BucketTable,MATCH($A845,SumMonths,0),1))</f>
        <v>3</v>
      </c>
      <c r="G845" s="144" t="str">
        <f aca="false">INDEX(Book_Type,MATCH($B845,Book,0),1)</f>
        <v>D</v>
      </c>
      <c r="H845" s="144" t="str">
        <f aca="false">$F845&amp;$C845</f>
        <v>3IF-NWPL_ROCKY_M</v>
      </c>
    </row>
    <row r="846" customFormat="false" ht="12.75" hidden="false" customHeight="false" outlineLevel="0" collapsed="false">
      <c r="A846" s="148" t="n">
        <v>37316</v>
      </c>
      <c r="B846" s="144" t="s">
        <v>119</v>
      </c>
      <c r="C846" s="144" t="s">
        <v>20</v>
      </c>
      <c r="D846" s="145" t="n">
        <v>-307494.4536</v>
      </c>
      <c r="E846" s="145" t="n">
        <v>30749.44536</v>
      </c>
      <c r="F846" s="149" t="n">
        <f aca="false">IF(REF_DT&lt;=LastDay,INDEX(IntraMonth_Buckets,MATCH($A846,IntraSumMonths,0),1),INDEX(BucketTable,MATCH($A846,SumMonths,0),1))</f>
        <v>3</v>
      </c>
      <c r="G846" s="144" t="str">
        <f aca="false">INDEX(Book_Type,MATCH($B846,Book,0),1)</f>
        <v>D</v>
      </c>
      <c r="H846" s="144" t="str">
        <f aca="false">$F846&amp;$C846</f>
        <v>3NGI-SOCAL</v>
      </c>
    </row>
    <row r="847" customFormat="false" ht="12.75" hidden="false" customHeight="false" outlineLevel="0" collapsed="false">
      <c r="A847" s="148" t="n">
        <v>37347</v>
      </c>
      <c r="B847" s="144" t="s">
        <v>119</v>
      </c>
      <c r="C847" s="144" t="s">
        <v>51</v>
      </c>
      <c r="D847" s="145" t="n">
        <v>-207915.5252</v>
      </c>
      <c r="E847" s="145" t="n">
        <v>20791.55252</v>
      </c>
      <c r="F847" s="149" t="n">
        <f aca="false">IF(REF_DT&lt;=LastDay,INDEX(IntraMonth_Buckets,MATCH($A847,IntraSumMonths,0),1),INDEX(BucketTable,MATCH($A847,SumMonths,0),1))</f>
        <v>4</v>
      </c>
      <c r="G847" s="144" t="str">
        <f aca="false">INDEX(Book_Type,MATCH($B847,Book,0),1)</f>
        <v>D</v>
      </c>
      <c r="H847" s="144" t="str">
        <f aca="false">$F847&amp;$C847</f>
        <v>4IF-ELPO/SJ</v>
      </c>
    </row>
    <row r="848" customFormat="false" ht="12.75" hidden="false" customHeight="false" outlineLevel="0" collapsed="false">
      <c r="A848" s="148" t="n">
        <v>37377</v>
      </c>
      <c r="B848" s="144" t="s">
        <v>119</v>
      </c>
      <c r="C848" s="144" t="s">
        <v>51</v>
      </c>
      <c r="D848" s="145" t="n">
        <v>-196650.6528</v>
      </c>
      <c r="E848" s="145" t="n">
        <v>19665.06528</v>
      </c>
      <c r="F848" s="149" t="n">
        <f aca="false">IF(REF_DT&lt;=LastDay,INDEX(IntraMonth_Buckets,MATCH($A848,IntraSumMonths,0),1),INDEX(BucketTable,MATCH($A848,SumMonths,0),1))</f>
        <v>4</v>
      </c>
      <c r="G848" s="144" t="str">
        <f aca="false">INDEX(Book_Type,MATCH($B848,Book,0),1)</f>
        <v>D</v>
      </c>
      <c r="H848" s="144" t="str">
        <f aca="false">$F848&amp;$C848</f>
        <v>4IF-ELPO/SJ</v>
      </c>
    </row>
    <row r="849" customFormat="false" ht="12.75" hidden="false" customHeight="false" outlineLevel="0" collapsed="false">
      <c r="A849" s="148" t="n">
        <v>37408</v>
      </c>
      <c r="B849" s="144" t="s">
        <v>119</v>
      </c>
      <c r="C849" s="144" t="s">
        <v>51</v>
      </c>
      <c r="D849" s="145" t="n">
        <v>-186401.1867</v>
      </c>
      <c r="E849" s="145" t="n">
        <v>18640.11867</v>
      </c>
      <c r="F849" s="149" t="n">
        <f aca="false">IF(REF_DT&lt;=LastDay,INDEX(IntraMonth_Buckets,MATCH($A849,IntraSumMonths,0),1),INDEX(BucketTable,MATCH($A849,SumMonths,0),1))</f>
        <v>4</v>
      </c>
      <c r="G849" s="144" t="str">
        <f aca="false">INDEX(Book_Type,MATCH($B849,Book,0),1)</f>
        <v>D</v>
      </c>
      <c r="H849" s="144" t="str">
        <f aca="false">$F849&amp;$C849</f>
        <v>4IF-ELPO/SJ</v>
      </c>
    </row>
    <row r="850" customFormat="false" ht="12.75" hidden="false" customHeight="false" outlineLevel="0" collapsed="false">
      <c r="A850" s="148" t="n">
        <v>37438</v>
      </c>
      <c r="B850" s="144" t="s">
        <v>119</v>
      </c>
      <c r="C850" s="144" t="s">
        <v>51</v>
      </c>
      <c r="D850" s="145" t="n">
        <v>-190461.7651</v>
      </c>
      <c r="E850" s="145" t="n">
        <v>19046.17651</v>
      </c>
      <c r="F850" s="149" t="n">
        <f aca="false">IF(REF_DT&lt;=LastDay,INDEX(IntraMonth_Buckets,MATCH($A850,IntraSumMonths,0),1),INDEX(BucketTable,MATCH($A850,SumMonths,0),1))</f>
        <v>4</v>
      </c>
      <c r="G850" s="144" t="str">
        <f aca="false">INDEX(Book_Type,MATCH($B850,Book,0),1)</f>
        <v>D</v>
      </c>
      <c r="H850" s="144" t="str">
        <f aca="false">$F850&amp;$C850</f>
        <v>4IF-ELPO/SJ</v>
      </c>
    </row>
    <row r="851" customFormat="false" ht="12.75" hidden="false" customHeight="false" outlineLevel="0" collapsed="false">
      <c r="A851" s="148" t="n">
        <v>37469</v>
      </c>
      <c r="B851" s="144" t="s">
        <v>119</v>
      </c>
      <c r="C851" s="144" t="s">
        <v>51</v>
      </c>
      <c r="D851" s="145" t="n">
        <v>-6874.9921</v>
      </c>
      <c r="E851" s="145" t="n">
        <v>0</v>
      </c>
      <c r="F851" s="149" t="n">
        <f aca="false">IF(REF_DT&lt;=LastDay,INDEX(IntraMonth_Buckets,MATCH($A851,IntraSumMonths,0),1),INDEX(BucketTable,MATCH($A851,SumMonths,0),1))</f>
        <v>4</v>
      </c>
      <c r="G851" s="144" t="str">
        <f aca="false">INDEX(Book_Type,MATCH($B851,Book,0),1)</f>
        <v>D</v>
      </c>
      <c r="H851" s="144" t="str">
        <f aca="false">$F851&amp;$C851</f>
        <v>4IF-ELPO/SJ</v>
      </c>
    </row>
    <row r="852" customFormat="false" ht="12.75" hidden="false" customHeight="false" outlineLevel="0" collapsed="false">
      <c r="A852" s="148" t="n">
        <v>37500</v>
      </c>
      <c r="B852" s="144" t="s">
        <v>119</v>
      </c>
      <c r="C852" s="144" t="s">
        <v>51</v>
      </c>
      <c r="D852" s="145" t="n">
        <v>-6859.578</v>
      </c>
      <c r="E852" s="145" t="n">
        <v>685.9578</v>
      </c>
      <c r="F852" s="149" t="n">
        <f aca="false">IF(REF_DT&lt;=LastDay,INDEX(IntraMonth_Buckets,MATCH($A852,IntraSumMonths,0),1),INDEX(BucketTable,MATCH($A852,SumMonths,0),1))</f>
        <v>4</v>
      </c>
      <c r="G852" s="144" t="str">
        <f aca="false">INDEX(Book_Type,MATCH($B852,Book,0),1)</f>
        <v>D</v>
      </c>
      <c r="H852" s="144" t="str">
        <f aca="false">$F852&amp;$C852</f>
        <v>4IF-ELPO/SJ</v>
      </c>
    </row>
    <row r="853" customFormat="false" ht="12.75" hidden="false" customHeight="false" outlineLevel="0" collapsed="false">
      <c r="A853" s="148" t="n">
        <v>37530</v>
      </c>
      <c r="B853" s="144" t="s">
        <v>119</v>
      </c>
      <c r="C853" s="144" t="s">
        <v>51</v>
      </c>
      <c r="D853" s="145" t="n">
        <v>-19553.8989</v>
      </c>
      <c r="E853" s="145" t="n">
        <v>0</v>
      </c>
      <c r="F853" s="149" t="n">
        <f aca="false">IF(REF_DT&lt;=LastDay,INDEX(IntraMonth_Buckets,MATCH($A853,IntraSumMonths,0),1),INDEX(BucketTable,MATCH($A853,SumMonths,0),1))</f>
        <v>4</v>
      </c>
      <c r="G853" s="144" t="str">
        <f aca="false">INDEX(Book_Type,MATCH($B853,Book,0),1)</f>
        <v>D</v>
      </c>
      <c r="H853" s="144" t="str">
        <f aca="false">$F853&amp;$C853</f>
        <v>4IF-ELPO/SJ</v>
      </c>
    </row>
    <row r="854" customFormat="false" ht="12.75" hidden="false" customHeight="false" outlineLevel="0" collapsed="false">
      <c r="A854" s="148" t="n">
        <v>37189</v>
      </c>
      <c r="B854" s="144" t="s">
        <v>134</v>
      </c>
      <c r="C854" s="144" t="s">
        <v>22</v>
      </c>
      <c r="D854" s="145" t="n">
        <v>0</v>
      </c>
      <c r="E854" s="145" t="n">
        <v>0</v>
      </c>
      <c r="F854" s="149" t="n">
        <f aca="false">IF(REF_DT&lt;=LastDay,INDEX(IntraMonth_Buckets,MATCH($A854,IntraSumMonths,0),1),INDEX(BucketTable,MATCH($A854,SumMonths,0),1))</f>
        <v>1</v>
      </c>
      <c r="G854" s="144" t="str">
        <f aca="false">INDEX(Book_Type,MATCH($B854,Book,0),1)</f>
        <v>M</v>
      </c>
      <c r="H854" s="144" t="str">
        <f aca="false">$F854&amp;$C854</f>
        <v>1GDP-CAL BORDER</v>
      </c>
    </row>
    <row r="855" customFormat="false" ht="12.75" hidden="false" customHeight="false" outlineLevel="0" collapsed="false">
      <c r="A855" s="148" t="n">
        <v>37189</v>
      </c>
      <c r="B855" s="144" t="s">
        <v>134</v>
      </c>
      <c r="C855" s="144" t="s">
        <v>41</v>
      </c>
      <c r="D855" s="145" t="n">
        <v>0</v>
      </c>
      <c r="E855" s="145" t="n">
        <v>0</v>
      </c>
      <c r="F855" s="149" t="n">
        <f aca="false">IF(REF_DT&lt;=LastDay,INDEX(IntraMonth_Buckets,MATCH($A855,IntraSumMonths,0),1),INDEX(BucketTable,MATCH($A855,SumMonths,0),1))</f>
        <v>1</v>
      </c>
      <c r="G855" s="144" t="str">
        <f aca="false">INDEX(Book_Type,MATCH($B855,Book,0),1)</f>
        <v>M</v>
      </c>
      <c r="H855" s="144" t="str">
        <f aca="false">$F855&amp;$C855</f>
        <v>1GDP-CIG/CHEYENN</v>
      </c>
    </row>
    <row r="856" customFormat="false" ht="12.75" hidden="false" customHeight="false" outlineLevel="0" collapsed="false">
      <c r="A856" s="148" t="n">
        <v>37189</v>
      </c>
      <c r="B856" s="144" t="s">
        <v>134</v>
      </c>
      <c r="C856" s="144" t="s">
        <v>48</v>
      </c>
      <c r="D856" s="145" t="n">
        <v>0</v>
      </c>
      <c r="E856" s="145" t="n">
        <v>0</v>
      </c>
      <c r="F856" s="149" t="n">
        <f aca="false">IF(REF_DT&lt;=LastDay,INDEX(IntraMonth_Buckets,MATCH($A856,IntraSumMonths,0),1),INDEX(BucketTable,MATCH($A856,SumMonths,0),1))</f>
        <v>1</v>
      </c>
      <c r="G856" s="144" t="str">
        <f aca="false">INDEX(Book_Type,MATCH($B856,Book,0),1)</f>
        <v>M</v>
      </c>
      <c r="H856" s="144" t="str">
        <f aca="false">$F856&amp;$C856</f>
        <v>1GDP-ELPO/PERM2</v>
      </c>
    </row>
    <row r="857" customFormat="false" ht="12.75" hidden="false" customHeight="false" outlineLevel="0" collapsed="false">
      <c r="A857" s="148" t="n">
        <v>37189</v>
      </c>
      <c r="B857" s="144" t="s">
        <v>134</v>
      </c>
      <c r="C857" s="144" t="s">
        <v>53</v>
      </c>
      <c r="D857" s="145" t="n">
        <v>0</v>
      </c>
      <c r="E857" s="145" t="n">
        <v>0</v>
      </c>
      <c r="F857" s="149" t="n">
        <f aca="false">IF(REF_DT&lt;=LastDay,INDEX(IntraMonth_Buckets,MATCH($A857,IntraSumMonths,0),1),INDEX(BucketTable,MATCH($A857,SumMonths,0),1))</f>
        <v>1</v>
      </c>
      <c r="G857" s="144" t="str">
        <f aca="false">INDEX(Book_Type,MATCH($B857,Book,0),1)</f>
        <v>M</v>
      </c>
      <c r="H857" s="144" t="str">
        <f aca="false">$F857&amp;$C857</f>
        <v>1GDP-ELPO/SANJUA</v>
      </c>
    </row>
    <row r="858" customFormat="false" ht="12.75" hidden="false" customHeight="false" outlineLevel="0" collapsed="false">
      <c r="A858" s="148" t="n">
        <v>37189</v>
      </c>
      <c r="B858" s="144" t="s">
        <v>134</v>
      </c>
      <c r="C858" s="144" t="s">
        <v>161</v>
      </c>
      <c r="D858" s="145" t="n">
        <v>0</v>
      </c>
      <c r="E858" s="145" t="n">
        <v>0</v>
      </c>
      <c r="F858" s="149" t="n">
        <f aca="false">IF(REF_DT&lt;=LastDay,INDEX(IntraMonth_Buckets,MATCH($A858,IntraSumMonths,0),1),INDEX(BucketTable,MATCH($A858,SumMonths,0),1))</f>
        <v>1</v>
      </c>
      <c r="G858" s="144" t="str">
        <f aca="false">INDEX(Book_Type,MATCH($B858,Book,0),1)</f>
        <v>M</v>
      </c>
      <c r="H858" s="144" t="str">
        <f aca="false">$F858&amp;$C858</f>
        <v>1GDP-HEHUB</v>
      </c>
    </row>
    <row r="859" customFormat="false" ht="12.75" hidden="false" customHeight="false" outlineLevel="0" collapsed="false">
      <c r="A859" s="148" t="n">
        <v>37189</v>
      </c>
      <c r="B859" s="144" t="s">
        <v>134</v>
      </c>
      <c r="C859" s="144" t="s">
        <v>30</v>
      </c>
      <c r="D859" s="145" t="n">
        <v>0</v>
      </c>
      <c r="E859" s="145" t="n">
        <v>0</v>
      </c>
      <c r="F859" s="149" t="n">
        <f aca="false">IF(REF_DT&lt;=LastDay,INDEX(IntraMonth_Buckets,MATCH($A859,IntraSumMonths,0),1),INDEX(BucketTable,MATCH($A859,SumMonths,0),1))</f>
        <v>1</v>
      </c>
      <c r="G859" s="144" t="str">
        <f aca="false">INDEX(Book_Type,MATCH($B859,Book,0),1)</f>
        <v>M</v>
      </c>
      <c r="H859" s="144" t="str">
        <f aca="false">$F859&amp;$C859</f>
        <v>1GDP-KERN/OPAL</v>
      </c>
    </row>
    <row r="860" customFormat="false" ht="12.75" hidden="false" customHeight="false" outlineLevel="0" collapsed="false">
      <c r="A860" s="148" t="n">
        <v>37190</v>
      </c>
      <c r="B860" s="144" t="s">
        <v>134</v>
      </c>
      <c r="C860" s="144" t="s">
        <v>22</v>
      </c>
      <c r="D860" s="145" t="n">
        <v>-10000</v>
      </c>
      <c r="E860" s="145" t="n">
        <v>-10000</v>
      </c>
      <c r="F860" s="149" t="n">
        <f aca="false">IF(REF_DT&lt;=LastDay,INDEX(IntraMonth_Buckets,MATCH($A860,IntraSumMonths,0),1),INDEX(BucketTable,MATCH($A860,SumMonths,0),1))</f>
        <v>1</v>
      </c>
      <c r="G860" s="144" t="str">
        <f aca="false">INDEX(Book_Type,MATCH($B860,Book,0),1)</f>
        <v>M</v>
      </c>
      <c r="H860" s="144" t="str">
        <f aca="false">$F860&amp;$C860</f>
        <v>1GDP-CAL BORDER</v>
      </c>
    </row>
    <row r="861" customFormat="false" ht="12.75" hidden="false" customHeight="false" outlineLevel="0" collapsed="false">
      <c r="A861" s="148" t="n">
        <v>37190</v>
      </c>
      <c r="B861" s="144" t="s">
        <v>134</v>
      </c>
      <c r="C861" s="144" t="s">
        <v>41</v>
      </c>
      <c r="D861" s="145" t="n">
        <v>30000</v>
      </c>
      <c r="E861" s="145" t="n">
        <v>30000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M</v>
      </c>
      <c r="H861" s="144" t="str">
        <f aca="false">$F861&amp;$C861</f>
        <v>1GDP-CIG/CHEYENN</v>
      </c>
    </row>
    <row r="862" customFormat="false" ht="12.75" hidden="false" customHeight="false" outlineLevel="0" collapsed="false">
      <c r="A862" s="148" t="n">
        <v>37190</v>
      </c>
      <c r="B862" s="144" t="s">
        <v>134</v>
      </c>
      <c r="C862" s="144" t="s">
        <v>40</v>
      </c>
      <c r="D862" s="145" t="n">
        <v>10000</v>
      </c>
      <c r="E862" s="145" t="n">
        <v>10000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M</v>
      </c>
      <c r="H862" s="144" t="str">
        <f aca="false">$F862&amp;$C862</f>
        <v>1GDP-CIG/RKYMTN</v>
      </c>
    </row>
    <row r="863" customFormat="false" ht="12.75" hidden="false" customHeight="false" outlineLevel="0" collapsed="false">
      <c r="A863" s="148" t="n">
        <v>37190</v>
      </c>
      <c r="B863" s="144" t="s">
        <v>134</v>
      </c>
      <c r="C863" s="144" t="s">
        <v>48</v>
      </c>
      <c r="D863" s="145" t="n">
        <v>74924</v>
      </c>
      <c r="E863" s="145" t="n">
        <v>74924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M</v>
      </c>
      <c r="H863" s="144" t="str">
        <f aca="false">$F863&amp;$C863</f>
        <v>1GDP-ELPO/PERM2</v>
      </c>
    </row>
    <row r="864" customFormat="false" ht="12.75" hidden="false" customHeight="false" outlineLevel="0" collapsed="false">
      <c r="A864" s="148" t="n">
        <v>37190</v>
      </c>
      <c r="B864" s="144" t="s">
        <v>134</v>
      </c>
      <c r="C864" s="144" t="s">
        <v>53</v>
      </c>
      <c r="D864" s="145" t="n">
        <v>-137000</v>
      </c>
      <c r="E864" s="145" t="n">
        <v>-137000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M</v>
      </c>
      <c r="H864" s="144" t="str">
        <f aca="false">$F864&amp;$C864</f>
        <v>1GDP-ELPO/SANJUA</v>
      </c>
    </row>
    <row r="865" customFormat="false" ht="12.75" hidden="false" customHeight="false" outlineLevel="0" collapsed="false">
      <c r="A865" s="148" t="n">
        <v>37190</v>
      </c>
      <c r="B865" s="144" t="s">
        <v>134</v>
      </c>
      <c r="C865" s="144" t="s">
        <v>161</v>
      </c>
      <c r="D865" s="145" t="n">
        <v>0</v>
      </c>
      <c r="E865" s="145" t="n">
        <v>0</v>
      </c>
      <c r="F865" s="149" t="n">
        <f aca="false">IF(REF_DT&lt;=LastDay,INDEX(IntraMonth_Buckets,MATCH($A865,IntraSumMonths,0),1),INDEX(BucketTable,MATCH($A865,SumMonths,0),1))</f>
        <v>1</v>
      </c>
      <c r="G865" s="144" t="str">
        <f aca="false">INDEX(Book_Type,MATCH($B865,Book,0),1)</f>
        <v>M</v>
      </c>
      <c r="H865" s="144" t="str">
        <f aca="false">$F865&amp;$C865</f>
        <v>1GDP-HEHUB</v>
      </c>
    </row>
    <row r="866" customFormat="false" ht="12.75" hidden="false" customHeight="false" outlineLevel="0" collapsed="false">
      <c r="A866" s="148" t="n">
        <v>37190</v>
      </c>
      <c r="B866" s="144" t="s">
        <v>134</v>
      </c>
      <c r="C866" s="144" t="s">
        <v>30</v>
      </c>
      <c r="D866" s="145" t="n">
        <v>-50000</v>
      </c>
      <c r="E866" s="145" t="n">
        <v>-50000</v>
      </c>
      <c r="F866" s="149" t="n">
        <f aca="false">IF(REF_DT&lt;=LastDay,INDEX(IntraMonth_Buckets,MATCH($A866,IntraSumMonths,0),1),INDEX(BucketTable,MATCH($A866,SumMonths,0),1))</f>
        <v>1</v>
      </c>
      <c r="G866" s="144" t="str">
        <f aca="false">INDEX(Book_Type,MATCH($B866,Book,0),1)</f>
        <v>M</v>
      </c>
      <c r="H866" s="144" t="str">
        <f aca="false">$F866&amp;$C866</f>
        <v>1GDP-KERN/OPAL</v>
      </c>
    </row>
    <row r="867" customFormat="false" ht="12.75" hidden="false" customHeight="false" outlineLevel="0" collapsed="false">
      <c r="A867" s="148" t="n">
        <v>37191</v>
      </c>
      <c r="B867" s="144" t="s">
        <v>134</v>
      </c>
      <c r="C867" s="144" t="s">
        <v>22</v>
      </c>
      <c r="D867" s="145" t="n">
        <v>-10000</v>
      </c>
      <c r="E867" s="145" t="n">
        <v>-10000</v>
      </c>
      <c r="F867" s="149" t="n">
        <f aca="false">IF(REF_DT&lt;=LastDay,INDEX(IntraMonth_Buckets,MATCH($A867,IntraSumMonths,0),1),INDEX(BucketTable,MATCH($A867,SumMonths,0),1))</f>
        <v>1</v>
      </c>
      <c r="G867" s="144" t="str">
        <f aca="false">INDEX(Book_Type,MATCH($B867,Book,0),1)</f>
        <v>M</v>
      </c>
      <c r="H867" s="144" t="str">
        <f aca="false">$F867&amp;$C867</f>
        <v>1GDP-CAL BORDER</v>
      </c>
    </row>
    <row r="868" customFormat="false" ht="12.75" hidden="false" customHeight="false" outlineLevel="0" collapsed="false">
      <c r="A868" s="148" t="n">
        <v>37191</v>
      </c>
      <c r="B868" s="144" t="s">
        <v>134</v>
      </c>
      <c r="C868" s="144" t="s">
        <v>41</v>
      </c>
      <c r="D868" s="145" t="n">
        <v>30000</v>
      </c>
      <c r="E868" s="145" t="n">
        <v>30000</v>
      </c>
      <c r="F868" s="149" t="n">
        <f aca="false">IF(REF_DT&lt;=LastDay,INDEX(IntraMonth_Buckets,MATCH($A868,IntraSumMonths,0),1),INDEX(BucketTable,MATCH($A868,SumMonths,0),1))</f>
        <v>1</v>
      </c>
      <c r="G868" s="144" t="str">
        <f aca="false">INDEX(Book_Type,MATCH($B868,Book,0),1)</f>
        <v>M</v>
      </c>
      <c r="H868" s="144" t="str">
        <f aca="false">$F868&amp;$C868</f>
        <v>1GDP-CIG/CHEYENN</v>
      </c>
    </row>
    <row r="869" customFormat="false" ht="12.75" hidden="false" customHeight="false" outlineLevel="0" collapsed="false">
      <c r="A869" s="148" t="n">
        <v>37191</v>
      </c>
      <c r="B869" s="144" t="s">
        <v>134</v>
      </c>
      <c r="C869" s="144" t="s">
        <v>40</v>
      </c>
      <c r="D869" s="145" t="n">
        <v>10000</v>
      </c>
      <c r="E869" s="145" t="n">
        <v>10000</v>
      </c>
      <c r="F869" s="149" t="n">
        <f aca="false">IF(REF_DT&lt;=LastDay,INDEX(IntraMonth_Buckets,MATCH($A869,IntraSumMonths,0),1),INDEX(BucketTable,MATCH($A869,SumMonths,0),1))</f>
        <v>1</v>
      </c>
      <c r="G869" s="144" t="str">
        <f aca="false">INDEX(Book_Type,MATCH($B869,Book,0),1)</f>
        <v>M</v>
      </c>
      <c r="H869" s="144" t="str">
        <f aca="false">$F869&amp;$C869</f>
        <v>1GDP-CIG/RKYMTN</v>
      </c>
    </row>
    <row r="870" customFormat="false" ht="12.75" hidden="false" customHeight="false" outlineLevel="0" collapsed="false">
      <c r="A870" s="148" t="n">
        <v>37191</v>
      </c>
      <c r="B870" s="144" t="s">
        <v>134</v>
      </c>
      <c r="C870" s="144" t="s">
        <v>48</v>
      </c>
      <c r="D870" s="145" t="n">
        <v>74924</v>
      </c>
      <c r="E870" s="145" t="n">
        <v>74924</v>
      </c>
      <c r="F870" s="149" t="n">
        <f aca="false">IF(REF_DT&lt;=LastDay,INDEX(IntraMonth_Buckets,MATCH($A870,IntraSumMonths,0),1),INDEX(BucketTable,MATCH($A870,SumMonths,0),1))</f>
        <v>1</v>
      </c>
      <c r="G870" s="144" t="str">
        <f aca="false">INDEX(Book_Type,MATCH($B870,Book,0),1)</f>
        <v>M</v>
      </c>
      <c r="H870" s="144" t="str">
        <f aca="false">$F870&amp;$C870</f>
        <v>1GDP-ELPO/PERM2</v>
      </c>
    </row>
    <row r="871" customFormat="false" ht="12.75" hidden="false" customHeight="false" outlineLevel="0" collapsed="false">
      <c r="A871" s="148" t="n">
        <v>37191</v>
      </c>
      <c r="B871" s="144" t="s">
        <v>134</v>
      </c>
      <c r="C871" s="144" t="s">
        <v>53</v>
      </c>
      <c r="D871" s="145" t="n">
        <v>-137000</v>
      </c>
      <c r="E871" s="145" t="n">
        <v>-137000</v>
      </c>
      <c r="F871" s="149" t="n">
        <f aca="false">IF(REF_DT&lt;=LastDay,INDEX(IntraMonth_Buckets,MATCH($A871,IntraSumMonths,0),1),INDEX(BucketTable,MATCH($A871,SumMonths,0),1))</f>
        <v>1</v>
      </c>
      <c r="G871" s="144" t="str">
        <f aca="false">INDEX(Book_Type,MATCH($B871,Book,0),1)</f>
        <v>M</v>
      </c>
      <c r="H871" s="144" t="str">
        <f aca="false">$F871&amp;$C871</f>
        <v>1GDP-ELPO/SANJUA</v>
      </c>
    </row>
    <row r="872" customFormat="false" ht="12.75" hidden="false" customHeight="false" outlineLevel="0" collapsed="false">
      <c r="A872" s="148" t="n">
        <v>37191</v>
      </c>
      <c r="B872" s="144" t="s">
        <v>134</v>
      </c>
      <c r="C872" s="144" t="s">
        <v>161</v>
      </c>
      <c r="D872" s="145" t="n">
        <v>0</v>
      </c>
      <c r="E872" s="145" t="n">
        <v>0</v>
      </c>
      <c r="F872" s="149" t="n">
        <f aca="false">IF(REF_DT&lt;=LastDay,INDEX(IntraMonth_Buckets,MATCH($A872,IntraSumMonths,0),1),INDEX(BucketTable,MATCH($A872,SumMonths,0),1))</f>
        <v>1</v>
      </c>
      <c r="G872" s="144" t="str">
        <f aca="false">INDEX(Book_Type,MATCH($B872,Book,0),1)</f>
        <v>M</v>
      </c>
      <c r="H872" s="144" t="str">
        <f aca="false">$F872&amp;$C872</f>
        <v>1GDP-HEHUB</v>
      </c>
    </row>
    <row r="873" customFormat="false" ht="12.75" hidden="false" customHeight="false" outlineLevel="0" collapsed="false">
      <c r="A873" s="148" t="n">
        <v>37191</v>
      </c>
      <c r="B873" s="144" t="s">
        <v>134</v>
      </c>
      <c r="C873" s="144" t="s">
        <v>30</v>
      </c>
      <c r="D873" s="145" t="n">
        <v>-50000</v>
      </c>
      <c r="E873" s="145" t="n">
        <v>-50000</v>
      </c>
      <c r="F873" s="149" t="n">
        <f aca="false">IF(REF_DT&lt;=LastDay,INDEX(IntraMonth_Buckets,MATCH($A873,IntraSumMonths,0),1),INDEX(BucketTable,MATCH($A873,SumMonths,0),1))</f>
        <v>1</v>
      </c>
      <c r="G873" s="144" t="str">
        <f aca="false">INDEX(Book_Type,MATCH($B873,Book,0),1)</f>
        <v>M</v>
      </c>
      <c r="H873" s="144" t="str">
        <f aca="false">$F873&amp;$C873</f>
        <v>1GDP-KERN/OPAL</v>
      </c>
    </row>
    <row r="874" customFormat="false" ht="12.75" hidden="false" customHeight="false" outlineLevel="0" collapsed="false">
      <c r="A874" s="148" t="n">
        <v>37192</v>
      </c>
      <c r="B874" s="144" t="s">
        <v>134</v>
      </c>
      <c r="C874" s="144" t="s">
        <v>22</v>
      </c>
      <c r="D874" s="145" t="n">
        <v>-10000</v>
      </c>
      <c r="E874" s="145" t="n">
        <v>-10000</v>
      </c>
      <c r="F874" s="149" t="n">
        <f aca="false">IF(REF_DT&lt;=LastDay,INDEX(IntraMonth_Buckets,MATCH($A874,IntraSumMonths,0),1),INDEX(BucketTable,MATCH($A874,SumMonths,0),1))</f>
        <v>1</v>
      </c>
      <c r="G874" s="144" t="str">
        <f aca="false">INDEX(Book_Type,MATCH($B874,Book,0),1)</f>
        <v>M</v>
      </c>
      <c r="H874" s="144" t="str">
        <f aca="false">$F874&amp;$C874</f>
        <v>1GDP-CAL BORDER</v>
      </c>
    </row>
    <row r="875" customFormat="false" ht="12.75" hidden="false" customHeight="false" outlineLevel="0" collapsed="false">
      <c r="A875" s="148" t="n">
        <v>37192</v>
      </c>
      <c r="B875" s="144" t="s">
        <v>134</v>
      </c>
      <c r="C875" s="144" t="s">
        <v>41</v>
      </c>
      <c r="D875" s="145" t="n">
        <v>30000</v>
      </c>
      <c r="E875" s="145" t="n">
        <v>30000</v>
      </c>
      <c r="F875" s="149" t="n">
        <f aca="false">IF(REF_DT&lt;=LastDay,INDEX(IntraMonth_Buckets,MATCH($A875,IntraSumMonths,0),1),INDEX(BucketTable,MATCH($A875,SumMonths,0),1))</f>
        <v>1</v>
      </c>
      <c r="G875" s="144" t="str">
        <f aca="false">INDEX(Book_Type,MATCH($B875,Book,0),1)</f>
        <v>M</v>
      </c>
      <c r="H875" s="144" t="str">
        <f aca="false">$F875&amp;$C875</f>
        <v>1GDP-CIG/CHEYENN</v>
      </c>
    </row>
    <row r="876" customFormat="false" ht="12.75" hidden="false" customHeight="false" outlineLevel="0" collapsed="false">
      <c r="A876" s="148" t="n">
        <v>37192</v>
      </c>
      <c r="B876" s="144" t="s">
        <v>134</v>
      </c>
      <c r="C876" s="144" t="s">
        <v>40</v>
      </c>
      <c r="D876" s="145" t="n">
        <v>10000</v>
      </c>
      <c r="E876" s="145" t="n">
        <v>10000</v>
      </c>
      <c r="F876" s="149" t="n">
        <f aca="false">IF(REF_DT&lt;=LastDay,INDEX(IntraMonth_Buckets,MATCH($A876,IntraSumMonths,0),1),INDEX(BucketTable,MATCH($A876,SumMonths,0),1))</f>
        <v>1</v>
      </c>
      <c r="G876" s="144" t="str">
        <f aca="false">INDEX(Book_Type,MATCH($B876,Book,0),1)</f>
        <v>M</v>
      </c>
      <c r="H876" s="144" t="str">
        <f aca="false">$F876&amp;$C876</f>
        <v>1GDP-CIG/RKYMTN</v>
      </c>
    </row>
    <row r="877" customFormat="false" ht="12.75" hidden="false" customHeight="false" outlineLevel="0" collapsed="false">
      <c r="A877" s="148" t="n">
        <v>37192</v>
      </c>
      <c r="B877" s="144" t="s">
        <v>134</v>
      </c>
      <c r="C877" s="144" t="s">
        <v>48</v>
      </c>
      <c r="D877" s="145" t="n">
        <v>74924</v>
      </c>
      <c r="E877" s="145" t="n">
        <v>74924</v>
      </c>
      <c r="F877" s="149" t="n">
        <f aca="false">IF(REF_DT&lt;=LastDay,INDEX(IntraMonth_Buckets,MATCH($A877,IntraSumMonths,0),1),INDEX(BucketTable,MATCH($A877,SumMonths,0),1))</f>
        <v>1</v>
      </c>
      <c r="G877" s="144" t="str">
        <f aca="false">INDEX(Book_Type,MATCH($B877,Book,0),1)</f>
        <v>M</v>
      </c>
      <c r="H877" s="144" t="str">
        <f aca="false">$F877&amp;$C877</f>
        <v>1GDP-ELPO/PERM2</v>
      </c>
    </row>
    <row r="878" customFormat="false" ht="12.75" hidden="false" customHeight="false" outlineLevel="0" collapsed="false">
      <c r="A878" s="148" t="n">
        <v>37192</v>
      </c>
      <c r="B878" s="144" t="s">
        <v>134</v>
      </c>
      <c r="C878" s="144" t="s">
        <v>53</v>
      </c>
      <c r="D878" s="145" t="n">
        <v>-137000</v>
      </c>
      <c r="E878" s="145" t="n">
        <v>-137000</v>
      </c>
      <c r="F878" s="149" t="n">
        <f aca="false">IF(REF_DT&lt;=LastDay,INDEX(IntraMonth_Buckets,MATCH($A878,IntraSumMonths,0),1),INDEX(BucketTable,MATCH($A878,SumMonths,0),1))</f>
        <v>1</v>
      </c>
      <c r="G878" s="144" t="str">
        <f aca="false">INDEX(Book_Type,MATCH($B878,Book,0),1)</f>
        <v>M</v>
      </c>
      <c r="H878" s="144" t="str">
        <f aca="false">$F878&amp;$C878</f>
        <v>1GDP-ELPO/SANJUA</v>
      </c>
    </row>
    <row r="879" customFormat="false" ht="12.75" hidden="false" customHeight="false" outlineLevel="0" collapsed="false">
      <c r="A879" s="148" t="n">
        <v>37192</v>
      </c>
      <c r="B879" s="144" t="s">
        <v>134</v>
      </c>
      <c r="C879" s="144" t="s">
        <v>161</v>
      </c>
      <c r="D879" s="145" t="n">
        <v>0</v>
      </c>
      <c r="E879" s="145" t="n">
        <v>0</v>
      </c>
      <c r="F879" s="149" t="n">
        <f aca="false">IF(REF_DT&lt;=LastDay,INDEX(IntraMonth_Buckets,MATCH($A879,IntraSumMonths,0),1),INDEX(BucketTable,MATCH($A879,SumMonths,0),1))</f>
        <v>1</v>
      </c>
      <c r="G879" s="144" t="str">
        <f aca="false">INDEX(Book_Type,MATCH($B879,Book,0),1)</f>
        <v>M</v>
      </c>
      <c r="H879" s="144" t="str">
        <f aca="false">$F879&amp;$C879</f>
        <v>1GDP-HEHUB</v>
      </c>
    </row>
    <row r="880" customFormat="false" ht="12.75" hidden="false" customHeight="false" outlineLevel="0" collapsed="false">
      <c r="A880" s="148" t="n">
        <v>37192</v>
      </c>
      <c r="B880" s="144" t="s">
        <v>134</v>
      </c>
      <c r="C880" s="144" t="s">
        <v>30</v>
      </c>
      <c r="D880" s="145" t="n">
        <v>-50000</v>
      </c>
      <c r="E880" s="145" t="n">
        <v>-50000</v>
      </c>
      <c r="F880" s="149" t="n">
        <f aca="false">IF(REF_DT&lt;=LastDay,INDEX(IntraMonth_Buckets,MATCH($A880,IntraSumMonths,0),1),INDEX(BucketTable,MATCH($A880,SumMonths,0),1))</f>
        <v>1</v>
      </c>
      <c r="G880" s="144" t="str">
        <f aca="false">INDEX(Book_Type,MATCH($B880,Book,0),1)</f>
        <v>M</v>
      </c>
      <c r="H880" s="144" t="str">
        <f aca="false">$F880&amp;$C880</f>
        <v>1GDP-KERN/OPAL</v>
      </c>
    </row>
    <row r="881" customFormat="false" ht="12.75" hidden="false" customHeight="false" outlineLevel="0" collapsed="false">
      <c r="A881" s="148" t="n">
        <v>37193</v>
      </c>
      <c r="B881" s="144" t="s">
        <v>134</v>
      </c>
      <c r="C881" s="144" t="s">
        <v>22</v>
      </c>
      <c r="D881" s="145" t="n">
        <v>-10000</v>
      </c>
      <c r="E881" s="145" t="n">
        <v>-10000</v>
      </c>
      <c r="F881" s="149" t="n">
        <f aca="false">IF(REF_DT&lt;=LastDay,INDEX(IntraMonth_Buckets,MATCH($A881,IntraSumMonths,0),1),INDEX(BucketTable,MATCH($A881,SumMonths,0),1))</f>
        <v>1</v>
      </c>
      <c r="G881" s="144" t="str">
        <f aca="false">INDEX(Book_Type,MATCH($B881,Book,0),1)</f>
        <v>M</v>
      </c>
      <c r="H881" s="144" t="str">
        <f aca="false">$F881&amp;$C881</f>
        <v>1GDP-CAL BORDER</v>
      </c>
    </row>
    <row r="882" customFormat="false" ht="12.75" hidden="false" customHeight="false" outlineLevel="0" collapsed="false">
      <c r="A882" s="148" t="n">
        <v>37193</v>
      </c>
      <c r="B882" s="144" t="s">
        <v>134</v>
      </c>
      <c r="C882" s="144" t="s">
        <v>41</v>
      </c>
      <c r="D882" s="145" t="n">
        <v>30000</v>
      </c>
      <c r="E882" s="145" t="n">
        <v>30000</v>
      </c>
      <c r="F882" s="149" t="n">
        <f aca="false">IF(REF_DT&lt;=LastDay,INDEX(IntraMonth_Buckets,MATCH($A882,IntraSumMonths,0),1),INDEX(BucketTable,MATCH($A882,SumMonths,0),1))</f>
        <v>1</v>
      </c>
      <c r="G882" s="144" t="str">
        <f aca="false">INDEX(Book_Type,MATCH($B882,Book,0),1)</f>
        <v>M</v>
      </c>
      <c r="H882" s="144" t="str">
        <f aca="false">$F882&amp;$C882</f>
        <v>1GDP-CIG/CHEYENN</v>
      </c>
    </row>
    <row r="883" customFormat="false" ht="12.75" hidden="false" customHeight="false" outlineLevel="0" collapsed="false">
      <c r="A883" s="148" t="n">
        <v>37193</v>
      </c>
      <c r="B883" s="144" t="s">
        <v>134</v>
      </c>
      <c r="C883" s="144" t="s">
        <v>40</v>
      </c>
      <c r="D883" s="145" t="n">
        <v>10000</v>
      </c>
      <c r="E883" s="145" t="n">
        <v>10000</v>
      </c>
      <c r="F883" s="149" t="n">
        <f aca="false">IF(REF_DT&lt;=LastDay,INDEX(IntraMonth_Buckets,MATCH($A883,IntraSumMonths,0),1),INDEX(BucketTable,MATCH($A883,SumMonths,0),1))</f>
        <v>1</v>
      </c>
      <c r="G883" s="144" t="str">
        <f aca="false">INDEX(Book_Type,MATCH($B883,Book,0),1)</f>
        <v>M</v>
      </c>
      <c r="H883" s="144" t="str">
        <f aca="false">$F883&amp;$C883</f>
        <v>1GDP-CIG/RKYMTN</v>
      </c>
    </row>
    <row r="884" customFormat="false" ht="12.75" hidden="false" customHeight="false" outlineLevel="0" collapsed="false">
      <c r="A884" s="148" t="n">
        <v>37193</v>
      </c>
      <c r="B884" s="144" t="s">
        <v>134</v>
      </c>
      <c r="C884" s="144" t="s">
        <v>48</v>
      </c>
      <c r="D884" s="145" t="n">
        <v>74924</v>
      </c>
      <c r="E884" s="145" t="n">
        <v>74924</v>
      </c>
      <c r="F884" s="149" t="n">
        <f aca="false">IF(REF_DT&lt;=LastDay,INDEX(IntraMonth_Buckets,MATCH($A884,IntraSumMonths,0),1),INDEX(BucketTable,MATCH($A884,SumMonths,0),1))</f>
        <v>1</v>
      </c>
      <c r="G884" s="144" t="str">
        <f aca="false">INDEX(Book_Type,MATCH($B884,Book,0),1)</f>
        <v>M</v>
      </c>
      <c r="H884" s="144" t="str">
        <f aca="false">$F884&amp;$C884</f>
        <v>1GDP-ELPO/PERM2</v>
      </c>
    </row>
    <row r="885" customFormat="false" ht="12.75" hidden="false" customHeight="false" outlineLevel="0" collapsed="false">
      <c r="A885" s="148" t="n">
        <v>37193</v>
      </c>
      <c r="B885" s="144" t="s">
        <v>134</v>
      </c>
      <c r="C885" s="144" t="s">
        <v>53</v>
      </c>
      <c r="D885" s="145" t="n">
        <v>-137000</v>
      </c>
      <c r="E885" s="145" t="n">
        <v>-137000</v>
      </c>
      <c r="F885" s="149" t="n">
        <f aca="false">IF(REF_DT&lt;=LastDay,INDEX(IntraMonth_Buckets,MATCH($A885,IntraSumMonths,0),1),INDEX(BucketTable,MATCH($A885,SumMonths,0),1))</f>
        <v>1</v>
      </c>
      <c r="G885" s="144" t="str">
        <f aca="false">INDEX(Book_Type,MATCH($B885,Book,0),1)</f>
        <v>M</v>
      </c>
      <c r="H885" s="144" t="str">
        <f aca="false">$F885&amp;$C885</f>
        <v>1GDP-ELPO/SANJUA</v>
      </c>
    </row>
    <row r="886" customFormat="false" ht="12.75" hidden="false" customHeight="false" outlineLevel="0" collapsed="false">
      <c r="A886" s="148" t="n">
        <v>37193</v>
      </c>
      <c r="B886" s="144" t="s">
        <v>134</v>
      </c>
      <c r="C886" s="144" t="s">
        <v>161</v>
      </c>
      <c r="D886" s="145" t="n">
        <v>0</v>
      </c>
      <c r="E886" s="145" t="n">
        <v>0</v>
      </c>
      <c r="F886" s="149" t="n">
        <f aca="false">IF(REF_DT&lt;=LastDay,INDEX(IntraMonth_Buckets,MATCH($A886,IntraSumMonths,0),1),INDEX(BucketTable,MATCH($A886,SumMonths,0),1))</f>
        <v>1</v>
      </c>
      <c r="G886" s="144" t="str">
        <f aca="false">INDEX(Book_Type,MATCH($B886,Book,0),1)</f>
        <v>M</v>
      </c>
      <c r="H886" s="144" t="str">
        <f aca="false">$F886&amp;$C886</f>
        <v>1GDP-HEHUB</v>
      </c>
    </row>
    <row r="887" customFormat="false" ht="12.75" hidden="false" customHeight="false" outlineLevel="0" collapsed="false">
      <c r="A887" s="148" t="n">
        <v>37193</v>
      </c>
      <c r="B887" s="144" t="s">
        <v>134</v>
      </c>
      <c r="C887" s="144" t="s">
        <v>30</v>
      </c>
      <c r="D887" s="145" t="n">
        <v>-50000</v>
      </c>
      <c r="E887" s="145" t="n">
        <v>-50000</v>
      </c>
      <c r="F887" s="149" t="n">
        <f aca="false">IF(REF_DT&lt;=LastDay,INDEX(IntraMonth_Buckets,MATCH($A887,IntraSumMonths,0),1),INDEX(BucketTable,MATCH($A887,SumMonths,0),1))</f>
        <v>1</v>
      </c>
      <c r="G887" s="144" t="str">
        <f aca="false">INDEX(Book_Type,MATCH($B887,Book,0),1)</f>
        <v>M</v>
      </c>
      <c r="H887" s="144" t="str">
        <f aca="false">$F887&amp;$C887</f>
        <v>1GDP-KERN/OPAL</v>
      </c>
    </row>
    <row r="888" customFormat="false" ht="12.75" hidden="false" customHeight="false" outlineLevel="0" collapsed="false">
      <c r="A888" s="148" t="n">
        <v>37194</v>
      </c>
      <c r="B888" s="144" t="s">
        <v>134</v>
      </c>
      <c r="C888" s="144" t="s">
        <v>22</v>
      </c>
      <c r="D888" s="145" t="n">
        <v>-10000</v>
      </c>
      <c r="E888" s="145" t="n">
        <v>-10000</v>
      </c>
      <c r="F888" s="149" t="n">
        <f aca="false">IF(REF_DT&lt;=LastDay,INDEX(IntraMonth_Buckets,MATCH($A888,IntraSumMonths,0),1),INDEX(BucketTable,MATCH($A888,SumMonths,0),1))</f>
        <v>1</v>
      </c>
      <c r="G888" s="144" t="str">
        <f aca="false">INDEX(Book_Type,MATCH($B888,Book,0),1)</f>
        <v>M</v>
      </c>
      <c r="H888" s="144" t="str">
        <f aca="false">$F888&amp;$C888</f>
        <v>1GDP-CAL BORDER</v>
      </c>
    </row>
    <row r="889" customFormat="false" ht="12.75" hidden="false" customHeight="false" outlineLevel="0" collapsed="false">
      <c r="A889" s="148" t="n">
        <v>37194</v>
      </c>
      <c r="B889" s="144" t="s">
        <v>134</v>
      </c>
      <c r="C889" s="144" t="s">
        <v>41</v>
      </c>
      <c r="D889" s="145" t="n">
        <v>30000</v>
      </c>
      <c r="E889" s="145" t="n">
        <v>30000</v>
      </c>
      <c r="F889" s="149" t="n">
        <f aca="false">IF(REF_DT&lt;=LastDay,INDEX(IntraMonth_Buckets,MATCH($A889,IntraSumMonths,0),1),INDEX(BucketTable,MATCH($A889,SumMonths,0),1))</f>
        <v>1</v>
      </c>
      <c r="G889" s="144" t="str">
        <f aca="false">INDEX(Book_Type,MATCH($B889,Book,0),1)</f>
        <v>M</v>
      </c>
      <c r="H889" s="144" t="str">
        <f aca="false">$F889&amp;$C889</f>
        <v>1GDP-CIG/CHEYENN</v>
      </c>
    </row>
    <row r="890" customFormat="false" ht="12.75" hidden="false" customHeight="false" outlineLevel="0" collapsed="false">
      <c r="A890" s="148" t="n">
        <v>37194</v>
      </c>
      <c r="B890" s="144" t="s">
        <v>134</v>
      </c>
      <c r="C890" s="144" t="s">
        <v>40</v>
      </c>
      <c r="D890" s="145" t="n">
        <v>10000</v>
      </c>
      <c r="E890" s="145" t="n">
        <v>10000</v>
      </c>
      <c r="F890" s="149" t="n">
        <f aca="false">IF(REF_DT&lt;=LastDay,INDEX(IntraMonth_Buckets,MATCH($A890,IntraSumMonths,0),1),INDEX(BucketTable,MATCH($A890,SumMonths,0),1))</f>
        <v>1</v>
      </c>
      <c r="G890" s="144" t="str">
        <f aca="false">INDEX(Book_Type,MATCH($B890,Book,0),1)</f>
        <v>M</v>
      </c>
      <c r="H890" s="144" t="str">
        <f aca="false">$F890&amp;$C890</f>
        <v>1GDP-CIG/RKYMTN</v>
      </c>
    </row>
    <row r="891" customFormat="false" ht="12.75" hidden="false" customHeight="false" outlineLevel="0" collapsed="false">
      <c r="A891" s="148" t="n">
        <v>37194</v>
      </c>
      <c r="B891" s="144" t="s">
        <v>134</v>
      </c>
      <c r="C891" s="144" t="s">
        <v>48</v>
      </c>
      <c r="D891" s="145" t="n">
        <v>74924</v>
      </c>
      <c r="E891" s="145" t="n">
        <v>74924</v>
      </c>
      <c r="F891" s="149" t="n">
        <f aca="false">IF(REF_DT&lt;=LastDay,INDEX(IntraMonth_Buckets,MATCH($A891,IntraSumMonths,0),1),INDEX(BucketTable,MATCH($A891,SumMonths,0),1))</f>
        <v>1</v>
      </c>
      <c r="G891" s="144" t="str">
        <f aca="false">INDEX(Book_Type,MATCH($B891,Book,0),1)</f>
        <v>M</v>
      </c>
      <c r="H891" s="144" t="str">
        <f aca="false">$F891&amp;$C891</f>
        <v>1GDP-ELPO/PERM2</v>
      </c>
    </row>
    <row r="892" customFormat="false" ht="12.75" hidden="false" customHeight="false" outlineLevel="0" collapsed="false">
      <c r="A892" s="148" t="n">
        <v>37194</v>
      </c>
      <c r="B892" s="144" t="s">
        <v>134</v>
      </c>
      <c r="C892" s="144" t="s">
        <v>53</v>
      </c>
      <c r="D892" s="145" t="n">
        <v>-137000</v>
      </c>
      <c r="E892" s="145" t="n">
        <v>-137000</v>
      </c>
      <c r="F892" s="149" t="n">
        <f aca="false">IF(REF_DT&lt;=LastDay,INDEX(IntraMonth_Buckets,MATCH($A892,IntraSumMonths,0),1),INDEX(BucketTable,MATCH($A892,SumMonths,0),1))</f>
        <v>1</v>
      </c>
      <c r="G892" s="144" t="str">
        <f aca="false">INDEX(Book_Type,MATCH($B892,Book,0),1)</f>
        <v>M</v>
      </c>
      <c r="H892" s="144" t="str">
        <f aca="false">$F892&amp;$C892</f>
        <v>1GDP-ELPO/SANJUA</v>
      </c>
    </row>
    <row r="893" customFormat="false" ht="12.75" hidden="false" customHeight="false" outlineLevel="0" collapsed="false">
      <c r="A893" s="148" t="n">
        <v>37194</v>
      </c>
      <c r="B893" s="144" t="s">
        <v>134</v>
      </c>
      <c r="C893" s="144" t="s">
        <v>161</v>
      </c>
      <c r="D893" s="145" t="n">
        <v>0</v>
      </c>
      <c r="E893" s="145" t="n">
        <v>0</v>
      </c>
      <c r="F893" s="149" t="n">
        <f aca="false">IF(REF_DT&lt;=LastDay,INDEX(IntraMonth_Buckets,MATCH($A893,IntraSumMonths,0),1),INDEX(BucketTable,MATCH($A893,SumMonths,0),1))</f>
        <v>1</v>
      </c>
      <c r="G893" s="144" t="str">
        <f aca="false">INDEX(Book_Type,MATCH($B893,Book,0),1)</f>
        <v>M</v>
      </c>
      <c r="H893" s="144" t="str">
        <f aca="false">$F893&amp;$C893</f>
        <v>1GDP-HEHUB</v>
      </c>
    </row>
    <row r="894" customFormat="false" ht="12.75" hidden="false" customHeight="false" outlineLevel="0" collapsed="false">
      <c r="A894" s="148" t="n">
        <v>37194</v>
      </c>
      <c r="B894" s="144" t="s">
        <v>134</v>
      </c>
      <c r="C894" s="144" t="s">
        <v>30</v>
      </c>
      <c r="D894" s="145" t="n">
        <v>-50000</v>
      </c>
      <c r="E894" s="145" t="n">
        <v>-50000</v>
      </c>
      <c r="F894" s="149" t="n">
        <f aca="false">IF(REF_DT&lt;=LastDay,INDEX(IntraMonth_Buckets,MATCH($A894,IntraSumMonths,0),1),INDEX(BucketTable,MATCH($A894,SumMonths,0),1))</f>
        <v>1</v>
      </c>
      <c r="G894" s="144" t="str">
        <f aca="false">INDEX(Book_Type,MATCH($B894,Book,0),1)</f>
        <v>M</v>
      </c>
      <c r="H894" s="144" t="str">
        <f aca="false">$F894&amp;$C894</f>
        <v>1GDP-KERN/OPAL</v>
      </c>
    </row>
    <row r="895" customFormat="false" ht="12.75" hidden="false" customHeight="false" outlineLevel="0" collapsed="false">
      <c r="A895" s="148" t="n">
        <v>37195</v>
      </c>
      <c r="B895" s="144" t="s">
        <v>134</v>
      </c>
      <c r="C895" s="144" t="s">
        <v>22</v>
      </c>
      <c r="D895" s="145" t="n">
        <v>-10000</v>
      </c>
      <c r="E895" s="145" t="n">
        <v>-10000</v>
      </c>
      <c r="F895" s="149" t="n">
        <f aca="false">IF(REF_DT&lt;=LastDay,INDEX(IntraMonth_Buckets,MATCH($A895,IntraSumMonths,0),1),INDEX(BucketTable,MATCH($A895,SumMonths,0),1))</f>
        <v>1</v>
      </c>
      <c r="G895" s="144" t="str">
        <f aca="false">INDEX(Book_Type,MATCH($B895,Book,0),1)</f>
        <v>M</v>
      </c>
      <c r="H895" s="144" t="str">
        <f aca="false">$F895&amp;$C895</f>
        <v>1GDP-CAL BORDER</v>
      </c>
    </row>
    <row r="896" customFormat="false" ht="12.75" hidden="false" customHeight="false" outlineLevel="0" collapsed="false">
      <c r="A896" s="148" t="n">
        <v>37195</v>
      </c>
      <c r="B896" s="144" t="s">
        <v>134</v>
      </c>
      <c r="C896" s="144" t="s">
        <v>41</v>
      </c>
      <c r="D896" s="145" t="n">
        <v>30000</v>
      </c>
      <c r="E896" s="145" t="n">
        <v>30000</v>
      </c>
      <c r="F896" s="149" t="n">
        <f aca="false">IF(REF_DT&lt;=LastDay,INDEX(IntraMonth_Buckets,MATCH($A896,IntraSumMonths,0),1),INDEX(BucketTable,MATCH($A896,SumMonths,0),1))</f>
        <v>1</v>
      </c>
      <c r="G896" s="144" t="str">
        <f aca="false">INDEX(Book_Type,MATCH($B896,Book,0),1)</f>
        <v>M</v>
      </c>
      <c r="H896" s="144" t="str">
        <f aca="false">$F896&amp;$C896</f>
        <v>1GDP-CIG/CHEYENN</v>
      </c>
    </row>
    <row r="897" customFormat="false" ht="12.75" hidden="false" customHeight="false" outlineLevel="0" collapsed="false">
      <c r="A897" s="148" t="n">
        <v>37195</v>
      </c>
      <c r="B897" s="144" t="s">
        <v>134</v>
      </c>
      <c r="C897" s="144" t="s">
        <v>40</v>
      </c>
      <c r="D897" s="145" t="n">
        <v>10000</v>
      </c>
      <c r="E897" s="145" t="n">
        <v>10000</v>
      </c>
      <c r="F897" s="149" t="n">
        <f aca="false">IF(REF_DT&lt;=LastDay,INDEX(IntraMonth_Buckets,MATCH($A897,IntraSumMonths,0),1),INDEX(BucketTable,MATCH($A897,SumMonths,0),1))</f>
        <v>1</v>
      </c>
      <c r="G897" s="144" t="str">
        <f aca="false">INDEX(Book_Type,MATCH($B897,Book,0),1)</f>
        <v>M</v>
      </c>
      <c r="H897" s="144" t="str">
        <f aca="false">$F897&amp;$C897</f>
        <v>1GDP-CIG/RKYMTN</v>
      </c>
    </row>
    <row r="898" customFormat="false" ht="12.75" hidden="false" customHeight="false" outlineLevel="0" collapsed="false">
      <c r="A898" s="148" t="n">
        <v>37195</v>
      </c>
      <c r="B898" s="144" t="s">
        <v>134</v>
      </c>
      <c r="C898" s="144" t="s">
        <v>48</v>
      </c>
      <c r="D898" s="145" t="n">
        <v>74924</v>
      </c>
      <c r="E898" s="145" t="n">
        <v>74924</v>
      </c>
      <c r="F898" s="149" t="n">
        <f aca="false">IF(REF_DT&lt;=LastDay,INDEX(IntraMonth_Buckets,MATCH($A898,IntraSumMonths,0),1),INDEX(BucketTable,MATCH($A898,SumMonths,0),1))</f>
        <v>1</v>
      </c>
      <c r="G898" s="144" t="str">
        <f aca="false">INDEX(Book_Type,MATCH($B898,Book,0),1)</f>
        <v>M</v>
      </c>
      <c r="H898" s="144" t="str">
        <f aca="false">$F898&amp;$C898</f>
        <v>1GDP-ELPO/PERM2</v>
      </c>
    </row>
    <row r="899" customFormat="false" ht="12.75" hidden="false" customHeight="false" outlineLevel="0" collapsed="false">
      <c r="A899" s="148" t="n">
        <v>37195</v>
      </c>
      <c r="B899" s="144" t="s">
        <v>134</v>
      </c>
      <c r="C899" s="144" t="s">
        <v>53</v>
      </c>
      <c r="D899" s="145" t="n">
        <v>-137000</v>
      </c>
      <c r="E899" s="145" t="n">
        <v>-137000</v>
      </c>
      <c r="F899" s="149" t="n">
        <f aca="false">IF(REF_DT&lt;=LastDay,INDEX(IntraMonth_Buckets,MATCH($A899,IntraSumMonths,0),1),INDEX(BucketTable,MATCH($A899,SumMonths,0),1))</f>
        <v>1</v>
      </c>
      <c r="G899" s="144" t="str">
        <f aca="false">INDEX(Book_Type,MATCH($B899,Book,0),1)</f>
        <v>M</v>
      </c>
      <c r="H899" s="144" t="str">
        <f aca="false">$F899&amp;$C899</f>
        <v>1GDP-ELPO/SANJUA</v>
      </c>
    </row>
    <row r="900" customFormat="false" ht="12.75" hidden="false" customHeight="false" outlineLevel="0" collapsed="false">
      <c r="A900" s="148" t="n">
        <v>37195</v>
      </c>
      <c r="B900" s="144" t="s">
        <v>134</v>
      </c>
      <c r="C900" s="144" t="s">
        <v>161</v>
      </c>
      <c r="D900" s="145" t="n">
        <v>0</v>
      </c>
      <c r="E900" s="145" t="n">
        <v>0</v>
      </c>
      <c r="F900" s="149" t="n">
        <f aca="false">IF(REF_DT&lt;=LastDay,INDEX(IntraMonth_Buckets,MATCH($A900,IntraSumMonths,0),1),INDEX(BucketTable,MATCH($A900,SumMonths,0),1))</f>
        <v>1</v>
      </c>
      <c r="G900" s="144" t="str">
        <f aca="false">INDEX(Book_Type,MATCH($B900,Book,0),1)</f>
        <v>M</v>
      </c>
      <c r="H900" s="144" t="str">
        <f aca="false">$F900&amp;$C900</f>
        <v>1GDP-HEHUB</v>
      </c>
    </row>
    <row r="901" customFormat="false" ht="12.75" hidden="false" customHeight="false" outlineLevel="0" collapsed="false">
      <c r="A901" s="148" t="n">
        <v>37195</v>
      </c>
      <c r="B901" s="144" t="s">
        <v>134</v>
      </c>
      <c r="C901" s="144" t="s">
        <v>30</v>
      </c>
      <c r="D901" s="145" t="n">
        <v>-50000</v>
      </c>
      <c r="E901" s="145" t="n">
        <v>-50000</v>
      </c>
      <c r="F901" s="149" t="n">
        <f aca="false">IF(REF_DT&lt;=LastDay,INDEX(IntraMonth_Buckets,MATCH($A901,IntraSumMonths,0),1),INDEX(BucketTable,MATCH($A901,SumMonths,0),1))</f>
        <v>1</v>
      </c>
      <c r="G901" s="144" t="str">
        <f aca="false">INDEX(Book_Type,MATCH($B901,Book,0),1)</f>
        <v>M</v>
      </c>
      <c r="H901" s="144" t="str">
        <f aca="false">$F901&amp;$C901</f>
        <v>1GDP-KERN/OPAL</v>
      </c>
    </row>
    <row r="902" customFormat="false" ht="12.75" hidden="false" customHeight="false" outlineLevel="0" collapsed="false">
      <c r="A902" s="148" t="n">
        <v>37165</v>
      </c>
      <c r="B902" s="144" t="s">
        <v>116</v>
      </c>
      <c r="C902" s="144" t="s">
        <v>71</v>
      </c>
      <c r="D902" s="145" t="n">
        <v>0</v>
      </c>
      <c r="E902" s="145" t="n">
        <v>0</v>
      </c>
      <c r="F902" s="149" t="n">
        <f aca="false">IF(REF_DT&lt;=LastDay,INDEX(IntraMonth_Buckets,MATCH($A902,IntraSumMonths,0),1),INDEX(BucketTable,MATCH($A902,SumMonths,0),1))</f>
        <v>1</v>
      </c>
      <c r="G902" s="144" t="str">
        <f aca="false">INDEX(Book_Type,MATCH($B902,Book,0),1)</f>
        <v>D</v>
      </c>
      <c r="H902" s="144" t="str">
        <f aca="false">$F902&amp;$C902</f>
        <v>1CGPR-AECO/BASIS</v>
      </c>
    </row>
    <row r="903" customFormat="false" ht="12.75" hidden="false" customHeight="false" outlineLevel="0" collapsed="false">
      <c r="A903" s="148" t="n">
        <v>37165</v>
      </c>
      <c r="B903" s="144" t="s">
        <v>116</v>
      </c>
      <c r="C903" s="144" t="s">
        <v>163</v>
      </c>
      <c r="D903" s="145" t="n">
        <v>0</v>
      </c>
      <c r="E903" s="145" t="n">
        <v>0</v>
      </c>
      <c r="F903" s="149" t="n">
        <f aca="false">IF(REF_DT&lt;=LastDay,INDEX(IntraMonth_Buckets,MATCH($A903,IntraSumMonths,0),1),INDEX(BucketTable,MATCH($A903,SumMonths,0),1))</f>
        <v>1</v>
      </c>
      <c r="G903" s="144" t="str">
        <f aca="false">INDEX(Book_Type,MATCH($B903,Book,0),1)</f>
        <v>D</v>
      </c>
      <c r="H903" s="144" t="str">
        <f aca="false">$F903&amp;$C903</f>
        <v>1DJ/BASIN/PSCO</v>
      </c>
    </row>
    <row r="904" customFormat="false" ht="12.75" hidden="false" customHeight="false" outlineLevel="0" collapsed="false">
      <c r="A904" s="148" t="n">
        <v>37165</v>
      </c>
      <c r="B904" s="144" t="s">
        <v>116</v>
      </c>
      <c r="C904" s="144" t="s">
        <v>36</v>
      </c>
      <c r="D904" s="145" t="n">
        <v>0</v>
      </c>
      <c r="E904" s="145" t="n">
        <v>0</v>
      </c>
      <c r="F904" s="149" t="n">
        <f aca="false">IF(REF_DT&lt;=LastDay,INDEX(IntraMonth_Buckets,MATCH($A904,IntraSumMonths,0),1),INDEX(BucketTable,MATCH($A904,SumMonths,0),1))</f>
        <v>1</v>
      </c>
      <c r="G904" s="144" t="str">
        <f aca="false">INDEX(Book_Type,MATCH($B904,Book,0),1)</f>
        <v>D</v>
      </c>
      <c r="H904" s="144" t="str">
        <f aca="false">$F904&amp;$C904</f>
        <v>1IF-CIG/RKYMTN</v>
      </c>
    </row>
    <row r="905" customFormat="false" ht="12.75" hidden="false" customHeight="false" outlineLevel="0" collapsed="false">
      <c r="A905" s="148" t="n">
        <v>37165</v>
      </c>
      <c r="B905" s="144" t="s">
        <v>116</v>
      </c>
      <c r="C905" s="144" t="s">
        <v>46</v>
      </c>
      <c r="D905" s="145" t="n">
        <v>0</v>
      </c>
      <c r="E905" s="145" t="n">
        <v>0</v>
      </c>
      <c r="F905" s="149" t="n">
        <f aca="false">IF(REF_DT&lt;=LastDay,INDEX(IntraMonth_Buckets,MATCH($A905,IntraSumMonths,0),1),INDEX(BucketTable,MATCH($A905,SumMonths,0),1))</f>
        <v>1</v>
      </c>
      <c r="G905" s="144" t="str">
        <f aca="false">INDEX(Book_Type,MATCH($B905,Book,0),1)</f>
        <v>D</v>
      </c>
      <c r="H905" s="144" t="str">
        <f aca="false">$F905&amp;$C905</f>
        <v>1IF-ELPO/PERMIAN</v>
      </c>
    </row>
    <row r="906" customFormat="false" ht="12.75" hidden="false" customHeight="false" outlineLevel="0" collapsed="false">
      <c r="A906" s="148" t="n">
        <v>37165</v>
      </c>
      <c r="B906" s="144" t="s">
        <v>116</v>
      </c>
      <c r="C906" s="144" t="s">
        <v>51</v>
      </c>
      <c r="D906" s="145" t="n">
        <v>0</v>
      </c>
      <c r="E906" s="145" t="n">
        <v>0</v>
      </c>
      <c r="F906" s="149" t="n">
        <f aca="false">IF(REF_DT&lt;=LastDay,INDEX(IntraMonth_Buckets,MATCH($A906,IntraSumMonths,0),1),INDEX(BucketTable,MATCH($A906,SumMonths,0),1))</f>
        <v>1</v>
      </c>
      <c r="G906" s="144" t="str">
        <f aca="false">INDEX(Book_Type,MATCH($B906,Book,0),1)</f>
        <v>D</v>
      </c>
      <c r="H906" s="144" t="str">
        <f aca="false">$F906&amp;$C906</f>
        <v>1IF-ELPO/SJ</v>
      </c>
    </row>
    <row r="907" customFormat="false" ht="12.75" hidden="false" customHeight="false" outlineLevel="0" collapsed="false">
      <c r="A907" s="148" t="n">
        <v>37165</v>
      </c>
      <c r="B907" s="144" t="s">
        <v>116</v>
      </c>
      <c r="C907" s="144" t="s">
        <v>157</v>
      </c>
      <c r="D907" s="145" t="n">
        <v>0</v>
      </c>
      <c r="E907" s="145" t="n">
        <v>0</v>
      </c>
      <c r="F907" s="149" t="n">
        <f aca="false">IF(REF_DT&lt;=LastDay,INDEX(IntraMonth_Buckets,MATCH($A907,IntraSumMonths,0),1),INDEX(BucketTable,MATCH($A907,SumMonths,0),1))</f>
        <v>1</v>
      </c>
      <c r="G907" s="144" t="str">
        <f aca="false">INDEX(Book_Type,MATCH($B907,Book,0),1)</f>
        <v>D</v>
      </c>
      <c r="H907" s="144" t="str">
        <f aca="false">$F907&amp;$C907</f>
        <v>1IF-HEHUB</v>
      </c>
    </row>
    <row r="908" customFormat="false" ht="12.75" hidden="false" customHeight="false" outlineLevel="0" collapsed="false">
      <c r="A908" s="148" t="n">
        <v>37165</v>
      </c>
      <c r="B908" s="144" t="s">
        <v>116</v>
      </c>
      <c r="C908" s="144" t="s">
        <v>158</v>
      </c>
      <c r="D908" s="145" t="n">
        <v>0</v>
      </c>
      <c r="E908" s="145" t="n">
        <v>0</v>
      </c>
      <c r="F908" s="149" t="n">
        <f aca="false">IF(REF_DT&lt;=LastDay,INDEX(IntraMonth_Buckets,MATCH($A908,IntraSumMonths,0),1),INDEX(BucketTable,MATCH($A908,SumMonths,0),1))</f>
        <v>1</v>
      </c>
      <c r="G908" s="144" t="str">
        <f aca="false">INDEX(Book_Type,MATCH($B908,Book,0),1)</f>
        <v>D</v>
      </c>
      <c r="H908" s="144" t="str">
        <f aca="false">$F908&amp;$C908</f>
        <v>1IF-HPL/SHPCHAN</v>
      </c>
    </row>
    <row r="909" customFormat="false" ht="12.75" hidden="false" customHeight="false" outlineLevel="0" collapsed="false">
      <c r="A909" s="148" t="n">
        <v>37165</v>
      </c>
      <c r="B909" s="144" t="s">
        <v>116</v>
      </c>
      <c r="C909" s="144" t="s">
        <v>66</v>
      </c>
      <c r="D909" s="145" t="n">
        <v>0</v>
      </c>
      <c r="E909" s="145" t="n">
        <v>0</v>
      </c>
      <c r="F909" s="149" t="n">
        <f aca="false">IF(REF_DT&lt;=LastDay,INDEX(IntraMonth_Buckets,MATCH($A909,IntraSumMonths,0),1),INDEX(BucketTable,MATCH($A909,SumMonths,0),1))</f>
        <v>1</v>
      </c>
      <c r="G909" s="144" t="str">
        <f aca="false">INDEX(Book_Type,MATCH($B909,Book,0),1)</f>
        <v>D</v>
      </c>
      <c r="H909" s="144" t="str">
        <f aca="false">$F909&amp;$C909</f>
        <v>1IF-NTHWST/CANBR</v>
      </c>
    </row>
    <row r="910" customFormat="false" ht="12.75" hidden="false" customHeight="false" outlineLevel="0" collapsed="false">
      <c r="A910" s="148" t="n">
        <v>37165</v>
      </c>
      <c r="B910" s="144" t="s">
        <v>116</v>
      </c>
      <c r="C910" s="144" t="s">
        <v>27</v>
      </c>
      <c r="D910" s="145" t="n">
        <v>0</v>
      </c>
      <c r="E910" s="145" t="n">
        <v>0</v>
      </c>
      <c r="F910" s="149" t="n">
        <f aca="false">IF(REF_DT&lt;=LastDay,INDEX(IntraMonth_Buckets,MATCH($A910,IntraSumMonths,0),1),INDEX(BucketTable,MATCH($A910,SumMonths,0),1))</f>
        <v>1</v>
      </c>
      <c r="G910" s="144" t="str">
        <f aca="false">INDEX(Book_Type,MATCH($B910,Book,0),1)</f>
        <v>D</v>
      </c>
      <c r="H910" s="144" t="str">
        <f aca="false">$F910&amp;$C910</f>
        <v>1IF-NWPL_ROCKY_M</v>
      </c>
    </row>
    <row r="911" customFormat="false" ht="12.75" hidden="false" customHeight="false" outlineLevel="0" collapsed="false">
      <c r="A911" s="148" t="n">
        <v>37165</v>
      </c>
      <c r="B911" s="144" t="s">
        <v>116</v>
      </c>
      <c r="C911" s="144" t="s">
        <v>28</v>
      </c>
      <c r="D911" s="145" t="n">
        <v>0</v>
      </c>
      <c r="E911" s="145" t="n">
        <v>0</v>
      </c>
      <c r="F911" s="149" t="n">
        <f aca="false">IF(REF_DT&lt;=LastDay,INDEX(IntraMonth_Buckets,MATCH($A911,IntraSumMonths,0),1),INDEX(BucketTable,MATCH($A911,SumMonths,0),1))</f>
        <v>1</v>
      </c>
      <c r="G911" s="144" t="str">
        <f aca="false">INDEX(Book_Type,MATCH($B911,Book,0),1)</f>
        <v>D</v>
      </c>
      <c r="H911" s="144" t="str">
        <f aca="false">$F911&amp;$C911</f>
        <v>1IF-QUESTAR</v>
      </c>
    </row>
    <row r="912" customFormat="false" ht="12.75" hidden="false" customHeight="false" outlineLevel="0" collapsed="false">
      <c r="A912" s="148" t="n">
        <v>37165</v>
      </c>
      <c r="B912" s="144" t="s">
        <v>116</v>
      </c>
      <c r="C912" s="144" t="s">
        <v>58</v>
      </c>
      <c r="D912" s="145" t="n">
        <v>0</v>
      </c>
      <c r="E912" s="145" t="n">
        <v>0</v>
      </c>
      <c r="F912" s="149" t="n">
        <f aca="false">IF(REF_DT&lt;=LastDay,INDEX(IntraMonth_Buckets,MATCH($A912,IntraSumMonths,0),1),INDEX(BucketTable,MATCH($A912,SumMonths,0),1))</f>
        <v>1</v>
      </c>
      <c r="G912" s="144" t="str">
        <f aca="false">INDEX(Book_Type,MATCH($B912,Book,0),1)</f>
        <v>D</v>
      </c>
      <c r="H912" s="144" t="str">
        <f aca="false">$F912&amp;$C912</f>
        <v>1IF-WAHA-TX</v>
      </c>
    </row>
    <row r="913" customFormat="false" ht="12.75" hidden="false" customHeight="false" outlineLevel="0" collapsed="false">
      <c r="A913" s="148" t="n">
        <v>37165</v>
      </c>
      <c r="B913" s="144" t="s">
        <v>116</v>
      </c>
      <c r="C913" s="144" t="s">
        <v>18</v>
      </c>
      <c r="D913" s="145" t="n">
        <v>0</v>
      </c>
      <c r="E913" s="145" t="n">
        <v>0</v>
      </c>
      <c r="F913" s="149" t="n">
        <f aca="false">IF(REF_DT&lt;=LastDay,INDEX(IntraMonth_Buckets,MATCH($A913,IntraSumMonths,0),1),INDEX(BucketTable,MATCH($A913,SumMonths,0),1))</f>
        <v>1</v>
      </c>
      <c r="G913" s="144" t="str">
        <f aca="false">INDEX(Book_Type,MATCH($B913,Book,0),1)</f>
        <v>D</v>
      </c>
      <c r="H913" s="144" t="str">
        <f aca="false">$F913&amp;$C913</f>
        <v>1NGI-MALIN</v>
      </c>
    </row>
    <row r="914" customFormat="false" ht="12.75" hidden="false" customHeight="false" outlineLevel="0" collapsed="false">
      <c r="A914" s="148" t="n">
        <v>37165</v>
      </c>
      <c r="B914" s="144" t="s">
        <v>116</v>
      </c>
      <c r="C914" s="144" t="s">
        <v>13</v>
      </c>
      <c r="D914" s="145" t="n">
        <v>0</v>
      </c>
      <c r="E914" s="145" t="n">
        <v>0</v>
      </c>
      <c r="F914" s="149" t="n">
        <f aca="false">IF(REF_DT&lt;=LastDay,INDEX(IntraMonth_Buckets,MATCH($A914,IntraSumMonths,0),1),INDEX(BucketTable,MATCH($A914,SumMonths,0),1))</f>
        <v>1</v>
      </c>
      <c r="G914" s="144" t="str">
        <f aca="false">INDEX(Book_Type,MATCH($B914,Book,0),1)</f>
        <v>D</v>
      </c>
      <c r="H914" s="144" t="str">
        <f aca="false">$F914&amp;$C914</f>
        <v>1NGI-PGE/CG</v>
      </c>
    </row>
    <row r="915" customFormat="false" ht="12.75" hidden="false" customHeight="false" outlineLevel="0" collapsed="false">
      <c r="A915" s="148" t="n">
        <v>37165</v>
      </c>
      <c r="B915" s="144" t="s">
        <v>116</v>
      </c>
      <c r="C915" s="144" t="s">
        <v>20</v>
      </c>
      <c r="D915" s="145" t="n">
        <v>0</v>
      </c>
      <c r="E915" s="145" t="n">
        <v>0</v>
      </c>
      <c r="F915" s="149" t="n">
        <f aca="false">IF(REF_DT&lt;=LastDay,INDEX(IntraMonth_Buckets,MATCH($A915,IntraSumMonths,0),1),INDEX(BucketTable,MATCH($A915,SumMonths,0),1))</f>
        <v>1</v>
      </c>
      <c r="G915" s="144" t="str">
        <f aca="false">INDEX(Book_Type,MATCH($B915,Book,0),1)</f>
        <v>D</v>
      </c>
      <c r="H915" s="144" t="str">
        <f aca="false">$F915&amp;$C915</f>
        <v>1NGI-SOCAL</v>
      </c>
    </row>
    <row r="916" customFormat="false" ht="12.75" hidden="false" customHeight="false" outlineLevel="0" collapsed="false">
      <c r="A916" s="148" t="n">
        <v>37196</v>
      </c>
      <c r="B916" s="144" t="s">
        <v>116</v>
      </c>
      <c r="C916" s="144" t="s">
        <v>71</v>
      </c>
      <c r="D916" s="145" t="n">
        <v>1948893.4349</v>
      </c>
      <c r="E916" s="145" t="n">
        <v>-389778.68698</v>
      </c>
      <c r="F916" s="149" t="n">
        <f aca="false">IF(REF_DT&lt;=LastDay,INDEX(IntraMonth_Buckets,MATCH($A916,IntraSumMonths,0),1),INDEX(BucketTable,MATCH($A916,SumMonths,0),1))</f>
        <v>2</v>
      </c>
      <c r="G916" s="144" t="str">
        <f aca="false">INDEX(Book_Type,MATCH($B916,Book,0),1)</f>
        <v>D</v>
      </c>
      <c r="H916" s="144" t="str">
        <f aca="false">$F916&amp;$C916</f>
        <v>2CGPR-AECO/BASIS</v>
      </c>
    </row>
    <row r="917" customFormat="false" ht="12.75" hidden="false" customHeight="false" outlineLevel="0" collapsed="false">
      <c r="A917" s="148" t="n">
        <v>37196</v>
      </c>
      <c r="B917" s="144" t="s">
        <v>116</v>
      </c>
      <c r="C917" s="144" t="s">
        <v>163</v>
      </c>
      <c r="D917" s="145" t="n">
        <v>-1499.1488</v>
      </c>
      <c r="E917" s="145" t="n">
        <v>149.91488</v>
      </c>
      <c r="F917" s="149" t="n">
        <f aca="false">IF(REF_DT&lt;=LastDay,INDEX(IntraMonth_Buckets,MATCH($A917,IntraSumMonths,0),1),INDEX(BucketTable,MATCH($A917,SumMonths,0),1))</f>
        <v>2</v>
      </c>
      <c r="G917" s="144" t="str">
        <f aca="false">INDEX(Book_Type,MATCH($B917,Book,0),1)</f>
        <v>D</v>
      </c>
      <c r="H917" s="144" t="str">
        <f aca="false">$F917&amp;$C917</f>
        <v>2DJ/BASIN/PSCO</v>
      </c>
    </row>
    <row r="918" customFormat="false" ht="12.75" hidden="false" customHeight="false" outlineLevel="0" collapsed="false">
      <c r="A918" s="148" t="n">
        <v>37196</v>
      </c>
      <c r="B918" s="144" t="s">
        <v>116</v>
      </c>
      <c r="C918" s="144" t="s">
        <v>36</v>
      </c>
      <c r="D918" s="145" t="n">
        <v>-652951.2598</v>
      </c>
      <c r="E918" s="145" t="n">
        <v>6529.512598</v>
      </c>
      <c r="F918" s="149" t="n">
        <f aca="false">IF(REF_DT&lt;=LastDay,INDEX(IntraMonth_Buckets,MATCH($A918,IntraSumMonths,0),1),INDEX(BucketTable,MATCH($A918,SumMonths,0),1))</f>
        <v>2</v>
      </c>
      <c r="G918" s="144" t="str">
        <f aca="false">INDEX(Book_Type,MATCH($B918,Book,0),1)</f>
        <v>D</v>
      </c>
      <c r="H918" s="144" t="str">
        <f aca="false">$F918&amp;$C918</f>
        <v>2IF-CIG/RKYMTN</v>
      </c>
    </row>
    <row r="919" customFormat="false" ht="12.75" hidden="false" customHeight="false" outlineLevel="0" collapsed="false">
      <c r="A919" s="148" t="n">
        <v>37196</v>
      </c>
      <c r="B919" s="144" t="s">
        <v>116</v>
      </c>
      <c r="C919" s="144" t="s">
        <v>46</v>
      </c>
      <c r="D919" s="145" t="n">
        <v>149914.8797</v>
      </c>
      <c r="E919" s="145" t="n">
        <v>-14991.48797</v>
      </c>
      <c r="F919" s="149" t="n">
        <f aca="false">IF(REF_DT&lt;=LastDay,INDEX(IntraMonth_Buckets,MATCH($A919,IntraSumMonths,0),1),INDEX(BucketTable,MATCH($A919,SumMonths,0),1))</f>
        <v>2</v>
      </c>
      <c r="G919" s="144" t="str">
        <f aca="false">INDEX(Book_Type,MATCH($B919,Book,0),1)</f>
        <v>D</v>
      </c>
      <c r="H919" s="144" t="str">
        <f aca="false">$F919&amp;$C919</f>
        <v>2IF-ELPO/PERMIAN</v>
      </c>
    </row>
    <row r="920" customFormat="false" ht="12.75" hidden="false" customHeight="false" outlineLevel="0" collapsed="false">
      <c r="A920" s="148" t="n">
        <v>37196</v>
      </c>
      <c r="B920" s="144" t="s">
        <v>116</v>
      </c>
      <c r="C920" s="144" t="s">
        <v>51</v>
      </c>
      <c r="D920" s="145" t="n">
        <v>299829.7588</v>
      </c>
      <c r="E920" s="145" t="n">
        <v>-29982.97588</v>
      </c>
      <c r="F920" s="149" t="n">
        <f aca="false">IF(REF_DT&lt;=LastDay,INDEX(IntraMonth_Buckets,MATCH($A920,IntraSumMonths,0),1),INDEX(BucketTable,MATCH($A920,SumMonths,0),1))</f>
        <v>2</v>
      </c>
      <c r="G920" s="144" t="str">
        <f aca="false">INDEX(Book_Type,MATCH($B920,Book,0),1)</f>
        <v>D</v>
      </c>
      <c r="H920" s="144" t="str">
        <f aca="false">$F920&amp;$C920</f>
        <v>2IF-ELPO/SJ</v>
      </c>
    </row>
    <row r="921" customFormat="false" ht="12.75" hidden="false" customHeight="false" outlineLevel="0" collapsed="false">
      <c r="A921" s="148" t="n">
        <v>37196</v>
      </c>
      <c r="B921" s="144" t="s">
        <v>116</v>
      </c>
      <c r="C921" s="144" t="s">
        <v>157</v>
      </c>
      <c r="D921" s="145" t="n">
        <v>299829.7592</v>
      </c>
      <c r="E921" s="145" t="n">
        <v>-30.0594362624646</v>
      </c>
      <c r="F921" s="149" t="n">
        <f aca="false">IF(REF_DT&lt;=LastDay,INDEX(IntraMonth_Buckets,MATCH($A921,IntraSumMonths,0),1),INDEX(BucketTable,MATCH($A921,SumMonths,0),1))</f>
        <v>2</v>
      </c>
      <c r="G921" s="144" t="str">
        <f aca="false">INDEX(Book_Type,MATCH($B921,Book,0),1)</f>
        <v>D</v>
      </c>
      <c r="H921" s="144" t="str">
        <f aca="false">$F921&amp;$C921</f>
        <v>2IF-HEHUB</v>
      </c>
    </row>
    <row r="922" customFormat="false" ht="12.75" hidden="false" customHeight="false" outlineLevel="0" collapsed="false">
      <c r="A922" s="148" t="n">
        <v>37196</v>
      </c>
      <c r="B922" s="144" t="s">
        <v>116</v>
      </c>
      <c r="C922" s="144" t="s">
        <v>162</v>
      </c>
      <c r="D922" s="145" t="n">
        <v>-453742.3691</v>
      </c>
      <c r="E922" s="145" t="n">
        <v>11343.5592275</v>
      </c>
      <c r="F922" s="149" t="n">
        <f aca="false">IF(REF_DT&lt;=LastDay,INDEX(IntraMonth_Buckets,MATCH($A922,IntraSumMonths,0),1),INDEX(BucketTable,MATCH($A922,SumMonths,0),1))</f>
        <v>2</v>
      </c>
      <c r="G922" s="144" t="str">
        <f aca="false">INDEX(Book_Type,MATCH($B922,Book,0),1)</f>
        <v>D</v>
      </c>
      <c r="H922" s="144" t="str">
        <f aca="false">$F922&amp;$C922</f>
        <v>2IF-NGPL/MIDCON</v>
      </c>
    </row>
    <row r="923" customFormat="false" ht="12.75" hidden="false" customHeight="false" outlineLevel="0" collapsed="false">
      <c r="A923" s="148" t="n">
        <v>37196</v>
      </c>
      <c r="B923" s="144" t="s">
        <v>116</v>
      </c>
      <c r="C923" s="144" t="s">
        <v>66</v>
      </c>
      <c r="D923" s="145" t="n">
        <v>-44974.4641</v>
      </c>
      <c r="E923" s="145" t="n">
        <v>4497.44641</v>
      </c>
      <c r="F923" s="149" t="n">
        <f aca="false">IF(REF_DT&lt;=LastDay,INDEX(IntraMonth_Buckets,MATCH($A923,IntraSumMonths,0),1),INDEX(BucketTable,MATCH($A923,SumMonths,0),1))</f>
        <v>2</v>
      </c>
      <c r="G923" s="144" t="str">
        <f aca="false">INDEX(Book_Type,MATCH($B923,Book,0),1)</f>
        <v>D</v>
      </c>
      <c r="H923" s="144" t="str">
        <f aca="false">$F923&amp;$C923</f>
        <v>2IF-NTHWST/CANBR</v>
      </c>
    </row>
    <row r="924" customFormat="false" ht="12.75" hidden="false" customHeight="false" outlineLevel="0" collapsed="false">
      <c r="A924" s="148" t="n">
        <v>37196</v>
      </c>
      <c r="B924" s="144" t="s">
        <v>116</v>
      </c>
      <c r="C924" s="144" t="s">
        <v>27</v>
      </c>
      <c r="D924" s="145" t="n">
        <v>-205579.2732</v>
      </c>
      <c r="E924" s="145" t="n">
        <v>20557.92732</v>
      </c>
      <c r="F924" s="149" t="n">
        <f aca="false">IF(REF_DT&lt;=LastDay,INDEX(IntraMonth_Buckets,MATCH($A924,IntraSumMonths,0),1),INDEX(BucketTable,MATCH($A924,SumMonths,0),1))</f>
        <v>2</v>
      </c>
      <c r="G924" s="144" t="str">
        <f aca="false">INDEX(Book_Type,MATCH($B924,Book,0),1)</f>
        <v>D</v>
      </c>
      <c r="H924" s="144" t="str">
        <f aca="false">$F924&amp;$C924</f>
        <v>2IF-NWPL_ROCKY_M</v>
      </c>
    </row>
    <row r="925" customFormat="false" ht="12.75" hidden="false" customHeight="false" outlineLevel="0" collapsed="false">
      <c r="A925" s="148" t="n">
        <v>37196</v>
      </c>
      <c r="B925" s="144" t="s">
        <v>116</v>
      </c>
      <c r="C925" s="144" t="s">
        <v>164</v>
      </c>
      <c r="D925" s="145" t="n">
        <v>149914.8796</v>
      </c>
      <c r="E925" s="145" t="n">
        <v>-3747.87199</v>
      </c>
      <c r="F925" s="149" t="n">
        <f aca="false">IF(REF_DT&lt;=LastDay,INDEX(IntraMonth_Buckets,MATCH($A925,IntraSumMonths,0),1),INDEX(BucketTable,MATCH($A925,SumMonths,0),1))</f>
        <v>2</v>
      </c>
      <c r="G925" s="144" t="str">
        <f aca="false">INDEX(Book_Type,MATCH($B925,Book,0),1)</f>
        <v>D</v>
      </c>
      <c r="H925" s="144" t="str">
        <f aca="false">$F925&amp;$C925</f>
        <v>2IF-PAN/TX/OK</v>
      </c>
    </row>
    <row r="926" customFormat="false" ht="12.75" hidden="false" customHeight="false" outlineLevel="0" collapsed="false">
      <c r="A926" s="148" t="n">
        <v>37196</v>
      </c>
      <c r="B926" s="144" t="s">
        <v>116</v>
      </c>
      <c r="C926" s="144" t="s">
        <v>28</v>
      </c>
      <c r="D926" s="145" t="n">
        <v>-318569.1193</v>
      </c>
      <c r="E926" s="145" t="n">
        <v>3185.691193</v>
      </c>
      <c r="F926" s="149" t="n">
        <f aca="false">IF(REF_DT&lt;=LastDay,INDEX(IntraMonth_Buckets,MATCH($A926,IntraSumMonths,0),1),INDEX(BucketTable,MATCH($A926,SumMonths,0),1))</f>
        <v>2</v>
      </c>
      <c r="G926" s="144" t="str">
        <f aca="false">INDEX(Book_Type,MATCH($B926,Book,0),1)</f>
        <v>D</v>
      </c>
      <c r="H926" s="144" t="str">
        <f aca="false">$F926&amp;$C926</f>
        <v>2IF-QUESTAR</v>
      </c>
    </row>
    <row r="927" customFormat="false" ht="12.75" hidden="false" customHeight="false" outlineLevel="0" collapsed="false">
      <c r="A927" s="148" t="n">
        <v>37196</v>
      </c>
      <c r="B927" s="144" t="s">
        <v>116</v>
      </c>
      <c r="C927" s="144" t="s">
        <v>18</v>
      </c>
      <c r="D927" s="145" t="n">
        <v>352561.818</v>
      </c>
      <c r="E927" s="145" t="n">
        <v>-3525.61818</v>
      </c>
      <c r="F927" s="149" t="n">
        <f aca="false">IF(REF_DT&lt;=LastDay,INDEX(IntraMonth_Buckets,MATCH($A927,IntraSumMonths,0),1),INDEX(BucketTable,MATCH($A927,SumMonths,0),1))</f>
        <v>2</v>
      </c>
      <c r="G927" s="144" t="str">
        <f aca="false">INDEX(Book_Type,MATCH($B927,Book,0),1)</f>
        <v>D</v>
      </c>
      <c r="H927" s="144" t="str">
        <f aca="false">$F927&amp;$C927</f>
        <v>2NGI-MALIN</v>
      </c>
    </row>
    <row r="928" customFormat="false" ht="12.75" hidden="false" customHeight="false" outlineLevel="0" collapsed="false">
      <c r="A928" s="148" t="n">
        <v>37196</v>
      </c>
      <c r="B928" s="144" t="s">
        <v>116</v>
      </c>
      <c r="C928" s="144" t="s">
        <v>13</v>
      </c>
      <c r="D928" s="145" t="n">
        <v>-87419.3631</v>
      </c>
      <c r="E928" s="145" t="n">
        <v>0</v>
      </c>
      <c r="F928" s="149" t="n">
        <f aca="false">IF(REF_DT&lt;=LastDay,INDEX(IntraMonth_Buckets,MATCH($A928,IntraSumMonths,0),1),INDEX(BucketTable,MATCH($A928,SumMonths,0),1))</f>
        <v>2</v>
      </c>
      <c r="G928" s="144" t="str">
        <f aca="false">INDEX(Book_Type,MATCH($B928,Book,0),1)</f>
        <v>D</v>
      </c>
      <c r="H928" s="144" t="str">
        <f aca="false">$F928&amp;$C928</f>
        <v>2NGI-PGE/CG</v>
      </c>
    </row>
    <row r="929" customFormat="false" ht="12.75" hidden="false" customHeight="false" outlineLevel="0" collapsed="false">
      <c r="A929" s="148" t="n">
        <v>37196</v>
      </c>
      <c r="B929" s="144" t="s">
        <v>116</v>
      </c>
      <c r="C929" s="144" t="s">
        <v>24</v>
      </c>
      <c r="D929" s="145" t="n">
        <v>299829.7592</v>
      </c>
      <c r="E929" s="145" t="n">
        <v>0</v>
      </c>
      <c r="F929" s="149" t="n">
        <f aca="false">IF(REF_DT&lt;=LastDay,INDEX(IntraMonth_Buckets,MATCH($A929,IntraSumMonths,0),1),INDEX(BucketTable,MATCH($A929,SumMonths,0),1))</f>
        <v>2</v>
      </c>
      <c r="G929" s="144" t="str">
        <f aca="false">INDEX(Book_Type,MATCH($B929,Book,0),1)</f>
        <v>D</v>
      </c>
      <c r="H929" s="144" t="str">
        <f aca="false">$F929&amp;$C929</f>
        <v>2NGI-SOBDR-PG&amp;E</v>
      </c>
    </row>
    <row r="930" customFormat="false" ht="12.75" hidden="false" customHeight="false" outlineLevel="0" collapsed="false">
      <c r="A930" s="148" t="n">
        <v>37196</v>
      </c>
      <c r="B930" s="144" t="s">
        <v>116</v>
      </c>
      <c r="C930" s="144" t="s">
        <v>20</v>
      </c>
      <c r="D930" s="145" t="n">
        <v>-1297013.5671</v>
      </c>
      <c r="E930" s="145" t="n">
        <v>129701.35671</v>
      </c>
      <c r="F930" s="149" t="n">
        <f aca="false">IF(REF_DT&lt;=LastDay,INDEX(IntraMonth_Buckets,MATCH($A930,IntraSumMonths,0),1),INDEX(BucketTable,MATCH($A930,SumMonths,0),1))</f>
        <v>2</v>
      </c>
      <c r="G930" s="144" t="str">
        <f aca="false">INDEX(Book_Type,MATCH($B930,Book,0),1)</f>
        <v>D</v>
      </c>
      <c r="H930" s="144" t="str">
        <f aca="false">$F930&amp;$C930</f>
        <v>2NGI-SOCAL</v>
      </c>
    </row>
    <row r="931" customFormat="false" ht="12.75" hidden="false" customHeight="false" outlineLevel="0" collapsed="false">
      <c r="A931" s="148" t="n">
        <v>37226</v>
      </c>
      <c r="B931" s="144" t="s">
        <v>116</v>
      </c>
      <c r="C931" s="144" t="s">
        <v>71</v>
      </c>
      <c r="D931" s="145" t="n">
        <v>1855290.4536</v>
      </c>
      <c r="E931" s="145" t="n">
        <v>-371058.09072</v>
      </c>
      <c r="F931" s="149" t="n">
        <f aca="false">IF(REF_DT&lt;=LastDay,INDEX(IntraMonth_Buckets,MATCH($A931,IntraSumMonths,0),1),INDEX(BucketTable,MATCH($A931,SumMonths,0),1))</f>
        <v>3</v>
      </c>
      <c r="G931" s="144" t="str">
        <f aca="false">INDEX(Book_Type,MATCH($B931,Book,0),1)</f>
        <v>D</v>
      </c>
      <c r="H931" s="144" t="str">
        <f aca="false">$F931&amp;$C931</f>
        <v>3CGPR-AECO/BASIS</v>
      </c>
    </row>
    <row r="932" customFormat="false" ht="12.75" hidden="false" customHeight="false" outlineLevel="0" collapsed="false">
      <c r="A932" s="148" t="n">
        <v>37226</v>
      </c>
      <c r="B932" s="144" t="s">
        <v>116</v>
      </c>
      <c r="C932" s="144" t="s">
        <v>163</v>
      </c>
      <c r="D932" s="145" t="n">
        <v>-1546.0754</v>
      </c>
      <c r="E932" s="145" t="n">
        <v>154.60754</v>
      </c>
      <c r="F932" s="149" t="n">
        <f aca="false">IF(REF_DT&lt;=LastDay,INDEX(IntraMonth_Buckets,MATCH($A932,IntraSumMonths,0),1),INDEX(BucketTable,MATCH($A932,SumMonths,0),1))</f>
        <v>3</v>
      </c>
      <c r="G932" s="144" t="str">
        <f aca="false">INDEX(Book_Type,MATCH($B932,Book,0),1)</f>
        <v>D</v>
      </c>
      <c r="H932" s="144" t="str">
        <f aca="false">$F932&amp;$C932</f>
        <v>3DJ/BASIN/PSCO</v>
      </c>
    </row>
    <row r="933" customFormat="false" ht="12.75" hidden="false" customHeight="false" outlineLevel="0" collapsed="false">
      <c r="A933" s="148" t="n">
        <v>37226</v>
      </c>
      <c r="B933" s="144" t="s">
        <v>116</v>
      </c>
      <c r="C933" s="144" t="s">
        <v>36</v>
      </c>
      <c r="D933" s="145" t="n">
        <v>-615444.7297</v>
      </c>
      <c r="E933" s="145" t="n">
        <v>6154.447297</v>
      </c>
      <c r="F933" s="149" t="n">
        <f aca="false">IF(REF_DT&lt;=LastDay,INDEX(IntraMonth_Buckets,MATCH($A933,IntraSumMonths,0),1),INDEX(BucketTable,MATCH($A933,SumMonths,0),1))</f>
        <v>3</v>
      </c>
      <c r="G933" s="144" t="str">
        <f aca="false">INDEX(Book_Type,MATCH($B933,Book,0),1)</f>
        <v>D</v>
      </c>
      <c r="H933" s="144" t="str">
        <f aca="false">$F933&amp;$C933</f>
        <v>3IF-CIG/RKYMTN</v>
      </c>
    </row>
    <row r="934" customFormat="false" ht="12.75" hidden="false" customHeight="false" outlineLevel="0" collapsed="false">
      <c r="A934" s="148" t="n">
        <v>37226</v>
      </c>
      <c r="B934" s="144" t="s">
        <v>116</v>
      </c>
      <c r="C934" s="144" t="s">
        <v>46</v>
      </c>
      <c r="D934" s="145" t="n">
        <v>773037.6887</v>
      </c>
      <c r="E934" s="145" t="n">
        <v>-77303.76887</v>
      </c>
      <c r="F934" s="149" t="n">
        <f aca="false">IF(REF_DT&lt;=LastDay,INDEX(IntraMonth_Buckets,MATCH($A934,IntraSumMonths,0),1),INDEX(BucketTable,MATCH($A934,SumMonths,0),1))</f>
        <v>3</v>
      </c>
      <c r="G934" s="144" t="str">
        <f aca="false">INDEX(Book_Type,MATCH($B934,Book,0),1)</f>
        <v>D</v>
      </c>
      <c r="H934" s="144" t="str">
        <f aca="false">$F934&amp;$C934</f>
        <v>3IF-ELPO/PERMIAN</v>
      </c>
    </row>
    <row r="935" customFormat="false" ht="12.75" hidden="false" customHeight="false" outlineLevel="0" collapsed="false">
      <c r="A935" s="148" t="n">
        <v>37226</v>
      </c>
      <c r="B935" s="144" t="s">
        <v>116</v>
      </c>
      <c r="C935" s="144" t="s">
        <v>51</v>
      </c>
      <c r="D935" s="145" t="n">
        <v>309215.0758</v>
      </c>
      <c r="E935" s="145" t="n">
        <v>-30921.50758</v>
      </c>
      <c r="F935" s="149" t="n">
        <f aca="false">IF(REF_DT&lt;=LastDay,INDEX(IntraMonth_Buckets,MATCH($A935,IntraSumMonths,0),1),INDEX(BucketTable,MATCH($A935,SumMonths,0),1))</f>
        <v>3</v>
      </c>
      <c r="G935" s="144" t="str">
        <f aca="false">INDEX(Book_Type,MATCH($B935,Book,0),1)</f>
        <v>D</v>
      </c>
      <c r="H935" s="144" t="str">
        <f aca="false">$F935&amp;$C935</f>
        <v>3IF-ELPO/SJ</v>
      </c>
    </row>
    <row r="936" customFormat="false" ht="12.75" hidden="false" customHeight="false" outlineLevel="0" collapsed="false">
      <c r="A936" s="148" t="n">
        <v>37226</v>
      </c>
      <c r="B936" s="144" t="s">
        <v>116</v>
      </c>
      <c r="C936" s="144" t="s">
        <v>157</v>
      </c>
      <c r="D936" s="145" t="n">
        <v>309215.0756</v>
      </c>
      <c r="E936" s="145" t="n">
        <v>0</v>
      </c>
      <c r="F936" s="149" t="n">
        <f aca="false">IF(REF_DT&lt;=LastDay,INDEX(IntraMonth_Buckets,MATCH($A936,IntraSumMonths,0),1),INDEX(BucketTable,MATCH($A936,SumMonths,0),1))</f>
        <v>3</v>
      </c>
      <c r="G936" s="144" t="str">
        <f aca="false">INDEX(Book_Type,MATCH($B936,Book,0),1)</f>
        <v>D</v>
      </c>
      <c r="H936" s="144" t="str">
        <f aca="false">$F936&amp;$C936</f>
        <v>3IF-HEHUB</v>
      </c>
    </row>
    <row r="937" customFormat="false" ht="12.75" hidden="false" customHeight="false" outlineLevel="0" collapsed="false">
      <c r="A937" s="148" t="n">
        <v>37226</v>
      </c>
      <c r="B937" s="144" t="s">
        <v>116</v>
      </c>
      <c r="C937" s="144" t="s">
        <v>162</v>
      </c>
      <c r="D937" s="145" t="n">
        <v>-61843.0151</v>
      </c>
      <c r="E937" s="145" t="n">
        <v>1546.0753775</v>
      </c>
      <c r="F937" s="149" t="n">
        <f aca="false">IF(REF_DT&lt;=LastDay,INDEX(IntraMonth_Buckets,MATCH($A937,IntraSumMonths,0),1),INDEX(BucketTable,MATCH($A937,SumMonths,0),1))</f>
        <v>3</v>
      </c>
      <c r="G937" s="144" t="str">
        <f aca="false">INDEX(Book_Type,MATCH($B937,Book,0),1)</f>
        <v>D</v>
      </c>
      <c r="H937" s="144" t="str">
        <f aca="false">$F937&amp;$C937</f>
        <v>3IF-NGPL/MIDCON</v>
      </c>
    </row>
    <row r="938" customFormat="false" ht="12.75" hidden="false" customHeight="false" outlineLevel="0" collapsed="false">
      <c r="A938" s="148" t="n">
        <v>37226</v>
      </c>
      <c r="B938" s="144" t="s">
        <v>116</v>
      </c>
      <c r="C938" s="144" t="s">
        <v>66</v>
      </c>
      <c r="D938" s="145" t="n">
        <v>-974027.4879</v>
      </c>
      <c r="E938" s="145" t="n">
        <v>97402.74879</v>
      </c>
      <c r="F938" s="149" t="n">
        <f aca="false">IF(REF_DT&lt;=LastDay,INDEX(IntraMonth_Buckets,MATCH($A938,IntraSumMonths,0),1),INDEX(BucketTable,MATCH($A938,SumMonths,0),1))</f>
        <v>3</v>
      </c>
      <c r="G938" s="144" t="str">
        <f aca="false">INDEX(Book_Type,MATCH($B938,Book,0),1)</f>
        <v>D</v>
      </c>
      <c r="H938" s="144" t="str">
        <f aca="false">$F938&amp;$C938</f>
        <v>3IF-NTHWST/CANBR</v>
      </c>
    </row>
    <row r="939" customFormat="false" ht="12.75" hidden="false" customHeight="false" outlineLevel="0" collapsed="false">
      <c r="A939" s="148" t="n">
        <v>37226</v>
      </c>
      <c r="B939" s="144" t="s">
        <v>116</v>
      </c>
      <c r="C939" s="144" t="s">
        <v>27</v>
      </c>
      <c r="D939" s="145" t="n">
        <v>-2549111.2299</v>
      </c>
      <c r="E939" s="145" t="n">
        <v>254911.12299</v>
      </c>
      <c r="F939" s="149" t="n">
        <f aca="false">IF(REF_DT&lt;=LastDay,INDEX(IntraMonth_Buckets,MATCH($A939,IntraSumMonths,0),1),INDEX(BucketTable,MATCH($A939,SumMonths,0),1))</f>
        <v>3</v>
      </c>
      <c r="G939" s="144" t="str">
        <f aca="false">INDEX(Book_Type,MATCH($B939,Book,0),1)</f>
        <v>D</v>
      </c>
      <c r="H939" s="144" t="str">
        <f aca="false">$F939&amp;$C939</f>
        <v>3IF-NWPL_ROCKY_M</v>
      </c>
    </row>
    <row r="940" customFormat="false" ht="12.75" hidden="false" customHeight="false" outlineLevel="0" collapsed="false">
      <c r="A940" s="148" t="n">
        <v>37226</v>
      </c>
      <c r="B940" s="144" t="s">
        <v>116</v>
      </c>
      <c r="C940" s="144" t="s">
        <v>164</v>
      </c>
      <c r="D940" s="145" t="n">
        <v>463822.6133</v>
      </c>
      <c r="E940" s="145" t="n">
        <v>-11595.5653325</v>
      </c>
      <c r="F940" s="149" t="n">
        <f aca="false">IF(REF_DT&lt;=LastDay,INDEX(IntraMonth_Buckets,MATCH($A940,IntraSumMonths,0),1),INDEX(BucketTable,MATCH($A940,SumMonths,0),1))</f>
        <v>3</v>
      </c>
      <c r="G940" s="144" t="str">
        <f aca="false">INDEX(Book_Type,MATCH($B940,Book,0),1)</f>
        <v>D</v>
      </c>
      <c r="H940" s="144" t="str">
        <f aca="false">$F940&amp;$C940</f>
        <v>3IF-PAN/TX/OK</v>
      </c>
    </row>
    <row r="941" customFormat="false" ht="12.75" hidden="false" customHeight="false" outlineLevel="0" collapsed="false">
      <c r="A941" s="148" t="n">
        <v>37226</v>
      </c>
      <c r="B941" s="144" t="s">
        <v>116</v>
      </c>
      <c r="C941" s="144" t="s">
        <v>28</v>
      </c>
      <c r="D941" s="145" t="n">
        <v>-309215.0755</v>
      </c>
      <c r="E941" s="145" t="n">
        <v>3092.150755</v>
      </c>
      <c r="F941" s="149" t="n">
        <f aca="false">IF(REF_DT&lt;=LastDay,INDEX(IntraMonth_Buckets,MATCH($A941,IntraSumMonths,0),1),INDEX(BucketTable,MATCH($A941,SumMonths,0),1))</f>
        <v>3</v>
      </c>
      <c r="G941" s="144" t="str">
        <f aca="false">INDEX(Book_Type,MATCH($B941,Book,0),1)</f>
        <v>D</v>
      </c>
      <c r="H941" s="144" t="str">
        <f aca="false">$F941&amp;$C941</f>
        <v>3IF-QUESTAR</v>
      </c>
    </row>
    <row r="942" customFormat="false" ht="12.75" hidden="false" customHeight="false" outlineLevel="0" collapsed="false">
      <c r="A942" s="148" t="n">
        <v>37226</v>
      </c>
      <c r="B942" s="144" t="s">
        <v>116</v>
      </c>
      <c r="C942" s="144" t="s">
        <v>18</v>
      </c>
      <c r="D942" s="145" t="n">
        <v>-1908212.1146</v>
      </c>
      <c r="E942" s="145" t="n">
        <v>19082.121146</v>
      </c>
      <c r="F942" s="149" t="n">
        <f aca="false">IF(REF_DT&lt;=LastDay,INDEX(IntraMonth_Buckets,MATCH($A942,IntraSumMonths,0),1),INDEX(BucketTable,MATCH($A942,SumMonths,0),1))</f>
        <v>3</v>
      </c>
      <c r="G942" s="144" t="str">
        <f aca="false">INDEX(Book_Type,MATCH($B942,Book,0),1)</f>
        <v>D</v>
      </c>
      <c r="H942" s="144" t="str">
        <f aca="false">$F942&amp;$C942</f>
        <v>3NGI-MALIN</v>
      </c>
    </row>
    <row r="943" customFormat="false" ht="12.75" hidden="false" customHeight="false" outlineLevel="0" collapsed="false">
      <c r="A943" s="148" t="n">
        <v>37226</v>
      </c>
      <c r="B943" s="144" t="s">
        <v>116</v>
      </c>
      <c r="C943" s="144" t="s">
        <v>13</v>
      </c>
      <c r="D943" s="145" t="n">
        <v>-210738.0545</v>
      </c>
      <c r="E943" s="145" t="n">
        <v>0</v>
      </c>
      <c r="F943" s="149" t="n">
        <f aca="false">IF(REF_DT&lt;=LastDay,INDEX(IntraMonth_Buckets,MATCH($A943,IntraSumMonths,0),1),INDEX(BucketTable,MATCH($A943,SumMonths,0),1))</f>
        <v>3</v>
      </c>
      <c r="G943" s="144" t="str">
        <f aca="false">INDEX(Book_Type,MATCH($B943,Book,0),1)</f>
        <v>D</v>
      </c>
      <c r="H943" s="144" t="str">
        <f aca="false">$F943&amp;$C943</f>
        <v>3NGI-PGE/CG</v>
      </c>
    </row>
    <row r="944" customFormat="false" ht="12.75" hidden="false" customHeight="false" outlineLevel="0" collapsed="false">
      <c r="A944" s="148" t="n">
        <v>37226</v>
      </c>
      <c r="B944" s="144" t="s">
        <v>116</v>
      </c>
      <c r="C944" s="144" t="s">
        <v>24</v>
      </c>
      <c r="D944" s="145" t="n">
        <v>309215.0756</v>
      </c>
      <c r="E944" s="145" t="n">
        <v>0</v>
      </c>
      <c r="F944" s="149" t="n">
        <f aca="false">IF(REF_DT&lt;=LastDay,INDEX(IntraMonth_Buckets,MATCH($A944,IntraSumMonths,0),1),INDEX(BucketTable,MATCH($A944,SumMonths,0),1))</f>
        <v>3</v>
      </c>
      <c r="G944" s="144" t="str">
        <f aca="false">INDEX(Book_Type,MATCH($B944,Book,0),1)</f>
        <v>D</v>
      </c>
      <c r="H944" s="144" t="str">
        <f aca="false">$F944&amp;$C944</f>
        <v>3NGI-SOBDR-PG&amp;E</v>
      </c>
    </row>
    <row r="945" customFormat="false" ht="12.75" hidden="false" customHeight="false" outlineLevel="0" collapsed="false">
      <c r="A945" s="148" t="n">
        <v>37226</v>
      </c>
      <c r="B945" s="144" t="s">
        <v>116</v>
      </c>
      <c r="C945" s="144" t="s">
        <v>20</v>
      </c>
      <c r="D945" s="145" t="n">
        <v>1129258.4434</v>
      </c>
      <c r="E945" s="145" t="n">
        <v>-112925.84434</v>
      </c>
      <c r="F945" s="149" t="n">
        <f aca="false">IF(REF_DT&lt;=LastDay,INDEX(IntraMonth_Buckets,MATCH($A945,IntraSumMonths,0),1),INDEX(BucketTable,MATCH($A945,SumMonths,0),1))</f>
        <v>3</v>
      </c>
      <c r="G945" s="144" t="str">
        <f aca="false">INDEX(Book_Type,MATCH($B945,Book,0),1)</f>
        <v>D</v>
      </c>
      <c r="H945" s="144" t="str">
        <f aca="false">$F945&amp;$C945</f>
        <v>3NGI-SOCAL</v>
      </c>
    </row>
    <row r="946" customFormat="false" ht="12.75" hidden="false" customHeight="false" outlineLevel="0" collapsed="false">
      <c r="A946" s="148" t="n">
        <v>37257</v>
      </c>
      <c r="B946" s="144" t="s">
        <v>116</v>
      </c>
      <c r="C946" s="144" t="s">
        <v>71</v>
      </c>
      <c r="D946" s="145" t="n">
        <v>1851670.8492</v>
      </c>
      <c r="E946" s="145" t="n">
        <v>-370334.16984</v>
      </c>
      <c r="F946" s="149" t="n">
        <f aca="false">IF(REF_DT&lt;=LastDay,INDEX(IntraMonth_Buckets,MATCH($A946,IntraSumMonths,0),1),INDEX(BucketTable,MATCH($A946,SumMonths,0),1))</f>
        <v>3</v>
      </c>
      <c r="G946" s="144" t="str">
        <f aca="false">INDEX(Book_Type,MATCH($B946,Book,0),1)</f>
        <v>D</v>
      </c>
      <c r="H946" s="144" t="str">
        <f aca="false">$F946&amp;$C946</f>
        <v>3CGPR-AECO/BASIS</v>
      </c>
    </row>
    <row r="947" customFormat="false" ht="12.75" hidden="false" customHeight="false" outlineLevel="0" collapsed="false">
      <c r="A947" s="148" t="n">
        <v>37257</v>
      </c>
      <c r="B947" s="144" t="s">
        <v>116</v>
      </c>
      <c r="C947" s="144" t="s">
        <v>163</v>
      </c>
      <c r="D947" s="145" t="n">
        <v>-1543.059</v>
      </c>
      <c r="E947" s="145" t="n">
        <v>154.3059</v>
      </c>
      <c r="F947" s="149" t="n">
        <f aca="false">IF(REF_DT&lt;=LastDay,INDEX(IntraMonth_Buckets,MATCH($A947,IntraSumMonths,0),1),INDEX(BucketTable,MATCH($A947,SumMonths,0),1))</f>
        <v>3</v>
      </c>
      <c r="G947" s="144" t="str">
        <f aca="false">INDEX(Book_Type,MATCH($B947,Book,0),1)</f>
        <v>D</v>
      </c>
      <c r="H947" s="144" t="str">
        <f aca="false">$F947&amp;$C947</f>
        <v>3DJ/BASIN/PSCO</v>
      </c>
    </row>
    <row r="948" customFormat="false" ht="12.75" hidden="false" customHeight="false" outlineLevel="0" collapsed="false">
      <c r="A948" s="148" t="n">
        <v>37257</v>
      </c>
      <c r="B948" s="144" t="s">
        <v>116</v>
      </c>
      <c r="C948" s="144" t="s">
        <v>36</v>
      </c>
      <c r="D948" s="145" t="n">
        <v>90719.9253</v>
      </c>
      <c r="E948" s="145" t="n">
        <v>-907.199253</v>
      </c>
      <c r="F948" s="149" t="n">
        <f aca="false">IF(REF_DT&lt;=LastDay,INDEX(IntraMonth_Buckets,MATCH($A948,IntraSumMonths,0),1),INDEX(BucketTable,MATCH($A948,SumMonths,0),1))</f>
        <v>3</v>
      </c>
      <c r="G948" s="144" t="str">
        <f aca="false">INDEX(Book_Type,MATCH($B948,Book,0),1)</f>
        <v>D</v>
      </c>
      <c r="H948" s="144" t="str">
        <f aca="false">$F948&amp;$C948</f>
        <v>3IF-CIG/RKYMTN</v>
      </c>
    </row>
    <row r="949" customFormat="false" ht="12.75" hidden="false" customHeight="false" outlineLevel="0" collapsed="false">
      <c r="A949" s="148" t="n">
        <v>37257</v>
      </c>
      <c r="B949" s="144" t="s">
        <v>116</v>
      </c>
      <c r="C949" s="144" t="s">
        <v>46</v>
      </c>
      <c r="D949" s="145" t="n">
        <v>617223.6164</v>
      </c>
      <c r="E949" s="145" t="n">
        <v>-61722.36164</v>
      </c>
      <c r="F949" s="149" t="n">
        <f aca="false">IF(REF_DT&lt;=LastDay,INDEX(IntraMonth_Buckets,MATCH($A949,IntraSumMonths,0),1),INDEX(BucketTable,MATCH($A949,SumMonths,0),1))</f>
        <v>3</v>
      </c>
      <c r="G949" s="144" t="str">
        <f aca="false">INDEX(Book_Type,MATCH($B949,Book,0),1)</f>
        <v>D</v>
      </c>
      <c r="H949" s="144" t="str">
        <f aca="false">$F949&amp;$C949</f>
        <v>3IF-ELPO/PERMIAN</v>
      </c>
    </row>
    <row r="950" customFormat="false" ht="12.75" hidden="false" customHeight="false" outlineLevel="0" collapsed="false">
      <c r="A950" s="148" t="n">
        <v>37257</v>
      </c>
      <c r="B950" s="144" t="s">
        <v>116</v>
      </c>
      <c r="C950" s="144" t="s">
        <v>51</v>
      </c>
      <c r="D950" s="145" t="n">
        <v>-308611.8081</v>
      </c>
      <c r="E950" s="145" t="n">
        <v>30861.18081</v>
      </c>
      <c r="F950" s="149" t="n">
        <f aca="false">IF(REF_DT&lt;=LastDay,INDEX(IntraMonth_Buckets,MATCH($A950,IntraSumMonths,0),1),INDEX(BucketTable,MATCH($A950,SumMonths,0),1))</f>
        <v>3</v>
      </c>
      <c r="G950" s="144" t="str">
        <f aca="false">INDEX(Book_Type,MATCH($B950,Book,0),1)</f>
        <v>D</v>
      </c>
      <c r="H950" s="144" t="str">
        <f aca="false">$F950&amp;$C950</f>
        <v>3IF-ELPO/SJ</v>
      </c>
    </row>
    <row r="951" customFormat="false" ht="12.75" hidden="false" customHeight="false" outlineLevel="0" collapsed="false">
      <c r="A951" s="148" t="n">
        <v>37257</v>
      </c>
      <c r="B951" s="144" t="s">
        <v>116</v>
      </c>
      <c r="C951" s="144" t="s">
        <v>157</v>
      </c>
      <c r="D951" s="145" t="n">
        <v>308611.8082</v>
      </c>
      <c r="E951" s="145" t="n">
        <v>0</v>
      </c>
      <c r="F951" s="149" t="n">
        <f aca="false">IF(REF_DT&lt;=LastDay,INDEX(IntraMonth_Buckets,MATCH($A951,IntraSumMonths,0),1),INDEX(BucketTable,MATCH($A951,SumMonths,0),1))</f>
        <v>3</v>
      </c>
      <c r="G951" s="144" t="str">
        <f aca="false">INDEX(Book_Type,MATCH($B951,Book,0),1)</f>
        <v>D</v>
      </c>
      <c r="H951" s="144" t="str">
        <f aca="false">$F951&amp;$C951</f>
        <v>3IF-HEHUB</v>
      </c>
    </row>
    <row r="952" customFormat="false" ht="12.75" hidden="false" customHeight="false" outlineLevel="0" collapsed="false">
      <c r="A952" s="148" t="n">
        <v>37257</v>
      </c>
      <c r="B952" s="144" t="s">
        <v>116</v>
      </c>
      <c r="C952" s="144" t="s">
        <v>162</v>
      </c>
      <c r="D952" s="145" t="n">
        <v>4003.9893</v>
      </c>
      <c r="E952" s="145" t="n">
        <v>-100.0997325</v>
      </c>
      <c r="F952" s="149" t="n">
        <f aca="false">IF(REF_DT&lt;=LastDay,INDEX(IntraMonth_Buckets,MATCH($A952,IntraSumMonths,0),1),INDEX(BucketTable,MATCH($A952,SumMonths,0),1))</f>
        <v>3</v>
      </c>
      <c r="G952" s="144" t="str">
        <f aca="false">INDEX(Book_Type,MATCH($B952,Book,0),1)</f>
        <v>D</v>
      </c>
      <c r="H952" s="144" t="str">
        <f aca="false">$F952&amp;$C952</f>
        <v>3IF-NGPL/MIDCON</v>
      </c>
    </row>
    <row r="953" customFormat="false" ht="12.75" hidden="false" customHeight="false" outlineLevel="0" collapsed="false">
      <c r="A953" s="148" t="n">
        <v>37257</v>
      </c>
      <c r="B953" s="144" t="s">
        <v>116</v>
      </c>
      <c r="C953" s="144" t="s">
        <v>66</v>
      </c>
      <c r="D953" s="145" t="n">
        <v>-972127.1958</v>
      </c>
      <c r="E953" s="145" t="n">
        <v>97212.71958</v>
      </c>
      <c r="F953" s="149" t="n">
        <f aca="false">IF(REF_DT&lt;=LastDay,INDEX(IntraMonth_Buckets,MATCH($A953,IntraSumMonths,0),1),INDEX(BucketTable,MATCH($A953,SumMonths,0),1))</f>
        <v>3</v>
      </c>
      <c r="G953" s="144" t="str">
        <f aca="false">INDEX(Book_Type,MATCH($B953,Book,0),1)</f>
        <v>D</v>
      </c>
      <c r="H953" s="144" t="str">
        <f aca="false">$F953&amp;$C953</f>
        <v>3IF-NTHWST/CANBR</v>
      </c>
    </row>
    <row r="954" customFormat="false" ht="12.75" hidden="false" customHeight="false" outlineLevel="0" collapsed="false">
      <c r="A954" s="148" t="n">
        <v>37257</v>
      </c>
      <c r="B954" s="144" t="s">
        <v>116</v>
      </c>
      <c r="C954" s="144" t="s">
        <v>27</v>
      </c>
      <c r="D954" s="145" t="n">
        <v>-2870499.9708</v>
      </c>
      <c r="E954" s="145" t="n">
        <v>287049.99708</v>
      </c>
      <c r="F954" s="149" t="n">
        <f aca="false">IF(REF_DT&lt;=LastDay,INDEX(IntraMonth_Buckets,MATCH($A954,IntraSumMonths,0),1),INDEX(BucketTable,MATCH($A954,SumMonths,0),1))</f>
        <v>3</v>
      </c>
      <c r="G954" s="144" t="str">
        <f aca="false">INDEX(Book_Type,MATCH($B954,Book,0),1)</f>
        <v>D</v>
      </c>
      <c r="H954" s="144" t="str">
        <f aca="false">$F954&amp;$C954</f>
        <v>3IF-NWPL_ROCKY_M</v>
      </c>
    </row>
    <row r="955" customFormat="false" ht="12.75" hidden="false" customHeight="false" outlineLevel="0" collapsed="false">
      <c r="A955" s="148" t="n">
        <v>37257</v>
      </c>
      <c r="B955" s="144" t="s">
        <v>116</v>
      </c>
      <c r="C955" s="144" t="s">
        <v>164</v>
      </c>
      <c r="D955" s="145" t="n">
        <v>154305.9041</v>
      </c>
      <c r="E955" s="145" t="n">
        <v>-3857.6476025</v>
      </c>
      <c r="F955" s="149" t="n">
        <f aca="false">IF(REF_DT&lt;=LastDay,INDEX(IntraMonth_Buckets,MATCH($A955,IntraSumMonths,0),1),INDEX(BucketTable,MATCH($A955,SumMonths,0),1))</f>
        <v>3</v>
      </c>
      <c r="G955" s="144" t="str">
        <f aca="false">INDEX(Book_Type,MATCH($B955,Book,0),1)</f>
        <v>D</v>
      </c>
      <c r="H955" s="144" t="str">
        <f aca="false">$F955&amp;$C955</f>
        <v>3IF-PAN/TX/OK</v>
      </c>
    </row>
    <row r="956" customFormat="false" ht="12.75" hidden="false" customHeight="false" outlineLevel="0" collapsed="false">
      <c r="A956" s="148" t="n">
        <v>37257</v>
      </c>
      <c r="B956" s="144" t="s">
        <v>116</v>
      </c>
      <c r="C956" s="144" t="s">
        <v>28</v>
      </c>
      <c r="D956" s="145" t="n">
        <v>-308611.8082</v>
      </c>
      <c r="E956" s="145" t="n">
        <v>3086.118082</v>
      </c>
      <c r="F956" s="149" t="n">
        <f aca="false">IF(REF_DT&lt;=LastDay,INDEX(IntraMonth_Buckets,MATCH($A956,IntraSumMonths,0),1),INDEX(BucketTable,MATCH($A956,SumMonths,0),1))</f>
        <v>3</v>
      </c>
      <c r="G956" s="144" t="str">
        <f aca="false">INDEX(Book_Type,MATCH($B956,Book,0),1)</f>
        <v>D</v>
      </c>
      <c r="H956" s="144" t="str">
        <f aca="false">$F956&amp;$C956</f>
        <v>3IF-QUESTAR</v>
      </c>
    </row>
    <row r="957" customFormat="false" ht="12.75" hidden="false" customHeight="false" outlineLevel="0" collapsed="false">
      <c r="A957" s="148" t="n">
        <v>37257</v>
      </c>
      <c r="B957" s="144" t="s">
        <v>116</v>
      </c>
      <c r="C957" s="144" t="s">
        <v>18</v>
      </c>
      <c r="D957" s="145" t="n">
        <v>-1250916.1526</v>
      </c>
      <c r="E957" s="145" t="n">
        <v>12509.161526</v>
      </c>
      <c r="F957" s="149" t="n">
        <f aca="false">IF(REF_DT&lt;=LastDay,INDEX(IntraMonth_Buckets,MATCH($A957,IntraSumMonths,0),1),INDEX(BucketTable,MATCH($A957,SumMonths,0),1))</f>
        <v>3</v>
      </c>
      <c r="G957" s="144" t="str">
        <f aca="false">INDEX(Book_Type,MATCH($B957,Book,0),1)</f>
        <v>D</v>
      </c>
      <c r="H957" s="144" t="str">
        <f aca="false">$F957&amp;$C957</f>
        <v>3NGI-MALIN</v>
      </c>
    </row>
    <row r="958" customFormat="false" ht="12.75" hidden="false" customHeight="false" outlineLevel="0" collapsed="false">
      <c r="A958" s="148" t="n">
        <v>37257</v>
      </c>
      <c r="B958" s="144" t="s">
        <v>116</v>
      </c>
      <c r="C958" s="144" t="s">
        <v>13</v>
      </c>
      <c r="D958" s="145" t="n">
        <v>10865.1265</v>
      </c>
      <c r="E958" s="145" t="n">
        <v>0</v>
      </c>
      <c r="F958" s="149" t="n">
        <f aca="false">IF(REF_DT&lt;=LastDay,INDEX(IntraMonth_Buckets,MATCH($A958,IntraSumMonths,0),1),INDEX(BucketTable,MATCH($A958,SumMonths,0),1))</f>
        <v>3</v>
      </c>
      <c r="G958" s="144" t="str">
        <f aca="false">INDEX(Book_Type,MATCH($B958,Book,0),1)</f>
        <v>D</v>
      </c>
      <c r="H958" s="144" t="str">
        <f aca="false">$F958&amp;$C958</f>
        <v>3NGI-PGE/CG</v>
      </c>
    </row>
    <row r="959" customFormat="false" ht="12.75" hidden="false" customHeight="false" outlineLevel="0" collapsed="false">
      <c r="A959" s="148" t="n">
        <v>37257</v>
      </c>
      <c r="B959" s="144" t="s">
        <v>116</v>
      </c>
      <c r="C959" s="144" t="s">
        <v>24</v>
      </c>
      <c r="D959" s="145" t="n">
        <v>308611.8082</v>
      </c>
      <c r="E959" s="145" t="n">
        <v>0</v>
      </c>
      <c r="F959" s="149" t="n">
        <f aca="false">IF(REF_DT&lt;=LastDay,INDEX(IntraMonth_Buckets,MATCH($A959,IntraSumMonths,0),1),INDEX(BucketTable,MATCH($A959,SumMonths,0),1))</f>
        <v>3</v>
      </c>
      <c r="G959" s="144" t="str">
        <f aca="false">INDEX(Book_Type,MATCH($B959,Book,0),1)</f>
        <v>D</v>
      </c>
      <c r="H959" s="144" t="str">
        <f aca="false">$F959&amp;$C959</f>
        <v>3NGI-SOBDR-PG&amp;E</v>
      </c>
    </row>
    <row r="960" customFormat="false" ht="12.75" hidden="false" customHeight="false" outlineLevel="0" collapsed="false">
      <c r="A960" s="148" t="n">
        <v>37257</v>
      </c>
      <c r="B960" s="144" t="s">
        <v>116</v>
      </c>
      <c r="C960" s="144" t="s">
        <v>20</v>
      </c>
      <c r="D960" s="145" t="n">
        <v>2147166.6558</v>
      </c>
      <c r="E960" s="145" t="n">
        <v>-214716.66558</v>
      </c>
      <c r="F960" s="149" t="n">
        <f aca="false">IF(REF_DT&lt;=LastDay,INDEX(IntraMonth_Buckets,MATCH($A960,IntraSumMonths,0),1),INDEX(BucketTable,MATCH($A960,SumMonths,0),1))</f>
        <v>3</v>
      </c>
      <c r="G960" s="144" t="str">
        <f aca="false">INDEX(Book_Type,MATCH($B960,Book,0),1)</f>
        <v>D</v>
      </c>
      <c r="H960" s="144" t="str">
        <f aca="false">$F960&amp;$C960</f>
        <v>3NGI-SOCAL</v>
      </c>
    </row>
    <row r="961" customFormat="false" ht="12.75" hidden="false" customHeight="false" outlineLevel="0" collapsed="false">
      <c r="A961" s="148" t="n">
        <v>37288</v>
      </c>
      <c r="B961" s="144" t="s">
        <v>116</v>
      </c>
      <c r="C961" s="144" t="s">
        <v>71</v>
      </c>
      <c r="D961" s="145" t="n">
        <v>1669199.3388</v>
      </c>
      <c r="E961" s="145" t="n">
        <v>-333839.86776</v>
      </c>
      <c r="F961" s="149" t="n">
        <f aca="false">IF(REF_DT&lt;=LastDay,INDEX(IntraMonth_Buckets,MATCH($A961,IntraSumMonths,0),1),INDEX(BucketTable,MATCH($A961,SumMonths,0),1))</f>
        <v>3</v>
      </c>
      <c r="G961" s="144" t="str">
        <f aca="false">INDEX(Book_Type,MATCH($B961,Book,0),1)</f>
        <v>D</v>
      </c>
      <c r="H961" s="144" t="str">
        <f aca="false">$F961&amp;$C961</f>
        <v>3CGPR-AECO/BASIS</v>
      </c>
    </row>
    <row r="962" customFormat="false" ht="12.75" hidden="false" customHeight="false" outlineLevel="0" collapsed="false">
      <c r="A962" s="148" t="n">
        <v>37288</v>
      </c>
      <c r="B962" s="144" t="s">
        <v>116</v>
      </c>
      <c r="C962" s="144" t="s">
        <v>163</v>
      </c>
      <c r="D962" s="145" t="n">
        <v>-1390.9994</v>
      </c>
      <c r="E962" s="145" t="n">
        <v>139.09994</v>
      </c>
      <c r="F962" s="149" t="n">
        <f aca="false">IF(REF_DT&lt;=LastDay,INDEX(IntraMonth_Buckets,MATCH($A962,IntraSumMonths,0),1),INDEX(BucketTable,MATCH($A962,SumMonths,0),1))</f>
        <v>3</v>
      </c>
      <c r="G962" s="144" t="str">
        <f aca="false">INDEX(Book_Type,MATCH($B962,Book,0),1)</f>
        <v>D</v>
      </c>
      <c r="H962" s="144" t="str">
        <f aca="false">$F962&amp;$C962</f>
        <v>3DJ/BASIN/PSCO</v>
      </c>
    </row>
    <row r="963" customFormat="false" ht="12.75" hidden="false" customHeight="false" outlineLevel="0" collapsed="false">
      <c r="A963" s="148" t="n">
        <v>37288</v>
      </c>
      <c r="B963" s="144" t="s">
        <v>116</v>
      </c>
      <c r="C963" s="144" t="s">
        <v>36</v>
      </c>
      <c r="D963" s="145" t="n">
        <v>657367.4616</v>
      </c>
      <c r="E963" s="145" t="n">
        <v>-6573.674616</v>
      </c>
      <c r="F963" s="149" t="n">
        <f aca="false">IF(REF_DT&lt;=LastDay,INDEX(IntraMonth_Buckets,MATCH($A963,IntraSumMonths,0),1),INDEX(BucketTable,MATCH($A963,SumMonths,0),1))</f>
        <v>3</v>
      </c>
      <c r="G963" s="144" t="str">
        <f aca="false">INDEX(Book_Type,MATCH($B963,Book,0),1)</f>
        <v>D</v>
      </c>
      <c r="H963" s="144" t="str">
        <f aca="false">$F963&amp;$C963</f>
        <v>3IF-CIG/RKYMTN</v>
      </c>
    </row>
    <row r="964" customFormat="false" ht="12.75" hidden="false" customHeight="false" outlineLevel="0" collapsed="false">
      <c r="A964" s="148" t="n">
        <v>37288</v>
      </c>
      <c r="B964" s="144" t="s">
        <v>116</v>
      </c>
      <c r="C964" s="144" t="s">
        <v>46</v>
      </c>
      <c r="D964" s="145" t="n">
        <v>556399.7799</v>
      </c>
      <c r="E964" s="145" t="n">
        <v>-55639.97799</v>
      </c>
      <c r="F964" s="149" t="n">
        <f aca="false">IF(REF_DT&lt;=LastDay,INDEX(IntraMonth_Buckets,MATCH($A964,IntraSumMonths,0),1),INDEX(BucketTable,MATCH($A964,SumMonths,0),1))</f>
        <v>3</v>
      </c>
      <c r="G964" s="144" t="str">
        <f aca="false">INDEX(Book_Type,MATCH($B964,Book,0),1)</f>
        <v>D</v>
      </c>
      <c r="H964" s="144" t="str">
        <f aca="false">$F964&amp;$C964</f>
        <v>3IF-ELPO/PERMIAN</v>
      </c>
    </row>
    <row r="965" customFormat="false" ht="12.75" hidden="false" customHeight="false" outlineLevel="0" collapsed="false">
      <c r="A965" s="148" t="n">
        <v>37288</v>
      </c>
      <c r="B965" s="144" t="s">
        <v>116</v>
      </c>
      <c r="C965" s="144" t="s">
        <v>51</v>
      </c>
      <c r="D965" s="145" t="n">
        <v>-278199.8901</v>
      </c>
      <c r="E965" s="145" t="n">
        <v>27819.98901</v>
      </c>
      <c r="F965" s="149" t="n">
        <f aca="false">IF(REF_DT&lt;=LastDay,INDEX(IntraMonth_Buckets,MATCH($A965,IntraSumMonths,0),1),INDEX(BucketTable,MATCH($A965,SumMonths,0),1))</f>
        <v>3</v>
      </c>
      <c r="G965" s="144" t="str">
        <f aca="false">INDEX(Book_Type,MATCH($B965,Book,0),1)</f>
        <v>D</v>
      </c>
      <c r="H965" s="144" t="str">
        <f aca="false">$F965&amp;$C965</f>
        <v>3IF-ELPO/SJ</v>
      </c>
    </row>
    <row r="966" customFormat="false" ht="12.75" hidden="false" customHeight="false" outlineLevel="0" collapsed="false">
      <c r="A966" s="148" t="n">
        <v>37288</v>
      </c>
      <c r="B966" s="144" t="s">
        <v>116</v>
      </c>
      <c r="C966" s="144" t="s">
        <v>157</v>
      </c>
      <c r="D966" s="145" t="n">
        <v>278199.8898</v>
      </c>
      <c r="E966" s="145" t="n">
        <v>0</v>
      </c>
      <c r="F966" s="149" t="n">
        <f aca="false">IF(REF_DT&lt;=LastDay,INDEX(IntraMonth_Buckets,MATCH($A966,IntraSumMonths,0),1),INDEX(BucketTable,MATCH($A966,SumMonths,0),1))</f>
        <v>3</v>
      </c>
      <c r="G966" s="144" t="str">
        <f aca="false">INDEX(Book_Type,MATCH($B966,Book,0),1)</f>
        <v>D</v>
      </c>
      <c r="H966" s="144" t="str">
        <f aca="false">$F966&amp;$C966</f>
        <v>3IF-HEHUB</v>
      </c>
    </row>
    <row r="967" customFormat="false" ht="12.75" hidden="false" customHeight="false" outlineLevel="0" collapsed="false">
      <c r="A967" s="148" t="n">
        <v>37288</v>
      </c>
      <c r="B967" s="144" t="s">
        <v>116</v>
      </c>
      <c r="C967" s="144" t="s">
        <v>162</v>
      </c>
      <c r="D967" s="145" t="n">
        <v>-121195.7949</v>
      </c>
      <c r="E967" s="145" t="n">
        <v>3029.8948725</v>
      </c>
      <c r="F967" s="149" t="n">
        <f aca="false">IF(REF_DT&lt;=LastDay,INDEX(IntraMonth_Buckets,MATCH($A967,IntraSumMonths,0),1),INDEX(BucketTable,MATCH($A967,SumMonths,0),1))</f>
        <v>3</v>
      </c>
      <c r="G967" s="144" t="str">
        <f aca="false">INDEX(Book_Type,MATCH($B967,Book,0),1)</f>
        <v>D</v>
      </c>
      <c r="H967" s="144" t="str">
        <f aca="false">$F967&amp;$C967</f>
        <v>3IF-NGPL/MIDCON</v>
      </c>
    </row>
    <row r="968" customFormat="false" ht="12.75" hidden="false" customHeight="false" outlineLevel="0" collapsed="false">
      <c r="A968" s="148" t="n">
        <v>37288</v>
      </c>
      <c r="B968" s="144" t="s">
        <v>116</v>
      </c>
      <c r="C968" s="144" t="s">
        <v>66</v>
      </c>
      <c r="D968" s="145" t="n">
        <v>-319929.8737</v>
      </c>
      <c r="E968" s="145" t="n">
        <v>31992.98737</v>
      </c>
      <c r="F968" s="149" t="n">
        <f aca="false">IF(REF_DT&lt;=LastDay,INDEX(IntraMonth_Buckets,MATCH($A968,IntraSumMonths,0),1),INDEX(BucketTable,MATCH($A968,SumMonths,0),1))</f>
        <v>3</v>
      </c>
      <c r="G968" s="144" t="str">
        <f aca="false">INDEX(Book_Type,MATCH($B968,Book,0),1)</f>
        <v>D</v>
      </c>
      <c r="H968" s="144" t="str">
        <f aca="false">$F968&amp;$C968</f>
        <v>3IF-NTHWST/CANBR</v>
      </c>
    </row>
    <row r="969" customFormat="false" ht="12.75" hidden="false" customHeight="false" outlineLevel="0" collapsed="false">
      <c r="A969" s="148" t="n">
        <v>37288</v>
      </c>
      <c r="B969" s="144" t="s">
        <v>116</v>
      </c>
      <c r="C969" s="144" t="s">
        <v>27</v>
      </c>
      <c r="D969" s="145" t="n">
        <v>-2193489.8834</v>
      </c>
      <c r="E969" s="145" t="n">
        <v>219348.98834</v>
      </c>
      <c r="F969" s="149" t="n">
        <f aca="false">IF(REF_DT&lt;=LastDay,INDEX(IntraMonth_Buckets,MATCH($A969,IntraSumMonths,0),1),INDEX(BucketTable,MATCH($A969,SumMonths,0),1))</f>
        <v>3</v>
      </c>
      <c r="G969" s="144" t="str">
        <f aca="false">INDEX(Book_Type,MATCH($B969,Book,0),1)</f>
        <v>D</v>
      </c>
      <c r="H969" s="144" t="str">
        <f aca="false">$F969&amp;$C969</f>
        <v>3IF-NWPL_ROCKY_M</v>
      </c>
    </row>
    <row r="970" customFormat="false" ht="12.75" hidden="false" customHeight="false" outlineLevel="0" collapsed="false">
      <c r="A970" s="148" t="n">
        <v>37288</v>
      </c>
      <c r="B970" s="144" t="s">
        <v>116</v>
      </c>
      <c r="C970" s="144" t="s">
        <v>164</v>
      </c>
      <c r="D970" s="145" t="n">
        <v>139099.9449</v>
      </c>
      <c r="E970" s="145" t="n">
        <v>-3477.4986225</v>
      </c>
      <c r="F970" s="149" t="n">
        <f aca="false">IF(REF_DT&lt;=LastDay,INDEX(IntraMonth_Buckets,MATCH($A970,IntraSumMonths,0),1),INDEX(BucketTable,MATCH($A970,SumMonths,0),1))</f>
        <v>3</v>
      </c>
      <c r="G970" s="144" t="str">
        <f aca="false">INDEX(Book_Type,MATCH($B970,Book,0),1)</f>
        <v>D</v>
      </c>
      <c r="H970" s="144" t="str">
        <f aca="false">$F970&amp;$C970</f>
        <v>3IF-PAN/TX/OK</v>
      </c>
    </row>
    <row r="971" customFormat="false" ht="12.75" hidden="false" customHeight="false" outlineLevel="0" collapsed="false">
      <c r="A971" s="148" t="n">
        <v>37288</v>
      </c>
      <c r="B971" s="144" t="s">
        <v>116</v>
      </c>
      <c r="C971" s="144" t="s">
        <v>28</v>
      </c>
      <c r="D971" s="145" t="n">
        <v>-278199.8899</v>
      </c>
      <c r="E971" s="145" t="n">
        <v>2781.998899</v>
      </c>
      <c r="F971" s="149" t="n">
        <f aca="false">IF(REF_DT&lt;=LastDay,INDEX(IntraMonth_Buckets,MATCH($A971,IntraSumMonths,0),1),INDEX(BucketTable,MATCH($A971,SumMonths,0),1))</f>
        <v>3</v>
      </c>
      <c r="G971" s="144" t="str">
        <f aca="false">INDEX(Book_Type,MATCH($B971,Book,0),1)</f>
        <v>D</v>
      </c>
      <c r="H971" s="144" t="str">
        <f aca="false">$F971&amp;$C971</f>
        <v>3IF-QUESTAR</v>
      </c>
    </row>
    <row r="972" customFormat="false" ht="12.75" hidden="false" customHeight="false" outlineLevel="0" collapsed="false">
      <c r="A972" s="148" t="n">
        <v>37288</v>
      </c>
      <c r="B972" s="144" t="s">
        <v>116</v>
      </c>
      <c r="C972" s="144" t="s">
        <v>18</v>
      </c>
      <c r="D972" s="145" t="n">
        <v>-455957.6969</v>
      </c>
      <c r="E972" s="145" t="n">
        <v>4559.576969</v>
      </c>
      <c r="F972" s="149" t="n">
        <f aca="false">IF(REF_DT&lt;=LastDay,INDEX(IntraMonth_Buckets,MATCH($A972,IntraSumMonths,0),1),INDEX(BucketTable,MATCH($A972,SumMonths,0),1))</f>
        <v>3</v>
      </c>
      <c r="G972" s="144" t="str">
        <f aca="false">INDEX(Book_Type,MATCH($B972,Book,0),1)</f>
        <v>D</v>
      </c>
      <c r="H972" s="144" t="str">
        <f aca="false">$F972&amp;$C972</f>
        <v>3NGI-MALIN</v>
      </c>
    </row>
    <row r="973" customFormat="false" ht="12.75" hidden="false" customHeight="false" outlineLevel="0" collapsed="false">
      <c r="A973" s="148" t="n">
        <v>37288</v>
      </c>
      <c r="B973" s="144" t="s">
        <v>116</v>
      </c>
      <c r="C973" s="144" t="s">
        <v>13</v>
      </c>
      <c r="D973" s="145" t="n">
        <v>-971841.6361</v>
      </c>
      <c r="E973" s="145" t="n">
        <v>0</v>
      </c>
      <c r="F973" s="149" t="n">
        <f aca="false">IF(REF_DT&lt;=LastDay,INDEX(IntraMonth_Buckets,MATCH($A973,IntraSumMonths,0),1),INDEX(BucketTable,MATCH($A973,SumMonths,0),1))</f>
        <v>3</v>
      </c>
      <c r="G973" s="144" t="str">
        <f aca="false">INDEX(Book_Type,MATCH($B973,Book,0),1)</f>
        <v>D</v>
      </c>
      <c r="H973" s="144" t="str">
        <f aca="false">$F973&amp;$C973</f>
        <v>3NGI-PGE/CG</v>
      </c>
    </row>
    <row r="974" customFormat="false" ht="12.75" hidden="false" customHeight="false" outlineLevel="0" collapsed="false">
      <c r="A974" s="148" t="n">
        <v>37288</v>
      </c>
      <c r="B974" s="144" t="s">
        <v>116</v>
      </c>
      <c r="C974" s="144" t="s">
        <v>24</v>
      </c>
      <c r="D974" s="145" t="n">
        <v>278199.8898</v>
      </c>
      <c r="E974" s="145" t="n">
        <v>0</v>
      </c>
      <c r="F974" s="149" t="n">
        <f aca="false">IF(REF_DT&lt;=LastDay,INDEX(IntraMonth_Buckets,MATCH($A974,IntraSumMonths,0),1),INDEX(BucketTable,MATCH($A974,SumMonths,0),1))</f>
        <v>3</v>
      </c>
      <c r="G974" s="144" t="str">
        <f aca="false">INDEX(Book_Type,MATCH($B974,Book,0),1)</f>
        <v>D</v>
      </c>
      <c r="H974" s="144" t="str">
        <f aca="false">$F974&amp;$C974</f>
        <v>3NGI-SOBDR-PG&amp;E</v>
      </c>
    </row>
    <row r="975" customFormat="false" ht="12.75" hidden="false" customHeight="false" outlineLevel="0" collapsed="false">
      <c r="A975" s="148" t="n">
        <v>37288</v>
      </c>
      <c r="B975" s="144" t="s">
        <v>116</v>
      </c>
      <c r="C975" s="144" t="s">
        <v>20</v>
      </c>
      <c r="D975" s="145" t="n">
        <v>1159398.0406</v>
      </c>
      <c r="E975" s="145" t="n">
        <v>-115939.80406</v>
      </c>
      <c r="F975" s="149" t="n">
        <f aca="false">IF(REF_DT&lt;=LastDay,INDEX(IntraMonth_Buckets,MATCH($A975,IntraSumMonths,0),1),INDEX(BucketTable,MATCH($A975,SumMonths,0),1))</f>
        <v>3</v>
      </c>
      <c r="G975" s="144" t="str">
        <f aca="false">INDEX(Book_Type,MATCH($B975,Book,0),1)</f>
        <v>D</v>
      </c>
      <c r="H975" s="144" t="str">
        <f aca="false">$F975&amp;$C975</f>
        <v>3NGI-SOCAL</v>
      </c>
    </row>
    <row r="976" customFormat="false" ht="12.75" hidden="false" customHeight="false" outlineLevel="0" collapsed="false">
      <c r="A976" s="148" t="n">
        <v>37316</v>
      </c>
      <c r="B976" s="144" t="s">
        <v>116</v>
      </c>
      <c r="C976" s="144" t="s">
        <v>71</v>
      </c>
      <c r="D976" s="145" t="n">
        <v>1844966.7216</v>
      </c>
      <c r="E976" s="145" t="n">
        <v>-368993.34432</v>
      </c>
      <c r="F976" s="149" t="n">
        <f aca="false">IF(REF_DT&lt;=LastDay,INDEX(IntraMonth_Buckets,MATCH($A976,IntraSumMonths,0),1),INDEX(BucketTable,MATCH($A976,SumMonths,0),1))</f>
        <v>3</v>
      </c>
      <c r="G976" s="144" t="str">
        <f aca="false">INDEX(Book_Type,MATCH($B976,Book,0),1)</f>
        <v>D</v>
      </c>
      <c r="H976" s="144" t="str">
        <f aca="false">$F976&amp;$C976</f>
        <v>3CGPR-AECO/BASIS</v>
      </c>
    </row>
    <row r="977" customFormat="false" ht="12.75" hidden="false" customHeight="false" outlineLevel="0" collapsed="false">
      <c r="A977" s="148" t="n">
        <v>37316</v>
      </c>
      <c r="B977" s="144" t="s">
        <v>116</v>
      </c>
      <c r="C977" s="144" t="s">
        <v>163</v>
      </c>
      <c r="D977" s="145" t="n">
        <v>-1537.4723</v>
      </c>
      <c r="E977" s="145" t="n">
        <v>153.74723</v>
      </c>
      <c r="F977" s="149" t="n">
        <f aca="false">IF(REF_DT&lt;=LastDay,INDEX(IntraMonth_Buckets,MATCH($A977,IntraSumMonths,0),1),INDEX(BucketTable,MATCH($A977,SumMonths,0),1))</f>
        <v>3</v>
      </c>
      <c r="G977" s="144" t="str">
        <f aca="false">INDEX(Book_Type,MATCH($B977,Book,0),1)</f>
        <v>D</v>
      </c>
      <c r="H977" s="144" t="str">
        <f aca="false">$F977&amp;$C977</f>
        <v>3DJ/BASIN/PSCO</v>
      </c>
    </row>
    <row r="978" customFormat="false" ht="12.75" hidden="false" customHeight="false" outlineLevel="0" collapsed="false">
      <c r="A978" s="148" t="n">
        <v>37316</v>
      </c>
      <c r="B978" s="144" t="s">
        <v>116</v>
      </c>
      <c r="C978" s="144" t="s">
        <v>36</v>
      </c>
      <c r="D978" s="145" t="n">
        <v>954458.8162</v>
      </c>
      <c r="E978" s="145" t="n">
        <v>-9544.588162</v>
      </c>
      <c r="F978" s="149" t="n">
        <f aca="false">IF(REF_DT&lt;=LastDay,INDEX(IntraMonth_Buckets,MATCH($A978,IntraSumMonths,0),1),INDEX(BucketTable,MATCH($A978,SumMonths,0),1))</f>
        <v>3</v>
      </c>
      <c r="G978" s="144" t="str">
        <f aca="false">INDEX(Book_Type,MATCH($B978,Book,0),1)</f>
        <v>D</v>
      </c>
      <c r="H978" s="144" t="str">
        <f aca="false">$F978&amp;$C978</f>
        <v>3IF-CIG/RKYMTN</v>
      </c>
    </row>
    <row r="979" customFormat="false" ht="12.75" hidden="false" customHeight="false" outlineLevel="0" collapsed="false">
      <c r="A979" s="148" t="n">
        <v>37316</v>
      </c>
      <c r="B979" s="144" t="s">
        <v>116</v>
      </c>
      <c r="C979" s="144" t="s">
        <v>46</v>
      </c>
      <c r="D979" s="145" t="n">
        <v>614988.9072</v>
      </c>
      <c r="E979" s="145" t="n">
        <v>-61498.89072</v>
      </c>
      <c r="F979" s="149" t="n">
        <f aca="false">IF(REF_DT&lt;=LastDay,INDEX(IntraMonth_Buckets,MATCH($A979,IntraSumMonths,0),1),INDEX(BucketTable,MATCH($A979,SumMonths,0),1))</f>
        <v>3</v>
      </c>
      <c r="G979" s="144" t="str">
        <f aca="false">INDEX(Book_Type,MATCH($B979,Book,0),1)</f>
        <v>D</v>
      </c>
      <c r="H979" s="144" t="str">
        <f aca="false">$F979&amp;$C979</f>
        <v>3IF-ELPO/PERMIAN</v>
      </c>
    </row>
    <row r="980" customFormat="false" ht="12.75" hidden="false" customHeight="false" outlineLevel="0" collapsed="false">
      <c r="A980" s="148" t="n">
        <v>37316</v>
      </c>
      <c r="B980" s="144" t="s">
        <v>116</v>
      </c>
      <c r="C980" s="144" t="s">
        <v>51</v>
      </c>
      <c r="D980" s="145" t="n">
        <v>153747.2268</v>
      </c>
      <c r="E980" s="145" t="n">
        <v>-15374.72268</v>
      </c>
      <c r="F980" s="149" t="n">
        <f aca="false">IF(REF_DT&lt;=LastDay,INDEX(IntraMonth_Buckets,MATCH($A980,IntraSumMonths,0),1),INDEX(BucketTable,MATCH($A980,SumMonths,0),1))</f>
        <v>3</v>
      </c>
      <c r="G980" s="144" t="str">
        <f aca="false">INDEX(Book_Type,MATCH($B980,Book,0),1)</f>
        <v>D</v>
      </c>
      <c r="H980" s="144" t="str">
        <f aca="false">$F980&amp;$C980</f>
        <v>3IF-ELPO/SJ</v>
      </c>
    </row>
    <row r="981" customFormat="false" ht="12.75" hidden="false" customHeight="false" outlineLevel="0" collapsed="false">
      <c r="A981" s="148" t="n">
        <v>37316</v>
      </c>
      <c r="B981" s="144" t="s">
        <v>116</v>
      </c>
      <c r="C981" s="144" t="s">
        <v>157</v>
      </c>
      <c r="D981" s="145" t="n">
        <v>307494.4536</v>
      </c>
      <c r="E981" s="145" t="n">
        <v>0</v>
      </c>
      <c r="F981" s="149" t="n">
        <f aca="false">IF(REF_DT&lt;=LastDay,INDEX(IntraMonth_Buckets,MATCH($A981,IntraSumMonths,0),1),INDEX(BucketTable,MATCH($A981,SumMonths,0),1))</f>
        <v>3</v>
      </c>
      <c r="G981" s="144" t="str">
        <f aca="false">INDEX(Book_Type,MATCH($B981,Book,0),1)</f>
        <v>D</v>
      </c>
      <c r="H981" s="144" t="str">
        <f aca="false">$F981&amp;$C981</f>
        <v>3IF-HEHUB</v>
      </c>
    </row>
    <row r="982" customFormat="false" ht="12.75" hidden="false" customHeight="false" outlineLevel="0" collapsed="false">
      <c r="A982" s="148" t="n">
        <v>37316</v>
      </c>
      <c r="B982" s="144" t="s">
        <v>116</v>
      </c>
      <c r="C982" s="144" t="s">
        <v>162</v>
      </c>
      <c r="D982" s="145" t="n">
        <v>-39648.93</v>
      </c>
      <c r="E982" s="145" t="n">
        <v>991.22325</v>
      </c>
      <c r="F982" s="149" t="n">
        <f aca="false">IF(REF_DT&lt;=LastDay,INDEX(IntraMonth_Buckets,MATCH($A982,IntraSumMonths,0),1),INDEX(BucketTable,MATCH($A982,SumMonths,0),1))</f>
        <v>3</v>
      </c>
      <c r="G982" s="144" t="str">
        <f aca="false">INDEX(Book_Type,MATCH($B982,Book,0),1)</f>
        <v>D</v>
      </c>
      <c r="H982" s="144" t="str">
        <f aca="false">$F982&amp;$C982</f>
        <v>3IF-NGPL/MIDCON</v>
      </c>
    </row>
    <row r="983" customFormat="false" ht="12.75" hidden="false" customHeight="false" outlineLevel="0" collapsed="false">
      <c r="A983" s="148" t="n">
        <v>37316</v>
      </c>
      <c r="B983" s="144" t="s">
        <v>116</v>
      </c>
      <c r="C983" s="144" t="s">
        <v>66</v>
      </c>
      <c r="D983" s="145" t="n">
        <v>-46124.1681</v>
      </c>
      <c r="E983" s="145" t="n">
        <v>4612.41681</v>
      </c>
      <c r="F983" s="149" t="n">
        <f aca="false">IF(REF_DT&lt;=LastDay,INDEX(IntraMonth_Buckets,MATCH($A983,IntraSumMonths,0),1),INDEX(BucketTable,MATCH($A983,SumMonths,0),1))</f>
        <v>3</v>
      </c>
      <c r="G983" s="144" t="str">
        <f aca="false">INDEX(Book_Type,MATCH($B983,Book,0),1)</f>
        <v>D</v>
      </c>
      <c r="H983" s="144" t="str">
        <f aca="false">$F983&amp;$C983</f>
        <v>3IF-NTHWST/CANBR</v>
      </c>
    </row>
    <row r="984" customFormat="false" ht="12.75" hidden="false" customHeight="false" outlineLevel="0" collapsed="false">
      <c r="A984" s="148" t="n">
        <v>37316</v>
      </c>
      <c r="B984" s="144" t="s">
        <v>116</v>
      </c>
      <c r="C984" s="144" t="s">
        <v>27</v>
      </c>
      <c r="D984" s="145" t="n">
        <v>-3183387.9104</v>
      </c>
      <c r="E984" s="145" t="n">
        <v>318338.79104</v>
      </c>
      <c r="F984" s="149" t="n">
        <f aca="false">IF(REF_DT&lt;=LastDay,INDEX(IntraMonth_Buckets,MATCH($A984,IntraSumMonths,0),1),INDEX(BucketTable,MATCH($A984,SumMonths,0),1))</f>
        <v>3</v>
      </c>
      <c r="G984" s="144" t="str">
        <f aca="false">INDEX(Book_Type,MATCH($B984,Book,0),1)</f>
        <v>D</v>
      </c>
      <c r="H984" s="144" t="str">
        <f aca="false">$F984&amp;$C984</f>
        <v>3IF-NWPL_ROCKY_M</v>
      </c>
    </row>
    <row r="985" customFormat="false" ht="12.75" hidden="false" customHeight="false" outlineLevel="0" collapsed="false">
      <c r="A985" s="148" t="n">
        <v>37316</v>
      </c>
      <c r="B985" s="144" t="s">
        <v>116</v>
      </c>
      <c r="C985" s="144" t="s">
        <v>164</v>
      </c>
      <c r="D985" s="145" t="n">
        <v>153747.2268</v>
      </c>
      <c r="E985" s="145" t="n">
        <v>-3843.68067</v>
      </c>
      <c r="F985" s="149" t="n">
        <f aca="false">IF(REF_DT&lt;=LastDay,INDEX(IntraMonth_Buckets,MATCH($A985,IntraSumMonths,0),1),INDEX(BucketTable,MATCH($A985,SumMonths,0),1))</f>
        <v>3</v>
      </c>
      <c r="G985" s="144" t="str">
        <f aca="false">INDEX(Book_Type,MATCH($B985,Book,0),1)</f>
        <v>D</v>
      </c>
      <c r="H985" s="144" t="str">
        <f aca="false">$F985&amp;$C985</f>
        <v>3IF-PAN/TX/OK</v>
      </c>
    </row>
    <row r="986" customFormat="false" ht="12.75" hidden="false" customHeight="false" outlineLevel="0" collapsed="false">
      <c r="A986" s="148" t="n">
        <v>37316</v>
      </c>
      <c r="B986" s="144" t="s">
        <v>116</v>
      </c>
      <c r="C986" s="144" t="s">
        <v>28</v>
      </c>
      <c r="D986" s="145" t="n">
        <v>-307494.4536</v>
      </c>
      <c r="E986" s="145" t="n">
        <v>3074.944536</v>
      </c>
      <c r="F986" s="149" t="n">
        <f aca="false">IF(REF_DT&lt;=LastDay,INDEX(IntraMonth_Buckets,MATCH($A986,IntraSumMonths,0),1),INDEX(BucketTable,MATCH($A986,SumMonths,0),1))</f>
        <v>3</v>
      </c>
      <c r="G986" s="144" t="str">
        <f aca="false">INDEX(Book_Type,MATCH($B986,Book,0),1)</f>
        <v>D</v>
      </c>
      <c r="H986" s="144" t="str">
        <f aca="false">$F986&amp;$C986</f>
        <v>3IF-QUESTAR</v>
      </c>
    </row>
    <row r="987" customFormat="false" ht="12.75" hidden="false" customHeight="false" outlineLevel="0" collapsed="false">
      <c r="A987" s="148" t="n">
        <v>37316</v>
      </c>
      <c r="B987" s="144" t="s">
        <v>116</v>
      </c>
      <c r="C987" s="144" t="s">
        <v>18</v>
      </c>
      <c r="D987" s="145" t="n">
        <v>-529079.9162</v>
      </c>
      <c r="E987" s="145" t="n">
        <v>5290.799162</v>
      </c>
      <c r="F987" s="149" t="n">
        <f aca="false">IF(REF_DT&lt;=LastDay,INDEX(IntraMonth_Buckets,MATCH($A987,IntraSumMonths,0),1),INDEX(BucketTable,MATCH($A987,SumMonths,0),1))</f>
        <v>3</v>
      </c>
      <c r="G987" s="144" t="str">
        <f aca="false">INDEX(Book_Type,MATCH($B987,Book,0),1)</f>
        <v>D</v>
      </c>
      <c r="H987" s="144" t="str">
        <f aca="false">$F987&amp;$C987</f>
        <v>3NGI-MALIN</v>
      </c>
    </row>
    <row r="988" customFormat="false" ht="12.75" hidden="false" customHeight="false" outlineLevel="0" collapsed="false">
      <c r="A988" s="148" t="n">
        <v>37316</v>
      </c>
      <c r="B988" s="144" t="s">
        <v>116</v>
      </c>
      <c r="C988" s="144" t="s">
        <v>13</v>
      </c>
      <c r="D988" s="145" t="n">
        <v>-2035157.9924</v>
      </c>
      <c r="E988" s="145" t="n">
        <v>0</v>
      </c>
      <c r="F988" s="149" t="n">
        <f aca="false">IF(REF_DT&lt;=LastDay,INDEX(IntraMonth_Buckets,MATCH($A988,IntraSumMonths,0),1),INDEX(BucketTable,MATCH($A988,SumMonths,0),1))</f>
        <v>3</v>
      </c>
      <c r="G988" s="144" t="str">
        <f aca="false">INDEX(Book_Type,MATCH($B988,Book,0),1)</f>
        <v>D</v>
      </c>
      <c r="H988" s="144" t="str">
        <f aca="false">$F988&amp;$C988</f>
        <v>3NGI-PGE/CG</v>
      </c>
    </row>
    <row r="989" customFormat="false" ht="12.75" hidden="false" customHeight="false" outlineLevel="0" collapsed="false">
      <c r="A989" s="148" t="n">
        <v>37316</v>
      </c>
      <c r="B989" s="144" t="s">
        <v>116</v>
      </c>
      <c r="C989" s="144" t="s">
        <v>24</v>
      </c>
      <c r="D989" s="145" t="n">
        <v>307494.4536</v>
      </c>
      <c r="E989" s="145" t="n">
        <v>0</v>
      </c>
      <c r="F989" s="149" t="n">
        <f aca="false">IF(REF_DT&lt;=LastDay,INDEX(IntraMonth_Buckets,MATCH($A989,IntraSumMonths,0),1),INDEX(BucketTable,MATCH($A989,SumMonths,0),1))</f>
        <v>3</v>
      </c>
      <c r="G989" s="144" t="str">
        <f aca="false">INDEX(Book_Type,MATCH($B989,Book,0),1)</f>
        <v>D</v>
      </c>
      <c r="H989" s="144" t="str">
        <f aca="false">$F989&amp;$C989</f>
        <v>3NGI-SOBDR-PG&amp;E</v>
      </c>
    </row>
    <row r="990" customFormat="false" ht="12.75" hidden="false" customHeight="false" outlineLevel="0" collapsed="false">
      <c r="A990" s="148" t="n">
        <v>37316</v>
      </c>
      <c r="B990" s="144" t="s">
        <v>116</v>
      </c>
      <c r="C990" s="144" t="s">
        <v>20</v>
      </c>
      <c r="D990" s="145" t="n">
        <v>1407555.8612</v>
      </c>
      <c r="E990" s="145" t="n">
        <v>-140755.58612</v>
      </c>
      <c r="F990" s="149" t="n">
        <f aca="false">IF(REF_DT&lt;=LastDay,INDEX(IntraMonth_Buckets,MATCH($A990,IntraSumMonths,0),1),INDEX(BucketTable,MATCH($A990,SumMonths,0),1))</f>
        <v>3</v>
      </c>
      <c r="G990" s="144" t="str">
        <f aca="false">INDEX(Book_Type,MATCH($B990,Book,0),1)</f>
        <v>D</v>
      </c>
      <c r="H990" s="144" t="str">
        <f aca="false">$F990&amp;$C990</f>
        <v>3NGI-SOCAL</v>
      </c>
    </row>
    <row r="991" customFormat="false" ht="12.75" hidden="false" customHeight="false" outlineLevel="0" collapsed="false">
      <c r="A991" s="148" t="n">
        <v>37347</v>
      </c>
      <c r="B991" s="144" t="s">
        <v>116</v>
      </c>
      <c r="C991" s="144" t="s">
        <v>71</v>
      </c>
      <c r="D991" s="145" t="n">
        <v>-445533.2682</v>
      </c>
      <c r="E991" s="145" t="n">
        <v>0</v>
      </c>
      <c r="F991" s="149" t="n">
        <f aca="false">IF(REF_DT&lt;=LastDay,INDEX(IntraMonth_Buckets,MATCH($A991,IntraSumMonths,0),1),INDEX(BucketTable,MATCH($A991,SumMonths,0),1))</f>
        <v>4</v>
      </c>
      <c r="G991" s="144" t="str">
        <f aca="false">INDEX(Book_Type,MATCH($B991,Book,0),1)</f>
        <v>D</v>
      </c>
      <c r="H991" s="144" t="str">
        <f aca="false">$F991&amp;$C991</f>
        <v>4CGPR-AECO/BASIS</v>
      </c>
    </row>
    <row r="992" customFormat="false" ht="12.75" hidden="false" customHeight="false" outlineLevel="0" collapsed="false">
      <c r="A992" s="148" t="n">
        <v>37347</v>
      </c>
      <c r="B992" s="144" t="s">
        <v>116</v>
      </c>
      <c r="C992" s="144" t="s">
        <v>163</v>
      </c>
      <c r="D992" s="145" t="n">
        <v>-1485.1109</v>
      </c>
      <c r="E992" s="145" t="n">
        <v>148.51109</v>
      </c>
      <c r="F992" s="149" t="n">
        <f aca="false">IF(REF_DT&lt;=LastDay,INDEX(IntraMonth_Buckets,MATCH($A992,IntraSumMonths,0),1),INDEX(BucketTable,MATCH($A992,SumMonths,0),1))</f>
        <v>4</v>
      </c>
      <c r="G992" s="144" t="str">
        <f aca="false">INDEX(Book_Type,MATCH($B992,Book,0),1)</f>
        <v>D</v>
      </c>
      <c r="H992" s="144" t="str">
        <f aca="false">$F992&amp;$C992</f>
        <v>4DJ/BASIN/PSCO</v>
      </c>
    </row>
    <row r="993" customFormat="false" ht="12.75" hidden="false" customHeight="false" outlineLevel="0" collapsed="false">
      <c r="A993" s="148" t="n">
        <v>37347</v>
      </c>
      <c r="B993" s="144" t="s">
        <v>116</v>
      </c>
      <c r="C993" s="144" t="s">
        <v>36</v>
      </c>
      <c r="D993" s="145" t="n">
        <v>-1741908.3492</v>
      </c>
      <c r="E993" s="145" t="n">
        <v>17419.083492</v>
      </c>
      <c r="F993" s="149" t="n">
        <f aca="false">IF(REF_DT&lt;=LastDay,INDEX(IntraMonth_Buckets,MATCH($A993,IntraSumMonths,0),1),INDEX(BucketTable,MATCH($A993,SumMonths,0),1))</f>
        <v>4</v>
      </c>
      <c r="G993" s="144" t="str">
        <f aca="false">INDEX(Book_Type,MATCH($B993,Book,0),1)</f>
        <v>D</v>
      </c>
      <c r="H993" s="144" t="str">
        <f aca="false">$F993&amp;$C993</f>
        <v>4IF-CIG/RKYMTN</v>
      </c>
    </row>
    <row r="994" customFormat="false" ht="12.75" hidden="false" customHeight="false" outlineLevel="0" collapsed="false">
      <c r="A994" s="148" t="n">
        <v>37347</v>
      </c>
      <c r="B994" s="144" t="s">
        <v>116</v>
      </c>
      <c r="C994" s="144" t="s">
        <v>46</v>
      </c>
      <c r="D994" s="145" t="n">
        <v>-148511.0894</v>
      </c>
      <c r="E994" s="145" t="n">
        <v>14851.10894</v>
      </c>
      <c r="F994" s="149" t="n">
        <f aca="false">IF(REF_DT&lt;=LastDay,INDEX(IntraMonth_Buckets,MATCH($A994,IntraSumMonths,0),1),INDEX(BucketTable,MATCH($A994,SumMonths,0),1))</f>
        <v>4</v>
      </c>
      <c r="G994" s="144" t="str">
        <f aca="false">INDEX(Book_Type,MATCH($B994,Book,0),1)</f>
        <v>D</v>
      </c>
      <c r="H994" s="144" t="str">
        <f aca="false">$F994&amp;$C994</f>
        <v>4IF-ELPO/PERMIAN</v>
      </c>
    </row>
    <row r="995" customFormat="false" ht="12.75" hidden="false" customHeight="false" outlineLevel="0" collapsed="false">
      <c r="A995" s="148" t="n">
        <v>37347</v>
      </c>
      <c r="B995" s="144" t="s">
        <v>116</v>
      </c>
      <c r="C995" s="144" t="s">
        <v>51</v>
      </c>
      <c r="D995" s="145" t="n">
        <v>1584118.287</v>
      </c>
      <c r="E995" s="145" t="n">
        <v>-158411.8287</v>
      </c>
      <c r="F995" s="149" t="n">
        <f aca="false">IF(REF_DT&lt;=LastDay,INDEX(IntraMonth_Buckets,MATCH($A995,IntraSumMonths,0),1),INDEX(BucketTable,MATCH($A995,SumMonths,0),1))</f>
        <v>4</v>
      </c>
      <c r="G995" s="144" t="str">
        <f aca="false">INDEX(Book_Type,MATCH($B995,Book,0),1)</f>
        <v>D</v>
      </c>
      <c r="H995" s="144" t="str">
        <f aca="false">$F995&amp;$C995</f>
        <v>4IF-ELPO/SJ</v>
      </c>
    </row>
    <row r="996" customFormat="false" ht="12.75" hidden="false" customHeight="false" outlineLevel="0" collapsed="false">
      <c r="A996" s="148" t="n">
        <v>37347</v>
      </c>
      <c r="B996" s="144" t="s">
        <v>116</v>
      </c>
      <c r="C996" s="144" t="s">
        <v>162</v>
      </c>
      <c r="D996" s="145" t="n">
        <v>-81186.0622</v>
      </c>
      <c r="E996" s="145" t="n">
        <v>2029.651555</v>
      </c>
      <c r="F996" s="149" t="n">
        <f aca="false">IF(REF_DT&lt;=LastDay,INDEX(IntraMonth_Buckets,MATCH($A996,IntraSumMonths,0),1),INDEX(BucketTable,MATCH($A996,SumMonths,0),1))</f>
        <v>4</v>
      </c>
      <c r="G996" s="144" t="str">
        <f aca="false">INDEX(Book_Type,MATCH($B996,Book,0),1)</f>
        <v>D</v>
      </c>
      <c r="H996" s="144" t="str">
        <f aca="false">$F996&amp;$C996</f>
        <v>4IF-NGPL/MIDCON</v>
      </c>
    </row>
    <row r="997" customFormat="false" ht="12.75" hidden="false" customHeight="false" outlineLevel="0" collapsed="false">
      <c r="A997" s="148" t="n">
        <v>37347</v>
      </c>
      <c r="B997" s="144" t="s">
        <v>116</v>
      </c>
      <c r="C997" s="144" t="s">
        <v>66</v>
      </c>
      <c r="D997" s="145" t="n">
        <v>-742555.4469</v>
      </c>
      <c r="E997" s="145" t="n">
        <v>74255.54469</v>
      </c>
      <c r="F997" s="149" t="n">
        <f aca="false">IF(REF_DT&lt;=LastDay,INDEX(IntraMonth_Buckets,MATCH($A997,IntraSumMonths,0),1),INDEX(BucketTable,MATCH($A997,SumMonths,0),1))</f>
        <v>4</v>
      </c>
      <c r="G997" s="144" t="str">
        <f aca="false">INDEX(Book_Type,MATCH($B997,Book,0),1)</f>
        <v>D</v>
      </c>
      <c r="H997" s="144" t="str">
        <f aca="false">$F997&amp;$C997</f>
        <v>4IF-NTHWST/CANBR</v>
      </c>
    </row>
    <row r="998" customFormat="false" ht="12.75" hidden="false" customHeight="false" outlineLevel="0" collapsed="false">
      <c r="A998" s="148" t="n">
        <v>37347</v>
      </c>
      <c r="B998" s="144" t="s">
        <v>116</v>
      </c>
      <c r="C998" s="144" t="s">
        <v>27</v>
      </c>
      <c r="D998" s="145" t="n">
        <v>-753095.7735</v>
      </c>
      <c r="E998" s="145" t="n">
        <v>75309.57735</v>
      </c>
      <c r="F998" s="149" t="n">
        <f aca="false">IF(REF_DT&lt;=LastDay,INDEX(IntraMonth_Buckets,MATCH($A998,IntraSumMonths,0),1),INDEX(BucketTable,MATCH($A998,SumMonths,0),1))</f>
        <v>4</v>
      </c>
      <c r="G998" s="144" t="str">
        <f aca="false">INDEX(Book_Type,MATCH($B998,Book,0),1)</f>
        <v>D</v>
      </c>
      <c r="H998" s="144" t="str">
        <f aca="false">$F998&amp;$C998</f>
        <v>4IF-NWPL_ROCKY_M</v>
      </c>
    </row>
    <row r="999" customFormat="false" ht="12.75" hidden="false" customHeight="false" outlineLevel="0" collapsed="false">
      <c r="A999" s="148" t="n">
        <v>37347</v>
      </c>
      <c r="B999" s="144" t="s">
        <v>116</v>
      </c>
      <c r="C999" s="144" t="s">
        <v>164</v>
      </c>
      <c r="D999" s="145" t="n">
        <v>148511.0894</v>
      </c>
      <c r="E999" s="145" t="n">
        <v>-3712.777235</v>
      </c>
      <c r="F999" s="149" t="n">
        <f aca="false">IF(REF_DT&lt;=LastDay,INDEX(IntraMonth_Buckets,MATCH($A999,IntraSumMonths,0),1),INDEX(BucketTable,MATCH($A999,SumMonths,0),1))</f>
        <v>4</v>
      </c>
      <c r="G999" s="144" t="str">
        <f aca="false">INDEX(Book_Type,MATCH($B999,Book,0),1)</f>
        <v>D</v>
      </c>
      <c r="H999" s="144" t="str">
        <f aca="false">$F999&amp;$C999</f>
        <v>4IF-PAN/TX/OK</v>
      </c>
    </row>
    <row r="1000" customFormat="false" ht="12.75" hidden="false" customHeight="false" outlineLevel="0" collapsed="false">
      <c r="A1000" s="148" t="n">
        <v>37347</v>
      </c>
      <c r="B1000" s="144" t="s">
        <v>116</v>
      </c>
      <c r="C1000" s="144" t="s">
        <v>28</v>
      </c>
      <c r="D1000" s="145" t="n">
        <v>-14851.1089</v>
      </c>
      <c r="E1000" s="145" t="n">
        <v>148.511089</v>
      </c>
      <c r="F1000" s="149" t="n">
        <f aca="false">IF(REF_DT&lt;=LastDay,INDEX(IntraMonth_Buckets,MATCH($A1000,IntraSumMonths,0),1),INDEX(BucketTable,MATCH($A1000,SumMonths,0),1))</f>
        <v>4</v>
      </c>
      <c r="G1000" s="144" t="str">
        <f aca="false">INDEX(Book_Type,MATCH($B1000,Book,0),1)</f>
        <v>D</v>
      </c>
      <c r="H1000" s="144" t="str">
        <f aca="false">$F1000&amp;$C1000</f>
        <v>4IF-QUESTAR</v>
      </c>
    </row>
    <row r="1001" customFormat="false" ht="12.75" hidden="false" customHeight="false" outlineLevel="0" collapsed="false">
      <c r="A1001" s="148" t="n">
        <v>37347</v>
      </c>
      <c r="B1001" s="144" t="s">
        <v>116</v>
      </c>
      <c r="C1001" s="144" t="s">
        <v>18</v>
      </c>
      <c r="D1001" s="145" t="n">
        <v>-2870002.5452</v>
      </c>
      <c r="E1001" s="145" t="n">
        <v>28700.025452</v>
      </c>
      <c r="F1001" s="149" t="n">
        <f aca="false">IF(REF_DT&lt;=LastDay,INDEX(IntraMonth_Buckets,MATCH($A1001,IntraSumMonths,0),1),INDEX(BucketTable,MATCH($A1001,SumMonths,0),1))</f>
        <v>4</v>
      </c>
      <c r="G1001" s="144" t="str">
        <f aca="false">INDEX(Book_Type,MATCH($B1001,Book,0),1)</f>
        <v>D</v>
      </c>
      <c r="H1001" s="144" t="str">
        <f aca="false">$F1001&amp;$C1001</f>
        <v>4NGI-MALIN</v>
      </c>
    </row>
    <row r="1002" customFormat="false" ht="12.75" hidden="false" customHeight="false" outlineLevel="0" collapsed="false">
      <c r="A1002" s="148" t="n">
        <v>37347</v>
      </c>
      <c r="B1002" s="144" t="s">
        <v>116</v>
      </c>
      <c r="C1002" s="144" t="s">
        <v>13</v>
      </c>
      <c r="D1002" s="145" t="n">
        <v>1267451.0612</v>
      </c>
      <c r="E1002" s="145" t="n">
        <v>0</v>
      </c>
      <c r="F1002" s="149" t="n">
        <f aca="false">IF(REF_DT&lt;=LastDay,INDEX(IntraMonth_Buckets,MATCH($A1002,IntraSumMonths,0),1),INDEX(BucketTable,MATCH($A1002,SumMonths,0),1))</f>
        <v>4</v>
      </c>
      <c r="G1002" s="144" t="str">
        <f aca="false">INDEX(Book_Type,MATCH($B1002,Book,0),1)</f>
        <v>D</v>
      </c>
      <c r="H1002" s="144" t="str">
        <f aca="false">$F1002&amp;$C1002</f>
        <v>4NGI-PGE/CG</v>
      </c>
    </row>
    <row r="1003" customFormat="false" ht="12.75" hidden="false" customHeight="false" outlineLevel="0" collapsed="false">
      <c r="A1003" s="148" t="n">
        <v>37347</v>
      </c>
      <c r="B1003" s="144" t="s">
        <v>116</v>
      </c>
      <c r="C1003" s="144" t="s">
        <v>20</v>
      </c>
      <c r="D1003" s="145" t="n">
        <v>1208137.7123</v>
      </c>
      <c r="E1003" s="145" t="n">
        <v>-120813.77123</v>
      </c>
      <c r="F1003" s="149" t="n">
        <f aca="false">IF(REF_DT&lt;=LastDay,INDEX(IntraMonth_Buckets,MATCH($A1003,IntraSumMonths,0),1),INDEX(BucketTable,MATCH($A1003,SumMonths,0),1))</f>
        <v>4</v>
      </c>
      <c r="G1003" s="144" t="str">
        <f aca="false">INDEX(Book_Type,MATCH($B1003,Book,0),1)</f>
        <v>D</v>
      </c>
      <c r="H1003" s="144" t="str">
        <f aca="false">$F1003&amp;$C1003</f>
        <v>4NGI-SOCAL</v>
      </c>
    </row>
    <row r="1004" customFormat="false" ht="12.75" hidden="false" customHeight="false" outlineLevel="0" collapsed="false">
      <c r="A1004" s="148" t="n">
        <v>37377</v>
      </c>
      <c r="B1004" s="144" t="s">
        <v>116</v>
      </c>
      <c r="C1004" s="144" t="s">
        <v>71</v>
      </c>
      <c r="D1004" s="145" t="n">
        <v>-459510.3192</v>
      </c>
      <c r="E1004" s="145" t="n">
        <v>0</v>
      </c>
      <c r="F1004" s="149" t="n">
        <f aca="false">IF(REF_DT&lt;=LastDay,INDEX(IntraMonth_Buckets,MATCH($A1004,IntraSumMonths,0),1),INDEX(BucketTable,MATCH($A1004,SumMonths,0),1))</f>
        <v>4</v>
      </c>
      <c r="G1004" s="144" t="str">
        <f aca="false">INDEX(Book_Type,MATCH($B1004,Book,0),1)</f>
        <v>D</v>
      </c>
      <c r="H1004" s="144" t="str">
        <f aca="false">$F1004&amp;$C1004</f>
        <v>4CGPR-AECO/BASIS</v>
      </c>
    </row>
    <row r="1005" customFormat="false" ht="12.75" hidden="false" customHeight="false" outlineLevel="0" collapsed="false">
      <c r="A1005" s="148" t="n">
        <v>37377</v>
      </c>
      <c r="B1005" s="144" t="s">
        <v>116</v>
      </c>
      <c r="C1005" s="144" t="s">
        <v>163</v>
      </c>
      <c r="D1005" s="145" t="n">
        <v>-1531.7011</v>
      </c>
      <c r="E1005" s="145" t="n">
        <v>153.17011</v>
      </c>
      <c r="F1005" s="149" t="n">
        <f aca="false">IF(REF_DT&lt;=LastDay,INDEX(IntraMonth_Buckets,MATCH($A1005,IntraSumMonths,0),1),INDEX(BucketTable,MATCH($A1005,SumMonths,0),1))</f>
        <v>4</v>
      </c>
      <c r="G1005" s="144" t="str">
        <f aca="false">INDEX(Book_Type,MATCH($B1005,Book,0),1)</f>
        <v>D</v>
      </c>
      <c r="H1005" s="144" t="str">
        <f aca="false">$F1005&amp;$C1005</f>
        <v>4DJ/BASIN/PSCO</v>
      </c>
    </row>
    <row r="1006" customFormat="false" ht="12.75" hidden="false" customHeight="false" outlineLevel="0" collapsed="false">
      <c r="A1006" s="148" t="n">
        <v>37377</v>
      </c>
      <c r="B1006" s="144" t="s">
        <v>116</v>
      </c>
      <c r="C1006" s="144" t="s">
        <v>36</v>
      </c>
      <c r="D1006" s="145" t="n">
        <v>-1785866.5978</v>
      </c>
      <c r="E1006" s="145" t="n">
        <v>17858.665978</v>
      </c>
      <c r="F1006" s="149" t="n">
        <f aca="false">IF(REF_DT&lt;=LastDay,INDEX(IntraMonth_Buckets,MATCH($A1006,IntraSumMonths,0),1),INDEX(BucketTable,MATCH($A1006,SumMonths,0),1))</f>
        <v>4</v>
      </c>
      <c r="G1006" s="144" t="str">
        <f aca="false">INDEX(Book_Type,MATCH($B1006,Book,0),1)</f>
        <v>D</v>
      </c>
      <c r="H1006" s="144" t="str">
        <f aca="false">$F1006&amp;$C1006</f>
        <v>4IF-CIG/RKYMTN</v>
      </c>
    </row>
    <row r="1007" customFormat="false" ht="12.75" hidden="false" customHeight="false" outlineLevel="0" collapsed="false">
      <c r="A1007" s="148" t="n">
        <v>37377</v>
      </c>
      <c r="B1007" s="144" t="s">
        <v>116</v>
      </c>
      <c r="C1007" s="144" t="s">
        <v>46</v>
      </c>
      <c r="D1007" s="145" t="n">
        <v>-153170.1064</v>
      </c>
      <c r="E1007" s="145" t="n">
        <v>15317.01064</v>
      </c>
      <c r="F1007" s="149" t="n">
        <f aca="false">IF(REF_DT&lt;=LastDay,INDEX(IntraMonth_Buckets,MATCH($A1007,IntraSumMonths,0),1),INDEX(BucketTable,MATCH($A1007,SumMonths,0),1))</f>
        <v>4</v>
      </c>
      <c r="G1007" s="144" t="str">
        <f aca="false">INDEX(Book_Type,MATCH($B1007,Book,0),1)</f>
        <v>D</v>
      </c>
      <c r="H1007" s="144" t="str">
        <f aca="false">$F1007&amp;$C1007</f>
        <v>4IF-ELPO/PERMIAN</v>
      </c>
    </row>
    <row r="1008" customFormat="false" ht="12.75" hidden="false" customHeight="false" outlineLevel="0" collapsed="false">
      <c r="A1008" s="148" t="n">
        <v>37377</v>
      </c>
      <c r="B1008" s="144" t="s">
        <v>116</v>
      </c>
      <c r="C1008" s="144" t="s">
        <v>51</v>
      </c>
      <c r="D1008" s="145" t="n">
        <v>1635461.4587</v>
      </c>
      <c r="E1008" s="145" t="n">
        <v>-163546.14587</v>
      </c>
      <c r="F1008" s="149" t="n">
        <f aca="false">IF(REF_DT&lt;=LastDay,INDEX(IntraMonth_Buckets,MATCH($A1008,IntraSumMonths,0),1),INDEX(BucketTable,MATCH($A1008,SumMonths,0),1))</f>
        <v>4</v>
      </c>
      <c r="G1008" s="144" t="str">
        <f aca="false">INDEX(Book_Type,MATCH($B1008,Book,0),1)</f>
        <v>D</v>
      </c>
      <c r="H1008" s="144" t="str">
        <f aca="false">$F1008&amp;$C1008</f>
        <v>4IF-ELPO/SJ</v>
      </c>
    </row>
    <row r="1009" customFormat="false" ht="12.75" hidden="false" customHeight="false" outlineLevel="0" collapsed="false">
      <c r="A1009" s="148" t="n">
        <v>37377</v>
      </c>
      <c r="B1009" s="144" t="s">
        <v>116</v>
      </c>
      <c r="C1009" s="144" t="s">
        <v>162</v>
      </c>
      <c r="D1009" s="145" t="n">
        <v>-39500.1</v>
      </c>
      <c r="E1009" s="145" t="n">
        <v>987.5025</v>
      </c>
      <c r="F1009" s="149" t="n">
        <f aca="false">IF(REF_DT&lt;=LastDay,INDEX(IntraMonth_Buckets,MATCH($A1009,IntraSumMonths,0),1),INDEX(BucketTable,MATCH($A1009,SumMonths,0),1))</f>
        <v>4</v>
      </c>
      <c r="G1009" s="144" t="str">
        <f aca="false">INDEX(Book_Type,MATCH($B1009,Book,0),1)</f>
        <v>D</v>
      </c>
      <c r="H1009" s="144" t="str">
        <f aca="false">$F1009&amp;$C1009</f>
        <v>4IF-NGPL/MIDCON</v>
      </c>
    </row>
    <row r="1010" customFormat="false" ht="12.75" hidden="false" customHeight="false" outlineLevel="0" collapsed="false">
      <c r="A1010" s="148" t="n">
        <v>37377</v>
      </c>
      <c r="B1010" s="144" t="s">
        <v>116</v>
      </c>
      <c r="C1010" s="144" t="s">
        <v>66</v>
      </c>
      <c r="D1010" s="145" t="n">
        <v>-459510.3192</v>
      </c>
      <c r="E1010" s="145" t="n">
        <v>45951.03192</v>
      </c>
      <c r="F1010" s="149" t="n">
        <f aca="false">IF(REF_DT&lt;=LastDay,INDEX(IntraMonth_Buckets,MATCH($A1010,IntraSumMonths,0),1),INDEX(BucketTable,MATCH($A1010,SumMonths,0),1))</f>
        <v>4</v>
      </c>
      <c r="G1010" s="144" t="str">
        <f aca="false">INDEX(Book_Type,MATCH($B1010,Book,0),1)</f>
        <v>D</v>
      </c>
      <c r="H1010" s="144" t="str">
        <f aca="false">$F1010&amp;$C1010</f>
        <v>4IF-NTHWST/CANBR</v>
      </c>
    </row>
    <row r="1011" customFormat="false" ht="12.75" hidden="false" customHeight="false" outlineLevel="0" collapsed="false">
      <c r="A1011" s="148" t="n">
        <v>37377</v>
      </c>
      <c r="B1011" s="144" t="s">
        <v>116</v>
      </c>
      <c r="C1011" s="144" t="s">
        <v>27</v>
      </c>
      <c r="D1011" s="145" t="n">
        <v>381287.8289</v>
      </c>
      <c r="E1011" s="145" t="n">
        <v>-38128.78289</v>
      </c>
      <c r="F1011" s="149" t="n">
        <f aca="false">IF(REF_DT&lt;=LastDay,INDEX(IntraMonth_Buckets,MATCH($A1011,IntraSumMonths,0),1),INDEX(BucketTable,MATCH($A1011,SumMonths,0),1))</f>
        <v>4</v>
      </c>
      <c r="G1011" s="144" t="str">
        <f aca="false">INDEX(Book_Type,MATCH($B1011,Book,0),1)</f>
        <v>D</v>
      </c>
      <c r="H1011" s="144" t="str">
        <f aca="false">$F1011&amp;$C1011</f>
        <v>4IF-NWPL_ROCKY_M</v>
      </c>
    </row>
    <row r="1012" customFormat="false" ht="12.75" hidden="false" customHeight="false" outlineLevel="0" collapsed="false">
      <c r="A1012" s="148" t="n">
        <v>37377</v>
      </c>
      <c r="B1012" s="144" t="s">
        <v>116</v>
      </c>
      <c r="C1012" s="144" t="s">
        <v>164</v>
      </c>
      <c r="D1012" s="145" t="n">
        <v>153170.1064</v>
      </c>
      <c r="E1012" s="145" t="n">
        <v>-3829.25266</v>
      </c>
      <c r="F1012" s="149" t="n">
        <f aca="false">IF(REF_DT&lt;=LastDay,INDEX(IntraMonth_Buckets,MATCH($A1012,IntraSumMonths,0),1),INDEX(BucketTable,MATCH($A1012,SumMonths,0),1))</f>
        <v>4</v>
      </c>
      <c r="G1012" s="144" t="str">
        <f aca="false">INDEX(Book_Type,MATCH($B1012,Book,0),1)</f>
        <v>D</v>
      </c>
      <c r="H1012" s="144" t="str">
        <f aca="false">$F1012&amp;$C1012</f>
        <v>4IF-PAN/TX/OK</v>
      </c>
    </row>
    <row r="1013" customFormat="false" ht="12.75" hidden="false" customHeight="false" outlineLevel="0" collapsed="false">
      <c r="A1013" s="148" t="n">
        <v>37377</v>
      </c>
      <c r="B1013" s="144" t="s">
        <v>116</v>
      </c>
      <c r="C1013" s="144" t="s">
        <v>28</v>
      </c>
      <c r="D1013" s="145" t="n">
        <v>-15317.0106</v>
      </c>
      <c r="E1013" s="145" t="n">
        <v>153.170106</v>
      </c>
      <c r="F1013" s="149" t="n">
        <f aca="false">IF(REF_DT&lt;=LastDay,INDEX(IntraMonth_Buckets,MATCH($A1013,IntraSumMonths,0),1),INDEX(BucketTable,MATCH($A1013,SumMonths,0),1))</f>
        <v>4</v>
      </c>
      <c r="G1013" s="144" t="str">
        <f aca="false">INDEX(Book_Type,MATCH($B1013,Book,0),1)</f>
        <v>D</v>
      </c>
      <c r="H1013" s="144" t="str">
        <f aca="false">$F1013&amp;$C1013</f>
        <v>4IF-QUESTAR</v>
      </c>
    </row>
    <row r="1014" customFormat="false" ht="12.75" hidden="false" customHeight="false" outlineLevel="0" collapsed="false">
      <c r="A1014" s="148" t="n">
        <v>37377</v>
      </c>
      <c r="B1014" s="144" t="s">
        <v>116</v>
      </c>
      <c r="C1014" s="144" t="s">
        <v>18</v>
      </c>
      <c r="D1014" s="145" t="n">
        <v>-2974558.5253</v>
      </c>
      <c r="E1014" s="145" t="n">
        <v>29745.585253</v>
      </c>
      <c r="F1014" s="149" t="n">
        <f aca="false">IF(REF_DT&lt;=LastDay,INDEX(IntraMonth_Buckets,MATCH($A1014,IntraSumMonths,0),1),INDEX(BucketTable,MATCH($A1014,SumMonths,0),1))</f>
        <v>4</v>
      </c>
      <c r="G1014" s="144" t="str">
        <f aca="false">INDEX(Book_Type,MATCH($B1014,Book,0),1)</f>
        <v>D</v>
      </c>
      <c r="H1014" s="144" t="str">
        <f aca="false">$F1014&amp;$C1014</f>
        <v>4NGI-MALIN</v>
      </c>
    </row>
    <row r="1015" customFormat="false" ht="12.75" hidden="false" customHeight="false" outlineLevel="0" collapsed="false">
      <c r="A1015" s="148" t="n">
        <v>37377</v>
      </c>
      <c r="B1015" s="144" t="s">
        <v>116</v>
      </c>
      <c r="C1015" s="144" t="s">
        <v>13</v>
      </c>
      <c r="D1015" s="145" t="n">
        <v>1276832.9242</v>
      </c>
      <c r="E1015" s="145" t="n">
        <v>0</v>
      </c>
      <c r="F1015" s="149" t="n">
        <f aca="false">IF(REF_DT&lt;=LastDay,INDEX(IntraMonth_Buckets,MATCH($A1015,IntraSumMonths,0),1),INDEX(BucketTable,MATCH($A1015,SumMonths,0),1))</f>
        <v>4</v>
      </c>
      <c r="G1015" s="144" t="str">
        <f aca="false">INDEX(Book_Type,MATCH($B1015,Book,0),1)</f>
        <v>D</v>
      </c>
      <c r="H1015" s="144" t="str">
        <f aca="false">$F1015&amp;$C1015</f>
        <v>4NGI-PGE/CG</v>
      </c>
    </row>
    <row r="1016" customFormat="false" ht="12.75" hidden="false" customHeight="false" outlineLevel="0" collapsed="false">
      <c r="A1016" s="148" t="n">
        <v>37377</v>
      </c>
      <c r="B1016" s="144" t="s">
        <v>116</v>
      </c>
      <c r="C1016" s="144" t="s">
        <v>20</v>
      </c>
      <c r="D1016" s="145" t="n">
        <v>1092868.709</v>
      </c>
      <c r="E1016" s="145" t="n">
        <v>-109286.8709</v>
      </c>
      <c r="F1016" s="149" t="n">
        <f aca="false">IF(REF_DT&lt;=LastDay,INDEX(IntraMonth_Buckets,MATCH($A1016,IntraSumMonths,0),1),INDEX(BucketTable,MATCH($A1016,SumMonths,0),1))</f>
        <v>4</v>
      </c>
      <c r="G1016" s="144" t="str">
        <f aca="false">INDEX(Book_Type,MATCH($B1016,Book,0),1)</f>
        <v>D</v>
      </c>
      <c r="H1016" s="144" t="str">
        <f aca="false">$F1016&amp;$C1016</f>
        <v>4NGI-SOCAL</v>
      </c>
    </row>
    <row r="1017" customFormat="false" ht="12.75" hidden="false" customHeight="false" outlineLevel="0" collapsed="false">
      <c r="A1017" s="148" t="n">
        <v>37408</v>
      </c>
      <c r="B1017" s="144" t="s">
        <v>116</v>
      </c>
      <c r="C1017" s="144" t="s">
        <v>71</v>
      </c>
      <c r="D1017" s="145" t="n">
        <v>-443812.3494</v>
      </c>
      <c r="E1017" s="145" t="n">
        <v>0</v>
      </c>
      <c r="F1017" s="149" t="n">
        <f aca="false">IF(REF_DT&lt;=LastDay,INDEX(IntraMonth_Buckets,MATCH($A1017,IntraSumMonths,0),1),INDEX(BucketTable,MATCH($A1017,SumMonths,0),1))</f>
        <v>4</v>
      </c>
      <c r="G1017" s="144" t="str">
        <f aca="false">INDEX(Book_Type,MATCH($B1017,Book,0),1)</f>
        <v>D</v>
      </c>
      <c r="H1017" s="144" t="str">
        <f aca="false">$F1017&amp;$C1017</f>
        <v>4CGPR-AECO/BASIS</v>
      </c>
    </row>
    <row r="1018" customFormat="false" ht="12.75" hidden="false" customHeight="false" outlineLevel="0" collapsed="false">
      <c r="A1018" s="148" t="n">
        <v>37408</v>
      </c>
      <c r="B1018" s="144" t="s">
        <v>116</v>
      </c>
      <c r="C1018" s="144" t="s">
        <v>163</v>
      </c>
      <c r="D1018" s="145" t="n">
        <v>-1479.3745</v>
      </c>
      <c r="E1018" s="145" t="n">
        <v>147.93745</v>
      </c>
      <c r="F1018" s="149" t="n">
        <f aca="false">IF(REF_DT&lt;=LastDay,INDEX(IntraMonth_Buckets,MATCH($A1018,IntraSumMonths,0),1),INDEX(BucketTable,MATCH($A1018,SumMonths,0),1))</f>
        <v>4</v>
      </c>
      <c r="G1018" s="144" t="str">
        <f aca="false">INDEX(Book_Type,MATCH($B1018,Book,0),1)</f>
        <v>D</v>
      </c>
      <c r="H1018" s="144" t="str">
        <f aca="false">$F1018&amp;$C1018</f>
        <v>4DJ/BASIN/PSCO</v>
      </c>
    </row>
    <row r="1019" customFormat="false" ht="12.75" hidden="false" customHeight="false" outlineLevel="0" collapsed="false">
      <c r="A1019" s="148" t="n">
        <v>37408</v>
      </c>
      <c r="B1019" s="144" t="s">
        <v>116</v>
      </c>
      <c r="C1019" s="144" t="s">
        <v>36</v>
      </c>
      <c r="D1019" s="145" t="n">
        <v>-1646851.5261</v>
      </c>
      <c r="E1019" s="145" t="n">
        <v>16468.515261</v>
      </c>
      <c r="F1019" s="149" t="n">
        <f aca="false">IF(REF_DT&lt;=LastDay,INDEX(IntraMonth_Buckets,MATCH($A1019,IntraSumMonths,0),1),INDEX(BucketTable,MATCH($A1019,SumMonths,0),1))</f>
        <v>4</v>
      </c>
      <c r="G1019" s="144" t="str">
        <f aca="false">INDEX(Book_Type,MATCH($B1019,Book,0),1)</f>
        <v>D</v>
      </c>
      <c r="H1019" s="144" t="str">
        <f aca="false">$F1019&amp;$C1019</f>
        <v>4IF-CIG/RKYMTN</v>
      </c>
    </row>
    <row r="1020" customFormat="false" ht="12.75" hidden="false" customHeight="false" outlineLevel="0" collapsed="false">
      <c r="A1020" s="148" t="n">
        <v>37408</v>
      </c>
      <c r="B1020" s="144" t="s">
        <v>116</v>
      </c>
      <c r="C1020" s="144" t="s">
        <v>46</v>
      </c>
      <c r="D1020" s="145" t="n">
        <v>-147937.4498</v>
      </c>
      <c r="E1020" s="145" t="n">
        <v>14793.74498</v>
      </c>
      <c r="F1020" s="149" t="n">
        <f aca="false">IF(REF_DT&lt;=LastDay,INDEX(IntraMonth_Buckets,MATCH($A1020,IntraSumMonths,0),1),INDEX(BucketTable,MATCH($A1020,SumMonths,0),1))</f>
        <v>4</v>
      </c>
      <c r="G1020" s="144" t="str">
        <f aca="false">INDEX(Book_Type,MATCH($B1020,Book,0),1)</f>
        <v>D</v>
      </c>
      <c r="H1020" s="144" t="str">
        <f aca="false">$F1020&amp;$C1020</f>
        <v>4IF-ELPO/PERMIAN</v>
      </c>
    </row>
    <row r="1021" customFormat="false" ht="12.75" hidden="false" customHeight="false" outlineLevel="0" collapsed="false">
      <c r="A1021" s="148" t="n">
        <v>37408</v>
      </c>
      <c r="B1021" s="144" t="s">
        <v>116</v>
      </c>
      <c r="C1021" s="144" t="s">
        <v>51</v>
      </c>
      <c r="D1021" s="145" t="n">
        <v>1577999.4645</v>
      </c>
      <c r="E1021" s="145" t="n">
        <v>-157799.94645</v>
      </c>
      <c r="F1021" s="149" t="n">
        <f aca="false">IF(REF_DT&lt;=LastDay,INDEX(IntraMonth_Buckets,MATCH($A1021,IntraSumMonths,0),1),INDEX(BucketTable,MATCH($A1021,SumMonths,0),1))</f>
        <v>4</v>
      </c>
      <c r="G1021" s="144" t="str">
        <f aca="false">INDEX(Book_Type,MATCH($B1021,Book,0),1)</f>
        <v>D</v>
      </c>
      <c r="H1021" s="144" t="str">
        <f aca="false">$F1021&amp;$C1021</f>
        <v>4IF-ELPO/SJ</v>
      </c>
    </row>
    <row r="1022" customFormat="false" ht="12.75" hidden="false" customHeight="false" outlineLevel="0" collapsed="false">
      <c r="A1022" s="148" t="n">
        <v>37408</v>
      </c>
      <c r="B1022" s="144" t="s">
        <v>116</v>
      </c>
      <c r="C1022" s="144" t="s">
        <v>162</v>
      </c>
      <c r="D1022" s="145" t="n">
        <v>-80872.4726</v>
      </c>
      <c r="E1022" s="145" t="n">
        <v>2021.811815</v>
      </c>
      <c r="F1022" s="149" t="n">
        <f aca="false">IF(REF_DT&lt;=LastDay,INDEX(IntraMonth_Buckets,MATCH($A1022,IntraSumMonths,0),1),INDEX(BucketTable,MATCH($A1022,SumMonths,0),1))</f>
        <v>4</v>
      </c>
      <c r="G1022" s="144" t="str">
        <f aca="false">INDEX(Book_Type,MATCH($B1022,Book,0),1)</f>
        <v>D</v>
      </c>
      <c r="H1022" s="144" t="str">
        <f aca="false">$F1022&amp;$C1022</f>
        <v>4IF-NGPL/MIDCON</v>
      </c>
    </row>
    <row r="1023" customFormat="false" ht="12.75" hidden="false" customHeight="false" outlineLevel="0" collapsed="false">
      <c r="A1023" s="148" t="n">
        <v>37408</v>
      </c>
      <c r="B1023" s="144" t="s">
        <v>116</v>
      </c>
      <c r="C1023" s="144" t="s">
        <v>66</v>
      </c>
      <c r="D1023" s="145" t="n">
        <v>-443812.3494</v>
      </c>
      <c r="E1023" s="145" t="n">
        <v>44381.23494</v>
      </c>
      <c r="F1023" s="149" t="n">
        <f aca="false">IF(REF_DT&lt;=LastDay,INDEX(IntraMonth_Buckets,MATCH($A1023,IntraSumMonths,0),1),INDEX(BucketTable,MATCH($A1023,SumMonths,0),1))</f>
        <v>4</v>
      </c>
      <c r="G1023" s="144" t="str">
        <f aca="false">INDEX(Book_Type,MATCH($B1023,Book,0),1)</f>
        <v>D</v>
      </c>
      <c r="H1023" s="144" t="str">
        <f aca="false">$F1023&amp;$C1023</f>
        <v>4IF-NTHWST/CANBR</v>
      </c>
    </row>
    <row r="1024" customFormat="false" ht="12.75" hidden="false" customHeight="false" outlineLevel="0" collapsed="false">
      <c r="A1024" s="148" t="n">
        <v>37408</v>
      </c>
      <c r="B1024" s="144" t="s">
        <v>116</v>
      </c>
      <c r="C1024" s="144" t="s">
        <v>27</v>
      </c>
      <c r="D1024" s="145" t="n">
        <v>550909.1999</v>
      </c>
      <c r="E1024" s="145" t="n">
        <v>-55090.91999</v>
      </c>
      <c r="F1024" s="149" t="n">
        <f aca="false">IF(REF_DT&lt;=LastDay,INDEX(IntraMonth_Buckets,MATCH($A1024,IntraSumMonths,0),1),INDEX(BucketTable,MATCH($A1024,SumMonths,0),1))</f>
        <v>4</v>
      </c>
      <c r="G1024" s="144" t="str">
        <f aca="false">INDEX(Book_Type,MATCH($B1024,Book,0),1)</f>
        <v>D</v>
      </c>
      <c r="H1024" s="144" t="str">
        <f aca="false">$F1024&amp;$C1024</f>
        <v>4IF-NWPL_ROCKY_M</v>
      </c>
    </row>
    <row r="1025" customFormat="false" ht="12.75" hidden="false" customHeight="false" outlineLevel="0" collapsed="false">
      <c r="A1025" s="148" t="n">
        <v>37408</v>
      </c>
      <c r="B1025" s="144" t="s">
        <v>116</v>
      </c>
      <c r="C1025" s="144" t="s">
        <v>164</v>
      </c>
      <c r="D1025" s="145" t="n">
        <v>147937.4498</v>
      </c>
      <c r="E1025" s="145" t="n">
        <v>-3698.436245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D</v>
      </c>
      <c r="H1025" s="144" t="str">
        <f aca="false">$F1025&amp;$C1025</f>
        <v>4IF-PAN/TX/OK</v>
      </c>
    </row>
    <row r="1026" customFormat="false" ht="12.75" hidden="false" customHeight="false" outlineLevel="0" collapsed="false">
      <c r="A1026" s="148" t="n">
        <v>37408</v>
      </c>
      <c r="B1026" s="144" t="s">
        <v>116</v>
      </c>
      <c r="C1026" s="144" t="s">
        <v>28</v>
      </c>
      <c r="D1026" s="145" t="n">
        <v>-14793.745</v>
      </c>
      <c r="E1026" s="145" t="n">
        <v>147.93745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D</v>
      </c>
      <c r="H1026" s="144" t="str">
        <f aca="false">$F1026&amp;$C1026</f>
        <v>4IF-QUESTAR</v>
      </c>
    </row>
    <row r="1027" customFormat="false" ht="12.75" hidden="false" customHeight="false" outlineLevel="0" collapsed="false">
      <c r="A1027" s="148" t="n">
        <v>37408</v>
      </c>
      <c r="B1027" s="144" t="s">
        <v>116</v>
      </c>
      <c r="C1027" s="144" t="s">
        <v>18</v>
      </c>
      <c r="D1027" s="145" t="n">
        <v>-2875655.4891</v>
      </c>
      <c r="E1027" s="145" t="n">
        <v>28756.554891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D</v>
      </c>
      <c r="H1027" s="144" t="str">
        <f aca="false">$F1027&amp;$C1027</f>
        <v>4NGI-MALIN</v>
      </c>
    </row>
    <row r="1028" customFormat="false" ht="12.75" hidden="false" customHeight="false" outlineLevel="0" collapsed="false">
      <c r="A1028" s="148" t="n">
        <v>37408</v>
      </c>
      <c r="B1028" s="144" t="s">
        <v>116</v>
      </c>
      <c r="C1028" s="144" t="s">
        <v>13</v>
      </c>
      <c r="D1028" s="145" t="n">
        <v>2153353.8494</v>
      </c>
      <c r="E1028" s="145" t="n">
        <v>0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D</v>
      </c>
      <c r="H1028" s="144" t="str">
        <f aca="false">$F1028&amp;$C1028</f>
        <v>4NGI-PGE/CG</v>
      </c>
    </row>
    <row r="1029" customFormat="false" ht="12.75" hidden="false" customHeight="false" outlineLevel="0" collapsed="false">
      <c r="A1029" s="148" t="n">
        <v>37408</v>
      </c>
      <c r="B1029" s="144" t="s">
        <v>116</v>
      </c>
      <c r="C1029" s="144" t="s">
        <v>20</v>
      </c>
      <c r="D1029" s="145" t="n">
        <v>1082162.4453</v>
      </c>
      <c r="E1029" s="145" t="n">
        <v>-108216.24453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D</v>
      </c>
      <c r="H1029" s="144" t="str">
        <f aca="false">$F1029&amp;$C1029</f>
        <v>4NGI-SOCAL</v>
      </c>
    </row>
    <row r="1030" customFormat="false" ht="12.75" hidden="false" customHeight="false" outlineLevel="0" collapsed="false">
      <c r="A1030" s="148" t="n">
        <v>37438</v>
      </c>
      <c r="B1030" s="144" t="s">
        <v>116</v>
      </c>
      <c r="C1030" s="144" t="s">
        <v>71</v>
      </c>
      <c r="D1030" s="145" t="n">
        <v>-457698.8151</v>
      </c>
      <c r="E1030" s="145" t="n">
        <v>0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D</v>
      </c>
      <c r="H1030" s="144" t="str">
        <f aca="false">$F1030&amp;$C1030</f>
        <v>4CGPR-AECO/BASIS</v>
      </c>
    </row>
    <row r="1031" customFormat="false" ht="12.75" hidden="false" customHeight="false" outlineLevel="0" collapsed="false">
      <c r="A1031" s="148" t="n">
        <v>37438</v>
      </c>
      <c r="B1031" s="144" t="s">
        <v>116</v>
      </c>
      <c r="C1031" s="144" t="s">
        <v>36</v>
      </c>
      <c r="D1031" s="145" t="n">
        <v>-1553531.161</v>
      </c>
      <c r="E1031" s="145" t="n">
        <v>15535.31161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D</v>
      </c>
      <c r="H1031" s="144" t="str">
        <f aca="false">$F1031&amp;$C1031</f>
        <v>4IF-CIG/RKYMTN</v>
      </c>
    </row>
    <row r="1032" customFormat="false" ht="12.75" hidden="false" customHeight="false" outlineLevel="0" collapsed="false">
      <c r="A1032" s="148" t="n">
        <v>37438</v>
      </c>
      <c r="B1032" s="144" t="s">
        <v>116</v>
      </c>
      <c r="C1032" s="144" t="s">
        <v>46</v>
      </c>
      <c r="D1032" s="145" t="n">
        <v>-152566.2717</v>
      </c>
      <c r="E1032" s="145" t="n">
        <v>15256.62717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D</v>
      </c>
      <c r="H1032" s="144" t="str">
        <f aca="false">$F1032&amp;$C1032</f>
        <v>4IF-ELPO/PERMIAN</v>
      </c>
    </row>
    <row r="1033" customFormat="false" ht="12.75" hidden="false" customHeight="false" outlineLevel="0" collapsed="false">
      <c r="A1033" s="148" t="n">
        <v>37438</v>
      </c>
      <c r="B1033" s="144" t="s">
        <v>116</v>
      </c>
      <c r="C1033" s="144" t="s">
        <v>51</v>
      </c>
      <c r="D1033" s="145" t="n">
        <v>1629014.0624</v>
      </c>
      <c r="E1033" s="145" t="n">
        <v>-162901.40624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D</v>
      </c>
      <c r="H1033" s="144" t="str">
        <f aca="false">$F1033&amp;$C1033</f>
        <v>4IF-ELPO/SJ</v>
      </c>
    </row>
    <row r="1034" customFormat="false" ht="12.75" hidden="false" customHeight="false" outlineLevel="0" collapsed="false">
      <c r="A1034" s="148" t="n">
        <v>37438</v>
      </c>
      <c r="B1034" s="144" t="s">
        <v>116</v>
      </c>
      <c r="C1034" s="144" t="s">
        <v>162</v>
      </c>
      <c r="D1034" s="145" t="n">
        <v>-61026.5087</v>
      </c>
      <c r="E1034" s="145" t="n">
        <v>1525.6627175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D</v>
      </c>
      <c r="H1034" s="144" t="str">
        <f aca="false">$F1034&amp;$C1034</f>
        <v>4IF-NGPL/MIDCON</v>
      </c>
    </row>
    <row r="1035" customFormat="false" ht="12.75" hidden="false" customHeight="false" outlineLevel="0" collapsed="false">
      <c r="A1035" s="148" t="n">
        <v>37438</v>
      </c>
      <c r="B1035" s="144" t="s">
        <v>116</v>
      </c>
      <c r="C1035" s="144" t="s">
        <v>66</v>
      </c>
      <c r="D1035" s="145" t="n">
        <v>-457698.8149</v>
      </c>
      <c r="E1035" s="145" t="n">
        <v>45769.88149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D</v>
      </c>
      <c r="H1035" s="144" t="str">
        <f aca="false">$F1035&amp;$C1035</f>
        <v>4IF-NTHWST/CANBR</v>
      </c>
    </row>
    <row r="1036" customFormat="false" ht="12.75" hidden="false" customHeight="false" outlineLevel="0" collapsed="false">
      <c r="A1036" s="148" t="n">
        <v>37438</v>
      </c>
      <c r="B1036" s="144" t="s">
        <v>116</v>
      </c>
      <c r="C1036" s="144" t="s">
        <v>27</v>
      </c>
      <c r="D1036" s="145" t="n">
        <v>1325695.5819</v>
      </c>
      <c r="E1036" s="145" t="n">
        <v>-132569.55819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D</v>
      </c>
      <c r="H1036" s="144" t="str">
        <f aca="false">$F1036&amp;$C1036</f>
        <v>4IF-NWPL_ROCKY_M</v>
      </c>
    </row>
    <row r="1037" customFormat="false" ht="12.75" hidden="false" customHeight="false" outlineLevel="0" collapsed="false">
      <c r="A1037" s="148" t="n">
        <v>37438</v>
      </c>
      <c r="B1037" s="144" t="s">
        <v>116</v>
      </c>
      <c r="C1037" s="144" t="s">
        <v>164</v>
      </c>
      <c r="D1037" s="145" t="n">
        <v>152566.2717</v>
      </c>
      <c r="E1037" s="145" t="n">
        <v>-3814.1567925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D</v>
      </c>
      <c r="H1037" s="144" t="str">
        <f aca="false">$F1037&amp;$C1037</f>
        <v>4IF-PAN/TX/OK</v>
      </c>
    </row>
    <row r="1038" customFormat="false" ht="12.75" hidden="false" customHeight="false" outlineLevel="0" collapsed="false">
      <c r="A1038" s="148" t="n">
        <v>37438</v>
      </c>
      <c r="B1038" s="144" t="s">
        <v>116</v>
      </c>
      <c r="C1038" s="144" t="s">
        <v>28</v>
      </c>
      <c r="D1038" s="145" t="n">
        <v>-15256.6272</v>
      </c>
      <c r="E1038" s="145" t="n">
        <v>152.566272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D</v>
      </c>
      <c r="H1038" s="144" t="str">
        <f aca="false">$F1038&amp;$C1038</f>
        <v>4IF-QUESTAR</v>
      </c>
    </row>
    <row r="1039" customFormat="false" ht="12.75" hidden="false" customHeight="false" outlineLevel="0" collapsed="false">
      <c r="A1039" s="148" t="n">
        <v>37438</v>
      </c>
      <c r="B1039" s="144" t="s">
        <v>116</v>
      </c>
      <c r="C1039" s="144" t="s">
        <v>18</v>
      </c>
      <c r="D1039" s="145" t="n">
        <v>-2052765.4059</v>
      </c>
      <c r="E1039" s="145" t="n">
        <v>20527.654059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D</v>
      </c>
      <c r="H1039" s="144" t="str">
        <f aca="false">$F1039&amp;$C1039</f>
        <v>4NGI-MALIN</v>
      </c>
    </row>
    <row r="1040" customFormat="false" ht="12.75" hidden="false" customHeight="false" outlineLevel="0" collapsed="false">
      <c r="A1040" s="148" t="n">
        <v>37438</v>
      </c>
      <c r="B1040" s="144" t="s">
        <v>116</v>
      </c>
      <c r="C1040" s="144" t="s">
        <v>13</v>
      </c>
      <c r="D1040" s="145" t="n">
        <v>2113959.2455</v>
      </c>
      <c r="E1040" s="145" t="n">
        <v>0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D</v>
      </c>
      <c r="H1040" s="144" t="str">
        <f aca="false">$F1040&amp;$C1040</f>
        <v>4NGI-PGE/CG</v>
      </c>
    </row>
    <row r="1041" customFormat="false" ht="12.75" hidden="false" customHeight="false" outlineLevel="0" collapsed="false">
      <c r="A1041" s="148" t="n">
        <v>37438</v>
      </c>
      <c r="B1041" s="144" t="s">
        <v>116</v>
      </c>
      <c r="C1041" s="144" t="s">
        <v>20</v>
      </c>
      <c r="D1041" s="145" t="n">
        <v>-167822.899</v>
      </c>
      <c r="E1041" s="145" t="n">
        <v>16782.2899</v>
      </c>
      <c r="F1041" s="149" t="n">
        <f aca="false">IF(REF_DT&lt;=LastDay,INDEX(IntraMonth_Buckets,MATCH($A1041,IntraSumMonths,0),1),INDEX(BucketTable,MATCH($A1041,SumMonths,0),1))</f>
        <v>4</v>
      </c>
      <c r="G1041" s="144" t="str">
        <f aca="false">INDEX(Book_Type,MATCH($B1041,Book,0),1)</f>
        <v>D</v>
      </c>
      <c r="H1041" s="144" t="str">
        <f aca="false">$F1041&amp;$C1041</f>
        <v>4NGI-SOCAL</v>
      </c>
    </row>
    <row r="1042" customFormat="false" ht="12.75" hidden="false" customHeight="false" outlineLevel="0" collapsed="false">
      <c r="A1042" s="148" t="n">
        <v>37469</v>
      </c>
      <c r="B1042" s="144" t="s">
        <v>116</v>
      </c>
      <c r="C1042" s="144" t="s">
        <v>71</v>
      </c>
      <c r="D1042" s="145" t="n">
        <v>-456695.9049</v>
      </c>
      <c r="E1042" s="145" t="n">
        <v>0</v>
      </c>
      <c r="F1042" s="149" t="n">
        <f aca="false">IF(REF_DT&lt;=LastDay,INDEX(IntraMonth_Buckets,MATCH($A1042,IntraSumMonths,0),1),INDEX(BucketTable,MATCH($A1042,SumMonths,0),1))</f>
        <v>4</v>
      </c>
      <c r="G1042" s="144" t="str">
        <f aca="false">INDEX(Book_Type,MATCH($B1042,Book,0),1)</f>
        <v>D</v>
      </c>
      <c r="H1042" s="144" t="str">
        <f aca="false">$F1042&amp;$C1042</f>
        <v>4CGPR-AECO/BASIS</v>
      </c>
    </row>
    <row r="1043" customFormat="false" ht="12.75" hidden="false" customHeight="false" outlineLevel="0" collapsed="false">
      <c r="A1043" s="148" t="n">
        <v>37469</v>
      </c>
      <c r="B1043" s="144" t="s">
        <v>116</v>
      </c>
      <c r="C1043" s="144" t="s">
        <v>36</v>
      </c>
      <c r="D1043" s="145" t="n">
        <v>-1574310.3374</v>
      </c>
      <c r="E1043" s="145" t="n">
        <v>15743.103374</v>
      </c>
      <c r="F1043" s="149" t="n">
        <f aca="false">IF(REF_DT&lt;=LastDay,INDEX(IntraMonth_Buckets,MATCH($A1043,IntraSumMonths,0),1),INDEX(BucketTable,MATCH($A1043,SumMonths,0),1))</f>
        <v>4</v>
      </c>
      <c r="G1043" s="144" t="str">
        <f aca="false">INDEX(Book_Type,MATCH($B1043,Book,0),1)</f>
        <v>D</v>
      </c>
      <c r="H1043" s="144" t="str">
        <f aca="false">$F1043&amp;$C1043</f>
        <v>4IF-CIG/RKYMTN</v>
      </c>
    </row>
    <row r="1044" customFormat="false" ht="12.75" hidden="false" customHeight="false" outlineLevel="0" collapsed="false">
      <c r="A1044" s="148" t="n">
        <v>37469</v>
      </c>
      <c r="B1044" s="144" t="s">
        <v>116</v>
      </c>
      <c r="C1044" s="144" t="s">
        <v>46</v>
      </c>
      <c r="D1044" s="145" t="n">
        <v>-152231.9683</v>
      </c>
      <c r="E1044" s="145" t="n">
        <v>0</v>
      </c>
      <c r="F1044" s="149" t="n">
        <f aca="false">IF(REF_DT&lt;=LastDay,INDEX(IntraMonth_Buckets,MATCH($A1044,IntraSumMonths,0),1),INDEX(BucketTable,MATCH($A1044,SumMonths,0),1))</f>
        <v>4</v>
      </c>
      <c r="G1044" s="144" t="str">
        <f aca="false">INDEX(Book_Type,MATCH($B1044,Book,0),1)</f>
        <v>D</v>
      </c>
      <c r="H1044" s="144" t="str">
        <f aca="false">$F1044&amp;$C1044</f>
        <v>4IF-ELPO/PERMIAN</v>
      </c>
    </row>
    <row r="1045" customFormat="false" ht="12.75" hidden="false" customHeight="false" outlineLevel="0" collapsed="false">
      <c r="A1045" s="148" t="n">
        <v>37469</v>
      </c>
      <c r="B1045" s="144" t="s">
        <v>116</v>
      </c>
      <c r="C1045" s="144" t="s">
        <v>51</v>
      </c>
      <c r="D1045" s="145" t="n">
        <v>1625444.5648</v>
      </c>
      <c r="E1045" s="145" t="n">
        <v>0</v>
      </c>
      <c r="F1045" s="149" t="n">
        <f aca="false">IF(REF_DT&lt;=LastDay,INDEX(IntraMonth_Buckets,MATCH($A1045,IntraSumMonths,0),1),INDEX(BucketTable,MATCH($A1045,SumMonths,0),1))</f>
        <v>4</v>
      </c>
      <c r="G1045" s="144" t="str">
        <f aca="false">INDEX(Book_Type,MATCH($B1045,Book,0),1)</f>
        <v>D</v>
      </c>
      <c r="H1045" s="144" t="str">
        <f aca="false">$F1045&amp;$C1045</f>
        <v>4IF-ELPO/SJ</v>
      </c>
    </row>
    <row r="1046" customFormat="false" ht="12.75" hidden="false" customHeight="false" outlineLevel="0" collapsed="false">
      <c r="A1046" s="148" t="n">
        <v>37469</v>
      </c>
      <c r="B1046" s="144" t="s">
        <v>116</v>
      </c>
      <c r="C1046" s="144" t="s">
        <v>162</v>
      </c>
      <c r="D1046" s="145" t="n">
        <v>-39258.1693</v>
      </c>
      <c r="E1046" s="145" t="n">
        <v>981.4542325</v>
      </c>
      <c r="F1046" s="149" t="n">
        <f aca="false">IF(REF_DT&lt;=LastDay,INDEX(IntraMonth_Buckets,MATCH($A1046,IntraSumMonths,0),1),INDEX(BucketTable,MATCH($A1046,SumMonths,0),1))</f>
        <v>4</v>
      </c>
      <c r="G1046" s="144" t="str">
        <f aca="false">INDEX(Book_Type,MATCH($B1046,Book,0),1)</f>
        <v>D</v>
      </c>
      <c r="H1046" s="144" t="str">
        <f aca="false">$F1046&amp;$C1046</f>
        <v>4IF-NGPL/MIDCON</v>
      </c>
    </row>
    <row r="1047" customFormat="false" ht="12.75" hidden="false" customHeight="false" outlineLevel="0" collapsed="false">
      <c r="A1047" s="148" t="n">
        <v>37469</v>
      </c>
      <c r="B1047" s="144" t="s">
        <v>116</v>
      </c>
      <c r="C1047" s="144" t="s">
        <v>66</v>
      </c>
      <c r="D1047" s="145" t="n">
        <v>-456695.9049</v>
      </c>
      <c r="E1047" s="145" t="n">
        <v>45669.59049</v>
      </c>
      <c r="F1047" s="149" t="n">
        <f aca="false">IF(REF_DT&lt;=LastDay,INDEX(IntraMonth_Buckets,MATCH($A1047,IntraSumMonths,0),1),INDEX(BucketTable,MATCH($A1047,SumMonths,0),1))</f>
        <v>4</v>
      </c>
      <c r="G1047" s="144" t="str">
        <f aca="false">INDEX(Book_Type,MATCH($B1047,Book,0),1)</f>
        <v>D</v>
      </c>
      <c r="H1047" s="144" t="str">
        <f aca="false">$F1047&amp;$C1047</f>
        <v>4IF-NTHWST/CANBR</v>
      </c>
    </row>
    <row r="1048" customFormat="false" ht="12.75" hidden="false" customHeight="false" outlineLevel="0" collapsed="false">
      <c r="A1048" s="148" t="n">
        <v>37469</v>
      </c>
      <c r="B1048" s="144" t="s">
        <v>116</v>
      </c>
      <c r="C1048" s="144" t="s">
        <v>27</v>
      </c>
      <c r="D1048" s="145" t="n">
        <v>1316013.9367</v>
      </c>
      <c r="E1048" s="145" t="n">
        <v>-131601.39367</v>
      </c>
      <c r="F1048" s="149" t="n">
        <f aca="false">IF(REF_DT&lt;=LastDay,INDEX(IntraMonth_Buckets,MATCH($A1048,IntraSumMonths,0),1),INDEX(BucketTable,MATCH($A1048,SumMonths,0),1))</f>
        <v>4</v>
      </c>
      <c r="G1048" s="144" t="str">
        <f aca="false">INDEX(Book_Type,MATCH($B1048,Book,0),1)</f>
        <v>D</v>
      </c>
      <c r="H1048" s="144" t="str">
        <f aca="false">$F1048&amp;$C1048</f>
        <v>4IF-NWPL_ROCKY_M</v>
      </c>
    </row>
    <row r="1049" customFormat="false" ht="12.75" hidden="false" customHeight="false" outlineLevel="0" collapsed="false">
      <c r="A1049" s="148" t="n">
        <v>37469</v>
      </c>
      <c r="B1049" s="144" t="s">
        <v>116</v>
      </c>
      <c r="C1049" s="144" t="s">
        <v>164</v>
      </c>
      <c r="D1049" s="145" t="n">
        <v>152231.9683</v>
      </c>
      <c r="E1049" s="145" t="n">
        <v>-3805.7992075</v>
      </c>
      <c r="F1049" s="149" t="n">
        <f aca="false">IF(REF_DT&lt;=LastDay,INDEX(IntraMonth_Buckets,MATCH($A1049,IntraSumMonths,0),1),INDEX(BucketTable,MATCH($A1049,SumMonths,0),1))</f>
        <v>4</v>
      </c>
      <c r="G1049" s="144" t="str">
        <f aca="false">INDEX(Book_Type,MATCH($B1049,Book,0),1)</f>
        <v>D</v>
      </c>
      <c r="H1049" s="144" t="str">
        <f aca="false">$F1049&amp;$C1049</f>
        <v>4IF-PAN/TX/OK</v>
      </c>
    </row>
    <row r="1050" customFormat="false" ht="12.75" hidden="false" customHeight="false" outlineLevel="0" collapsed="false">
      <c r="A1050" s="148" t="n">
        <v>37469</v>
      </c>
      <c r="B1050" s="144" t="s">
        <v>116</v>
      </c>
      <c r="C1050" s="144" t="s">
        <v>28</v>
      </c>
      <c r="D1050" s="145" t="n">
        <v>-15223.1968</v>
      </c>
      <c r="E1050" s="145" t="n">
        <v>152.231968</v>
      </c>
      <c r="F1050" s="149" t="n">
        <f aca="false">IF(REF_DT&lt;=LastDay,INDEX(IntraMonth_Buckets,MATCH($A1050,IntraSumMonths,0),1),INDEX(BucketTable,MATCH($A1050,SumMonths,0),1))</f>
        <v>4</v>
      </c>
      <c r="G1050" s="144" t="str">
        <f aca="false">INDEX(Book_Type,MATCH($B1050,Book,0),1)</f>
        <v>D</v>
      </c>
      <c r="H1050" s="144" t="str">
        <f aca="false">$F1050&amp;$C1050</f>
        <v>4IF-QUESTAR</v>
      </c>
    </row>
    <row r="1051" customFormat="false" ht="12.75" hidden="false" customHeight="false" outlineLevel="0" collapsed="false">
      <c r="A1051" s="148" t="n">
        <v>37469</v>
      </c>
      <c r="B1051" s="144" t="s">
        <v>116</v>
      </c>
      <c r="C1051" s="144" t="s">
        <v>18</v>
      </c>
      <c r="D1051" s="145" t="n">
        <v>-2060613.8872</v>
      </c>
      <c r="E1051" s="145" t="n">
        <v>20606.138872</v>
      </c>
      <c r="F1051" s="149" t="n">
        <f aca="false">IF(REF_DT&lt;=LastDay,INDEX(IntraMonth_Buckets,MATCH($A1051,IntraSumMonths,0),1),INDEX(BucketTable,MATCH($A1051,SumMonths,0),1))</f>
        <v>4</v>
      </c>
      <c r="G1051" s="144" t="str">
        <f aca="false">INDEX(Book_Type,MATCH($B1051,Book,0),1)</f>
        <v>D</v>
      </c>
      <c r="H1051" s="144" t="str">
        <f aca="false">$F1051&amp;$C1051</f>
        <v>4NGI-MALIN</v>
      </c>
    </row>
    <row r="1052" customFormat="false" ht="12.75" hidden="false" customHeight="false" outlineLevel="0" collapsed="false">
      <c r="A1052" s="148" t="n">
        <v>37469</v>
      </c>
      <c r="B1052" s="144" t="s">
        <v>116</v>
      </c>
      <c r="C1052" s="144" t="s">
        <v>13</v>
      </c>
      <c r="D1052" s="145" t="n">
        <v>2482610.7249</v>
      </c>
      <c r="E1052" s="145" t="n">
        <v>0</v>
      </c>
      <c r="F1052" s="149" t="n">
        <f aca="false">IF(REF_DT&lt;=LastDay,INDEX(IntraMonth_Buckets,MATCH($A1052,IntraSumMonths,0),1),INDEX(BucketTable,MATCH($A1052,SumMonths,0),1))</f>
        <v>4</v>
      </c>
      <c r="G1052" s="144" t="str">
        <f aca="false">INDEX(Book_Type,MATCH($B1052,Book,0),1)</f>
        <v>D</v>
      </c>
      <c r="H1052" s="144" t="str">
        <f aca="false">$F1052&amp;$C1052</f>
        <v>4NGI-PGE/CG</v>
      </c>
    </row>
    <row r="1053" customFormat="false" ht="12.75" hidden="false" customHeight="false" outlineLevel="0" collapsed="false">
      <c r="A1053" s="148" t="n">
        <v>37469</v>
      </c>
      <c r="B1053" s="144" t="s">
        <v>116</v>
      </c>
      <c r="C1053" s="144" t="s">
        <v>20</v>
      </c>
      <c r="D1053" s="145" t="n">
        <v>-167455.1651</v>
      </c>
      <c r="E1053" s="145" t="n">
        <v>0</v>
      </c>
      <c r="F1053" s="149" t="n">
        <f aca="false">IF(REF_DT&lt;=LastDay,INDEX(IntraMonth_Buckets,MATCH($A1053,IntraSumMonths,0),1),INDEX(BucketTable,MATCH($A1053,SumMonths,0),1))</f>
        <v>4</v>
      </c>
      <c r="G1053" s="144" t="str">
        <f aca="false">INDEX(Book_Type,MATCH($B1053,Book,0),1)</f>
        <v>D</v>
      </c>
      <c r="H1053" s="144" t="str">
        <f aca="false">$F1053&amp;$C1053</f>
        <v>4NGI-SOCAL</v>
      </c>
    </row>
    <row r="1054" customFormat="false" ht="12.75" hidden="false" customHeight="false" outlineLevel="0" collapsed="false">
      <c r="A1054" s="148" t="n">
        <v>37500</v>
      </c>
      <c r="B1054" s="144" t="s">
        <v>116</v>
      </c>
      <c r="C1054" s="144" t="s">
        <v>71</v>
      </c>
      <c r="D1054" s="145" t="n">
        <v>-440972.871</v>
      </c>
      <c r="E1054" s="145" t="n">
        <v>0</v>
      </c>
      <c r="F1054" s="149" t="n">
        <f aca="false">IF(REF_DT&lt;=LastDay,INDEX(IntraMonth_Buckets,MATCH($A1054,IntraSumMonths,0),1),INDEX(BucketTable,MATCH($A1054,SumMonths,0),1))</f>
        <v>4</v>
      </c>
      <c r="G1054" s="144" t="str">
        <f aca="false">INDEX(Book_Type,MATCH($B1054,Book,0),1)</f>
        <v>D</v>
      </c>
      <c r="H1054" s="144" t="str">
        <f aca="false">$F1054&amp;$C1054</f>
        <v>4CGPR-AECO/BASIS</v>
      </c>
    </row>
    <row r="1055" customFormat="false" ht="12.75" hidden="false" customHeight="false" outlineLevel="0" collapsed="false">
      <c r="A1055" s="148" t="n">
        <v>37500</v>
      </c>
      <c r="B1055" s="144" t="s">
        <v>116</v>
      </c>
      <c r="C1055" s="144" t="s">
        <v>36</v>
      </c>
      <c r="D1055" s="145" t="n">
        <v>-1455880.7533</v>
      </c>
      <c r="E1055" s="145" t="n">
        <v>14558.807533</v>
      </c>
      <c r="F1055" s="149" t="n">
        <f aca="false">IF(REF_DT&lt;=LastDay,INDEX(IntraMonth_Buckets,MATCH($A1055,IntraSumMonths,0),1),INDEX(BucketTable,MATCH($A1055,SumMonths,0),1))</f>
        <v>4</v>
      </c>
      <c r="G1055" s="144" t="str">
        <f aca="false">INDEX(Book_Type,MATCH($B1055,Book,0),1)</f>
        <v>D</v>
      </c>
      <c r="H1055" s="144" t="str">
        <f aca="false">$F1055&amp;$C1055</f>
        <v>4IF-CIG/RKYMTN</v>
      </c>
    </row>
    <row r="1056" customFormat="false" ht="12.75" hidden="false" customHeight="false" outlineLevel="0" collapsed="false">
      <c r="A1056" s="148" t="n">
        <v>37500</v>
      </c>
      <c r="B1056" s="144" t="s">
        <v>116</v>
      </c>
      <c r="C1056" s="144" t="s">
        <v>46</v>
      </c>
      <c r="D1056" s="145" t="n">
        <v>-146990.957</v>
      </c>
      <c r="E1056" s="145" t="n">
        <v>14699.0957</v>
      </c>
      <c r="F1056" s="149" t="n">
        <f aca="false">IF(REF_DT&lt;=LastDay,INDEX(IntraMonth_Buckets,MATCH($A1056,IntraSumMonths,0),1),INDEX(BucketTable,MATCH($A1056,SumMonths,0),1))</f>
        <v>4</v>
      </c>
      <c r="G1056" s="144" t="str">
        <f aca="false">INDEX(Book_Type,MATCH($B1056,Book,0),1)</f>
        <v>D</v>
      </c>
      <c r="H1056" s="144" t="str">
        <f aca="false">$F1056&amp;$C1056</f>
        <v>4IF-ELPO/PERMIAN</v>
      </c>
    </row>
    <row r="1057" customFormat="false" ht="12.75" hidden="false" customHeight="false" outlineLevel="0" collapsed="false">
      <c r="A1057" s="148" t="n">
        <v>37500</v>
      </c>
      <c r="B1057" s="144" t="s">
        <v>116</v>
      </c>
      <c r="C1057" s="144" t="s">
        <v>51</v>
      </c>
      <c r="D1057" s="145" t="n">
        <v>1567903.5412</v>
      </c>
      <c r="E1057" s="145" t="n">
        <v>-156790.35412</v>
      </c>
      <c r="F1057" s="149" t="n">
        <f aca="false">IF(REF_DT&lt;=LastDay,INDEX(IntraMonth_Buckets,MATCH($A1057,IntraSumMonths,0),1),INDEX(BucketTable,MATCH($A1057,SumMonths,0),1))</f>
        <v>4</v>
      </c>
      <c r="G1057" s="144" t="str">
        <f aca="false">INDEX(Book_Type,MATCH($B1057,Book,0),1)</f>
        <v>D</v>
      </c>
      <c r="H1057" s="144" t="str">
        <f aca="false">$F1057&amp;$C1057</f>
        <v>4IF-ELPO/SJ</v>
      </c>
    </row>
    <row r="1058" customFormat="false" ht="12.75" hidden="false" customHeight="false" outlineLevel="0" collapsed="false">
      <c r="A1058" s="148" t="n">
        <v>37500</v>
      </c>
      <c r="B1058" s="144" t="s">
        <v>116</v>
      </c>
      <c r="C1058" s="144" t="s">
        <v>162</v>
      </c>
      <c r="D1058" s="145" t="n">
        <v>-80355.0565</v>
      </c>
      <c r="E1058" s="145" t="n">
        <v>2008.8764125</v>
      </c>
      <c r="F1058" s="149" t="n">
        <f aca="false">IF(REF_DT&lt;=LastDay,INDEX(IntraMonth_Buckets,MATCH($A1058,IntraSumMonths,0),1),INDEX(BucketTable,MATCH($A1058,SumMonths,0),1))</f>
        <v>4</v>
      </c>
      <c r="G1058" s="144" t="str">
        <f aca="false">INDEX(Book_Type,MATCH($B1058,Book,0),1)</f>
        <v>D</v>
      </c>
      <c r="H1058" s="144" t="str">
        <f aca="false">$F1058&amp;$C1058</f>
        <v>4IF-NGPL/MIDCON</v>
      </c>
    </row>
    <row r="1059" customFormat="false" ht="12.75" hidden="false" customHeight="false" outlineLevel="0" collapsed="false">
      <c r="A1059" s="148" t="n">
        <v>37500</v>
      </c>
      <c r="B1059" s="144" t="s">
        <v>116</v>
      </c>
      <c r="C1059" s="144" t="s">
        <v>66</v>
      </c>
      <c r="D1059" s="145" t="n">
        <v>-440972.8712</v>
      </c>
      <c r="E1059" s="145" t="n">
        <v>44097.28712</v>
      </c>
      <c r="F1059" s="149" t="n">
        <f aca="false">IF(REF_DT&lt;=LastDay,INDEX(IntraMonth_Buckets,MATCH($A1059,IntraSumMonths,0),1),INDEX(BucketTable,MATCH($A1059,SumMonths,0),1))</f>
        <v>4</v>
      </c>
      <c r="G1059" s="144" t="str">
        <f aca="false">INDEX(Book_Type,MATCH($B1059,Book,0),1)</f>
        <v>D</v>
      </c>
      <c r="H1059" s="144" t="str">
        <f aca="false">$F1059&amp;$C1059</f>
        <v>4IF-NTHWST/CANBR</v>
      </c>
    </row>
    <row r="1060" customFormat="false" ht="12.75" hidden="false" customHeight="false" outlineLevel="0" collapsed="false">
      <c r="A1060" s="148" t="n">
        <v>37500</v>
      </c>
      <c r="B1060" s="144" t="s">
        <v>116</v>
      </c>
      <c r="C1060" s="144" t="s">
        <v>27</v>
      </c>
      <c r="D1060" s="145" t="n">
        <v>1275479.7315</v>
      </c>
      <c r="E1060" s="145" t="n">
        <v>-127547.97315</v>
      </c>
      <c r="F1060" s="149" t="n">
        <f aca="false">IF(REF_DT&lt;=LastDay,INDEX(IntraMonth_Buckets,MATCH($A1060,IntraSumMonths,0),1),INDEX(BucketTable,MATCH($A1060,SumMonths,0),1))</f>
        <v>4</v>
      </c>
      <c r="G1060" s="144" t="str">
        <f aca="false">INDEX(Book_Type,MATCH($B1060,Book,0),1)</f>
        <v>D</v>
      </c>
      <c r="H1060" s="144" t="str">
        <f aca="false">$F1060&amp;$C1060</f>
        <v>4IF-NWPL_ROCKY_M</v>
      </c>
    </row>
    <row r="1061" customFormat="false" ht="12.75" hidden="false" customHeight="false" outlineLevel="0" collapsed="false">
      <c r="A1061" s="148" t="n">
        <v>37500</v>
      </c>
      <c r="B1061" s="144" t="s">
        <v>116</v>
      </c>
      <c r="C1061" s="144" t="s">
        <v>164</v>
      </c>
      <c r="D1061" s="145" t="n">
        <v>146990.957</v>
      </c>
      <c r="E1061" s="145" t="n">
        <v>-3674.773925</v>
      </c>
      <c r="F1061" s="149" t="n">
        <f aca="false">IF(REF_DT&lt;=LastDay,INDEX(IntraMonth_Buckets,MATCH($A1061,IntraSumMonths,0),1),INDEX(BucketTable,MATCH($A1061,SumMonths,0),1))</f>
        <v>4</v>
      </c>
      <c r="G1061" s="144" t="str">
        <f aca="false">INDEX(Book_Type,MATCH($B1061,Book,0),1)</f>
        <v>D</v>
      </c>
      <c r="H1061" s="144" t="str">
        <f aca="false">$F1061&amp;$C1061</f>
        <v>4IF-PAN/TX/OK</v>
      </c>
    </row>
    <row r="1062" customFormat="false" ht="12.75" hidden="false" customHeight="false" outlineLevel="0" collapsed="false">
      <c r="A1062" s="148" t="n">
        <v>37500</v>
      </c>
      <c r="B1062" s="144" t="s">
        <v>116</v>
      </c>
      <c r="C1062" s="144" t="s">
        <v>28</v>
      </c>
      <c r="D1062" s="145" t="n">
        <v>-14699.0957</v>
      </c>
      <c r="E1062" s="145" t="n">
        <v>146.990957</v>
      </c>
      <c r="F1062" s="149" t="n">
        <f aca="false">IF(REF_DT&lt;=LastDay,INDEX(IntraMonth_Buckets,MATCH($A1062,IntraSumMonths,0),1),INDEX(BucketTable,MATCH($A1062,SumMonths,0),1))</f>
        <v>4</v>
      </c>
      <c r="G1062" s="144" t="str">
        <f aca="false">INDEX(Book_Type,MATCH($B1062,Book,0),1)</f>
        <v>D</v>
      </c>
      <c r="H1062" s="144" t="str">
        <f aca="false">$F1062&amp;$C1062</f>
        <v>4IF-QUESTAR</v>
      </c>
    </row>
    <row r="1063" customFormat="false" ht="12.75" hidden="false" customHeight="false" outlineLevel="0" collapsed="false">
      <c r="A1063" s="148" t="n">
        <v>37500</v>
      </c>
      <c r="B1063" s="144" t="s">
        <v>116</v>
      </c>
      <c r="C1063" s="144" t="s">
        <v>18</v>
      </c>
      <c r="D1063" s="145" t="n">
        <v>-1979471.3611</v>
      </c>
      <c r="E1063" s="145" t="n">
        <v>19794.713611</v>
      </c>
      <c r="F1063" s="149" t="n">
        <f aca="false">IF(REF_DT&lt;=LastDay,INDEX(IntraMonth_Buckets,MATCH($A1063,IntraSumMonths,0),1),INDEX(BucketTable,MATCH($A1063,SumMonths,0),1))</f>
        <v>4</v>
      </c>
      <c r="G1063" s="144" t="str">
        <f aca="false">INDEX(Book_Type,MATCH($B1063,Book,0),1)</f>
        <v>D</v>
      </c>
      <c r="H1063" s="144" t="str">
        <f aca="false">$F1063&amp;$C1063</f>
        <v>4NGI-MALIN</v>
      </c>
    </row>
    <row r="1064" customFormat="false" ht="12.75" hidden="false" customHeight="false" outlineLevel="0" collapsed="false">
      <c r="A1064" s="148" t="n">
        <v>37500</v>
      </c>
      <c r="B1064" s="144" t="s">
        <v>116</v>
      </c>
      <c r="C1064" s="144" t="s">
        <v>13</v>
      </c>
      <c r="D1064" s="145" t="n">
        <v>2081212.6216</v>
      </c>
      <c r="E1064" s="145" t="n">
        <v>0</v>
      </c>
      <c r="F1064" s="149" t="n">
        <f aca="false">IF(REF_DT&lt;=LastDay,INDEX(IntraMonth_Buckets,MATCH($A1064,IntraSumMonths,0),1),INDEX(BucketTable,MATCH($A1064,SumMonths,0),1))</f>
        <v>4</v>
      </c>
      <c r="G1064" s="144" t="str">
        <f aca="false">INDEX(Book_Type,MATCH($B1064,Book,0),1)</f>
        <v>D</v>
      </c>
      <c r="H1064" s="144" t="str">
        <f aca="false">$F1064&amp;$C1064</f>
        <v>4NGI-PGE/CG</v>
      </c>
    </row>
    <row r="1065" customFormat="false" ht="12.75" hidden="false" customHeight="false" outlineLevel="0" collapsed="false">
      <c r="A1065" s="148" t="n">
        <v>37500</v>
      </c>
      <c r="B1065" s="144" t="s">
        <v>116</v>
      </c>
      <c r="C1065" s="144" t="s">
        <v>20</v>
      </c>
      <c r="D1065" s="145" t="n">
        <v>-161690.0525</v>
      </c>
      <c r="E1065" s="145" t="n">
        <v>16169.00525</v>
      </c>
      <c r="F1065" s="149" t="n">
        <f aca="false">IF(REF_DT&lt;=LastDay,INDEX(IntraMonth_Buckets,MATCH($A1065,IntraSumMonths,0),1),INDEX(BucketTable,MATCH($A1065,SumMonths,0),1))</f>
        <v>4</v>
      </c>
      <c r="G1065" s="144" t="str">
        <f aca="false">INDEX(Book_Type,MATCH($B1065,Book,0),1)</f>
        <v>D</v>
      </c>
      <c r="H1065" s="144" t="str">
        <f aca="false">$F1065&amp;$C1065</f>
        <v>4NGI-SOCAL</v>
      </c>
    </row>
    <row r="1066" customFormat="false" ht="12.75" hidden="false" customHeight="false" outlineLevel="0" collapsed="false">
      <c r="A1066" s="148" t="n">
        <v>37530</v>
      </c>
      <c r="B1066" s="144" t="s">
        <v>116</v>
      </c>
      <c r="C1066" s="144" t="s">
        <v>71</v>
      </c>
      <c r="D1066" s="145" t="n">
        <v>-454628.1501</v>
      </c>
      <c r="E1066" s="145" t="n">
        <v>0</v>
      </c>
      <c r="F1066" s="149" t="n">
        <f aca="false">IF(REF_DT&lt;=LastDay,INDEX(IntraMonth_Buckets,MATCH($A1066,IntraSumMonths,0),1),INDEX(BucketTable,MATCH($A1066,SumMonths,0),1))</f>
        <v>4</v>
      </c>
      <c r="G1066" s="144" t="str">
        <f aca="false">INDEX(Book_Type,MATCH($B1066,Book,0),1)</f>
        <v>D</v>
      </c>
      <c r="H1066" s="144" t="str">
        <f aca="false">$F1066&amp;$C1066</f>
        <v>4CGPR-AECO/BASIS</v>
      </c>
    </row>
    <row r="1067" customFormat="false" ht="12.75" hidden="false" customHeight="false" outlineLevel="0" collapsed="false">
      <c r="A1067" s="148" t="n">
        <v>37530</v>
      </c>
      <c r="B1067" s="144" t="s">
        <v>116</v>
      </c>
      <c r="C1067" s="144" t="s">
        <v>36</v>
      </c>
      <c r="D1067" s="145" t="n">
        <v>-1629698.1969</v>
      </c>
      <c r="E1067" s="145" t="n">
        <v>16296.981969</v>
      </c>
      <c r="F1067" s="149" t="n">
        <f aca="false">IF(REF_DT&lt;=LastDay,INDEX(IntraMonth_Buckets,MATCH($A1067,IntraSumMonths,0),1),INDEX(BucketTable,MATCH($A1067,SumMonths,0),1))</f>
        <v>4</v>
      </c>
      <c r="G1067" s="144" t="str">
        <f aca="false">INDEX(Book_Type,MATCH($B1067,Book,0),1)</f>
        <v>D</v>
      </c>
      <c r="H1067" s="144" t="str">
        <f aca="false">$F1067&amp;$C1067</f>
        <v>4IF-CIG/RKYMTN</v>
      </c>
    </row>
    <row r="1068" customFormat="false" ht="12.75" hidden="false" customHeight="false" outlineLevel="0" collapsed="false">
      <c r="A1068" s="148" t="n">
        <v>37530</v>
      </c>
      <c r="B1068" s="144" t="s">
        <v>116</v>
      </c>
      <c r="C1068" s="144" t="s">
        <v>46</v>
      </c>
      <c r="D1068" s="145" t="n">
        <v>-151542.7167</v>
      </c>
      <c r="E1068" s="145" t="n">
        <v>0</v>
      </c>
      <c r="F1068" s="149" t="n">
        <f aca="false">IF(REF_DT&lt;=LastDay,INDEX(IntraMonth_Buckets,MATCH($A1068,IntraSumMonths,0),1),INDEX(BucketTable,MATCH($A1068,SumMonths,0),1))</f>
        <v>4</v>
      </c>
      <c r="G1068" s="144" t="str">
        <f aca="false">INDEX(Book_Type,MATCH($B1068,Book,0),1)</f>
        <v>D</v>
      </c>
      <c r="H1068" s="144" t="str">
        <f aca="false">$F1068&amp;$C1068</f>
        <v>4IF-ELPO/PERMIAN</v>
      </c>
    </row>
    <row r="1069" customFormat="false" ht="12.75" hidden="false" customHeight="false" outlineLevel="0" collapsed="false">
      <c r="A1069" s="148" t="n">
        <v>37530</v>
      </c>
      <c r="B1069" s="144" t="s">
        <v>116</v>
      </c>
      <c r="C1069" s="144" t="s">
        <v>51</v>
      </c>
      <c r="D1069" s="145" t="n">
        <v>1666969.8837</v>
      </c>
      <c r="E1069" s="145" t="n">
        <v>0</v>
      </c>
      <c r="F1069" s="149" t="n">
        <f aca="false">IF(REF_DT&lt;=LastDay,INDEX(IntraMonth_Buckets,MATCH($A1069,IntraSumMonths,0),1),INDEX(BucketTable,MATCH($A1069,SumMonths,0),1))</f>
        <v>4</v>
      </c>
      <c r="G1069" s="144" t="str">
        <f aca="false">INDEX(Book_Type,MATCH($B1069,Book,0),1)</f>
        <v>D</v>
      </c>
      <c r="H1069" s="144" t="str">
        <f aca="false">$F1069&amp;$C1069</f>
        <v>4IF-ELPO/SJ</v>
      </c>
    </row>
    <row r="1070" customFormat="false" ht="12.75" hidden="false" customHeight="false" outlineLevel="0" collapsed="false">
      <c r="A1070" s="148" t="n">
        <v>37530</v>
      </c>
      <c r="B1070" s="144" t="s">
        <v>116</v>
      </c>
      <c r="C1070" s="144" t="s">
        <v>162</v>
      </c>
      <c r="D1070" s="145" t="n">
        <v>-39080.4224</v>
      </c>
      <c r="E1070" s="145" t="n">
        <v>977.01056</v>
      </c>
      <c r="F1070" s="149" t="n">
        <f aca="false">IF(REF_DT&lt;=LastDay,INDEX(IntraMonth_Buckets,MATCH($A1070,IntraSumMonths,0),1),INDEX(BucketTable,MATCH($A1070,SumMonths,0),1))</f>
        <v>4</v>
      </c>
      <c r="G1070" s="144" t="str">
        <f aca="false">INDEX(Book_Type,MATCH($B1070,Book,0),1)</f>
        <v>D</v>
      </c>
      <c r="H1070" s="144" t="str">
        <f aca="false">$F1070&amp;$C1070</f>
        <v>4IF-NGPL/MIDCON</v>
      </c>
    </row>
    <row r="1071" customFormat="false" ht="12.75" hidden="false" customHeight="false" outlineLevel="0" collapsed="false">
      <c r="A1071" s="148" t="n">
        <v>37530</v>
      </c>
      <c r="B1071" s="144" t="s">
        <v>116</v>
      </c>
      <c r="C1071" s="144" t="s">
        <v>66</v>
      </c>
      <c r="D1071" s="145" t="n">
        <v>-454628.1501</v>
      </c>
      <c r="E1071" s="145" t="n">
        <v>45462.81501</v>
      </c>
      <c r="F1071" s="149" t="n">
        <f aca="false">IF(REF_DT&lt;=LastDay,INDEX(IntraMonth_Buckets,MATCH($A1071,IntraSumMonths,0),1),INDEX(BucketTable,MATCH($A1071,SumMonths,0),1))</f>
        <v>4</v>
      </c>
      <c r="G1071" s="144" t="str">
        <f aca="false">INDEX(Book_Type,MATCH($B1071,Book,0),1)</f>
        <v>D</v>
      </c>
      <c r="H1071" s="144" t="str">
        <f aca="false">$F1071&amp;$C1071</f>
        <v>4IF-NTHWST/CANBR</v>
      </c>
    </row>
    <row r="1072" customFormat="false" ht="12.75" hidden="false" customHeight="false" outlineLevel="0" collapsed="false">
      <c r="A1072" s="148" t="n">
        <v>37530</v>
      </c>
      <c r="B1072" s="144" t="s">
        <v>116</v>
      </c>
      <c r="C1072" s="144" t="s">
        <v>27</v>
      </c>
      <c r="D1072" s="145" t="n">
        <v>899423.622</v>
      </c>
      <c r="E1072" s="145" t="n">
        <v>-89942.3622</v>
      </c>
      <c r="F1072" s="149" t="n">
        <f aca="false">IF(REF_DT&lt;=LastDay,INDEX(IntraMonth_Buckets,MATCH($A1072,IntraSumMonths,0),1),INDEX(BucketTable,MATCH($A1072,SumMonths,0),1))</f>
        <v>4</v>
      </c>
      <c r="G1072" s="144" t="str">
        <f aca="false">INDEX(Book_Type,MATCH($B1072,Book,0),1)</f>
        <v>D</v>
      </c>
      <c r="H1072" s="144" t="str">
        <f aca="false">$F1072&amp;$C1072</f>
        <v>4IF-NWPL_ROCKY_M</v>
      </c>
    </row>
    <row r="1073" customFormat="false" ht="12.75" hidden="false" customHeight="false" outlineLevel="0" collapsed="false">
      <c r="A1073" s="148" t="n">
        <v>37530</v>
      </c>
      <c r="B1073" s="144" t="s">
        <v>116</v>
      </c>
      <c r="C1073" s="144" t="s">
        <v>164</v>
      </c>
      <c r="D1073" s="145" t="n">
        <v>151542.7167</v>
      </c>
      <c r="E1073" s="145" t="n">
        <v>-3788.5679175</v>
      </c>
      <c r="F1073" s="149" t="n">
        <f aca="false">IF(REF_DT&lt;=LastDay,INDEX(IntraMonth_Buckets,MATCH($A1073,IntraSumMonths,0),1),INDEX(BucketTable,MATCH($A1073,SumMonths,0),1))</f>
        <v>4</v>
      </c>
      <c r="G1073" s="144" t="str">
        <f aca="false">INDEX(Book_Type,MATCH($B1073,Book,0),1)</f>
        <v>D</v>
      </c>
      <c r="H1073" s="144" t="str">
        <f aca="false">$F1073&amp;$C1073</f>
        <v>4IF-PAN/TX/OK</v>
      </c>
    </row>
    <row r="1074" customFormat="false" ht="12.75" hidden="false" customHeight="false" outlineLevel="0" collapsed="false">
      <c r="A1074" s="148" t="n">
        <v>37530</v>
      </c>
      <c r="B1074" s="144" t="s">
        <v>116</v>
      </c>
      <c r="C1074" s="144" t="s">
        <v>28</v>
      </c>
      <c r="D1074" s="145" t="n">
        <v>-15154.2717</v>
      </c>
      <c r="E1074" s="145" t="n">
        <v>151.542717</v>
      </c>
      <c r="F1074" s="149" t="n">
        <f aca="false">IF(REF_DT&lt;=LastDay,INDEX(IntraMonth_Buckets,MATCH($A1074,IntraSumMonths,0),1),INDEX(BucketTable,MATCH($A1074,SumMonths,0),1))</f>
        <v>4</v>
      </c>
      <c r="G1074" s="144" t="str">
        <f aca="false">INDEX(Book_Type,MATCH($B1074,Book,0),1)</f>
        <v>D</v>
      </c>
      <c r="H1074" s="144" t="str">
        <f aca="false">$F1074&amp;$C1074</f>
        <v>4IF-QUESTAR</v>
      </c>
    </row>
    <row r="1075" customFormat="false" ht="12.75" hidden="false" customHeight="false" outlineLevel="0" collapsed="false">
      <c r="A1075" s="148" t="n">
        <v>37530</v>
      </c>
      <c r="B1075" s="144" t="s">
        <v>116</v>
      </c>
      <c r="C1075" s="144" t="s">
        <v>18</v>
      </c>
      <c r="D1075" s="145" t="n">
        <v>-2097897.7306</v>
      </c>
      <c r="E1075" s="145" t="n">
        <v>20978.977306</v>
      </c>
      <c r="F1075" s="149" t="n">
        <f aca="false">IF(REF_DT&lt;=LastDay,INDEX(IntraMonth_Buckets,MATCH($A1075,IntraSumMonths,0),1),INDEX(BucketTable,MATCH($A1075,SumMonths,0),1))</f>
        <v>4</v>
      </c>
      <c r="G1075" s="144" t="str">
        <f aca="false">INDEX(Book_Type,MATCH($B1075,Book,0),1)</f>
        <v>D</v>
      </c>
      <c r="H1075" s="144" t="str">
        <f aca="false">$F1075&amp;$C1075</f>
        <v>4NGI-MALIN</v>
      </c>
    </row>
    <row r="1076" customFormat="false" ht="12.75" hidden="false" customHeight="false" outlineLevel="0" collapsed="false">
      <c r="A1076" s="148" t="n">
        <v>37530</v>
      </c>
      <c r="B1076" s="144" t="s">
        <v>116</v>
      </c>
      <c r="C1076" s="144" t="s">
        <v>13</v>
      </c>
      <c r="D1076" s="145" t="n">
        <v>2729615.7665</v>
      </c>
      <c r="E1076" s="145" t="n">
        <v>0</v>
      </c>
      <c r="F1076" s="149" t="n">
        <f aca="false">IF(REF_DT&lt;=LastDay,INDEX(IntraMonth_Buckets,MATCH($A1076,IntraSumMonths,0),1),INDEX(BucketTable,MATCH($A1076,SumMonths,0),1))</f>
        <v>4</v>
      </c>
      <c r="G1076" s="144" t="str">
        <f aca="false">INDEX(Book_Type,MATCH($B1076,Book,0),1)</f>
        <v>D</v>
      </c>
      <c r="H1076" s="144" t="str">
        <f aca="false">$F1076&amp;$C1076</f>
        <v>4NGI-PGE/CG</v>
      </c>
    </row>
    <row r="1077" customFormat="false" ht="12.75" hidden="false" customHeight="false" outlineLevel="0" collapsed="false">
      <c r="A1077" s="148" t="n">
        <v>37530</v>
      </c>
      <c r="B1077" s="144" t="s">
        <v>116</v>
      </c>
      <c r="C1077" s="144" t="s">
        <v>20</v>
      </c>
      <c r="D1077" s="145" t="n">
        <v>-15154.2716</v>
      </c>
      <c r="E1077" s="145" t="n">
        <v>0</v>
      </c>
      <c r="F1077" s="149" t="n">
        <f aca="false">IF(REF_DT&lt;=LastDay,INDEX(IntraMonth_Buckets,MATCH($A1077,IntraSumMonths,0),1),INDEX(BucketTable,MATCH($A1077,SumMonths,0),1))</f>
        <v>4</v>
      </c>
      <c r="G1077" s="144" t="str">
        <f aca="false">INDEX(Book_Type,MATCH($B1077,Book,0),1)</f>
        <v>D</v>
      </c>
      <c r="H1077" s="144" t="str">
        <f aca="false">$F1077&amp;$C1077</f>
        <v>4NGI-SOCAL</v>
      </c>
    </row>
    <row r="1078" customFormat="false" ht="12.75" hidden="false" customHeight="false" outlineLevel="0" collapsed="false">
      <c r="A1078" s="148" t="n">
        <v>37561</v>
      </c>
      <c r="B1078" s="144" t="s">
        <v>116</v>
      </c>
      <c r="C1078" s="144" t="s">
        <v>36</v>
      </c>
      <c r="D1078" s="145" t="n">
        <v>812789.9976</v>
      </c>
      <c r="E1078" s="145" t="n">
        <v>-8127.899976</v>
      </c>
      <c r="F1078" s="149" t="n">
        <f aca="false">IF(REF_DT&lt;=LastDay,INDEX(IntraMonth_Buckets,MATCH($A1078,IntraSumMonths,0),1),INDEX(BucketTable,MATCH($A1078,SumMonths,0),1))</f>
        <v>5</v>
      </c>
      <c r="G1078" s="144" t="str">
        <f aca="false">INDEX(Book_Type,MATCH($B1078,Book,0),1)</f>
        <v>D</v>
      </c>
      <c r="H1078" s="144" t="str">
        <f aca="false">$F1078&amp;$C1078</f>
        <v>5IF-CIG/RKYMTN</v>
      </c>
    </row>
    <row r="1079" customFormat="false" ht="12.75" hidden="false" customHeight="false" outlineLevel="0" collapsed="false">
      <c r="A1079" s="148" t="n">
        <v>37561</v>
      </c>
      <c r="B1079" s="144" t="s">
        <v>116</v>
      </c>
      <c r="C1079" s="144" t="s">
        <v>46</v>
      </c>
      <c r="D1079" s="145" t="n">
        <v>-146281.3691</v>
      </c>
      <c r="E1079" s="145" t="n">
        <v>14628.13691</v>
      </c>
      <c r="F1079" s="149" t="n">
        <f aca="false">IF(REF_DT&lt;=LastDay,INDEX(IntraMonth_Buckets,MATCH($A1079,IntraSumMonths,0),1),INDEX(BucketTable,MATCH($A1079,SumMonths,0),1))</f>
        <v>5</v>
      </c>
      <c r="G1079" s="144" t="str">
        <f aca="false">INDEX(Book_Type,MATCH($B1079,Book,0),1)</f>
        <v>D</v>
      </c>
      <c r="H1079" s="144" t="str">
        <f aca="false">$F1079&amp;$C1079</f>
        <v>5IF-ELPO/PERMIAN</v>
      </c>
    </row>
    <row r="1080" customFormat="false" ht="12.75" hidden="false" customHeight="false" outlineLevel="0" collapsed="false">
      <c r="A1080" s="148" t="n">
        <v>37561</v>
      </c>
      <c r="B1080" s="144" t="s">
        <v>116</v>
      </c>
      <c r="C1080" s="144" t="s">
        <v>51</v>
      </c>
      <c r="D1080" s="145" t="n">
        <v>-585125.4763</v>
      </c>
      <c r="E1080" s="145" t="n">
        <v>58512.54763</v>
      </c>
      <c r="F1080" s="149" t="n">
        <f aca="false">IF(REF_DT&lt;=LastDay,INDEX(IntraMonth_Buckets,MATCH($A1080,IntraSumMonths,0),1),INDEX(BucketTable,MATCH($A1080,SumMonths,0),1))</f>
        <v>5</v>
      </c>
      <c r="G1080" s="144" t="str">
        <f aca="false">INDEX(Book_Type,MATCH($B1080,Book,0),1)</f>
        <v>D</v>
      </c>
      <c r="H1080" s="144" t="str">
        <f aca="false">$F1080&amp;$C1080</f>
        <v>5IF-ELPO/SJ</v>
      </c>
    </row>
    <row r="1081" customFormat="false" ht="12.75" hidden="false" customHeight="false" outlineLevel="0" collapsed="false">
      <c r="A1081" s="148" t="n">
        <v>37561</v>
      </c>
      <c r="B1081" s="144" t="s">
        <v>116</v>
      </c>
      <c r="C1081" s="144" t="s">
        <v>162</v>
      </c>
      <c r="D1081" s="145" t="n">
        <v>-79967.1484</v>
      </c>
      <c r="E1081" s="145" t="n">
        <v>1999.17871</v>
      </c>
      <c r="F1081" s="149" t="n">
        <f aca="false">IF(REF_DT&lt;=LastDay,INDEX(IntraMonth_Buckets,MATCH($A1081,IntraSumMonths,0),1),INDEX(BucketTable,MATCH($A1081,SumMonths,0),1))</f>
        <v>5</v>
      </c>
      <c r="G1081" s="144" t="str">
        <f aca="false">INDEX(Book_Type,MATCH($B1081,Book,0),1)</f>
        <v>D</v>
      </c>
      <c r="H1081" s="144" t="str">
        <f aca="false">$F1081&amp;$C1081</f>
        <v>5IF-NGPL/MIDCON</v>
      </c>
    </row>
    <row r="1082" customFormat="false" ht="12.75" hidden="false" customHeight="false" outlineLevel="0" collapsed="false">
      <c r="A1082" s="148" t="n">
        <v>37561</v>
      </c>
      <c r="B1082" s="144" t="s">
        <v>116</v>
      </c>
      <c r="C1082" s="144" t="s">
        <v>66</v>
      </c>
      <c r="D1082" s="145" t="n">
        <v>-219422.0536</v>
      </c>
      <c r="E1082" s="145" t="n">
        <v>21942.20536</v>
      </c>
      <c r="F1082" s="149" t="n">
        <f aca="false">IF(REF_DT&lt;=LastDay,INDEX(IntraMonth_Buckets,MATCH($A1082,IntraSumMonths,0),1),INDEX(BucketTable,MATCH($A1082,SumMonths,0),1))</f>
        <v>5</v>
      </c>
      <c r="G1082" s="144" t="str">
        <f aca="false">INDEX(Book_Type,MATCH($B1082,Book,0),1)</f>
        <v>D</v>
      </c>
      <c r="H1082" s="144" t="str">
        <f aca="false">$F1082&amp;$C1082</f>
        <v>5IF-NTHWST/CANBR</v>
      </c>
    </row>
    <row r="1083" customFormat="false" ht="12.75" hidden="false" customHeight="false" outlineLevel="0" collapsed="false">
      <c r="A1083" s="148" t="n">
        <v>37561</v>
      </c>
      <c r="B1083" s="144" t="s">
        <v>116</v>
      </c>
      <c r="C1083" s="144" t="s">
        <v>27</v>
      </c>
      <c r="D1083" s="145" t="n">
        <v>4574306.18</v>
      </c>
      <c r="E1083" s="145" t="n">
        <v>-457430.618</v>
      </c>
      <c r="F1083" s="149" t="n">
        <f aca="false">IF(REF_DT&lt;=LastDay,INDEX(IntraMonth_Buckets,MATCH($A1083,IntraSumMonths,0),1),INDEX(BucketTable,MATCH($A1083,SumMonths,0),1))</f>
        <v>5</v>
      </c>
      <c r="G1083" s="144" t="str">
        <f aca="false">INDEX(Book_Type,MATCH($B1083,Book,0),1)</f>
        <v>D</v>
      </c>
      <c r="H1083" s="144" t="str">
        <f aca="false">$F1083&amp;$C1083</f>
        <v>5IF-NWPL_ROCKY_M</v>
      </c>
    </row>
    <row r="1084" customFormat="false" ht="12.75" hidden="false" customHeight="false" outlineLevel="0" collapsed="false">
      <c r="A1084" s="148" t="n">
        <v>37561</v>
      </c>
      <c r="B1084" s="144" t="s">
        <v>116</v>
      </c>
      <c r="C1084" s="144" t="s">
        <v>164</v>
      </c>
      <c r="D1084" s="145" t="n">
        <v>146281.3691</v>
      </c>
      <c r="E1084" s="145" t="n">
        <v>-3657.0342275</v>
      </c>
      <c r="F1084" s="149" t="n">
        <f aca="false">IF(REF_DT&lt;=LastDay,INDEX(IntraMonth_Buckets,MATCH($A1084,IntraSumMonths,0),1),INDEX(BucketTable,MATCH($A1084,SumMonths,0),1))</f>
        <v>5</v>
      </c>
      <c r="G1084" s="144" t="str">
        <f aca="false">INDEX(Book_Type,MATCH($B1084,Book,0),1)</f>
        <v>D</v>
      </c>
      <c r="H1084" s="144" t="str">
        <f aca="false">$F1084&amp;$C1084</f>
        <v>5IF-PAN/TX/OK</v>
      </c>
    </row>
    <row r="1085" customFormat="false" ht="12.75" hidden="false" customHeight="false" outlineLevel="0" collapsed="false">
      <c r="A1085" s="148" t="n">
        <v>37561</v>
      </c>
      <c r="B1085" s="144" t="s">
        <v>116</v>
      </c>
      <c r="C1085" s="144" t="s">
        <v>18</v>
      </c>
      <c r="D1085" s="145" t="n">
        <v>-1181953.4622</v>
      </c>
      <c r="E1085" s="145" t="n">
        <v>11819.534622</v>
      </c>
      <c r="F1085" s="149" t="n">
        <f aca="false">IF(REF_DT&lt;=LastDay,INDEX(IntraMonth_Buckets,MATCH($A1085,IntraSumMonths,0),1),INDEX(BucketTable,MATCH($A1085,SumMonths,0),1))</f>
        <v>5</v>
      </c>
      <c r="G1085" s="144" t="str">
        <f aca="false">INDEX(Book_Type,MATCH($B1085,Book,0),1)</f>
        <v>D</v>
      </c>
      <c r="H1085" s="144" t="str">
        <f aca="false">$F1085&amp;$C1085</f>
        <v>5NGI-MALIN</v>
      </c>
    </row>
    <row r="1086" customFormat="false" ht="12.75" hidden="false" customHeight="false" outlineLevel="0" collapsed="false">
      <c r="A1086" s="148" t="n">
        <v>37561</v>
      </c>
      <c r="B1086" s="144" t="s">
        <v>116</v>
      </c>
      <c r="C1086" s="144" t="s">
        <v>13</v>
      </c>
      <c r="D1086" s="145" t="n">
        <v>-74355.7951</v>
      </c>
      <c r="E1086" s="145" t="n">
        <v>0</v>
      </c>
      <c r="F1086" s="149" t="n">
        <f aca="false">IF(REF_DT&lt;=LastDay,INDEX(IntraMonth_Buckets,MATCH($A1086,IntraSumMonths,0),1),INDEX(BucketTable,MATCH($A1086,SumMonths,0),1))</f>
        <v>5</v>
      </c>
      <c r="G1086" s="144" t="str">
        <f aca="false">INDEX(Book_Type,MATCH($B1086,Book,0),1)</f>
        <v>D</v>
      </c>
      <c r="H1086" s="144" t="str">
        <f aca="false">$F1086&amp;$C1086</f>
        <v>5NGI-PGE/CG</v>
      </c>
    </row>
    <row r="1087" customFormat="false" ht="12.75" hidden="false" customHeight="false" outlineLevel="0" collapsed="false">
      <c r="A1087" s="148" t="n">
        <v>37561</v>
      </c>
      <c r="B1087" s="144" t="s">
        <v>116</v>
      </c>
      <c r="C1087" s="144" t="s">
        <v>20</v>
      </c>
      <c r="D1087" s="145" t="n">
        <v>1097110.2681</v>
      </c>
      <c r="E1087" s="145" t="n">
        <v>-109711.02681</v>
      </c>
      <c r="F1087" s="149" t="n">
        <f aca="false">IF(REF_DT&lt;=LastDay,INDEX(IntraMonth_Buckets,MATCH($A1087,IntraSumMonths,0),1),INDEX(BucketTable,MATCH($A1087,SumMonths,0),1))</f>
        <v>5</v>
      </c>
      <c r="G1087" s="144" t="str">
        <f aca="false">INDEX(Book_Type,MATCH($B1087,Book,0),1)</f>
        <v>D</v>
      </c>
      <c r="H1087" s="144" t="str">
        <f aca="false">$F1087&amp;$C1087</f>
        <v>5NGI-SOCAL</v>
      </c>
    </row>
    <row r="1088" customFormat="false" ht="12.75" hidden="false" customHeight="false" outlineLevel="0" collapsed="false">
      <c r="A1088" s="148" t="n">
        <v>37591</v>
      </c>
      <c r="B1088" s="144" t="s">
        <v>116</v>
      </c>
      <c r="C1088" s="144" t="s">
        <v>36</v>
      </c>
      <c r="D1088" s="145" t="n">
        <v>446298.4228</v>
      </c>
      <c r="E1088" s="145" t="n">
        <v>-4462.984228</v>
      </c>
      <c r="F1088" s="149" t="n">
        <f aca="false">IF(REF_DT&lt;=LastDay,INDEX(IntraMonth_Buckets,MATCH($A1088,IntraSumMonths,0),1),INDEX(BucketTable,MATCH($A1088,SumMonths,0),1))</f>
        <v>5</v>
      </c>
      <c r="G1088" s="144" t="str">
        <f aca="false">INDEX(Book_Type,MATCH($B1088,Book,0),1)</f>
        <v>D</v>
      </c>
      <c r="H1088" s="144" t="str">
        <f aca="false">$F1088&amp;$C1088</f>
        <v>5IF-CIG/RKYMTN</v>
      </c>
    </row>
    <row r="1089" customFormat="false" ht="12.75" hidden="false" customHeight="false" outlineLevel="0" collapsed="false">
      <c r="A1089" s="148" t="n">
        <v>37591</v>
      </c>
      <c r="B1089" s="144" t="s">
        <v>116</v>
      </c>
      <c r="C1089" s="144" t="s">
        <v>46</v>
      </c>
      <c r="D1089" s="145" t="n">
        <v>-150773.5365</v>
      </c>
      <c r="E1089" s="145" t="n">
        <v>15077.35365</v>
      </c>
      <c r="F1089" s="149" t="n">
        <f aca="false">IF(REF_DT&lt;=LastDay,INDEX(IntraMonth_Buckets,MATCH($A1089,IntraSumMonths,0),1),INDEX(BucketTable,MATCH($A1089,SumMonths,0),1))</f>
        <v>5</v>
      </c>
      <c r="G1089" s="144" t="str">
        <f aca="false">INDEX(Book_Type,MATCH($B1089,Book,0),1)</f>
        <v>D</v>
      </c>
      <c r="H1089" s="144" t="str">
        <f aca="false">$F1089&amp;$C1089</f>
        <v>5IF-ELPO/PERMIAN</v>
      </c>
    </row>
    <row r="1090" customFormat="false" ht="12.75" hidden="false" customHeight="false" outlineLevel="0" collapsed="false">
      <c r="A1090" s="148" t="n">
        <v>37591</v>
      </c>
      <c r="B1090" s="144" t="s">
        <v>116</v>
      </c>
      <c r="C1090" s="144" t="s">
        <v>51</v>
      </c>
      <c r="D1090" s="145" t="n">
        <v>-603094.1461</v>
      </c>
      <c r="E1090" s="145" t="n">
        <v>60309.41461</v>
      </c>
      <c r="F1090" s="149" t="n">
        <f aca="false">IF(REF_DT&lt;=LastDay,INDEX(IntraMonth_Buckets,MATCH($A1090,IntraSumMonths,0),1),INDEX(BucketTable,MATCH($A1090,SumMonths,0),1))</f>
        <v>5</v>
      </c>
      <c r="G1090" s="144" t="str">
        <f aca="false">INDEX(Book_Type,MATCH($B1090,Book,0),1)</f>
        <v>D</v>
      </c>
      <c r="H1090" s="144" t="str">
        <f aca="false">$F1090&amp;$C1090</f>
        <v>5IF-ELPO/SJ</v>
      </c>
    </row>
    <row r="1091" customFormat="false" ht="12.75" hidden="false" customHeight="false" outlineLevel="0" collapsed="false">
      <c r="A1091" s="148" t="n">
        <v>37591</v>
      </c>
      <c r="B1091" s="144" t="s">
        <v>116</v>
      </c>
      <c r="C1091" s="144" t="s">
        <v>162</v>
      </c>
      <c r="D1091" s="145" t="n">
        <v>301547.0731</v>
      </c>
      <c r="E1091" s="145" t="n">
        <v>-7538.6768275</v>
      </c>
      <c r="F1091" s="149" t="n">
        <f aca="false">IF(REF_DT&lt;=LastDay,INDEX(IntraMonth_Buckets,MATCH($A1091,IntraSumMonths,0),1),INDEX(BucketTable,MATCH($A1091,SumMonths,0),1))</f>
        <v>5</v>
      </c>
      <c r="G1091" s="144" t="str">
        <f aca="false">INDEX(Book_Type,MATCH($B1091,Book,0),1)</f>
        <v>D</v>
      </c>
      <c r="H1091" s="144" t="str">
        <f aca="false">$F1091&amp;$C1091</f>
        <v>5IF-NGPL/MIDCON</v>
      </c>
    </row>
    <row r="1092" customFormat="false" ht="12.75" hidden="false" customHeight="false" outlineLevel="0" collapsed="false">
      <c r="A1092" s="148" t="n">
        <v>37591</v>
      </c>
      <c r="B1092" s="144" t="s">
        <v>116</v>
      </c>
      <c r="C1092" s="144" t="s">
        <v>66</v>
      </c>
      <c r="D1092" s="145" t="n">
        <v>-226160.3048</v>
      </c>
      <c r="E1092" s="145" t="n">
        <v>22616.03048</v>
      </c>
      <c r="F1092" s="149" t="n">
        <f aca="false">IF(REF_DT&lt;=LastDay,INDEX(IntraMonth_Buckets,MATCH($A1092,IntraSumMonths,0),1),INDEX(BucketTable,MATCH($A1092,SumMonths,0),1))</f>
        <v>5</v>
      </c>
      <c r="G1092" s="144" t="str">
        <f aca="false">INDEX(Book_Type,MATCH($B1092,Book,0),1)</f>
        <v>D</v>
      </c>
      <c r="H1092" s="144" t="str">
        <f aca="false">$F1092&amp;$C1092</f>
        <v>5IF-NTHWST/CANBR</v>
      </c>
    </row>
    <row r="1093" customFormat="false" ht="12.75" hidden="false" customHeight="false" outlineLevel="0" collapsed="false">
      <c r="A1093" s="148" t="n">
        <v>37591</v>
      </c>
      <c r="B1093" s="144" t="s">
        <v>116</v>
      </c>
      <c r="C1093" s="144" t="s">
        <v>27</v>
      </c>
      <c r="D1093" s="145" t="n">
        <v>4714778.9511</v>
      </c>
      <c r="E1093" s="145" t="n">
        <v>-471477.89511</v>
      </c>
      <c r="F1093" s="149" t="n">
        <f aca="false">IF(REF_DT&lt;=LastDay,INDEX(IntraMonth_Buckets,MATCH($A1093,IntraSumMonths,0),1),INDEX(BucketTable,MATCH($A1093,SumMonths,0),1))</f>
        <v>5</v>
      </c>
      <c r="G1093" s="144" t="str">
        <f aca="false">INDEX(Book_Type,MATCH($B1093,Book,0),1)</f>
        <v>D</v>
      </c>
      <c r="H1093" s="144" t="str">
        <f aca="false">$F1093&amp;$C1093</f>
        <v>5IF-NWPL_ROCKY_M</v>
      </c>
    </row>
    <row r="1094" customFormat="false" ht="12.75" hidden="false" customHeight="false" outlineLevel="0" collapsed="false">
      <c r="A1094" s="148" t="n">
        <v>37591</v>
      </c>
      <c r="B1094" s="144" t="s">
        <v>116</v>
      </c>
      <c r="C1094" s="144" t="s">
        <v>164</v>
      </c>
      <c r="D1094" s="145" t="n">
        <v>150773.5365</v>
      </c>
      <c r="E1094" s="145" t="n">
        <v>-3769.3384125</v>
      </c>
      <c r="F1094" s="149" t="n">
        <f aca="false">IF(REF_DT&lt;=LastDay,INDEX(IntraMonth_Buckets,MATCH($A1094,IntraSumMonths,0),1),INDEX(BucketTable,MATCH($A1094,SumMonths,0),1))</f>
        <v>5</v>
      </c>
      <c r="G1094" s="144" t="str">
        <f aca="false">INDEX(Book_Type,MATCH($B1094,Book,0),1)</f>
        <v>D</v>
      </c>
      <c r="H1094" s="144" t="str">
        <f aca="false">$F1094&amp;$C1094</f>
        <v>5IF-PAN/TX/OK</v>
      </c>
    </row>
    <row r="1095" customFormat="false" ht="12.75" hidden="false" customHeight="false" outlineLevel="0" collapsed="false">
      <c r="A1095" s="148" t="n">
        <v>37591</v>
      </c>
      <c r="B1095" s="144" t="s">
        <v>116</v>
      </c>
      <c r="C1095" s="144" t="s">
        <v>18</v>
      </c>
      <c r="D1095" s="145" t="n">
        <v>-1222713.0717</v>
      </c>
      <c r="E1095" s="145" t="n">
        <v>12227.130717</v>
      </c>
      <c r="F1095" s="149" t="n">
        <f aca="false">IF(REF_DT&lt;=LastDay,INDEX(IntraMonth_Buckets,MATCH($A1095,IntraSumMonths,0),1),INDEX(BucketTable,MATCH($A1095,SumMonths,0),1))</f>
        <v>5</v>
      </c>
      <c r="G1095" s="144" t="str">
        <f aca="false">INDEX(Book_Type,MATCH($B1095,Book,0),1)</f>
        <v>D</v>
      </c>
      <c r="H1095" s="144" t="str">
        <f aca="false">$F1095&amp;$C1095</f>
        <v>5NGI-MALIN</v>
      </c>
    </row>
    <row r="1096" customFormat="false" ht="12.75" hidden="false" customHeight="false" outlineLevel="0" collapsed="false">
      <c r="A1096" s="148" t="n">
        <v>37591</v>
      </c>
      <c r="B1096" s="144" t="s">
        <v>116</v>
      </c>
      <c r="C1096" s="144" t="s">
        <v>13</v>
      </c>
      <c r="D1096" s="145" t="n">
        <v>-81406.0366</v>
      </c>
      <c r="E1096" s="145" t="n">
        <v>0</v>
      </c>
      <c r="F1096" s="149" t="n">
        <f aca="false">IF(REF_DT&lt;=LastDay,INDEX(IntraMonth_Buckets,MATCH($A1096,IntraSumMonths,0),1),INDEX(BucketTable,MATCH($A1096,SumMonths,0),1))</f>
        <v>5</v>
      </c>
      <c r="G1096" s="144" t="str">
        <f aca="false">INDEX(Book_Type,MATCH($B1096,Book,0),1)</f>
        <v>D</v>
      </c>
      <c r="H1096" s="144" t="str">
        <f aca="false">$F1096&amp;$C1096</f>
        <v>5NGI-PGE/CG</v>
      </c>
    </row>
    <row r="1097" customFormat="false" ht="12.75" hidden="false" customHeight="false" outlineLevel="0" collapsed="false">
      <c r="A1097" s="148" t="n">
        <v>37591</v>
      </c>
      <c r="B1097" s="144" t="s">
        <v>116</v>
      </c>
      <c r="C1097" s="144" t="s">
        <v>20</v>
      </c>
      <c r="D1097" s="145" t="n">
        <v>1130801.5239</v>
      </c>
      <c r="E1097" s="145" t="n">
        <v>-113080.15239</v>
      </c>
      <c r="F1097" s="149" t="n">
        <f aca="false">IF(REF_DT&lt;=LastDay,INDEX(IntraMonth_Buckets,MATCH($A1097,IntraSumMonths,0),1),INDEX(BucketTable,MATCH($A1097,SumMonths,0),1))</f>
        <v>5</v>
      </c>
      <c r="G1097" s="144" t="str">
        <f aca="false">INDEX(Book_Type,MATCH($B1097,Book,0),1)</f>
        <v>D</v>
      </c>
      <c r="H1097" s="144" t="str">
        <f aca="false">$F1097&amp;$C1097</f>
        <v>5NGI-SOCAL</v>
      </c>
    </row>
    <row r="1098" customFormat="false" ht="12.75" hidden="false" customHeight="false" outlineLevel="0" collapsed="false">
      <c r="A1098" s="148" t="n">
        <v>37622</v>
      </c>
      <c r="B1098" s="144" t="s">
        <v>116</v>
      </c>
      <c r="C1098" s="144" t="s">
        <v>36</v>
      </c>
      <c r="D1098" s="145" t="n">
        <v>441716.1366</v>
      </c>
      <c r="E1098" s="145" t="n">
        <v>-4417.161366</v>
      </c>
      <c r="F1098" s="149" t="n">
        <f aca="false">IF(REF_DT&lt;=LastDay,INDEX(IntraMonth_Buckets,MATCH($A1098,IntraSumMonths,0),1),INDEX(BucketTable,MATCH($A1098,SumMonths,0),1))</f>
        <v>5</v>
      </c>
      <c r="G1098" s="144" t="str">
        <f aca="false">INDEX(Book_Type,MATCH($B1098,Book,0),1)</f>
        <v>D</v>
      </c>
      <c r="H1098" s="144" t="str">
        <f aca="false">$F1098&amp;$C1098</f>
        <v>5IF-CIG/RKYMTN</v>
      </c>
    </row>
    <row r="1099" customFormat="false" ht="12.75" hidden="false" customHeight="false" outlineLevel="0" collapsed="false">
      <c r="A1099" s="148" t="n">
        <v>37622</v>
      </c>
      <c r="B1099" s="144" t="s">
        <v>116</v>
      </c>
      <c r="C1099" s="144" t="s">
        <v>51</v>
      </c>
      <c r="D1099" s="145" t="n">
        <v>0</v>
      </c>
      <c r="E1099" s="145" t="n">
        <v>0</v>
      </c>
      <c r="F1099" s="149" t="n">
        <f aca="false">IF(REF_DT&lt;=LastDay,INDEX(IntraMonth_Buckets,MATCH($A1099,IntraSumMonths,0),1),INDEX(BucketTable,MATCH($A1099,SumMonths,0),1))</f>
        <v>5</v>
      </c>
      <c r="G1099" s="144" t="str">
        <f aca="false">INDEX(Book_Type,MATCH($B1099,Book,0),1)</f>
        <v>D</v>
      </c>
      <c r="H1099" s="144" t="str">
        <f aca="false">$F1099&amp;$C1099</f>
        <v>5IF-ELPO/SJ</v>
      </c>
    </row>
    <row r="1100" customFormat="false" ht="12.75" hidden="false" customHeight="false" outlineLevel="0" collapsed="false">
      <c r="A1100" s="148" t="n">
        <v>37622</v>
      </c>
      <c r="B1100" s="144" t="s">
        <v>116</v>
      </c>
      <c r="C1100" s="144" t="s">
        <v>162</v>
      </c>
      <c r="D1100" s="145" t="n">
        <v>329811.1975</v>
      </c>
      <c r="E1100" s="145" t="n">
        <v>-8245.2799375</v>
      </c>
      <c r="F1100" s="149" t="n">
        <f aca="false">IF(REF_DT&lt;=LastDay,INDEX(IntraMonth_Buckets,MATCH($A1100,IntraSumMonths,0),1),INDEX(BucketTable,MATCH($A1100,SumMonths,0),1))</f>
        <v>5</v>
      </c>
      <c r="G1100" s="144" t="str">
        <f aca="false">INDEX(Book_Type,MATCH($B1100,Book,0),1)</f>
        <v>D</v>
      </c>
      <c r="H1100" s="144" t="str">
        <f aca="false">$F1100&amp;$C1100</f>
        <v>5IF-NGPL/MIDCON</v>
      </c>
    </row>
    <row r="1101" customFormat="false" ht="12.75" hidden="false" customHeight="false" outlineLevel="0" collapsed="false">
      <c r="A1101" s="148" t="n">
        <v>37622</v>
      </c>
      <c r="B1101" s="144" t="s">
        <v>116</v>
      </c>
      <c r="C1101" s="144" t="s">
        <v>66</v>
      </c>
      <c r="D1101" s="145" t="n">
        <v>-225532.6571</v>
      </c>
      <c r="E1101" s="145" t="n">
        <v>22553.26571</v>
      </c>
      <c r="F1101" s="149" t="n">
        <f aca="false">IF(REF_DT&lt;=LastDay,INDEX(IntraMonth_Buckets,MATCH($A1101,IntraSumMonths,0),1),INDEX(BucketTable,MATCH($A1101,SumMonths,0),1))</f>
        <v>5</v>
      </c>
      <c r="G1101" s="144" t="str">
        <f aca="false">INDEX(Book_Type,MATCH($B1101,Book,0),1)</f>
        <v>D</v>
      </c>
      <c r="H1101" s="144" t="str">
        <f aca="false">$F1101&amp;$C1101</f>
        <v>5IF-NTHWST/CANBR</v>
      </c>
    </row>
    <row r="1102" customFormat="false" ht="12.75" hidden="false" customHeight="false" outlineLevel="0" collapsed="false">
      <c r="A1102" s="148" t="n">
        <v>37622</v>
      </c>
      <c r="B1102" s="144" t="s">
        <v>116</v>
      </c>
      <c r="C1102" s="144" t="s">
        <v>27</v>
      </c>
      <c r="D1102" s="145" t="n">
        <v>2414633.1397</v>
      </c>
      <c r="E1102" s="145" t="n">
        <v>-241463.31397</v>
      </c>
      <c r="F1102" s="149" t="n">
        <f aca="false">IF(REF_DT&lt;=LastDay,INDEX(IntraMonth_Buckets,MATCH($A1102,IntraSumMonths,0),1),INDEX(BucketTable,MATCH($A1102,SumMonths,0),1))</f>
        <v>5</v>
      </c>
      <c r="G1102" s="144" t="str">
        <f aca="false">INDEX(Book_Type,MATCH($B1102,Book,0),1)</f>
        <v>D</v>
      </c>
      <c r="H1102" s="144" t="str">
        <f aca="false">$F1102&amp;$C1102</f>
        <v>5IF-NWPL_ROCKY_M</v>
      </c>
    </row>
    <row r="1103" customFormat="false" ht="12.75" hidden="false" customHeight="false" outlineLevel="0" collapsed="false">
      <c r="A1103" s="148" t="n">
        <v>37622</v>
      </c>
      <c r="B1103" s="144" t="s">
        <v>116</v>
      </c>
      <c r="C1103" s="144" t="s">
        <v>164</v>
      </c>
      <c r="D1103" s="145" t="n">
        <v>150355.1047</v>
      </c>
      <c r="E1103" s="145" t="n">
        <v>-3758.8776175</v>
      </c>
      <c r="F1103" s="149" t="n">
        <f aca="false">IF(REF_DT&lt;=LastDay,INDEX(IntraMonth_Buckets,MATCH($A1103,IntraSumMonths,0),1),INDEX(BucketTable,MATCH($A1103,SumMonths,0),1))</f>
        <v>5</v>
      </c>
      <c r="G1103" s="144" t="str">
        <f aca="false">INDEX(Book_Type,MATCH($B1103,Book,0),1)</f>
        <v>D</v>
      </c>
      <c r="H1103" s="144" t="str">
        <f aca="false">$F1103&amp;$C1103</f>
        <v>5IF-PAN/TX/OK</v>
      </c>
    </row>
    <row r="1104" customFormat="false" ht="12.75" hidden="false" customHeight="false" outlineLevel="0" collapsed="false">
      <c r="A1104" s="148" t="n">
        <v>37622</v>
      </c>
      <c r="B1104" s="144" t="s">
        <v>116</v>
      </c>
      <c r="C1104" s="144" t="s">
        <v>18</v>
      </c>
      <c r="D1104" s="145" t="n">
        <v>0</v>
      </c>
      <c r="E1104" s="145" t="n">
        <v>0</v>
      </c>
      <c r="F1104" s="149" t="n">
        <f aca="false">IF(REF_DT&lt;=LastDay,INDEX(IntraMonth_Buckets,MATCH($A1104,IntraSumMonths,0),1),INDEX(BucketTable,MATCH($A1104,SumMonths,0),1))</f>
        <v>5</v>
      </c>
      <c r="G1104" s="144" t="str">
        <f aca="false">INDEX(Book_Type,MATCH($B1104,Book,0),1)</f>
        <v>D</v>
      </c>
      <c r="H1104" s="144" t="str">
        <f aca="false">$F1104&amp;$C1104</f>
        <v>5NGI-MALIN</v>
      </c>
    </row>
    <row r="1105" customFormat="false" ht="12.75" hidden="false" customHeight="false" outlineLevel="0" collapsed="false">
      <c r="A1105" s="148" t="n">
        <v>37622</v>
      </c>
      <c r="B1105" s="144" t="s">
        <v>116</v>
      </c>
      <c r="C1105" s="144" t="s">
        <v>13</v>
      </c>
      <c r="D1105" s="145" t="n">
        <v>-566654.4382</v>
      </c>
      <c r="E1105" s="145" t="n">
        <v>0</v>
      </c>
      <c r="F1105" s="149" t="n">
        <f aca="false">IF(REF_DT&lt;=LastDay,INDEX(IntraMonth_Buckets,MATCH($A1105,IntraSumMonths,0),1),INDEX(BucketTable,MATCH($A1105,SumMonths,0),1))</f>
        <v>5</v>
      </c>
      <c r="G1105" s="144" t="str">
        <f aca="false">INDEX(Book_Type,MATCH($B1105,Book,0),1)</f>
        <v>D</v>
      </c>
      <c r="H1105" s="144" t="str">
        <f aca="false">$F1105&amp;$C1105</f>
        <v>5NGI-PGE/CG</v>
      </c>
    </row>
    <row r="1106" customFormat="false" ht="12.75" hidden="false" customHeight="false" outlineLevel="0" collapsed="false">
      <c r="A1106" s="148" t="n">
        <v>37622</v>
      </c>
      <c r="B1106" s="144" t="s">
        <v>116</v>
      </c>
      <c r="C1106" s="144" t="s">
        <v>20</v>
      </c>
      <c r="D1106" s="145" t="n">
        <v>-264333.9744</v>
      </c>
      <c r="E1106" s="145" t="n">
        <v>26433.39744</v>
      </c>
      <c r="F1106" s="149" t="n">
        <f aca="false">IF(REF_DT&lt;=LastDay,INDEX(IntraMonth_Buckets,MATCH($A1106,IntraSumMonths,0),1),INDEX(BucketTable,MATCH($A1106,SumMonths,0),1))</f>
        <v>5</v>
      </c>
      <c r="G1106" s="144" t="str">
        <f aca="false">INDEX(Book_Type,MATCH($B1106,Book,0),1)</f>
        <v>D</v>
      </c>
      <c r="H1106" s="144" t="str">
        <f aca="false">$F1106&amp;$C1106</f>
        <v>5NGI-SOCAL</v>
      </c>
    </row>
    <row r="1107" customFormat="false" ht="12.75" hidden="false" customHeight="false" outlineLevel="0" collapsed="false">
      <c r="A1107" s="148" t="n">
        <v>37653</v>
      </c>
      <c r="B1107" s="144" t="s">
        <v>116</v>
      </c>
      <c r="C1107" s="144" t="s">
        <v>36</v>
      </c>
      <c r="D1107" s="145" t="n">
        <v>463868.8701</v>
      </c>
      <c r="E1107" s="145" t="n">
        <v>-4638.688701</v>
      </c>
      <c r="F1107" s="149" t="n">
        <f aca="false">IF(REF_DT&lt;=LastDay,INDEX(IntraMonth_Buckets,MATCH($A1107,IntraSumMonths,0),1),INDEX(BucketTable,MATCH($A1107,SumMonths,0),1))</f>
        <v>5</v>
      </c>
      <c r="G1107" s="144" t="str">
        <f aca="false">INDEX(Book_Type,MATCH($B1107,Book,0),1)</f>
        <v>D</v>
      </c>
      <c r="H1107" s="144" t="str">
        <f aca="false">$F1107&amp;$C1107</f>
        <v>5IF-CIG/RKYMTN</v>
      </c>
    </row>
    <row r="1108" customFormat="false" ht="12.75" hidden="false" customHeight="false" outlineLevel="0" collapsed="false">
      <c r="A1108" s="148" t="n">
        <v>37653</v>
      </c>
      <c r="B1108" s="144" t="s">
        <v>116</v>
      </c>
      <c r="C1108" s="144" t="s">
        <v>51</v>
      </c>
      <c r="D1108" s="145" t="n">
        <v>0</v>
      </c>
      <c r="E1108" s="145" t="n">
        <v>0</v>
      </c>
      <c r="F1108" s="149" t="n">
        <f aca="false">IF(REF_DT&lt;=LastDay,INDEX(IntraMonth_Buckets,MATCH($A1108,IntraSumMonths,0),1),INDEX(BucketTable,MATCH($A1108,SumMonths,0),1))</f>
        <v>5</v>
      </c>
      <c r="G1108" s="144" t="str">
        <f aca="false">INDEX(Book_Type,MATCH($B1108,Book,0),1)</f>
        <v>D</v>
      </c>
      <c r="H1108" s="144" t="str">
        <f aca="false">$F1108&amp;$C1108</f>
        <v>5IF-ELPO/SJ</v>
      </c>
    </row>
    <row r="1109" customFormat="false" ht="12.75" hidden="false" customHeight="false" outlineLevel="0" collapsed="false">
      <c r="A1109" s="148" t="n">
        <v>37653</v>
      </c>
      <c r="B1109" s="144" t="s">
        <v>116</v>
      </c>
      <c r="C1109" s="144" t="s">
        <v>162</v>
      </c>
      <c r="D1109" s="145" t="n">
        <v>241790.795</v>
      </c>
      <c r="E1109" s="145" t="n">
        <v>-6044.769875</v>
      </c>
      <c r="F1109" s="149" t="n">
        <f aca="false">IF(REF_DT&lt;=LastDay,INDEX(IntraMonth_Buckets,MATCH($A1109,IntraSumMonths,0),1),INDEX(BucketTable,MATCH($A1109,SumMonths,0),1))</f>
        <v>5</v>
      </c>
      <c r="G1109" s="144" t="str">
        <f aca="false">INDEX(Book_Type,MATCH($B1109,Book,0),1)</f>
        <v>D</v>
      </c>
      <c r="H1109" s="144" t="str">
        <f aca="false">$F1109&amp;$C1109</f>
        <v>5IF-NGPL/MIDCON</v>
      </c>
    </row>
    <row r="1110" customFormat="false" ht="12.75" hidden="false" customHeight="false" outlineLevel="0" collapsed="false">
      <c r="A1110" s="148" t="n">
        <v>37653</v>
      </c>
      <c r="B1110" s="144" t="s">
        <v>116</v>
      </c>
      <c r="C1110" s="144" t="s">
        <v>66</v>
      </c>
      <c r="D1110" s="145" t="n">
        <v>-203104.2678</v>
      </c>
      <c r="E1110" s="145" t="n">
        <v>20310.42678</v>
      </c>
      <c r="F1110" s="149" t="n">
        <f aca="false">IF(REF_DT&lt;=LastDay,INDEX(IntraMonth_Buckets,MATCH($A1110,IntraSumMonths,0),1),INDEX(BucketTable,MATCH($A1110,SumMonths,0),1))</f>
        <v>5</v>
      </c>
      <c r="G1110" s="144" t="str">
        <f aca="false">INDEX(Book_Type,MATCH($B1110,Book,0),1)</f>
        <v>D</v>
      </c>
      <c r="H1110" s="144" t="str">
        <f aca="false">$F1110&amp;$C1110</f>
        <v>5IF-NTHWST/CANBR</v>
      </c>
    </row>
    <row r="1111" customFormat="false" ht="12.75" hidden="false" customHeight="false" outlineLevel="0" collapsed="false">
      <c r="A1111" s="148" t="n">
        <v>37653</v>
      </c>
      <c r="B1111" s="144" t="s">
        <v>116</v>
      </c>
      <c r="C1111" s="144" t="s">
        <v>27</v>
      </c>
      <c r="D1111" s="145" t="n">
        <v>2170762.9398</v>
      </c>
      <c r="E1111" s="145" t="n">
        <v>-217076.29398</v>
      </c>
      <c r="F1111" s="149" t="n">
        <f aca="false">IF(REF_DT&lt;=LastDay,INDEX(IntraMonth_Buckets,MATCH($A1111,IntraSumMonths,0),1),INDEX(BucketTable,MATCH($A1111,SumMonths,0),1))</f>
        <v>5</v>
      </c>
      <c r="G1111" s="144" t="str">
        <f aca="false">INDEX(Book_Type,MATCH($B1111,Book,0),1)</f>
        <v>D</v>
      </c>
      <c r="H1111" s="144" t="str">
        <f aca="false">$F1111&amp;$C1111</f>
        <v>5IF-NWPL_ROCKY_M</v>
      </c>
    </row>
    <row r="1112" customFormat="false" ht="12.75" hidden="false" customHeight="false" outlineLevel="0" collapsed="false">
      <c r="A1112" s="148" t="n">
        <v>37653</v>
      </c>
      <c r="B1112" s="144" t="s">
        <v>116</v>
      </c>
      <c r="C1112" s="144" t="s">
        <v>164</v>
      </c>
      <c r="D1112" s="145" t="n">
        <v>135402.8452</v>
      </c>
      <c r="E1112" s="145" t="n">
        <v>-3385.07113</v>
      </c>
      <c r="F1112" s="149" t="n">
        <f aca="false">IF(REF_DT&lt;=LastDay,INDEX(IntraMonth_Buckets,MATCH($A1112,IntraSumMonths,0),1),INDEX(BucketTable,MATCH($A1112,SumMonths,0),1))</f>
        <v>5</v>
      </c>
      <c r="G1112" s="144" t="str">
        <f aca="false">INDEX(Book_Type,MATCH($B1112,Book,0),1)</f>
        <v>D</v>
      </c>
      <c r="H1112" s="144" t="str">
        <f aca="false">$F1112&amp;$C1112</f>
        <v>5IF-PAN/TX/OK</v>
      </c>
    </row>
    <row r="1113" customFormat="false" ht="12.75" hidden="false" customHeight="false" outlineLevel="0" collapsed="false">
      <c r="A1113" s="148" t="n">
        <v>37653</v>
      </c>
      <c r="B1113" s="144" t="s">
        <v>116</v>
      </c>
      <c r="C1113" s="144" t="s">
        <v>18</v>
      </c>
      <c r="D1113" s="145" t="n">
        <v>0</v>
      </c>
      <c r="E1113" s="145" t="n">
        <v>0</v>
      </c>
      <c r="F1113" s="149" t="n">
        <f aca="false">IF(REF_DT&lt;=LastDay,INDEX(IntraMonth_Buckets,MATCH($A1113,IntraSumMonths,0),1),INDEX(BucketTable,MATCH($A1113,SumMonths,0),1))</f>
        <v>5</v>
      </c>
      <c r="G1113" s="144" t="str">
        <f aca="false">INDEX(Book_Type,MATCH($B1113,Book,0),1)</f>
        <v>D</v>
      </c>
      <c r="H1113" s="144" t="str">
        <f aca="false">$F1113&amp;$C1113</f>
        <v>5NGI-MALIN</v>
      </c>
    </row>
    <row r="1114" customFormat="false" ht="12.75" hidden="false" customHeight="false" outlineLevel="0" collapsed="false">
      <c r="A1114" s="148" t="n">
        <v>37653</v>
      </c>
      <c r="B1114" s="144" t="s">
        <v>116</v>
      </c>
      <c r="C1114" s="144" t="s">
        <v>13</v>
      </c>
      <c r="D1114" s="145" t="n">
        <v>-520915.0559</v>
      </c>
      <c r="E1114" s="145" t="n">
        <v>0</v>
      </c>
      <c r="F1114" s="149" t="n">
        <f aca="false">IF(REF_DT&lt;=LastDay,INDEX(IntraMonth_Buckets,MATCH($A1114,IntraSumMonths,0),1),INDEX(BucketTable,MATCH($A1114,SumMonths,0),1))</f>
        <v>5</v>
      </c>
      <c r="G1114" s="144" t="str">
        <f aca="false">INDEX(Book_Type,MATCH($B1114,Book,0),1)</f>
        <v>D</v>
      </c>
      <c r="H1114" s="144" t="str">
        <f aca="false">$F1114&amp;$C1114</f>
        <v>5NGI-PGE/CG</v>
      </c>
    </row>
    <row r="1115" customFormat="false" ht="12.75" hidden="false" customHeight="false" outlineLevel="0" collapsed="false">
      <c r="A1115" s="148" t="n">
        <v>37653</v>
      </c>
      <c r="B1115" s="144" t="s">
        <v>116</v>
      </c>
      <c r="C1115" s="144" t="s">
        <v>20</v>
      </c>
      <c r="D1115" s="145" t="n">
        <v>-241790.795</v>
      </c>
      <c r="E1115" s="145" t="n">
        <v>24179.0795</v>
      </c>
      <c r="F1115" s="149" t="n">
        <f aca="false">IF(REF_DT&lt;=LastDay,INDEX(IntraMonth_Buckets,MATCH($A1115,IntraSumMonths,0),1),INDEX(BucketTable,MATCH($A1115,SumMonths,0),1))</f>
        <v>5</v>
      </c>
      <c r="G1115" s="144" t="str">
        <f aca="false">INDEX(Book_Type,MATCH($B1115,Book,0),1)</f>
        <v>D</v>
      </c>
      <c r="H1115" s="144" t="str">
        <f aca="false">$F1115&amp;$C1115</f>
        <v>5NGI-SOCAL</v>
      </c>
    </row>
    <row r="1116" customFormat="false" ht="12.75" hidden="false" customHeight="false" outlineLevel="0" collapsed="false">
      <c r="A1116" s="148" t="n">
        <v>37681</v>
      </c>
      <c r="B1116" s="144" t="s">
        <v>116</v>
      </c>
      <c r="C1116" s="144" t="s">
        <v>36</v>
      </c>
      <c r="D1116" s="145" t="n">
        <v>445226.5822</v>
      </c>
      <c r="E1116" s="145" t="n">
        <v>-4452.265822</v>
      </c>
      <c r="F1116" s="149" t="n">
        <f aca="false">IF(REF_DT&lt;=LastDay,INDEX(IntraMonth_Buckets,MATCH($A1116,IntraSumMonths,0),1),INDEX(BucketTable,MATCH($A1116,SumMonths,0),1))</f>
        <v>5</v>
      </c>
      <c r="G1116" s="144" t="str">
        <f aca="false">INDEX(Book_Type,MATCH($B1116,Book,0),1)</f>
        <v>D</v>
      </c>
      <c r="H1116" s="144" t="str">
        <f aca="false">$F1116&amp;$C1116</f>
        <v>5IF-CIG/RKYMTN</v>
      </c>
    </row>
    <row r="1117" customFormat="false" ht="12.75" hidden="false" customHeight="false" outlineLevel="0" collapsed="false">
      <c r="A1117" s="148" t="n">
        <v>37681</v>
      </c>
      <c r="B1117" s="144" t="s">
        <v>116</v>
      </c>
      <c r="C1117" s="144" t="s">
        <v>51</v>
      </c>
      <c r="D1117" s="145" t="n">
        <v>0</v>
      </c>
      <c r="E1117" s="145" t="n">
        <v>0</v>
      </c>
      <c r="F1117" s="149" t="n">
        <f aca="false">IF(REF_DT&lt;=LastDay,INDEX(IntraMonth_Buckets,MATCH($A1117,IntraSumMonths,0),1),INDEX(BucketTable,MATCH($A1117,SumMonths,0),1))</f>
        <v>5</v>
      </c>
      <c r="G1117" s="144" t="str">
        <f aca="false">INDEX(Book_Type,MATCH($B1117,Book,0),1)</f>
        <v>D</v>
      </c>
      <c r="H1117" s="144" t="str">
        <f aca="false">$F1117&amp;$C1117</f>
        <v>5IF-ELPO/SJ</v>
      </c>
    </row>
    <row r="1118" customFormat="false" ht="12.75" hidden="false" customHeight="false" outlineLevel="0" collapsed="false">
      <c r="A1118" s="148" t="n">
        <v>37681</v>
      </c>
      <c r="B1118" s="144" t="s">
        <v>116</v>
      </c>
      <c r="C1118" s="144" t="s">
        <v>162</v>
      </c>
      <c r="D1118" s="145" t="n">
        <v>308637.2418</v>
      </c>
      <c r="E1118" s="145" t="n">
        <v>-7715.931045</v>
      </c>
      <c r="F1118" s="149" t="n">
        <f aca="false">IF(REF_DT&lt;=LastDay,INDEX(IntraMonth_Buckets,MATCH($A1118,IntraSumMonths,0),1),INDEX(BucketTable,MATCH($A1118,SumMonths,0),1))</f>
        <v>5</v>
      </c>
      <c r="G1118" s="144" t="str">
        <f aca="false">INDEX(Book_Type,MATCH($B1118,Book,0),1)</f>
        <v>D</v>
      </c>
      <c r="H1118" s="144" t="str">
        <f aca="false">$F1118&amp;$C1118</f>
        <v>5IF-NGPL/MIDCON</v>
      </c>
    </row>
    <row r="1119" customFormat="false" ht="12.75" hidden="false" customHeight="false" outlineLevel="0" collapsed="false">
      <c r="A1119" s="148" t="n">
        <v>37681</v>
      </c>
      <c r="B1119" s="144" t="s">
        <v>116</v>
      </c>
      <c r="C1119" s="144" t="s">
        <v>66</v>
      </c>
      <c r="D1119" s="145" t="n">
        <v>-224244.246</v>
      </c>
      <c r="E1119" s="145" t="n">
        <v>22424.4246</v>
      </c>
      <c r="F1119" s="149" t="n">
        <f aca="false">IF(REF_DT&lt;=LastDay,INDEX(IntraMonth_Buckets,MATCH($A1119,IntraSumMonths,0),1),INDEX(BucketTable,MATCH($A1119,SumMonths,0),1))</f>
        <v>5</v>
      </c>
      <c r="G1119" s="144" t="str">
        <f aca="false">INDEX(Book_Type,MATCH($B1119,Book,0),1)</f>
        <v>D</v>
      </c>
      <c r="H1119" s="144" t="str">
        <f aca="false">$F1119&amp;$C1119</f>
        <v>5IF-NTHWST/CANBR</v>
      </c>
    </row>
    <row r="1120" customFormat="false" ht="12.75" hidden="false" customHeight="false" outlineLevel="0" collapsed="false">
      <c r="A1120" s="148" t="n">
        <v>37681</v>
      </c>
      <c r="B1120" s="144" t="s">
        <v>116</v>
      </c>
      <c r="C1120" s="144" t="s">
        <v>27</v>
      </c>
      <c r="D1120" s="145" t="n">
        <v>2400838.9503</v>
      </c>
      <c r="E1120" s="145" t="n">
        <v>-240083.89503</v>
      </c>
      <c r="F1120" s="149" t="n">
        <f aca="false">IF(REF_DT&lt;=LastDay,INDEX(IntraMonth_Buckets,MATCH($A1120,IntraSumMonths,0),1),INDEX(BucketTable,MATCH($A1120,SumMonths,0),1))</f>
        <v>5</v>
      </c>
      <c r="G1120" s="144" t="str">
        <f aca="false">INDEX(Book_Type,MATCH($B1120,Book,0),1)</f>
        <v>D</v>
      </c>
      <c r="H1120" s="144" t="str">
        <f aca="false">$F1120&amp;$C1120</f>
        <v>5IF-NWPL_ROCKY_M</v>
      </c>
    </row>
    <row r="1121" customFormat="false" ht="12.75" hidden="false" customHeight="false" outlineLevel="0" collapsed="false">
      <c r="A1121" s="148" t="n">
        <v>37681</v>
      </c>
      <c r="B1121" s="144" t="s">
        <v>116</v>
      </c>
      <c r="C1121" s="144" t="s">
        <v>164</v>
      </c>
      <c r="D1121" s="145" t="n">
        <v>149496.164</v>
      </c>
      <c r="E1121" s="145" t="n">
        <v>-3737.4041</v>
      </c>
      <c r="F1121" s="149" t="n">
        <f aca="false">IF(REF_DT&lt;=LastDay,INDEX(IntraMonth_Buckets,MATCH($A1121,IntraSumMonths,0),1),INDEX(BucketTable,MATCH($A1121,SumMonths,0),1))</f>
        <v>5</v>
      </c>
      <c r="G1121" s="144" t="str">
        <f aca="false">INDEX(Book_Type,MATCH($B1121,Book,0),1)</f>
        <v>D</v>
      </c>
      <c r="H1121" s="144" t="str">
        <f aca="false">$F1121&amp;$C1121</f>
        <v>5IF-PAN/TX/OK</v>
      </c>
    </row>
    <row r="1122" customFormat="false" ht="12.75" hidden="false" customHeight="false" outlineLevel="0" collapsed="false">
      <c r="A1122" s="148" t="n">
        <v>37681</v>
      </c>
      <c r="B1122" s="144" t="s">
        <v>116</v>
      </c>
      <c r="C1122" s="144" t="s">
        <v>18</v>
      </c>
      <c r="D1122" s="145" t="n">
        <v>0</v>
      </c>
      <c r="E1122" s="145" t="n">
        <v>0</v>
      </c>
      <c r="F1122" s="149" t="n">
        <f aca="false">IF(REF_DT&lt;=LastDay,INDEX(IntraMonth_Buckets,MATCH($A1122,IntraSumMonths,0),1),INDEX(BucketTable,MATCH($A1122,SumMonths,0),1))</f>
        <v>5</v>
      </c>
      <c r="G1122" s="144" t="str">
        <f aca="false">INDEX(Book_Type,MATCH($B1122,Book,0),1)</f>
        <v>D</v>
      </c>
      <c r="H1122" s="144" t="str">
        <f aca="false">$F1122&amp;$C1122</f>
        <v>5NGI-MALIN</v>
      </c>
    </row>
    <row r="1123" customFormat="false" ht="12.75" hidden="false" customHeight="false" outlineLevel="0" collapsed="false">
      <c r="A1123" s="148" t="n">
        <v>37681</v>
      </c>
      <c r="B1123" s="144" t="s">
        <v>116</v>
      </c>
      <c r="C1123" s="144" t="s">
        <v>13</v>
      </c>
      <c r="D1123" s="145" t="n">
        <v>-458024.4184</v>
      </c>
      <c r="E1123" s="145" t="n">
        <v>0</v>
      </c>
      <c r="F1123" s="149" t="n">
        <f aca="false">IF(REF_DT&lt;=LastDay,INDEX(IntraMonth_Buckets,MATCH($A1123,IntraSumMonths,0),1),INDEX(BucketTable,MATCH($A1123,SumMonths,0),1))</f>
        <v>5</v>
      </c>
      <c r="G1123" s="144" t="str">
        <f aca="false">INDEX(Book_Type,MATCH($B1123,Book,0),1)</f>
        <v>D</v>
      </c>
      <c r="H1123" s="144" t="str">
        <f aca="false">$F1123&amp;$C1123</f>
        <v>5NGI-PGE/CG</v>
      </c>
    </row>
    <row r="1124" customFormat="false" ht="12.75" hidden="false" customHeight="false" outlineLevel="0" collapsed="false">
      <c r="A1124" s="148" t="n">
        <v>37681</v>
      </c>
      <c r="B1124" s="144" t="s">
        <v>116</v>
      </c>
      <c r="C1124" s="144" t="s">
        <v>20</v>
      </c>
      <c r="D1124" s="145" t="n">
        <v>-262823.9012</v>
      </c>
      <c r="E1124" s="145" t="n">
        <v>26282.39012</v>
      </c>
      <c r="F1124" s="149" t="n">
        <f aca="false">IF(REF_DT&lt;=LastDay,INDEX(IntraMonth_Buckets,MATCH($A1124,IntraSumMonths,0),1),INDEX(BucketTable,MATCH($A1124,SumMonths,0),1))</f>
        <v>5</v>
      </c>
      <c r="G1124" s="144" t="str">
        <f aca="false">INDEX(Book_Type,MATCH($B1124,Book,0),1)</f>
        <v>D</v>
      </c>
      <c r="H1124" s="144" t="str">
        <f aca="false">$F1124&amp;$C1124</f>
        <v>5NGI-SOCAL</v>
      </c>
    </row>
    <row r="1125" customFormat="false" ht="12.75" hidden="false" customHeight="false" outlineLevel="0" collapsed="false">
      <c r="A1125" s="148" t="n">
        <v>37712</v>
      </c>
      <c r="B1125" s="144" t="s">
        <v>116</v>
      </c>
      <c r="C1125" s="144" t="s">
        <v>36</v>
      </c>
      <c r="D1125" s="145" t="n">
        <v>258428.2695</v>
      </c>
      <c r="E1125" s="145" t="n">
        <v>-2584.282695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D</v>
      </c>
      <c r="H1125" s="144" t="str">
        <f aca="false">$F1125&amp;$C1125</f>
        <v>6IF-CIG/RKYMTN</v>
      </c>
    </row>
    <row r="1126" customFormat="false" ht="12.75" hidden="false" customHeight="false" outlineLevel="0" collapsed="false">
      <c r="A1126" s="148" t="n">
        <v>37712</v>
      </c>
      <c r="B1126" s="144" t="s">
        <v>116</v>
      </c>
      <c r="C1126" s="144" t="s">
        <v>51</v>
      </c>
      <c r="D1126" s="145" t="n">
        <v>0</v>
      </c>
      <c r="E1126" s="145" t="n">
        <v>0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D</v>
      </c>
      <c r="H1126" s="144" t="str">
        <f aca="false">$F1126&amp;$C1126</f>
        <v>6IF-ELPO/SJ</v>
      </c>
    </row>
    <row r="1127" customFormat="false" ht="12.75" hidden="false" customHeight="false" outlineLevel="0" collapsed="false">
      <c r="A1127" s="148" t="n">
        <v>37712</v>
      </c>
      <c r="B1127" s="144" t="s">
        <v>116</v>
      </c>
      <c r="C1127" s="144" t="s">
        <v>162</v>
      </c>
      <c r="D1127" s="145" t="n">
        <v>278818.5592</v>
      </c>
      <c r="E1127" s="145" t="n">
        <v>-697.046398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D</v>
      </c>
      <c r="H1127" s="144" t="str">
        <f aca="false">$F1127&amp;$C1127</f>
        <v>6IF-NGPL/MIDCON</v>
      </c>
    </row>
    <row r="1128" customFormat="false" ht="12.75" hidden="false" customHeight="false" outlineLevel="0" collapsed="false">
      <c r="A1128" s="148" t="n">
        <v>37712</v>
      </c>
      <c r="B1128" s="144" t="s">
        <v>116</v>
      </c>
      <c r="C1128" s="144" t="s">
        <v>27</v>
      </c>
      <c r="D1128" s="145" t="n">
        <v>1627377.4005</v>
      </c>
      <c r="E1128" s="145" t="n">
        <v>-162737.74005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D</v>
      </c>
      <c r="H1128" s="144" t="str">
        <f aca="false">$F1128&amp;$C1128</f>
        <v>6IF-NWPL_ROCKY_M</v>
      </c>
    </row>
    <row r="1129" customFormat="false" ht="12.75" hidden="false" customHeight="false" outlineLevel="0" collapsed="false">
      <c r="A1129" s="148" t="n">
        <v>37712</v>
      </c>
      <c r="B1129" s="144" t="s">
        <v>116</v>
      </c>
      <c r="C1129" s="144" t="s">
        <v>164</v>
      </c>
      <c r="D1129" s="145" t="n">
        <v>144216.4961</v>
      </c>
      <c r="E1129" s="145" t="n">
        <v>-360.54124025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D</v>
      </c>
      <c r="H1129" s="144" t="str">
        <f aca="false">$F1129&amp;$C1129</f>
        <v>6IF-PAN/TX/OK</v>
      </c>
    </row>
    <row r="1130" customFormat="false" ht="12.75" hidden="false" customHeight="false" outlineLevel="0" collapsed="false">
      <c r="A1130" s="148" t="n">
        <v>37712</v>
      </c>
      <c r="B1130" s="144" t="s">
        <v>116</v>
      </c>
      <c r="C1130" s="144" t="s">
        <v>18</v>
      </c>
      <c r="D1130" s="145" t="n">
        <v>182058.9047</v>
      </c>
      <c r="E1130" s="145" t="n">
        <v>-1820.589047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D</v>
      </c>
      <c r="H1130" s="144" t="str">
        <f aca="false">$F1130&amp;$C1130</f>
        <v>6NGI-MALIN</v>
      </c>
    </row>
    <row r="1131" customFormat="false" ht="12.75" hidden="false" customHeight="false" outlineLevel="0" collapsed="false">
      <c r="A1131" s="148" t="n">
        <v>37712</v>
      </c>
      <c r="B1131" s="144" t="s">
        <v>116</v>
      </c>
      <c r="C1131" s="144" t="s">
        <v>13</v>
      </c>
      <c r="D1131" s="145" t="n">
        <v>-185924.8683</v>
      </c>
      <c r="E1131" s="145" t="n">
        <v>0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D</v>
      </c>
      <c r="H1131" s="144" t="str">
        <f aca="false">$F1131&amp;$C1131</f>
        <v>6NGI-PGE/CG</v>
      </c>
    </row>
    <row r="1132" customFormat="false" ht="12.75" hidden="false" customHeight="false" outlineLevel="0" collapsed="false">
      <c r="A1132" s="148" t="n">
        <v>37712</v>
      </c>
      <c r="B1132" s="144" t="s">
        <v>116</v>
      </c>
      <c r="C1132" s="144" t="s">
        <v>20</v>
      </c>
      <c r="D1132" s="145" t="n">
        <v>-562444.335</v>
      </c>
      <c r="E1132" s="145" t="n">
        <v>56244.4335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D</v>
      </c>
      <c r="H1132" s="144" t="str">
        <f aca="false">$F1132&amp;$C1132</f>
        <v>6NGI-SOCAL</v>
      </c>
    </row>
    <row r="1133" customFormat="false" ht="12.75" hidden="false" customHeight="false" outlineLevel="0" collapsed="false">
      <c r="A1133" s="148" t="n">
        <v>37742</v>
      </c>
      <c r="B1133" s="144" t="s">
        <v>116</v>
      </c>
      <c r="C1133" s="144" t="s">
        <v>36</v>
      </c>
      <c r="D1133" s="145" t="n">
        <v>252085.392</v>
      </c>
      <c r="E1133" s="145" t="n">
        <v>-2520.85392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D</v>
      </c>
      <c r="H1133" s="144" t="str">
        <f aca="false">$F1133&amp;$C1133</f>
        <v>6IF-CIG/RKYMTN</v>
      </c>
    </row>
    <row r="1134" customFormat="false" ht="12.75" hidden="false" customHeight="false" outlineLevel="0" collapsed="false">
      <c r="A1134" s="148" t="n">
        <v>37742</v>
      </c>
      <c r="B1134" s="144" t="s">
        <v>116</v>
      </c>
      <c r="C1134" s="144" t="s">
        <v>51</v>
      </c>
      <c r="D1134" s="145" t="n">
        <v>0</v>
      </c>
      <c r="E1134" s="145" t="n">
        <v>0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D</v>
      </c>
      <c r="H1134" s="144" t="str">
        <f aca="false">$F1134&amp;$C1134</f>
        <v>6IF-ELPO/SJ</v>
      </c>
    </row>
    <row r="1135" customFormat="false" ht="12.75" hidden="false" customHeight="false" outlineLevel="0" collapsed="false">
      <c r="A1135" s="148" t="n">
        <v>37742</v>
      </c>
      <c r="B1135" s="144" t="s">
        <v>116</v>
      </c>
      <c r="C1135" s="144" t="s">
        <v>162</v>
      </c>
      <c r="D1135" s="145" t="n">
        <v>306693.0476</v>
      </c>
      <c r="E1135" s="145" t="n">
        <v>-766.732619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D</v>
      </c>
      <c r="H1135" s="144" t="str">
        <f aca="false">$F1135&amp;$C1135</f>
        <v>6IF-NGPL/MIDCON</v>
      </c>
    </row>
    <row r="1136" customFormat="false" ht="12.75" hidden="false" customHeight="false" outlineLevel="0" collapsed="false">
      <c r="A1136" s="148" t="n">
        <v>37742</v>
      </c>
      <c r="B1136" s="144" t="s">
        <v>116</v>
      </c>
      <c r="C1136" s="144" t="s">
        <v>27</v>
      </c>
      <c r="D1136" s="145" t="n">
        <v>1777275.6683</v>
      </c>
      <c r="E1136" s="145" t="n">
        <v>-177727.56683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D</v>
      </c>
      <c r="H1136" s="144" t="str">
        <f aca="false">$F1136&amp;$C1136</f>
        <v>6IF-NWPL_ROCKY_M</v>
      </c>
    </row>
    <row r="1137" customFormat="false" ht="12.75" hidden="false" customHeight="false" outlineLevel="0" collapsed="false">
      <c r="A1137" s="148" t="n">
        <v>37742</v>
      </c>
      <c r="B1137" s="144" t="s">
        <v>116</v>
      </c>
      <c r="C1137" s="144" t="s">
        <v>164</v>
      </c>
      <c r="D1137" s="145" t="n">
        <v>148554.4449</v>
      </c>
      <c r="E1137" s="145" t="n">
        <v>-371.38611225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D</v>
      </c>
      <c r="H1137" s="144" t="str">
        <f aca="false">$F1137&amp;$C1137</f>
        <v>6IF-PAN/TX/OK</v>
      </c>
    </row>
    <row r="1138" customFormat="false" ht="12.75" hidden="false" customHeight="false" outlineLevel="0" collapsed="false">
      <c r="A1138" s="148" t="n">
        <v>37742</v>
      </c>
      <c r="B1138" s="144" t="s">
        <v>116</v>
      </c>
      <c r="C1138" s="144" t="s">
        <v>18</v>
      </c>
      <c r="D1138" s="145" t="n">
        <v>181416.605</v>
      </c>
      <c r="E1138" s="145" t="n">
        <v>-1814.16605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D</v>
      </c>
      <c r="H1138" s="144" t="str">
        <f aca="false">$F1138&amp;$C1138</f>
        <v>6NGI-MALIN</v>
      </c>
    </row>
    <row r="1139" customFormat="false" ht="12.75" hidden="false" customHeight="false" outlineLevel="0" collapsed="false">
      <c r="A1139" s="148" t="n">
        <v>37742</v>
      </c>
      <c r="B1139" s="144" t="s">
        <v>116</v>
      </c>
      <c r="C1139" s="144" t="s">
        <v>13</v>
      </c>
      <c r="D1139" s="145" t="n">
        <v>-142134.0174</v>
      </c>
      <c r="E1139" s="145" t="n">
        <v>0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D</v>
      </c>
      <c r="H1139" s="144" t="str">
        <f aca="false">$F1139&amp;$C1139</f>
        <v>6NGI-PGE/CG</v>
      </c>
    </row>
    <row r="1140" customFormat="false" ht="12.75" hidden="false" customHeight="false" outlineLevel="0" collapsed="false">
      <c r="A1140" s="148" t="n">
        <v>37742</v>
      </c>
      <c r="B1140" s="144" t="s">
        <v>116</v>
      </c>
      <c r="C1140" s="144" t="s">
        <v>20</v>
      </c>
      <c r="D1140" s="145" t="n">
        <v>-483999.9657</v>
      </c>
      <c r="E1140" s="145" t="n">
        <v>48399.99657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D</v>
      </c>
      <c r="H1140" s="144" t="str">
        <f aca="false">$F1140&amp;$C1140</f>
        <v>6NGI-SOCAL</v>
      </c>
    </row>
    <row r="1141" customFormat="false" ht="12.75" hidden="false" customHeight="false" outlineLevel="0" collapsed="false">
      <c r="A1141" s="148" t="n">
        <v>37773</v>
      </c>
      <c r="B1141" s="144" t="s">
        <v>116</v>
      </c>
      <c r="C1141" s="144" t="s">
        <v>36</v>
      </c>
      <c r="D1141" s="145" t="n">
        <v>253334.1906</v>
      </c>
      <c r="E1141" s="145" t="n">
        <v>-2533.341906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D</v>
      </c>
      <c r="H1141" s="144" t="str">
        <f aca="false">$F1141&amp;$C1141</f>
        <v>6IF-CIG/RKYMTN</v>
      </c>
    </row>
    <row r="1142" customFormat="false" ht="12.75" hidden="false" customHeight="false" outlineLevel="0" collapsed="false">
      <c r="A1142" s="148" t="n">
        <v>37773</v>
      </c>
      <c r="B1142" s="144" t="s">
        <v>116</v>
      </c>
      <c r="C1142" s="144" t="s">
        <v>51</v>
      </c>
      <c r="D1142" s="145" t="n">
        <v>0</v>
      </c>
      <c r="E1142" s="145" t="n">
        <v>0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D</v>
      </c>
      <c r="H1142" s="144" t="str">
        <f aca="false">$F1142&amp;$C1142</f>
        <v>6IF-ELPO/SJ</v>
      </c>
    </row>
    <row r="1143" customFormat="false" ht="12.75" hidden="false" customHeight="false" outlineLevel="0" collapsed="false">
      <c r="A1143" s="148" t="n">
        <v>37773</v>
      </c>
      <c r="B1143" s="144" t="s">
        <v>116</v>
      </c>
      <c r="C1143" s="144" t="s">
        <v>162</v>
      </c>
      <c r="D1143" s="145" t="n">
        <v>277007.8551</v>
      </c>
      <c r="E1143" s="145" t="n">
        <v>-692.51963775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D</v>
      </c>
      <c r="H1143" s="144" t="str">
        <f aca="false">$F1143&amp;$C1143</f>
        <v>6IF-NGPL/MIDCON</v>
      </c>
    </row>
    <row r="1144" customFormat="false" ht="12.75" hidden="false" customHeight="false" outlineLevel="0" collapsed="false">
      <c r="A1144" s="148" t="n">
        <v>37773</v>
      </c>
      <c r="B1144" s="144" t="s">
        <v>116</v>
      </c>
      <c r="C1144" s="144" t="s">
        <v>27</v>
      </c>
      <c r="D1144" s="145" t="n">
        <v>1723724.3621</v>
      </c>
      <c r="E1144" s="145" t="n">
        <v>-172372.43621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D</v>
      </c>
      <c r="H1144" s="144" t="str">
        <f aca="false">$F1144&amp;$C1144</f>
        <v>6IF-NWPL_ROCKY_M</v>
      </c>
    </row>
    <row r="1145" customFormat="false" ht="12.75" hidden="false" customHeight="false" outlineLevel="0" collapsed="false">
      <c r="A1145" s="148" t="n">
        <v>37773</v>
      </c>
      <c r="B1145" s="144" t="s">
        <v>116</v>
      </c>
      <c r="C1145" s="144" t="s">
        <v>164</v>
      </c>
      <c r="D1145" s="145" t="n">
        <v>143279.925</v>
      </c>
      <c r="E1145" s="145" t="n">
        <v>-358.1998125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D</v>
      </c>
      <c r="H1145" s="144" t="str">
        <f aca="false">$F1145&amp;$C1145</f>
        <v>6IF-PAN/TX/OK</v>
      </c>
    </row>
    <row r="1146" customFormat="false" ht="12.75" hidden="false" customHeight="false" outlineLevel="0" collapsed="false">
      <c r="A1146" s="148" t="n">
        <v>37773</v>
      </c>
      <c r="B1146" s="144" t="s">
        <v>116</v>
      </c>
      <c r="C1146" s="144" t="s">
        <v>18</v>
      </c>
      <c r="D1146" s="145" t="n">
        <v>154245.6153</v>
      </c>
      <c r="E1146" s="145" t="n">
        <v>-1542.456153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D</v>
      </c>
      <c r="H1146" s="144" t="str">
        <f aca="false">$F1146&amp;$C1146</f>
        <v>6NGI-MALIN</v>
      </c>
    </row>
    <row r="1147" customFormat="false" ht="12.75" hidden="false" customHeight="false" outlineLevel="0" collapsed="false">
      <c r="A1147" s="148" t="n">
        <v>37773</v>
      </c>
      <c r="B1147" s="144" t="s">
        <v>116</v>
      </c>
      <c r="C1147" s="144" t="s">
        <v>13</v>
      </c>
      <c r="D1147" s="145" t="n">
        <v>-109017.8741</v>
      </c>
      <c r="E1147" s="145" t="n">
        <v>0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D</v>
      </c>
      <c r="H1147" s="144" t="str">
        <f aca="false">$F1147&amp;$C1147</f>
        <v>6NGI-PGE/CG</v>
      </c>
    </row>
    <row r="1148" customFormat="false" ht="12.75" hidden="false" customHeight="false" outlineLevel="0" collapsed="false">
      <c r="A1148" s="148" t="n">
        <v>37773</v>
      </c>
      <c r="B1148" s="144" t="s">
        <v>116</v>
      </c>
      <c r="C1148" s="144" t="s">
        <v>20</v>
      </c>
      <c r="D1148" s="145" t="n">
        <v>-520583.7276</v>
      </c>
      <c r="E1148" s="145" t="n">
        <v>52058.37276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D</v>
      </c>
      <c r="H1148" s="144" t="str">
        <f aca="false">$F1148&amp;$C1148</f>
        <v>6NGI-SOCAL</v>
      </c>
    </row>
    <row r="1149" customFormat="false" ht="12.75" hidden="false" customHeight="false" outlineLevel="0" collapsed="false">
      <c r="A1149" s="148" t="n">
        <v>37803</v>
      </c>
      <c r="B1149" s="144" t="s">
        <v>116</v>
      </c>
      <c r="C1149" s="144" t="s">
        <v>36</v>
      </c>
      <c r="D1149" s="145" t="n">
        <v>256495.2169</v>
      </c>
      <c r="E1149" s="145" t="n">
        <v>-2564.952169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D</v>
      </c>
      <c r="H1149" s="144" t="str">
        <f aca="false">$F1149&amp;$C1149</f>
        <v>6IF-CIG/RKYMTN</v>
      </c>
    </row>
    <row r="1150" customFormat="false" ht="12.75" hidden="false" customHeight="false" outlineLevel="0" collapsed="false">
      <c r="A1150" s="148" t="n">
        <v>37803</v>
      </c>
      <c r="B1150" s="144" t="s">
        <v>116</v>
      </c>
      <c r="C1150" s="144" t="s">
        <v>51</v>
      </c>
      <c r="D1150" s="145" t="n">
        <v>0</v>
      </c>
      <c r="E1150" s="145" t="n">
        <v>0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D</v>
      </c>
      <c r="H1150" s="144" t="str">
        <f aca="false">$F1150&amp;$C1150</f>
        <v>6IF-ELPO/SJ</v>
      </c>
    </row>
    <row r="1151" customFormat="false" ht="12.75" hidden="false" customHeight="false" outlineLevel="0" collapsed="false">
      <c r="A1151" s="148" t="n">
        <v>37803</v>
      </c>
      <c r="B1151" s="144" t="s">
        <v>116</v>
      </c>
      <c r="C1151" s="144" t="s">
        <v>162</v>
      </c>
      <c r="D1151" s="145" t="n">
        <v>295119.7249</v>
      </c>
      <c r="E1151" s="145" t="n">
        <v>-737.79931225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D</v>
      </c>
      <c r="H1151" s="144" t="str">
        <f aca="false">$F1151&amp;$C1151</f>
        <v>6IF-NGPL/MIDCON</v>
      </c>
    </row>
    <row r="1152" customFormat="false" ht="12.75" hidden="false" customHeight="false" outlineLevel="0" collapsed="false">
      <c r="A1152" s="148" t="n">
        <v>37803</v>
      </c>
      <c r="B1152" s="144" t="s">
        <v>116</v>
      </c>
      <c r="C1152" s="144" t="s">
        <v>27</v>
      </c>
      <c r="D1152" s="145" t="n">
        <v>1765376.6818</v>
      </c>
      <c r="E1152" s="145" t="n">
        <v>-176537.66818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D</v>
      </c>
      <c r="H1152" s="144" t="str">
        <f aca="false">$F1152&amp;$C1152</f>
        <v>6IF-NWPL_ROCKY_M</v>
      </c>
    </row>
    <row r="1153" customFormat="false" ht="12.75" hidden="false" customHeight="false" outlineLevel="0" collapsed="false">
      <c r="A1153" s="148" t="n">
        <v>37803</v>
      </c>
      <c r="B1153" s="144" t="s">
        <v>116</v>
      </c>
      <c r="C1153" s="144" t="s">
        <v>164</v>
      </c>
      <c r="D1153" s="145" t="n">
        <v>147559.8624</v>
      </c>
      <c r="E1153" s="145" t="n">
        <v>-368.899656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D</v>
      </c>
      <c r="H1153" s="144" t="str">
        <f aca="false">$F1153&amp;$C1153</f>
        <v>6IF-PAN/TX/OK</v>
      </c>
    </row>
    <row r="1154" customFormat="false" ht="12.75" hidden="false" customHeight="false" outlineLevel="0" collapsed="false">
      <c r="A1154" s="148" t="n">
        <v>37803</v>
      </c>
      <c r="B1154" s="144" t="s">
        <v>116</v>
      </c>
      <c r="C1154" s="144" t="s">
        <v>18</v>
      </c>
      <c r="D1154" s="145" t="n">
        <v>88424.5335</v>
      </c>
      <c r="E1154" s="145" t="n">
        <v>-884.245335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D</v>
      </c>
      <c r="H1154" s="144" t="str">
        <f aca="false">$F1154&amp;$C1154</f>
        <v>6NGI-MALIN</v>
      </c>
    </row>
    <row r="1155" customFormat="false" ht="12.75" hidden="false" customHeight="false" outlineLevel="0" collapsed="false">
      <c r="A1155" s="148" t="n">
        <v>37803</v>
      </c>
      <c r="B1155" s="144" t="s">
        <v>116</v>
      </c>
      <c r="C1155" s="144" t="s">
        <v>13</v>
      </c>
      <c r="D1155" s="145" t="n">
        <v>-41413.8654</v>
      </c>
      <c r="E1155" s="145" t="n">
        <v>0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D</v>
      </c>
      <c r="H1155" s="144" t="str">
        <f aca="false">$F1155&amp;$C1155</f>
        <v>6NGI-PGE/CG</v>
      </c>
    </row>
    <row r="1156" customFormat="false" ht="12.75" hidden="false" customHeight="false" outlineLevel="0" collapsed="false">
      <c r="A1156" s="148" t="n">
        <v>37803</v>
      </c>
      <c r="B1156" s="144" t="s">
        <v>116</v>
      </c>
      <c r="C1156" s="144" t="s">
        <v>20</v>
      </c>
      <c r="D1156" s="145" t="n">
        <v>-533119.503</v>
      </c>
      <c r="E1156" s="145" t="n">
        <v>53311.9503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D</v>
      </c>
      <c r="H1156" s="144" t="str">
        <f aca="false">$F1156&amp;$C1156</f>
        <v>6NGI-SOCAL</v>
      </c>
    </row>
    <row r="1157" customFormat="false" ht="12.75" hidden="false" customHeight="false" outlineLevel="0" collapsed="false">
      <c r="A1157" s="148" t="n">
        <v>37834</v>
      </c>
      <c r="B1157" s="144" t="s">
        <v>116</v>
      </c>
      <c r="C1157" s="144" t="s">
        <v>36</v>
      </c>
      <c r="D1157" s="145" t="n">
        <v>244721.7534</v>
      </c>
      <c r="E1157" s="145" t="n">
        <v>-2447.217534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D</v>
      </c>
      <c r="H1157" s="144" t="str">
        <f aca="false">$F1157&amp;$C1157</f>
        <v>6IF-CIG/RKYMTN</v>
      </c>
    </row>
    <row r="1158" customFormat="false" ht="12.75" hidden="false" customHeight="false" outlineLevel="0" collapsed="false">
      <c r="A1158" s="148" t="n">
        <v>37834</v>
      </c>
      <c r="B1158" s="144" t="s">
        <v>116</v>
      </c>
      <c r="C1158" s="144" t="s">
        <v>51</v>
      </c>
      <c r="D1158" s="145" t="n">
        <v>0</v>
      </c>
      <c r="E1158" s="145" t="n">
        <v>0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D</v>
      </c>
      <c r="H1158" s="144" t="str">
        <f aca="false">$F1158&amp;$C1158</f>
        <v>6IF-ELPO/SJ</v>
      </c>
    </row>
    <row r="1159" customFormat="false" ht="12.75" hidden="false" customHeight="false" outlineLevel="0" collapsed="false">
      <c r="A1159" s="148" t="n">
        <v>37834</v>
      </c>
      <c r="B1159" s="144" t="s">
        <v>116</v>
      </c>
      <c r="C1159" s="144" t="s">
        <v>162</v>
      </c>
      <c r="D1159" s="145" t="n">
        <v>303552.035</v>
      </c>
      <c r="E1159" s="145" t="n">
        <v>-758.8800875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D</v>
      </c>
      <c r="H1159" s="144" t="str">
        <f aca="false">$F1159&amp;$C1159</f>
        <v>6IF-NGPL/MIDCON</v>
      </c>
    </row>
    <row r="1160" customFormat="false" ht="12.75" hidden="false" customHeight="false" outlineLevel="0" collapsed="false">
      <c r="A1160" s="148" t="n">
        <v>37834</v>
      </c>
      <c r="B1160" s="144" t="s">
        <v>116</v>
      </c>
      <c r="C1160" s="144" t="s">
        <v>27</v>
      </c>
      <c r="D1160" s="145" t="n">
        <v>1781452.0331</v>
      </c>
      <c r="E1160" s="145" t="n">
        <v>-178145.20331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D</v>
      </c>
      <c r="H1160" s="144" t="str">
        <f aca="false">$F1160&amp;$C1160</f>
        <v>6IF-NWPL_ROCKY_M</v>
      </c>
    </row>
    <row r="1161" customFormat="false" ht="12.75" hidden="false" customHeight="false" outlineLevel="0" collapsed="false">
      <c r="A1161" s="148" t="n">
        <v>37834</v>
      </c>
      <c r="B1161" s="144" t="s">
        <v>116</v>
      </c>
      <c r="C1161" s="144" t="s">
        <v>164</v>
      </c>
      <c r="D1161" s="145" t="n">
        <v>147033.0169</v>
      </c>
      <c r="E1161" s="145" t="n">
        <v>-367.58254225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D</v>
      </c>
      <c r="H1161" s="144" t="str">
        <f aca="false">$F1161&amp;$C1161</f>
        <v>6IF-PAN/TX/OK</v>
      </c>
    </row>
    <row r="1162" customFormat="false" ht="12.75" hidden="false" customHeight="false" outlineLevel="0" collapsed="false">
      <c r="A1162" s="148" t="n">
        <v>37834</v>
      </c>
      <c r="B1162" s="144" t="s">
        <v>116</v>
      </c>
      <c r="C1162" s="144" t="s">
        <v>18</v>
      </c>
      <c r="D1162" s="145" t="n">
        <v>86438.3391</v>
      </c>
      <c r="E1162" s="145" t="n">
        <v>-864.383391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D</v>
      </c>
      <c r="H1162" s="144" t="str">
        <f aca="false">$F1162&amp;$C1162</f>
        <v>6NGI-MALIN</v>
      </c>
    </row>
    <row r="1163" customFormat="false" ht="12.75" hidden="false" customHeight="false" outlineLevel="0" collapsed="false">
      <c r="A1163" s="148" t="n">
        <v>37834</v>
      </c>
      <c r="B1163" s="144" t="s">
        <v>116</v>
      </c>
      <c r="C1163" s="144" t="s">
        <v>13</v>
      </c>
      <c r="D1163" s="145" t="n">
        <v>-13236.7658</v>
      </c>
      <c r="E1163" s="145" t="n">
        <v>0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D</v>
      </c>
      <c r="H1163" s="144" t="str">
        <f aca="false">$F1163&amp;$C1163</f>
        <v>6NGI-PGE/CG</v>
      </c>
    </row>
    <row r="1164" customFormat="false" ht="12.75" hidden="false" customHeight="false" outlineLevel="0" collapsed="false">
      <c r="A1164" s="148" t="n">
        <v>37834</v>
      </c>
      <c r="B1164" s="144" t="s">
        <v>116</v>
      </c>
      <c r="C1164" s="144" t="s">
        <v>20</v>
      </c>
      <c r="D1164" s="145" t="n">
        <v>-531216.0613</v>
      </c>
      <c r="E1164" s="145" t="n">
        <v>53121.60613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D</v>
      </c>
      <c r="H1164" s="144" t="str">
        <f aca="false">$F1164&amp;$C1164</f>
        <v>6NGI-SOCAL</v>
      </c>
    </row>
    <row r="1165" customFormat="false" ht="12.75" hidden="false" customHeight="false" outlineLevel="0" collapsed="false">
      <c r="A1165" s="148" t="n">
        <v>37865</v>
      </c>
      <c r="B1165" s="144" t="s">
        <v>116</v>
      </c>
      <c r="C1165" s="144" t="s">
        <v>36</v>
      </c>
      <c r="D1165" s="145" t="n">
        <v>246062.3324</v>
      </c>
      <c r="E1165" s="145" t="n">
        <v>-2460.623324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D</v>
      </c>
      <c r="H1165" s="144" t="str">
        <f aca="false">$F1165&amp;$C1165</f>
        <v>6IF-CIG/RKYMTN</v>
      </c>
    </row>
    <row r="1166" customFormat="false" ht="12.75" hidden="false" customHeight="false" outlineLevel="0" collapsed="false">
      <c r="A1166" s="148" t="n">
        <v>37865</v>
      </c>
      <c r="B1166" s="144" t="s">
        <v>116</v>
      </c>
      <c r="C1166" s="144" t="s">
        <v>51</v>
      </c>
      <c r="D1166" s="145" t="n">
        <v>0</v>
      </c>
      <c r="E1166" s="145" t="n">
        <v>0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D</v>
      </c>
      <c r="H1166" s="144" t="str">
        <f aca="false">$F1166&amp;$C1166</f>
        <v>6IF-ELPO/SJ</v>
      </c>
    </row>
    <row r="1167" customFormat="false" ht="12.75" hidden="false" customHeight="false" outlineLevel="0" collapsed="false">
      <c r="A1167" s="148" t="n">
        <v>37865</v>
      </c>
      <c r="B1167" s="144" t="s">
        <v>116</v>
      </c>
      <c r="C1167" s="144" t="s">
        <v>162</v>
      </c>
      <c r="D1167" s="145" t="n">
        <v>274083.0738</v>
      </c>
      <c r="E1167" s="145" t="n">
        <v>-685.2076845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D</v>
      </c>
      <c r="H1167" s="144" t="str">
        <f aca="false">$F1167&amp;$C1167</f>
        <v>6IF-NGPL/MIDCON</v>
      </c>
    </row>
    <row r="1168" customFormat="false" ht="12.75" hidden="false" customHeight="false" outlineLevel="0" collapsed="false">
      <c r="A1168" s="148" t="n">
        <v>37865</v>
      </c>
      <c r="B1168" s="144" t="s">
        <v>116</v>
      </c>
      <c r="C1168" s="144" t="s">
        <v>27</v>
      </c>
      <c r="D1168" s="145" t="n">
        <v>1727101.4103</v>
      </c>
      <c r="E1168" s="145" t="n">
        <v>-172710.14103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D</v>
      </c>
      <c r="H1168" s="144" t="str">
        <f aca="false">$F1168&amp;$C1168</f>
        <v>6IF-NWPL_ROCKY_M</v>
      </c>
    </row>
    <row r="1169" customFormat="false" ht="12.75" hidden="false" customHeight="false" outlineLevel="0" collapsed="false">
      <c r="A1169" s="148" t="n">
        <v>37865</v>
      </c>
      <c r="B1169" s="144" t="s">
        <v>116</v>
      </c>
      <c r="C1169" s="144" t="s">
        <v>164</v>
      </c>
      <c r="D1169" s="145" t="n">
        <v>141767.1071</v>
      </c>
      <c r="E1169" s="145" t="n">
        <v>-354.41776775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D</v>
      </c>
      <c r="H1169" s="144" t="str">
        <f aca="false">$F1169&amp;$C1169</f>
        <v>6IF-PAN/TX/OK</v>
      </c>
    </row>
    <row r="1170" customFormat="false" ht="12.75" hidden="false" customHeight="false" outlineLevel="0" collapsed="false">
      <c r="A1170" s="148" t="n">
        <v>37865</v>
      </c>
      <c r="B1170" s="144" t="s">
        <v>116</v>
      </c>
      <c r="C1170" s="144" t="s">
        <v>18</v>
      </c>
      <c r="D1170" s="145" t="n">
        <v>85361.7557</v>
      </c>
      <c r="E1170" s="145" t="n">
        <v>-853.617557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D</v>
      </c>
      <c r="H1170" s="144" t="str">
        <f aca="false">$F1170&amp;$C1170</f>
        <v>6NGI-MALIN</v>
      </c>
    </row>
    <row r="1171" customFormat="false" ht="12.75" hidden="false" customHeight="false" outlineLevel="0" collapsed="false">
      <c r="A1171" s="148" t="n">
        <v>37865</v>
      </c>
      <c r="B1171" s="144" t="s">
        <v>116</v>
      </c>
      <c r="C1171" s="144" t="s">
        <v>13</v>
      </c>
      <c r="D1171" s="145" t="n">
        <v>-9935.9839</v>
      </c>
      <c r="E1171" s="145" t="n">
        <v>0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D</v>
      </c>
      <c r="H1171" s="144" t="str">
        <f aca="false">$F1171&amp;$C1171</f>
        <v>6NGI-PGE/CG</v>
      </c>
    </row>
    <row r="1172" customFormat="false" ht="12.75" hidden="false" customHeight="false" outlineLevel="0" collapsed="false">
      <c r="A1172" s="148" t="n">
        <v>37865</v>
      </c>
      <c r="B1172" s="144" t="s">
        <v>116</v>
      </c>
      <c r="C1172" s="144" t="s">
        <v>20</v>
      </c>
      <c r="D1172" s="145" t="n">
        <v>-463105.8833</v>
      </c>
      <c r="E1172" s="145" t="n">
        <v>46310.58833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D</v>
      </c>
      <c r="H1172" s="144" t="str">
        <f aca="false">$F1172&amp;$C1172</f>
        <v>6NGI-SOCAL</v>
      </c>
    </row>
    <row r="1173" customFormat="false" ht="12.75" hidden="false" customHeight="false" outlineLevel="0" collapsed="false">
      <c r="A1173" s="148" t="n">
        <v>37895</v>
      </c>
      <c r="B1173" s="144" t="s">
        <v>116</v>
      </c>
      <c r="C1173" s="144" t="s">
        <v>36</v>
      </c>
      <c r="D1173" s="145" t="n">
        <v>239689.0831</v>
      </c>
      <c r="E1173" s="145" t="n">
        <v>-2396.890831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D</v>
      </c>
      <c r="H1173" s="144" t="str">
        <f aca="false">$F1173&amp;$C1173</f>
        <v>6IF-CIG/RKYMTN</v>
      </c>
    </row>
    <row r="1174" customFormat="false" ht="12.75" hidden="false" customHeight="false" outlineLevel="0" collapsed="false">
      <c r="A1174" s="148" t="n">
        <v>37895</v>
      </c>
      <c r="B1174" s="144" t="s">
        <v>116</v>
      </c>
      <c r="C1174" s="144" t="s">
        <v>51</v>
      </c>
      <c r="D1174" s="145" t="n">
        <v>0</v>
      </c>
      <c r="E1174" s="145" t="n">
        <v>0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D</v>
      </c>
      <c r="H1174" s="144" t="str">
        <f aca="false">$F1174&amp;$C1174</f>
        <v>6IF-ELPO/SJ</v>
      </c>
    </row>
    <row r="1175" customFormat="false" ht="12.75" hidden="false" customHeight="false" outlineLevel="0" collapsed="false">
      <c r="A1175" s="148" t="n">
        <v>37895</v>
      </c>
      <c r="B1175" s="144" t="s">
        <v>116</v>
      </c>
      <c r="C1175" s="144" t="s">
        <v>162</v>
      </c>
      <c r="D1175" s="145" t="n">
        <v>301335.7951</v>
      </c>
      <c r="E1175" s="145" t="n">
        <v>-753.33948775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D</v>
      </c>
      <c r="H1175" s="144" t="str">
        <f aca="false">$F1175&amp;$C1175</f>
        <v>6IF-NGPL/MIDCON</v>
      </c>
    </row>
    <row r="1176" customFormat="false" ht="12.75" hidden="false" customHeight="false" outlineLevel="0" collapsed="false">
      <c r="A1176" s="148" t="n">
        <v>37895</v>
      </c>
      <c r="B1176" s="144" t="s">
        <v>116</v>
      </c>
      <c r="C1176" s="144" t="s">
        <v>27</v>
      </c>
      <c r="D1176" s="145" t="n">
        <v>1768445.6139</v>
      </c>
      <c r="E1176" s="145" t="n">
        <v>-176844.56139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D</v>
      </c>
      <c r="H1176" s="144" t="str">
        <f aca="false">$F1176&amp;$C1176</f>
        <v>6IF-NWPL_ROCKY_M</v>
      </c>
    </row>
    <row r="1177" customFormat="false" ht="12.75" hidden="false" customHeight="false" outlineLevel="0" collapsed="false">
      <c r="A1177" s="148" t="n">
        <v>37895</v>
      </c>
      <c r="B1177" s="144" t="s">
        <v>116</v>
      </c>
      <c r="C1177" s="144" t="s">
        <v>164</v>
      </c>
      <c r="D1177" s="145" t="n">
        <v>145959.5257</v>
      </c>
      <c r="E1177" s="145" t="n">
        <v>-364.89881425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D</v>
      </c>
      <c r="H1177" s="144" t="str">
        <f aca="false">$F1177&amp;$C1177</f>
        <v>6IF-PAN/TX/OK</v>
      </c>
    </row>
    <row r="1178" customFormat="false" ht="12.75" hidden="false" customHeight="false" outlineLevel="0" collapsed="false">
      <c r="A1178" s="148" t="n">
        <v>37895</v>
      </c>
      <c r="B1178" s="144" t="s">
        <v>116</v>
      </c>
      <c r="C1178" s="144" t="s">
        <v>18</v>
      </c>
      <c r="D1178" s="145" t="n">
        <v>91465.7722</v>
      </c>
      <c r="E1178" s="145" t="n">
        <v>-914.657722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D</v>
      </c>
      <c r="H1178" s="144" t="str">
        <f aca="false">$F1178&amp;$C1178</f>
        <v>6NGI-MALIN</v>
      </c>
    </row>
    <row r="1179" customFormat="false" ht="12.75" hidden="false" customHeight="false" outlineLevel="0" collapsed="false">
      <c r="A1179" s="148" t="n">
        <v>37895</v>
      </c>
      <c r="B1179" s="144" t="s">
        <v>116</v>
      </c>
      <c r="C1179" s="144" t="s">
        <v>13</v>
      </c>
      <c r="D1179" s="145" t="n">
        <v>-19275.1324</v>
      </c>
      <c r="E1179" s="145" t="n">
        <v>0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D</v>
      </c>
      <c r="H1179" s="144" t="str">
        <f aca="false">$F1179&amp;$C1179</f>
        <v>6NGI-PGE/CG</v>
      </c>
    </row>
    <row r="1180" customFormat="false" ht="12.75" hidden="false" customHeight="false" outlineLevel="0" collapsed="false">
      <c r="A1180" s="148" t="n">
        <v>37895</v>
      </c>
      <c r="B1180" s="144" t="s">
        <v>116</v>
      </c>
      <c r="C1180" s="144" t="s">
        <v>20</v>
      </c>
      <c r="D1180" s="145" t="n">
        <v>-475545.5516</v>
      </c>
      <c r="E1180" s="145" t="n">
        <v>47554.55516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D</v>
      </c>
      <c r="H1180" s="144" t="str">
        <f aca="false">$F1180&amp;$C1180</f>
        <v>6NGI-SOCAL</v>
      </c>
    </row>
    <row r="1181" customFormat="false" ht="12.75" hidden="false" customHeight="false" outlineLevel="0" collapsed="false">
      <c r="A1181" s="148" t="n">
        <v>37926</v>
      </c>
      <c r="B1181" s="144" t="s">
        <v>116</v>
      </c>
      <c r="C1181" s="144" t="s">
        <v>36</v>
      </c>
      <c r="D1181" s="145" t="n">
        <v>250251.4451</v>
      </c>
      <c r="E1181" s="145" t="n">
        <v>-2502.514451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D</v>
      </c>
      <c r="H1181" s="144" t="str">
        <f aca="false">$F1181&amp;$C1181</f>
        <v>6IF-CIG/RKYMTN</v>
      </c>
    </row>
    <row r="1182" customFormat="false" ht="12.75" hidden="false" customHeight="false" outlineLevel="0" collapsed="false">
      <c r="A1182" s="148" t="n">
        <v>37926</v>
      </c>
      <c r="B1182" s="144" t="s">
        <v>116</v>
      </c>
      <c r="C1182" s="144" t="s">
        <v>51</v>
      </c>
      <c r="D1182" s="145" t="n">
        <v>-140708.7472</v>
      </c>
      <c r="E1182" s="145" t="n">
        <v>14070.87472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D</v>
      </c>
      <c r="H1182" s="144" t="str">
        <f aca="false">$F1182&amp;$C1182</f>
        <v>6IF-ELPO/SJ</v>
      </c>
    </row>
    <row r="1183" customFormat="false" ht="12.75" hidden="false" customHeight="false" outlineLevel="0" collapsed="false">
      <c r="A1183" s="148" t="n">
        <v>37926</v>
      </c>
      <c r="B1183" s="144" t="s">
        <v>116</v>
      </c>
      <c r="C1183" s="144" t="s">
        <v>162</v>
      </c>
      <c r="D1183" s="145" t="n">
        <v>272036.9112</v>
      </c>
      <c r="E1183" s="145" t="n">
        <v>-1360.184556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D</v>
      </c>
      <c r="H1183" s="144" t="str">
        <f aca="false">$F1183&amp;$C1183</f>
        <v>6IF-NGPL/MIDCON</v>
      </c>
    </row>
    <row r="1184" customFormat="false" ht="12.75" hidden="false" customHeight="false" outlineLevel="0" collapsed="false">
      <c r="A1184" s="148" t="n">
        <v>37926</v>
      </c>
      <c r="B1184" s="144" t="s">
        <v>116</v>
      </c>
      <c r="C1184" s="144" t="s">
        <v>66</v>
      </c>
      <c r="D1184" s="145" t="n">
        <v>0</v>
      </c>
      <c r="E1184" s="145" t="n">
        <v>0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D</v>
      </c>
      <c r="H1184" s="144" t="str">
        <f aca="false">$F1184&amp;$C1184</f>
        <v>6IF-NTHWST/CANBR</v>
      </c>
    </row>
    <row r="1185" customFormat="false" ht="12.75" hidden="false" customHeight="false" outlineLevel="0" collapsed="false">
      <c r="A1185" s="148" t="n">
        <v>37926</v>
      </c>
      <c r="B1185" s="144" t="s">
        <v>116</v>
      </c>
      <c r="C1185" s="144" t="s">
        <v>27</v>
      </c>
      <c r="D1185" s="145" t="n">
        <v>1212346.5656</v>
      </c>
      <c r="E1185" s="145" t="n">
        <v>-121234.65656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D</v>
      </c>
      <c r="H1185" s="144" t="str">
        <f aca="false">$F1185&amp;$C1185</f>
        <v>6IF-NWPL_ROCKY_M</v>
      </c>
    </row>
    <row r="1186" customFormat="false" ht="12.75" hidden="false" customHeight="false" outlineLevel="0" collapsed="false">
      <c r="A1186" s="148" t="n">
        <v>37926</v>
      </c>
      <c r="B1186" s="144" t="s">
        <v>116</v>
      </c>
      <c r="C1186" s="144" t="s">
        <v>164</v>
      </c>
      <c r="D1186" s="145" t="n">
        <v>140708.7472</v>
      </c>
      <c r="E1186" s="145" t="n">
        <v>-703.543736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D</v>
      </c>
      <c r="H1186" s="144" t="str">
        <f aca="false">$F1186&amp;$C1186</f>
        <v>6IF-PAN/TX/OK</v>
      </c>
    </row>
    <row r="1187" customFormat="false" ht="12.75" hidden="false" customHeight="false" outlineLevel="0" collapsed="false">
      <c r="A1187" s="148" t="n">
        <v>37926</v>
      </c>
      <c r="B1187" s="144" t="s">
        <v>116</v>
      </c>
      <c r="C1187" s="144" t="s">
        <v>18</v>
      </c>
      <c r="D1187" s="145" t="n">
        <v>-631458.6448</v>
      </c>
      <c r="E1187" s="145" t="n">
        <v>6314.586448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D</v>
      </c>
      <c r="H1187" s="144" t="str">
        <f aca="false">$F1187&amp;$C1187</f>
        <v>6NGI-MALIN</v>
      </c>
    </row>
    <row r="1188" customFormat="false" ht="12.75" hidden="false" customHeight="false" outlineLevel="0" collapsed="false">
      <c r="A1188" s="148" t="n">
        <v>37926</v>
      </c>
      <c r="B1188" s="144" t="s">
        <v>116</v>
      </c>
      <c r="C1188" s="144" t="s">
        <v>13</v>
      </c>
      <c r="D1188" s="145" t="n">
        <v>-40770.8284</v>
      </c>
      <c r="E1188" s="145" t="n">
        <v>0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D</v>
      </c>
      <c r="H1188" s="144" t="str">
        <f aca="false">$F1188&amp;$C1188</f>
        <v>6NGI-PGE/CG</v>
      </c>
    </row>
    <row r="1189" customFormat="false" ht="12.75" hidden="false" customHeight="false" outlineLevel="0" collapsed="false">
      <c r="A1189" s="148" t="n">
        <v>37926</v>
      </c>
      <c r="B1189" s="144" t="s">
        <v>116</v>
      </c>
      <c r="C1189" s="144" t="s">
        <v>20</v>
      </c>
      <c r="D1189" s="145" t="n">
        <v>-37522.3326</v>
      </c>
      <c r="E1189" s="145" t="n">
        <v>3752.23326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D</v>
      </c>
      <c r="H1189" s="144" t="str">
        <f aca="false">$F1189&amp;$C1189</f>
        <v>6NGI-SOCAL</v>
      </c>
    </row>
    <row r="1190" customFormat="false" ht="12.75" hidden="false" customHeight="false" outlineLevel="0" collapsed="false">
      <c r="A1190" s="148" t="n">
        <v>37956</v>
      </c>
      <c r="B1190" s="144" t="s">
        <v>116</v>
      </c>
      <c r="C1190" s="144" t="s">
        <v>36</v>
      </c>
      <c r="D1190" s="145" t="n">
        <v>-43837.4779</v>
      </c>
      <c r="E1190" s="145" t="n">
        <v>438.374779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D</v>
      </c>
      <c r="H1190" s="144" t="str">
        <f aca="false">$F1190&amp;$C1190</f>
        <v>6IF-CIG/RKYMTN</v>
      </c>
    </row>
    <row r="1191" customFormat="false" ht="12.75" hidden="false" customHeight="false" outlineLevel="0" collapsed="false">
      <c r="A1191" s="148" t="n">
        <v>37956</v>
      </c>
      <c r="B1191" s="144" t="s">
        <v>116</v>
      </c>
      <c r="C1191" s="144" t="s">
        <v>51</v>
      </c>
      <c r="D1191" s="145" t="n">
        <v>-144844.6862</v>
      </c>
      <c r="E1191" s="145" t="n">
        <v>14484.46862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D</v>
      </c>
      <c r="H1191" s="144" t="str">
        <f aca="false">$F1191&amp;$C1191</f>
        <v>6IF-ELPO/SJ</v>
      </c>
    </row>
    <row r="1192" customFormat="false" ht="12.75" hidden="false" customHeight="false" outlineLevel="0" collapsed="false">
      <c r="A1192" s="148" t="n">
        <v>37956</v>
      </c>
      <c r="B1192" s="144" t="s">
        <v>116</v>
      </c>
      <c r="C1192" s="144" t="s">
        <v>162</v>
      </c>
      <c r="D1192" s="145" t="n">
        <v>579378.7448</v>
      </c>
      <c r="E1192" s="145" t="n">
        <v>-2896.893724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D</v>
      </c>
      <c r="H1192" s="144" t="str">
        <f aca="false">$F1192&amp;$C1192</f>
        <v>6IF-NGPL/MIDCON</v>
      </c>
    </row>
    <row r="1193" customFormat="false" ht="12.75" hidden="false" customHeight="false" outlineLevel="0" collapsed="false">
      <c r="A1193" s="148" t="n">
        <v>37956</v>
      </c>
      <c r="B1193" s="144" t="s">
        <v>116</v>
      </c>
      <c r="C1193" s="144" t="s">
        <v>66</v>
      </c>
      <c r="D1193" s="145" t="n">
        <v>0</v>
      </c>
      <c r="E1193" s="145" t="n">
        <v>0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D</v>
      </c>
      <c r="H1193" s="144" t="str">
        <f aca="false">$F1193&amp;$C1193</f>
        <v>6IF-NTHWST/CANBR</v>
      </c>
    </row>
    <row r="1194" customFormat="false" ht="12.75" hidden="false" customHeight="false" outlineLevel="0" collapsed="false">
      <c r="A1194" s="148" t="n">
        <v>37956</v>
      </c>
      <c r="B1194" s="144" t="s">
        <v>116</v>
      </c>
      <c r="C1194" s="144" t="s">
        <v>27</v>
      </c>
      <c r="D1194" s="145" t="n">
        <v>1247981.8161</v>
      </c>
      <c r="E1194" s="145" t="n">
        <v>-124798.18161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D</v>
      </c>
      <c r="H1194" s="144" t="str">
        <f aca="false">$F1194&amp;$C1194</f>
        <v>6IF-NWPL_ROCKY_M</v>
      </c>
    </row>
    <row r="1195" customFormat="false" ht="12.75" hidden="false" customHeight="false" outlineLevel="0" collapsed="false">
      <c r="A1195" s="148" t="n">
        <v>37956</v>
      </c>
      <c r="B1195" s="144" t="s">
        <v>116</v>
      </c>
      <c r="C1195" s="144" t="s">
        <v>164</v>
      </c>
      <c r="D1195" s="145" t="n">
        <v>144844.6862</v>
      </c>
      <c r="E1195" s="145" t="n">
        <v>-724.223431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D</v>
      </c>
      <c r="H1195" s="144" t="str">
        <f aca="false">$F1195&amp;$C1195</f>
        <v>6IF-PAN/TX/OK</v>
      </c>
    </row>
    <row r="1196" customFormat="false" ht="12.75" hidden="false" customHeight="false" outlineLevel="0" collapsed="false">
      <c r="A1196" s="148" t="n">
        <v>37956</v>
      </c>
      <c r="B1196" s="144" t="s">
        <v>116</v>
      </c>
      <c r="C1196" s="144" t="s">
        <v>18</v>
      </c>
      <c r="D1196" s="145" t="n">
        <v>-657614.4994</v>
      </c>
      <c r="E1196" s="145" t="n">
        <v>6576.144994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D</v>
      </c>
      <c r="H1196" s="144" t="str">
        <f aca="false">$F1196&amp;$C1196</f>
        <v>6NGI-MALIN</v>
      </c>
    </row>
    <row r="1197" customFormat="false" ht="12.75" hidden="false" customHeight="false" outlineLevel="0" collapsed="false">
      <c r="A1197" s="148" t="n">
        <v>37956</v>
      </c>
      <c r="B1197" s="144" t="s">
        <v>116</v>
      </c>
      <c r="C1197" s="144" t="s">
        <v>13</v>
      </c>
      <c r="D1197" s="145" t="n">
        <v>-52318.8351</v>
      </c>
      <c r="E1197" s="145" t="n">
        <v>0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D</v>
      </c>
      <c r="H1197" s="144" t="str">
        <f aca="false">$F1197&amp;$C1197</f>
        <v>6NGI-PGE/CG</v>
      </c>
    </row>
    <row r="1198" customFormat="false" ht="12.75" hidden="false" customHeight="false" outlineLevel="0" collapsed="false">
      <c r="A1198" s="148" t="n">
        <v>37956</v>
      </c>
      <c r="B1198" s="144" t="s">
        <v>116</v>
      </c>
      <c r="C1198" s="144" t="s">
        <v>20</v>
      </c>
      <c r="D1198" s="145" t="n">
        <v>-37379.2739</v>
      </c>
      <c r="E1198" s="145" t="n">
        <v>3737.92739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D</v>
      </c>
      <c r="H1198" s="144" t="str">
        <f aca="false">$F1198&amp;$C1198</f>
        <v>6NGI-SOCAL</v>
      </c>
    </row>
    <row r="1199" customFormat="false" ht="12.75" hidden="false" customHeight="false" outlineLevel="0" collapsed="false">
      <c r="A1199" s="148" t="n">
        <v>37987</v>
      </c>
      <c r="B1199" s="144" t="s">
        <v>116</v>
      </c>
      <c r="C1199" s="144" t="s">
        <v>36</v>
      </c>
      <c r="D1199" s="145" t="n">
        <v>-131425.7538</v>
      </c>
      <c r="E1199" s="145" t="n">
        <v>1314.257538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D</v>
      </c>
      <c r="H1199" s="144" t="str">
        <f aca="false">$F1199&amp;$C1199</f>
        <v>6IF-CIG/RKYMTN</v>
      </c>
    </row>
    <row r="1200" customFormat="false" ht="12.75" hidden="false" customHeight="false" outlineLevel="0" collapsed="false">
      <c r="A1200" s="148" t="n">
        <v>37987</v>
      </c>
      <c r="B1200" s="144" t="s">
        <v>116</v>
      </c>
      <c r="C1200" s="144" t="s">
        <v>46</v>
      </c>
      <c r="D1200" s="145" t="n">
        <v>-288522.5706</v>
      </c>
      <c r="E1200" s="145" t="n">
        <v>28852.25706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D</v>
      </c>
      <c r="H1200" s="144" t="str">
        <f aca="false">$F1200&amp;$C1200</f>
        <v>6IF-ELPO/PERMIAN</v>
      </c>
    </row>
    <row r="1201" customFormat="false" ht="12.75" hidden="false" customHeight="false" outlineLevel="0" collapsed="false">
      <c r="A1201" s="148" t="n">
        <v>37987</v>
      </c>
      <c r="B1201" s="144" t="s">
        <v>116</v>
      </c>
      <c r="C1201" s="144" t="s">
        <v>51</v>
      </c>
      <c r="D1201" s="145" t="n">
        <v>-432783.8559</v>
      </c>
      <c r="E1201" s="145" t="n">
        <v>43278.38559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D</v>
      </c>
      <c r="H1201" s="144" t="str">
        <f aca="false">$F1201&amp;$C1201</f>
        <v>6IF-ELPO/SJ</v>
      </c>
    </row>
    <row r="1202" customFormat="false" ht="12.75" hidden="false" customHeight="false" outlineLevel="0" collapsed="false">
      <c r="A1202" s="148" t="n">
        <v>37987</v>
      </c>
      <c r="B1202" s="144" t="s">
        <v>116</v>
      </c>
      <c r="C1202" s="144" t="s">
        <v>162</v>
      </c>
      <c r="D1202" s="145" t="n">
        <v>577045.1411</v>
      </c>
      <c r="E1202" s="145" t="n">
        <v>-2885.2257055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D</v>
      </c>
      <c r="H1202" s="144" t="str">
        <f aca="false">$F1202&amp;$C1202</f>
        <v>6IF-NGPL/MIDCON</v>
      </c>
    </row>
    <row r="1203" customFormat="false" ht="12.75" hidden="false" customHeight="false" outlineLevel="0" collapsed="false">
      <c r="A1203" s="148" t="n">
        <v>37987</v>
      </c>
      <c r="B1203" s="144" t="s">
        <v>116</v>
      </c>
      <c r="C1203" s="144" t="s">
        <v>66</v>
      </c>
      <c r="D1203" s="145" t="n">
        <v>0</v>
      </c>
      <c r="E1203" s="145" t="n">
        <v>0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D</v>
      </c>
      <c r="H1203" s="144" t="str">
        <f aca="false">$F1203&amp;$C1203</f>
        <v>6IF-NTHWST/CANBR</v>
      </c>
    </row>
    <row r="1204" customFormat="false" ht="12.75" hidden="false" customHeight="false" outlineLevel="0" collapsed="false">
      <c r="A1204" s="148" t="n">
        <v>37987</v>
      </c>
      <c r="B1204" s="144" t="s">
        <v>116</v>
      </c>
      <c r="C1204" s="144" t="s">
        <v>27</v>
      </c>
      <c r="D1204" s="145" t="n">
        <v>797629.9533</v>
      </c>
      <c r="E1204" s="145" t="n">
        <v>-79762.99533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D</v>
      </c>
      <c r="H1204" s="144" t="str">
        <f aca="false">$F1204&amp;$C1204</f>
        <v>6IF-NWPL_ROCKY_M</v>
      </c>
    </row>
    <row r="1205" customFormat="false" ht="12.75" hidden="false" customHeight="false" outlineLevel="0" collapsed="false">
      <c r="A1205" s="148" t="n">
        <v>37987</v>
      </c>
      <c r="B1205" s="144" t="s">
        <v>116</v>
      </c>
      <c r="C1205" s="144" t="s">
        <v>164</v>
      </c>
      <c r="D1205" s="145" t="n">
        <v>144261.2853</v>
      </c>
      <c r="E1205" s="145" t="n">
        <v>-721.3064265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D</v>
      </c>
      <c r="H1205" s="144" t="str">
        <f aca="false">$F1205&amp;$C1205</f>
        <v>6IF-PAN/TX/OK</v>
      </c>
    </row>
    <row r="1206" customFormat="false" ht="12.75" hidden="false" customHeight="false" outlineLevel="0" collapsed="false">
      <c r="A1206" s="148" t="n">
        <v>37987</v>
      </c>
      <c r="B1206" s="144" t="s">
        <v>116</v>
      </c>
      <c r="C1206" s="144" t="s">
        <v>18</v>
      </c>
      <c r="D1206" s="145" t="n">
        <v>-568874.3681</v>
      </c>
      <c r="E1206" s="145" t="n">
        <v>5688.743681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D</v>
      </c>
      <c r="H1206" s="144" t="str">
        <f aca="false">$F1206&amp;$C1206</f>
        <v>6NGI-MALIN</v>
      </c>
    </row>
    <row r="1207" customFormat="false" ht="12.75" hidden="false" customHeight="false" outlineLevel="0" collapsed="false">
      <c r="A1207" s="148" t="n">
        <v>37987</v>
      </c>
      <c r="B1207" s="144" t="s">
        <v>116</v>
      </c>
      <c r="C1207" s="144" t="s">
        <v>13</v>
      </c>
      <c r="D1207" s="145" t="n">
        <v>95857.4357</v>
      </c>
      <c r="E1207" s="145" t="n">
        <v>0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D</v>
      </c>
      <c r="H1207" s="144" t="str">
        <f aca="false">$F1207&amp;$C1207</f>
        <v>6NGI-PGE/CG</v>
      </c>
    </row>
    <row r="1208" customFormat="false" ht="12.75" hidden="false" customHeight="false" outlineLevel="0" collapsed="false">
      <c r="A1208" s="148" t="n">
        <v>37987</v>
      </c>
      <c r="B1208" s="144" t="s">
        <v>116</v>
      </c>
      <c r="C1208" s="144" t="s">
        <v>20</v>
      </c>
      <c r="D1208" s="145" t="n">
        <v>107032.5666</v>
      </c>
      <c r="E1208" s="145" t="n">
        <v>-10703.25666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D</v>
      </c>
      <c r="H1208" s="144" t="str">
        <f aca="false">$F1208&amp;$C1208</f>
        <v>6NGI-SOCAL</v>
      </c>
    </row>
    <row r="1209" customFormat="false" ht="12.75" hidden="false" customHeight="false" outlineLevel="0" collapsed="false">
      <c r="A1209" s="148" t="n">
        <v>38018</v>
      </c>
      <c r="B1209" s="144" t="s">
        <v>116</v>
      </c>
      <c r="C1209" s="144" t="s">
        <v>36</v>
      </c>
      <c r="D1209" s="145" t="n">
        <v>-124445.7705</v>
      </c>
      <c r="E1209" s="145" t="n">
        <v>1244.457705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D</v>
      </c>
      <c r="H1209" s="144" t="str">
        <f aca="false">$F1209&amp;$C1209</f>
        <v>6IF-CIG/RKYMTN</v>
      </c>
    </row>
    <row r="1210" customFormat="false" ht="12.75" hidden="false" customHeight="false" outlineLevel="0" collapsed="false">
      <c r="A1210" s="148" t="n">
        <v>38018</v>
      </c>
      <c r="B1210" s="144" t="s">
        <v>116</v>
      </c>
      <c r="C1210" s="144" t="s">
        <v>46</v>
      </c>
      <c r="D1210" s="145" t="n">
        <v>-268797.377</v>
      </c>
      <c r="E1210" s="145" t="n">
        <v>26879.7377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D</v>
      </c>
      <c r="H1210" s="144" t="str">
        <f aca="false">$F1210&amp;$C1210</f>
        <v>6IF-ELPO/PERMIAN</v>
      </c>
    </row>
    <row r="1211" customFormat="false" ht="12.75" hidden="false" customHeight="false" outlineLevel="0" collapsed="false">
      <c r="A1211" s="148" t="n">
        <v>38018</v>
      </c>
      <c r="B1211" s="144" t="s">
        <v>116</v>
      </c>
      <c r="C1211" s="144" t="s">
        <v>51</v>
      </c>
      <c r="D1211" s="145" t="n">
        <v>-403196.0655</v>
      </c>
      <c r="E1211" s="145" t="n">
        <v>40319.60655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D</v>
      </c>
      <c r="H1211" s="144" t="str">
        <f aca="false">$F1211&amp;$C1211</f>
        <v>6IF-ELPO/SJ</v>
      </c>
    </row>
    <row r="1212" customFormat="false" ht="12.75" hidden="false" customHeight="false" outlineLevel="0" collapsed="false">
      <c r="A1212" s="148" t="n">
        <v>38018</v>
      </c>
      <c r="B1212" s="144" t="s">
        <v>116</v>
      </c>
      <c r="C1212" s="144" t="s">
        <v>162</v>
      </c>
      <c r="D1212" s="145" t="n">
        <v>537594.754</v>
      </c>
      <c r="E1212" s="145" t="n">
        <v>-2687.97377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D</v>
      </c>
      <c r="H1212" s="144" t="str">
        <f aca="false">$F1212&amp;$C1212</f>
        <v>6IF-NGPL/MIDCON</v>
      </c>
    </row>
    <row r="1213" customFormat="false" ht="12.75" hidden="false" customHeight="false" outlineLevel="0" collapsed="false">
      <c r="A1213" s="148" t="n">
        <v>38018</v>
      </c>
      <c r="B1213" s="144" t="s">
        <v>116</v>
      </c>
      <c r="C1213" s="144" t="s">
        <v>66</v>
      </c>
      <c r="D1213" s="145" t="n">
        <v>0</v>
      </c>
      <c r="E1213" s="145" t="n">
        <v>0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D</v>
      </c>
      <c r="H1213" s="144" t="str">
        <f aca="false">$F1213&amp;$C1213</f>
        <v>6IF-NTHWST/CANBR</v>
      </c>
    </row>
    <row r="1214" customFormat="false" ht="12.75" hidden="false" customHeight="false" outlineLevel="0" collapsed="false">
      <c r="A1214" s="148" t="n">
        <v>38018</v>
      </c>
      <c r="B1214" s="144" t="s">
        <v>116</v>
      </c>
      <c r="C1214" s="144" t="s">
        <v>27</v>
      </c>
      <c r="D1214" s="145" t="n">
        <v>745490.9875</v>
      </c>
      <c r="E1214" s="145" t="n">
        <v>-74549.09875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D</v>
      </c>
      <c r="H1214" s="144" t="str">
        <f aca="false">$F1214&amp;$C1214</f>
        <v>6IF-NWPL_ROCKY_M</v>
      </c>
    </row>
    <row r="1215" customFormat="false" ht="12.75" hidden="false" customHeight="false" outlineLevel="0" collapsed="false">
      <c r="A1215" s="148" t="n">
        <v>38018</v>
      </c>
      <c r="B1215" s="144" t="s">
        <v>116</v>
      </c>
      <c r="C1215" s="144" t="s">
        <v>164</v>
      </c>
      <c r="D1215" s="145" t="n">
        <v>134398.6885</v>
      </c>
      <c r="E1215" s="145" t="n">
        <v>-671.9934425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D</v>
      </c>
      <c r="H1215" s="144" t="str">
        <f aca="false">$F1215&amp;$C1215</f>
        <v>6IF-PAN/TX/OK</v>
      </c>
    </row>
    <row r="1216" customFormat="false" ht="12.75" hidden="false" customHeight="false" outlineLevel="0" collapsed="false">
      <c r="A1216" s="148" t="n">
        <v>38018</v>
      </c>
      <c r="B1216" s="144" t="s">
        <v>116</v>
      </c>
      <c r="C1216" s="144" t="s">
        <v>18</v>
      </c>
      <c r="D1216" s="145" t="n">
        <v>-531544.9592</v>
      </c>
      <c r="E1216" s="145" t="n">
        <v>5315.449592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D</v>
      </c>
      <c r="H1216" s="144" t="str">
        <f aca="false">$F1216&amp;$C1216</f>
        <v>6NGI-MALIN</v>
      </c>
    </row>
    <row r="1217" customFormat="false" ht="12.75" hidden="false" customHeight="false" outlineLevel="0" collapsed="false">
      <c r="A1217" s="148" t="n">
        <v>38018</v>
      </c>
      <c r="B1217" s="144" t="s">
        <v>116</v>
      </c>
      <c r="C1217" s="144" t="s">
        <v>13</v>
      </c>
      <c r="D1217" s="145" t="n">
        <v>89530.845</v>
      </c>
      <c r="E1217" s="145" t="n">
        <v>0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D</v>
      </c>
      <c r="H1217" s="144" t="str">
        <f aca="false">$F1217&amp;$C1217</f>
        <v>6NGI-PGE/CG</v>
      </c>
    </row>
    <row r="1218" customFormat="false" ht="12.75" hidden="false" customHeight="false" outlineLevel="0" collapsed="false">
      <c r="A1218" s="148" t="n">
        <v>38018</v>
      </c>
      <c r="B1218" s="144" t="s">
        <v>116</v>
      </c>
      <c r="C1218" s="144" t="s">
        <v>20</v>
      </c>
      <c r="D1218" s="145" t="n">
        <v>97323.1882</v>
      </c>
      <c r="E1218" s="145" t="n">
        <v>-9732.31882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D</v>
      </c>
      <c r="H1218" s="144" t="str">
        <f aca="false">$F1218&amp;$C1218</f>
        <v>6NGI-SOCAL</v>
      </c>
    </row>
    <row r="1219" customFormat="false" ht="12.75" hidden="false" customHeight="false" outlineLevel="0" collapsed="false">
      <c r="A1219" s="148" t="n">
        <v>38047</v>
      </c>
      <c r="B1219" s="144" t="s">
        <v>116</v>
      </c>
      <c r="C1219" s="144" t="s">
        <v>36</v>
      </c>
      <c r="D1219" s="145" t="n">
        <v>-130643.323</v>
      </c>
      <c r="E1219" s="145" t="n">
        <v>1306.43323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D</v>
      </c>
      <c r="H1219" s="144" t="str">
        <f aca="false">$F1219&amp;$C1219</f>
        <v>6IF-CIG/RKYMTN</v>
      </c>
    </row>
    <row r="1220" customFormat="false" ht="12.75" hidden="false" customHeight="false" outlineLevel="0" collapsed="false">
      <c r="A1220" s="148" t="n">
        <v>38047</v>
      </c>
      <c r="B1220" s="144" t="s">
        <v>116</v>
      </c>
      <c r="C1220" s="144" t="s">
        <v>46</v>
      </c>
      <c r="D1220" s="145" t="n">
        <v>-286202.9179</v>
      </c>
      <c r="E1220" s="145" t="n">
        <v>28620.29179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D</v>
      </c>
      <c r="H1220" s="144" t="str">
        <f aca="false">$F1220&amp;$C1220</f>
        <v>6IF-ELPO/PERMIAN</v>
      </c>
    </row>
    <row r="1221" customFormat="false" ht="12.75" hidden="false" customHeight="false" outlineLevel="0" collapsed="false">
      <c r="A1221" s="148" t="n">
        <v>38047</v>
      </c>
      <c r="B1221" s="144" t="s">
        <v>116</v>
      </c>
      <c r="C1221" s="144" t="s">
        <v>51</v>
      </c>
      <c r="D1221" s="145" t="n">
        <v>-429304.3769</v>
      </c>
      <c r="E1221" s="145" t="n">
        <v>42930.43769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D</v>
      </c>
      <c r="H1221" s="144" t="str">
        <f aca="false">$F1221&amp;$C1221</f>
        <v>6IF-ELPO/SJ</v>
      </c>
    </row>
    <row r="1222" customFormat="false" ht="12.75" hidden="false" customHeight="false" outlineLevel="0" collapsed="false">
      <c r="A1222" s="148" t="n">
        <v>38047</v>
      </c>
      <c r="B1222" s="144" t="s">
        <v>116</v>
      </c>
      <c r="C1222" s="144" t="s">
        <v>162</v>
      </c>
      <c r="D1222" s="145" t="n">
        <v>572405.8358</v>
      </c>
      <c r="E1222" s="145" t="n">
        <v>-2862.029179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D</v>
      </c>
      <c r="H1222" s="144" t="str">
        <f aca="false">$F1222&amp;$C1222</f>
        <v>6IF-NGPL/MIDCON</v>
      </c>
    </row>
    <row r="1223" customFormat="false" ht="12.75" hidden="false" customHeight="false" outlineLevel="0" collapsed="false">
      <c r="A1223" s="148" t="n">
        <v>38047</v>
      </c>
      <c r="B1223" s="144" t="s">
        <v>116</v>
      </c>
      <c r="C1223" s="144" t="s">
        <v>66</v>
      </c>
      <c r="D1223" s="145" t="n">
        <v>0</v>
      </c>
      <c r="E1223" s="145" t="n">
        <v>0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D</v>
      </c>
      <c r="H1223" s="144" t="str">
        <f aca="false">$F1223&amp;$C1223</f>
        <v>6IF-NTHWST/CANBR</v>
      </c>
    </row>
    <row r="1224" customFormat="false" ht="12.75" hidden="false" customHeight="false" outlineLevel="0" collapsed="false">
      <c r="A1224" s="148" t="n">
        <v>38047</v>
      </c>
      <c r="B1224" s="144" t="s">
        <v>116</v>
      </c>
      <c r="C1224" s="144" t="s">
        <v>27</v>
      </c>
      <c r="D1224" s="145" t="n">
        <v>791217.1984</v>
      </c>
      <c r="E1224" s="145" t="n">
        <v>-79121.71984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D</v>
      </c>
      <c r="H1224" s="144" t="str">
        <f aca="false">$F1224&amp;$C1224</f>
        <v>6IF-NWPL_ROCKY_M</v>
      </c>
    </row>
    <row r="1225" customFormat="false" ht="12.75" hidden="false" customHeight="false" outlineLevel="0" collapsed="false">
      <c r="A1225" s="148" t="n">
        <v>38047</v>
      </c>
      <c r="B1225" s="144" t="s">
        <v>116</v>
      </c>
      <c r="C1225" s="144" t="s">
        <v>164</v>
      </c>
      <c r="D1225" s="145" t="n">
        <v>143101.459</v>
      </c>
      <c r="E1225" s="145" t="n">
        <v>-715.507295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D</v>
      </c>
      <c r="H1225" s="144" t="str">
        <f aca="false">$F1225&amp;$C1225</f>
        <v>6IF-PAN/TX/OK</v>
      </c>
    </row>
    <row r="1226" customFormat="false" ht="12.75" hidden="false" customHeight="false" outlineLevel="0" collapsed="false">
      <c r="A1226" s="148" t="n">
        <v>38047</v>
      </c>
      <c r="B1226" s="144" t="s">
        <v>116</v>
      </c>
      <c r="C1226" s="144" t="s">
        <v>18</v>
      </c>
      <c r="D1226" s="145" t="n">
        <v>-563108.8573</v>
      </c>
      <c r="E1226" s="145" t="n">
        <v>5631.088573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D</v>
      </c>
      <c r="H1226" s="144" t="str">
        <f aca="false">$F1226&amp;$C1226</f>
        <v>6NGI-MALIN</v>
      </c>
    </row>
    <row r="1227" customFormat="false" ht="12.75" hidden="false" customHeight="false" outlineLevel="0" collapsed="false">
      <c r="A1227" s="148" t="n">
        <v>38047</v>
      </c>
      <c r="B1227" s="144" t="s">
        <v>116</v>
      </c>
      <c r="C1227" s="144" t="s">
        <v>13</v>
      </c>
      <c r="D1227" s="145" t="n">
        <v>132138.9639</v>
      </c>
      <c r="E1227" s="145" t="n">
        <v>0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D</v>
      </c>
      <c r="H1227" s="144" t="str">
        <f aca="false">$F1227&amp;$C1227</f>
        <v>6NGI-PGE/CG</v>
      </c>
    </row>
    <row r="1228" customFormat="false" ht="12.75" hidden="false" customHeight="false" outlineLevel="0" collapsed="false">
      <c r="A1228" s="148" t="n">
        <v>38047</v>
      </c>
      <c r="B1228" s="144" t="s">
        <v>116</v>
      </c>
      <c r="C1228" s="144" t="s">
        <v>20</v>
      </c>
      <c r="D1228" s="145" t="n">
        <v>106172.0504</v>
      </c>
      <c r="E1228" s="145" t="n">
        <v>-10617.20504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D</v>
      </c>
      <c r="H1228" s="144" t="str">
        <f aca="false">$F1228&amp;$C1228</f>
        <v>6NGI-SOCAL</v>
      </c>
    </row>
    <row r="1229" customFormat="false" ht="12.75" hidden="false" customHeight="false" outlineLevel="0" collapsed="false">
      <c r="A1229" s="148" t="n">
        <v>38078</v>
      </c>
      <c r="B1229" s="144" t="s">
        <v>116</v>
      </c>
      <c r="C1229" s="144" t="s">
        <v>36</v>
      </c>
      <c r="D1229" s="145" t="n">
        <v>-127081.1385</v>
      </c>
      <c r="E1229" s="145" t="n">
        <v>1270.811385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D</v>
      </c>
      <c r="H1229" s="144" t="str">
        <f aca="false">$F1229&amp;$C1229</f>
        <v>6IF-CIG/RKYMTN</v>
      </c>
    </row>
    <row r="1230" customFormat="false" ht="12.75" hidden="false" customHeight="false" outlineLevel="0" collapsed="false">
      <c r="A1230" s="148" t="n">
        <v>38078</v>
      </c>
      <c r="B1230" s="144" t="s">
        <v>116</v>
      </c>
      <c r="C1230" s="144" t="s">
        <v>46</v>
      </c>
      <c r="D1230" s="145" t="n">
        <v>-275799.6814</v>
      </c>
      <c r="E1230" s="145" t="n">
        <v>27579.96814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D</v>
      </c>
      <c r="H1230" s="144" t="str">
        <f aca="false">$F1230&amp;$C1230</f>
        <v>6IF-ELPO/PERMIAN</v>
      </c>
    </row>
    <row r="1231" customFormat="false" ht="12.75" hidden="false" customHeight="false" outlineLevel="0" collapsed="false">
      <c r="A1231" s="148" t="n">
        <v>38078</v>
      </c>
      <c r="B1231" s="144" t="s">
        <v>116</v>
      </c>
      <c r="C1231" s="144" t="s">
        <v>51</v>
      </c>
      <c r="D1231" s="145" t="n">
        <v>-413699.5221</v>
      </c>
      <c r="E1231" s="145" t="n">
        <v>41369.95221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D</v>
      </c>
      <c r="H1231" s="144" t="str">
        <f aca="false">$F1231&amp;$C1231</f>
        <v>6IF-ELPO/SJ</v>
      </c>
    </row>
    <row r="1232" customFormat="false" ht="12.75" hidden="false" customHeight="false" outlineLevel="0" collapsed="false">
      <c r="A1232" s="148" t="n">
        <v>38078</v>
      </c>
      <c r="B1232" s="144" t="s">
        <v>116</v>
      </c>
      <c r="C1232" s="144" t="s">
        <v>162</v>
      </c>
      <c r="D1232" s="145" t="n">
        <v>551599.3627</v>
      </c>
      <c r="E1232" s="145" t="n">
        <v>-2757.9968135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D</v>
      </c>
      <c r="H1232" s="144" t="str">
        <f aca="false">$F1232&amp;$C1232</f>
        <v>6IF-NGPL/MIDCON</v>
      </c>
    </row>
    <row r="1233" customFormat="false" ht="12.75" hidden="false" customHeight="false" outlineLevel="0" collapsed="false">
      <c r="A1233" s="148" t="n">
        <v>38078</v>
      </c>
      <c r="B1233" s="144" t="s">
        <v>116</v>
      </c>
      <c r="C1233" s="144" t="s">
        <v>66</v>
      </c>
      <c r="D1233" s="145" t="n">
        <v>0</v>
      </c>
      <c r="E1233" s="145" t="n">
        <v>0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D</v>
      </c>
      <c r="H1233" s="144" t="str">
        <f aca="false">$F1233&amp;$C1233</f>
        <v>6IF-NTHWST/CANBR</v>
      </c>
    </row>
    <row r="1234" customFormat="false" ht="12.75" hidden="false" customHeight="false" outlineLevel="0" collapsed="false">
      <c r="A1234" s="148" t="n">
        <v>38078</v>
      </c>
      <c r="B1234" s="144" t="s">
        <v>116</v>
      </c>
      <c r="C1234" s="144" t="s">
        <v>27</v>
      </c>
      <c r="D1234" s="145" t="n">
        <v>846383.2552</v>
      </c>
      <c r="E1234" s="145" t="n">
        <v>-84638.32552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D</v>
      </c>
      <c r="H1234" s="144" t="str">
        <f aca="false">$F1234&amp;$C1234</f>
        <v>6IF-NWPL_ROCKY_M</v>
      </c>
    </row>
    <row r="1235" customFormat="false" ht="12.75" hidden="false" customHeight="false" outlineLevel="0" collapsed="false">
      <c r="A1235" s="148" t="n">
        <v>38078</v>
      </c>
      <c r="B1235" s="144" t="s">
        <v>116</v>
      </c>
      <c r="C1235" s="144" t="s">
        <v>164</v>
      </c>
      <c r="D1235" s="145" t="n">
        <v>137899.8407</v>
      </c>
      <c r="E1235" s="145" t="n">
        <v>-689.4992035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D</v>
      </c>
      <c r="H1235" s="144" t="str">
        <f aca="false">$F1235&amp;$C1235</f>
        <v>6IF-PAN/TX/OK</v>
      </c>
    </row>
    <row r="1236" customFormat="false" ht="12.75" hidden="false" customHeight="false" outlineLevel="0" collapsed="false">
      <c r="A1236" s="148" t="n">
        <v>38078</v>
      </c>
      <c r="B1236" s="144" t="s">
        <v>116</v>
      </c>
      <c r="C1236" s="144" t="s">
        <v>18</v>
      </c>
      <c r="D1236" s="145" t="n">
        <v>-515211.2721</v>
      </c>
      <c r="E1236" s="145" t="n">
        <v>5152.112721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D</v>
      </c>
      <c r="H1236" s="144" t="str">
        <f aca="false">$F1236&amp;$C1236</f>
        <v>6NGI-MALIN</v>
      </c>
    </row>
    <row r="1237" customFormat="false" ht="12.75" hidden="false" customHeight="false" outlineLevel="0" collapsed="false">
      <c r="A1237" s="148" t="n">
        <v>38078</v>
      </c>
      <c r="B1237" s="144" t="s">
        <v>116</v>
      </c>
      <c r="C1237" s="144" t="s">
        <v>13</v>
      </c>
      <c r="D1237" s="145" t="n">
        <v>152640.4143</v>
      </c>
      <c r="E1237" s="145" t="n">
        <v>0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D</v>
      </c>
      <c r="H1237" s="144" t="str">
        <f aca="false">$F1237&amp;$C1237</f>
        <v>6NGI-PGE/CG</v>
      </c>
    </row>
    <row r="1238" customFormat="false" ht="12.75" hidden="false" customHeight="false" outlineLevel="0" collapsed="false">
      <c r="A1238" s="148" t="n">
        <v>38078</v>
      </c>
      <c r="B1238" s="144" t="s">
        <v>116</v>
      </c>
      <c r="C1238" s="144" t="s">
        <v>20</v>
      </c>
      <c r="D1238" s="145" t="n">
        <v>-36773.2907</v>
      </c>
      <c r="E1238" s="145" t="n">
        <v>3677.32907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D</v>
      </c>
      <c r="H1238" s="144" t="str">
        <f aca="false">$F1238&amp;$C1238</f>
        <v>6NGI-SOCAL</v>
      </c>
    </row>
    <row r="1239" customFormat="false" ht="12.75" hidden="false" customHeight="false" outlineLevel="0" collapsed="false">
      <c r="A1239" s="148" t="n">
        <v>38108</v>
      </c>
      <c r="B1239" s="144" t="s">
        <v>116</v>
      </c>
      <c r="C1239" s="144" t="s">
        <v>36</v>
      </c>
      <c r="D1239" s="145" t="n">
        <v>-129967.5552</v>
      </c>
      <c r="E1239" s="145" t="n">
        <v>1299.675552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D</v>
      </c>
      <c r="H1239" s="144" t="str">
        <f aca="false">$F1239&amp;$C1239</f>
        <v>6IF-CIG/RKYMTN</v>
      </c>
    </row>
    <row r="1240" customFormat="false" ht="12.75" hidden="false" customHeight="false" outlineLevel="0" collapsed="false">
      <c r="A1240" s="148" t="n">
        <v>38108</v>
      </c>
      <c r="B1240" s="144" t="s">
        <v>116</v>
      </c>
      <c r="C1240" s="144" t="s">
        <v>46</v>
      </c>
      <c r="D1240" s="145" t="n">
        <v>-283825.9291</v>
      </c>
      <c r="E1240" s="145" t="n">
        <v>28382.59291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D</v>
      </c>
      <c r="H1240" s="144" t="str">
        <f aca="false">$F1240&amp;$C1240</f>
        <v>6IF-ELPO/PERMIAN</v>
      </c>
    </row>
    <row r="1241" customFormat="false" ht="12.75" hidden="false" customHeight="false" outlineLevel="0" collapsed="false">
      <c r="A1241" s="148" t="n">
        <v>38108</v>
      </c>
      <c r="B1241" s="144" t="s">
        <v>116</v>
      </c>
      <c r="C1241" s="144" t="s">
        <v>51</v>
      </c>
      <c r="D1241" s="145" t="n">
        <v>-425738.8937</v>
      </c>
      <c r="E1241" s="145" t="n">
        <v>42573.88937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D</v>
      </c>
      <c r="H1241" s="144" t="str">
        <f aca="false">$F1241&amp;$C1241</f>
        <v>6IF-ELPO/SJ</v>
      </c>
    </row>
    <row r="1242" customFormat="false" ht="12.75" hidden="false" customHeight="false" outlineLevel="0" collapsed="false">
      <c r="A1242" s="148" t="n">
        <v>38108</v>
      </c>
      <c r="B1242" s="144" t="s">
        <v>116</v>
      </c>
      <c r="C1242" s="144" t="s">
        <v>162</v>
      </c>
      <c r="D1242" s="145" t="n">
        <v>567651.8582</v>
      </c>
      <c r="E1242" s="145" t="n">
        <v>-2838.259291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D</v>
      </c>
      <c r="H1242" s="144" t="str">
        <f aca="false">$F1242&amp;$C1242</f>
        <v>6IF-NGPL/MIDCON</v>
      </c>
    </row>
    <row r="1243" customFormat="false" ht="12.75" hidden="false" customHeight="false" outlineLevel="0" collapsed="false">
      <c r="A1243" s="148" t="n">
        <v>38108</v>
      </c>
      <c r="B1243" s="144" t="s">
        <v>116</v>
      </c>
      <c r="C1243" s="144" t="s">
        <v>66</v>
      </c>
      <c r="D1243" s="145" t="n">
        <v>0</v>
      </c>
      <c r="E1243" s="145" t="n">
        <v>0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D</v>
      </c>
      <c r="H1243" s="144" t="str">
        <f aca="false">$F1243&amp;$C1243</f>
        <v>6IF-NTHWST/CANBR</v>
      </c>
    </row>
    <row r="1244" customFormat="false" ht="12.75" hidden="false" customHeight="false" outlineLevel="0" collapsed="false">
      <c r="A1244" s="148" t="n">
        <v>38108</v>
      </c>
      <c r="B1244" s="144" t="s">
        <v>116</v>
      </c>
      <c r="C1244" s="144" t="s">
        <v>27</v>
      </c>
      <c r="D1244" s="145" t="n">
        <v>869793.7148</v>
      </c>
      <c r="E1244" s="145" t="n">
        <v>-86979.37148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D</v>
      </c>
      <c r="H1244" s="144" t="str">
        <f aca="false">$F1244&amp;$C1244</f>
        <v>6IF-NWPL_ROCKY_M</v>
      </c>
    </row>
    <row r="1245" customFormat="false" ht="12.75" hidden="false" customHeight="false" outlineLevel="0" collapsed="false">
      <c r="A1245" s="148" t="n">
        <v>38108</v>
      </c>
      <c r="B1245" s="144" t="s">
        <v>116</v>
      </c>
      <c r="C1245" s="144" t="s">
        <v>164</v>
      </c>
      <c r="D1245" s="145" t="n">
        <v>141912.9646</v>
      </c>
      <c r="E1245" s="145" t="n">
        <v>-709.564823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D</v>
      </c>
      <c r="H1245" s="144" t="str">
        <f aca="false">$F1245&amp;$C1245</f>
        <v>6IF-PAN/TX/OK</v>
      </c>
    </row>
    <row r="1246" customFormat="false" ht="12.75" hidden="false" customHeight="false" outlineLevel="0" collapsed="false">
      <c r="A1246" s="148" t="n">
        <v>38108</v>
      </c>
      <c r="B1246" s="144" t="s">
        <v>116</v>
      </c>
      <c r="C1246" s="144" t="s">
        <v>18</v>
      </c>
      <c r="D1246" s="145" t="n">
        <v>-535969.5602</v>
      </c>
      <c r="E1246" s="145" t="n">
        <v>5359.695602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D</v>
      </c>
      <c r="H1246" s="144" t="str">
        <f aca="false">$F1246&amp;$C1246</f>
        <v>6NGI-MALIN</v>
      </c>
    </row>
    <row r="1247" customFormat="false" ht="12.75" hidden="false" customHeight="false" outlineLevel="0" collapsed="false">
      <c r="A1247" s="148" t="n">
        <v>38108</v>
      </c>
      <c r="B1247" s="144" t="s">
        <v>116</v>
      </c>
      <c r="C1247" s="144" t="s">
        <v>13</v>
      </c>
      <c r="D1247" s="145" t="n">
        <v>178653.7733</v>
      </c>
      <c r="E1247" s="145" t="n">
        <v>0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D</v>
      </c>
      <c r="H1247" s="144" t="str">
        <f aca="false">$F1247&amp;$C1247</f>
        <v>6NGI-PGE/CG</v>
      </c>
    </row>
    <row r="1248" customFormat="false" ht="12.75" hidden="false" customHeight="false" outlineLevel="0" collapsed="false">
      <c r="A1248" s="148" t="n">
        <v>38108</v>
      </c>
      <c r="B1248" s="144" t="s">
        <v>116</v>
      </c>
      <c r="C1248" s="144" t="s">
        <v>20</v>
      </c>
      <c r="D1248" s="145" t="n">
        <v>-36622.7003</v>
      </c>
      <c r="E1248" s="145" t="n">
        <v>3662.27003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D</v>
      </c>
      <c r="H1248" s="144" t="str">
        <f aca="false">$F1248&amp;$C1248</f>
        <v>6NGI-SOCAL</v>
      </c>
    </row>
    <row r="1249" customFormat="false" ht="12.75" hidden="false" customHeight="false" outlineLevel="0" collapsed="false">
      <c r="A1249" s="148" t="n">
        <v>38139</v>
      </c>
      <c r="B1249" s="144" t="s">
        <v>116</v>
      </c>
      <c r="C1249" s="144" t="s">
        <v>36</v>
      </c>
      <c r="D1249" s="145" t="n">
        <v>-132184.1095</v>
      </c>
      <c r="E1249" s="145" t="n">
        <v>1321.841095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D</v>
      </c>
      <c r="H1249" s="144" t="str">
        <f aca="false">$F1249&amp;$C1249</f>
        <v>6IF-CIG/RKYMTN</v>
      </c>
    </row>
    <row r="1250" customFormat="false" ht="12.75" hidden="false" customHeight="false" outlineLevel="0" collapsed="false">
      <c r="A1250" s="148" t="n">
        <v>38139</v>
      </c>
      <c r="B1250" s="144" t="s">
        <v>116</v>
      </c>
      <c r="C1250" s="144" t="s">
        <v>46</v>
      </c>
      <c r="D1250" s="145" t="n">
        <v>-273484.3643</v>
      </c>
      <c r="E1250" s="145" t="n">
        <v>27348.43643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D</v>
      </c>
      <c r="H1250" s="144" t="str">
        <f aca="false">$F1250&amp;$C1250</f>
        <v>6IF-ELPO/PERMIAN</v>
      </c>
    </row>
    <row r="1251" customFormat="false" ht="12.75" hidden="false" customHeight="false" outlineLevel="0" collapsed="false">
      <c r="A1251" s="148" t="n">
        <v>38139</v>
      </c>
      <c r="B1251" s="144" t="s">
        <v>116</v>
      </c>
      <c r="C1251" s="144" t="s">
        <v>51</v>
      </c>
      <c r="D1251" s="145" t="n">
        <v>-410226.5465</v>
      </c>
      <c r="E1251" s="145" t="n">
        <v>41022.65465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D</v>
      </c>
      <c r="H1251" s="144" t="str">
        <f aca="false">$F1251&amp;$C1251</f>
        <v>6IF-ELPO/SJ</v>
      </c>
    </row>
    <row r="1252" customFormat="false" ht="12.75" hidden="false" customHeight="false" outlineLevel="0" collapsed="false">
      <c r="A1252" s="148" t="n">
        <v>38139</v>
      </c>
      <c r="B1252" s="144" t="s">
        <v>116</v>
      </c>
      <c r="C1252" s="144" t="s">
        <v>162</v>
      </c>
      <c r="D1252" s="145" t="n">
        <v>546968.7286</v>
      </c>
      <c r="E1252" s="145" t="n">
        <v>-2734.843643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D</v>
      </c>
      <c r="H1252" s="144" t="str">
        <f aca="false">$F1252&amp;$C1252</f>
        <v>6IF-NGPL/MIDCON</v>
      </c>
    </row>
    <row r="1253" customFormat="false" ht="12.75" hidden="false" customHeight="false" outlineLevel="0" collapsed="false">
      <c r="A1253" s="148" t="n">
        <v>38139</v>
      </c>
      <c r="B1253" s="144" t="s">
        <v>116</v>
      </c>
      <c r="C1253" s="144" t="s">
        <v>66</v>
      </c>
      <c r="D1253" s="145" t="n">
        <v>0</v>
      </c>
      <c r="E1253" s="145" t="n">
        <v>0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D</v>
      </c>
      <c r="H1253" s="144" t="str">
        <f aca="false">$F1253&amp;$C1253</f>
        <v>6IF-NTHWST/CANBR</v>
      </c>
    </row>
    <row r="1254" customFormat="false" ht="12.75" hidden="false" customHeight="false" outlineLevel="0" collapsed="false">
      <c r="A1254" s="148" t="n">
        <v>38139</v>
      </c>
      <c r="B1254" s="144" t="s">
        <v>116</v>
      </c>
      <c r="C1254" s="144" t="s">
        <v>27</v>
      </c>
      <c r="D1254" s="145" t="n">
        <v>839277.933</v>
      </c>
      <c r="E1254" s="145" t="n">
        <v>-83927.7933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D</v>
      </c>
      <c r="H1254" s="144" t="str">
        <f aca="false">$F1254&amp;$C1254</f>
        <v>6IF-NWPL_ROCKY_M</v>
      </c>
    </row>
    <row r="1255" customFormat="false" ht="12.75" hidden="false" customHeight="false" outlineLevel="0" collapsed="false">
      <c r="A1255" s="148" t="n">
        <v>38139</v>
      </c>
      <c r="B1255" s="144" t="s">
        <v>116</v>
      </c>
      <c r="C1255" s="144" t="s">
        <v>164</v>
      </c>
      <c r="D1255" s="145" t="n">
        <v>136742.1822</v>
      </c>
      <c r="E1255" s="145" t="n">
        <v>-683.710911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D</v>
      </c>
      <c r="H1255" s="144" t="str">
        <f aca="false">$F1255&amp;$C1255</f>
        <v>6IF-PAN/TX/OK</v>
      </c>
    </row>
    <row r="1256" customFormat="false" ht="12.75" hidden="false" customHeight="false" outlineLevel="0" collapsed="false">
      <c r="A1256" s="148" t="n">
        <v>38139</v>
      </c>
      <c r="B1256" s="144" t="s">
        <v>116</v>
      </c>
      <c r="C1256" s="144" t="s">
        <v>18</v>
      </c>
      <c r="D1256" s="145" t="n">
        <v>-536081.3162</v>
      </c>
      <c r="E1256" s="145" t="n">
        <v>5360.813162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D</v>
      </c>
      <c r="H1256" s="144" t="str">
        <f aca="false">$F1256&amp;$C1256</f>
        <v>6NGI-MALIN</v>
      </c>
    </row>
    <row r="1257" customFormat="false" ht="12.75" hidden="false" customHeight="false" outlineLevel="0" collapsed="false">
      <c r="A1257" s="148" t="n">
        <v>38139</v>
      </c>
      <c r="B1257" s="144" t="s">
        <v>116</v>
      </c>
      <c r="C1257" s="144" t="s">
        <v>13</v>
      </c>
      <c r="D1257" s="145" t="n">
        <v>277731.5764</v>
      </c>
      <c r="E1257" s="145" t="n">
        <v>0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D</v>
      </c>
      <c r="H1257" s="144" t="str">
        <f aca="false">$F1257&amp;$C1257</f>
        <v>6NGI-PGE/CG</v>
      </c>
    </row>
    <row r="1258" customFormat="false" ht="12.75" hidden="false" customHeight="false" outlineLevel="0" collapsed="false">
      <c r="A1258" s="148" t="n">
        <v>38139</v>
      </c>
      <c r="B1258" s="144" t="s">
        <v>116</v>
      </c>
      <c r="C1258" s="144" t="s">
        <v>20</v>
      </c>
      <c r="D1258" s="145" t="n">
        <v>-98454.371</v>
      </c>
      <c r="E1258" s="145" t="n">
        <v>9845.4371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D</v>
      </c>
      <c r="H1258" s="144" t="str">
        <f aca="false">$F1258&amp;$C1258</f>
        <v>6NGI-SOCAL</v>
      </c>
    </row>
    <row r="1259" customFormat="false" ht="12.75" hidden="false" customHeight="false" outlineLevel="0" collapsed="false">
      <c r="A1259" s="148" t="n">
        <v>38169</v>
      </c>
      <c r="B1259" s="144" t="s">
        <v>116</v>
      </c>
      <c r="C1259" s="144" t="s">
        <v>36</v>
      </c>
      <c r="D1259" s="145" t="n">
        <v>-134804.3559</v>
      </c>
      <c r="E1259" s="145" t="n">
        <v>1348.043559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D</v>
      </c>
      <c r="H1259" s="144" t="str">
        <f aca="false">$F1259&amp;$C1259</f>
        <v>6IF-CIG/RKYMTN</v>
      </c>
    </row>
    <row r="1260" customFormat="false" ht="12.75" hidden="false" customHeight="false" outlineLevel="0" collapsed="false">
      <c r="A1260" s="148" t="n">
        <v>38169</v>
      </c>
      <c r="B1260" s="144" t="s">
        <v>116</v>
      </c>
      <c r="C1260" s="144" t="s">
        <v>46</v>
      </c>
      <c r="D1260" s="145" t="n">
        <v>-281409.7665</v>
      </c>
      <c r="E1260" s="145" t="n">
        <v>28140.97665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D</v>
      </c>
      <c r="H1260" s="144" t="str">
        <f aca="false">$F1260&amp;$C1260</f>
        <v>6IF-ELPO/PERMIAN</v>
      </c>
    </row>
    <row r="1261" customFormat="false" ht="12.75" hidden="false" customHeight="false" outlineLevel="0" collapsed="false">
      <c r="A1261" s="148" t="n">
        <v>38169</v>
      </c>
      <c r="B1261" s="144" t="s">
        <v>116</v>
      </c>
      <c r="C1261" s="144" t="s">
        <v>51</v>
      </c>
      <c r="D1261" s="145" t="n">
        <v>-422114.6498</v>
      </c>
      <c r="E1261" s="145" t="n">
        <v>42211.46498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D</v>
      </c>
      <c r="H1261" s="144" t="str">
        <f aca="false">$F1261&amp;$C1261</f>
        <v>6IF-ELPO/SJ</v>
      </c>
    </row>
    <row r="1262" customFormat="false" ht="12.75" hidden="false" customHeight="false" outlineLevel="0" collapsed="false">
      <c r="A1262" s="148" t="n">
        <v>38169</v>
      </c>
      <c r="B1262" s="144" t="s">
        <v>116</v>
      </c>
      <c r="C1262" s="144" t="s">
        <v>162</v>
      </c>
      <c r="D1262" s="145" t="n">
        <v>562819.533</v>
      </c>
      <c r="E1262" s="145" t="n">
        <v>-2814.097665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D</v>
      </c>
      <c r="H1262" s="144" t="str">
        <f aca="false">$F1262&amp;$C1262</f>
        <v>6IF-NGPL/MIDCON</v>
      </c>
    </row>
    <row r="1263" customFormat="false" ht="12.75" hidden="false" customHeight="false" outlineLevel="0" collapsed="false">
      <c r="A1263" s="148" t="n">
        <v>38169</v>
      </c>
      <c r="B1263" s="144" t="s">
        <v>116</v>
      </c>
      <c r="C1263" s="144" t="s">
        <v>66</v>
      </c>
      <c r="D1263" s="145" t="n">
        <v>0</v>
      </c>
      <c r="E1263" s="145" t="n">
        <v>0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D</v>
      </c>
      <c r="H1263" s="144" t="str">
        <f aca="false">$F1263&amp;$C1263</f>
        <v>6IF-NTHWST/CANBR</v>
      </c>
    </row>
    <row r="1264" customFormat="false" ht="12.75" hidden="false" customHeight="false" outlineLevel="0" collapsed="false">
      <c r="A1264" s="148" t="n">
        <v>38169</v>
      </c>
      <c r="B1264" s="144" t="s">
        <v>116</v>
      </c>
      <c r="C1264" s="144" t="s">
        <v>27</v>
      </c>
      <c r="D1264" s="145" t="n">
        <v>862389.3066</v>
      </c>
      <c r="E1264" s="145" t="n">
        <v>-86238.93066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D</v>
      </c>
      <c r="H1264" s="144" t="str">
        <f aca="false">$F1264&amp;$C1264</f>
        <v>6IF-NWPL_ROCKY_M</v>
      </c>
    </row>
    <row r="1265" customFormat="false" ht="12.75" hidden="false" customHeight="false" outlineLevel="0" collapsed="false">
      <c r="A1265" s="148" t="n">
        <v>38169</v>
      </c>
      <c r="B1265" s="144" t="s">
        <v>116</v>
      </c>
      <c r="C1265" s="144" t="s">
        <v>164</v>
      </c>
      <c r="D1265" s="145" t="n">
        <v>140704.8833</v>
      </c>
      <c r="E1265" s="145" t="n">
        <v>-703.5244165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D</v>
      </c>
      <c r="H1265" s="144" t="str">
        <f aca="false">$F1265&amp;$C1265</f>
        <v>6IF-PAN/TX/OK</v>
      </c>
    </row>
    <row r="1266" customFormat="false" ht="12.75" hidden="false" customHeight="false" outlineLevel="0" collapsed="false">
      <c r="A1266" s="148" t="n">
        <v>38169</v>
      </c>
      <c r="B1266" s="144" t="s">
        <v>116</v>
      </c>
      <c r="C1266" s="144" t="s">
        <v>18</v>
      </c>
      <c r="D1266" s="145" t="n">
        <v>-478058.9115</v>
      </c>
      <c r="E1266" s="145" t="n">
        <v>4780.589115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D</v>
      </c>
      <c r="H1266" s="144" t="str">
        <f aca="false">$F1266&amp;$C1266</f>
        <v>6NGI-MALIN</v>
      </c>
    </row>
    <row r="1267" customFormat="false" ht="12.75" hidden="false" customHeight="false" outlineLevel="0" collapsed="false">
      <c r="A1267" s="148" t="n">
        <v>38169</v>
      </c>
      <c r="B1267" s="144" t="s">
        <v>116</v>
      </c>
      <c r="C1267" s="144" t="s">
        <v>13</v>
      </c>
      <c r="D1267" s="145" t="n">
        <v>316873.7513</v>
      </c>
      <c r="E1267" s="145" t="n">
        <v>0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D</v>
      </c>
      <c r="H1267" s="144" t="str">
        <f aca="false">$F1267&amp;$C1267</f>
        <v>6NGI-PGE/CG</v>
      </c>
    </row>
    <row r="1268" customFormat="false" ht="12.75" hidden="false" customHeight="false" outlineLevel="0" collapsed="false">
      <c r="A1268" s="148" t="n">
        <v>38169</v>
      </c>
      <c r="B1268" s="144" t="s">
        <v>116</v>
      </c>
      <c r="C1268" s="144" t="s">
        <v>20</v>
      </c>
      <c r="D1268" s="145" t="n">
        <v>-59005.2734</v>
      </c>
      <c r="E1268" s="145" t="n">
        <v>5900.52734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D</v>
      </c>
      <c r="H1268" s="144" t="str">
        <f aca="false">$F1268&amp;$C1268</f>
        <v>6NGI-SOCAL</v>
      </c>
    </row>
    <row r="1269" customFormat="false" ht="12.75" hidden="false" customHeight="false" outlineLevel="0" collapsed="false">
      <c r="A1269" s="148" t="n">
        <v>38200</v>
      </c>
      <c r="B1269" s="144" t="s">
        <v>116</v>
      </c>
      <c r="C1269" s="144" t="s">
        <v>36</v>
      </c>
      <c r="D1269" s="145" t="n">
        <v>-134213.6485</v>
      </c>
      <c r="E1269" s="145" t="n">
        <v>1342.136485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D</v>
      </c>
      <c r="H1269" s="144" t="str">
        <f aca="false">$F1269&amp;$C1269</f>
        <v>6IF-CIG/RKYMTN</v>
      </c>
    </row>
    <row r="1270" customFormat="false" ht="12.75" hidden="false" customHeight="false" outlineLevel="0" collapsed="false">
      <c r="A1270" s="148" t="n">
        <v>38200</v>
      </c>
      <c r="B1270" s="144" t="s">
        <v>116</v>
      </c>
      <c r="C1270" s="144" t="s">
        <v>46</v>
      </c>
      <c r="D1270" s="145" t="n">
        <v>-280176.64</v>
      </c>
      <c r="E1270" s="145" t="n">
        <v>28017.664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D</v>
      </c>
      <c r="H1270" s="144" t="str">
        <f aca="false">$F1270&amp;$C1270</f>
        <v>6IF-ELPO/PERMIAN</v>
      </c>
    </row>
    <row r="1271" customFormat="false" ht="12.75" hidden="false" customHeight="false" outlineLevel="0" collapsed="false">
      <c r="A1271" s="148" t="n">
        <v>38200</v>
      </c>
      <c r="B1271" s="144" t="s">
        <v>116</v>
      </c>
      <c r="C1271" s="144" t="s">
        <v>51</v>
      </c>
      <c r="D1271" s="145" t="n">
        <v>-420264.96</v>
      </c>
      <c r="E1271" s="145" t="n">
        <v>42026.496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D</v>
      </c>
      <c r="H1271" s="144" t="str">
        <f aca="false">$F1271&amp;$C1271</f>
        <v>6IF-ELPO/SJ</v>
      </c>
    </row>
    <row r="1272" customFormat="false" ht="12.75" hidden="false" customHeight="false" outlineLevel="0" collapsed="false">
      <c r="A1272" s="148" t="n">
        <v>38200</v>
      </c>
      <c r="B1272" s="144" t="s">
        <v>116</v>
      </c>
      <c r="C1272" s="144" t="s">
        <v>162</v>
      </c>
      <c r="D1272" s="145" t="n">
        <v>560353.2801</v>
      </c>
      <c r="E1272" s="145" t="n">
        <v>-2801.7664005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D</v>
      </c>
      <c r="H1272" s="144" t="str">
        <f aca="false">$F1272&amp;$C1272</f>
        <v>6IF-NGPL/MIDCON</v>
      </c>
    </row>
    <row r="1273" customFormat="false" ht="12.75" hidden="false" customHeight="false" outlineLevel="0" collapsed="false">
      <c r="A1273" s="148" t="n">
        <v>38200</v>
      </c>
      <c r="B1273" s="144" t="s">
        <v>116</v>
      </c>
      <c r="C1273" s="144" t="s">
        <v>66</v>
      </c>
      <c r="D1273" s="145" t="n">
        <v>0</v>
      </c>
      <c r="E1273" s="145" t="n">
        <v>0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D</v>
      </c>
      <c r="H1273" s="144" t="str">
        <f aca="false">$F1273&amp;$C1273</f>
        <v>6IF-NTHWST/CANBR</v>
      </c>
    </row>
    <row r="1274" customFormat="false" ht="12.75" hidden="false" customHeight="false" outlineLevel="0" collapsed="false">
      <c r="A1274" s="148" t="n">
        <v>38200</v>
      </c>
      <c r="B1274" s="144" t="s">
        <v>116</v>
      </c>
      <c r="C1274" s="144" t="s">
        <v>27</v>
      </c>
      <c r="D1274" s="145" t="n">
        <v>858610.3516</v>
      </c>
      <c r="E1274" s="145" t="n">
        <v>-85861.03516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D</v>
      </c>
      <c r="H1274" s="144" t="str">
        <f aca="false">$F1274&amp;$C1274</f>
        <v>6IF-NWPL_ROCKY_M</v>
      </c>
    </row>
    <row r="1275" customFormat="false" ht="12.75" hidden="false" customHeight="false" outlineLevel="0" collapsed="false">
      <c r="A1275" s="148" t="n">
        <v>38200</v>
      </c>
      <c r="B1275" s="144" t="s">
        <v>116</v>
      </c>
      <c r="C1275" s="144" t="s">
        <v>164</v>
      </c>
      <c r="D1275" s="145" t="n">
        <v>140088.32</v>
      </c>
      <c r="E1275" s="145" t="n">
        <v>-700.4416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D</v>
      </c>
      <c r="H1275" s="144" t="str">
        <f aca="false">$F1275&amp;$C1275</f>
        <v>6IF-PAN/TX/OK</v>
      </c>
    </row>
    <row r="1276" customFormat="false" ht="12.75" hidden="false" customHeight="false" outlineLevel="0" collapsed="false">
      <c r="A1276" s="148" t="n">
        <v>38200</v>
      </c>
      <c r="B1276" s="144" t="s">
        <v>116</v>
      </c>
      <c r="C1276" s="144" t="s">
        <v>18</v>
      </c>
      <c r="D1276" s="145" t="n">
        <v>-477593.6195</v>
      </c>
      <c r="E1276" s="145" t="n">
        <v>4775.936195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D</v>
      </c>
      <c r="H1276" s="144" t="str">
        <f aca="false">$F1276&amp;$C1276</f>
        <v>6NGI-MALIN</v>
      </c>
    </row>
    <row r="1277" customFormat="false" ht="12.75" hidden="false" customHeight="false" outlineLevel="0" collapsed="false">
      <c r="A1277" s="148" t="n">
        <v>38200</v>
      </c>
      <c r="B1277" s="144" t="s">
        <v>116</v>
      </c>
      <c r="C1277" s="144" t="s">
        <v>13</v>
      </c>
      <c r="D1277" s="145" t="n">
        <v>318546.379</v>
      </c>
      <c r="E1277" s="145" t="n">
        <v>0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D</v>
      </c>
      <c r="H1277" s="144" t="str">
        <f aca="false">$F1277&amp;$C1277</f>
        <v>6NGI-PGE/CG</v>
      </c>
    </row>
    <row r="1278" customFormat="false" ht="12.75" hidden="false" customHeight="false" outlineLevel="0" collapsed="false">
      <c r="A1278" s="148" t="n">
        <v>38200</v>
      </c>
      <c r="B1278" s="144" t="s">
        <v>116</v>
      </c>
      <c r="C1278" s="144" t="s">
        <v>20</v>
      </c>
      <c r="D1278" s="145" t="n">
        <v>-72303.6491</v>
      </c>
      <c r="E1278" s="145" t="n">
        <v>7230.36491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D</v>
      </c>
      <c r="H1278" s="144" t="str">
        <f aca="false">$F1278&amp;$C1278</f>
        <v>6NGI-SOCAL</v>
      </c>
    </row>
    <row r="1279" customFormat="false" ht="12.75" hidden="false" customHeight="false" outlineLevel="0" collapsed="false">
      <c r="A1279" s="148" t="n">
        <v>38231</v>
      </c>
      <c r="B1279" s="144" t="s">
        <v>116</v>
      </c>
      <c r="C1279" s="144" t="s">
        <v>36</v>
      </c>
      <c r="D1279" s="145" t="n">
        <v>-130465.4871</v>
      </c>
      <c r="E1279" s="145" t="n">
        <v>1304.654871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D</v>
      </c>
      <c r="H1279" s="144" t="str">
        <f aca="false">$F1279&amp;$C1279</f>
        <v>6IF-CIG/RKYMTN</v>
      </c>
    </row>
    <row r="1280" customFormat="false" ht="12.75" hidden="false" customHeight="false" outlineLevel="0" collapsed="false">
      <c r="A1280" s="148" t="n">
        <v>38231</v>
      </c>
      <c r="B1280" s="144" t="s">
        <v>116</v>
      </c>
      <c r="C1280" s="144" t="s">
        <v>46</v>
      </c>
      <c r="D1280" s="145" t="n">
        <v>-269928.5941</v>
      </c>
      <c r="E1280" s="145" t="n">
        <v>26992.85941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D</v>
      </c>
      <c r="H1280" s="144" t="str">
        <f aca="false">$F1280&amp;$C1280</f>
        <v>6IF-ELPO/PERMIAN</v>
      </c>
    </row>
    <row r="1281" customFormat="false" ht="12.75" hidden="false" customHeight="false" outlineLevel="0" collapsed="false">
      <c r="A1281" s="148" t="n">
        <v>38231</v>
      </c>
      <c r="B1281" s="144" t="s">
        <v>116</v>
      </c>
      <c r="C1281" s="144" t="s">
        <v>51</v>
      </c>
      <c r="D1281" s="145" t="n">
        <v>-404892.8911</v>
      </c>
      <c r="E1281" s="145" t="n">
        <v>40489.28911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D</v>
      </c>
      <c r="H1281" s="144" t="str">
        <f aca="false">$F1281&amp;$C1281</f>
        <v>6IF-ELPO/SJ</v>
      </c>
    </row>
    <row r="1282" customFormat="false" ht="12.75" hidden="false" customHeight="false" outlineLevel="0" collapsed="false">
      <c r="A1282" s="148" t="n">
        <v>38231</v>
      </c>
      <c r="B1282" s="144" t="s">
        <v>116</v>
      </c>
      <c r="C1282" s="144" t="s">
        <v>162</v>
      </c>
      <c r="D1282" s="145" t="n">
        <v>539857.1882</v>
      </c>
      <c r="E1282" s="145" t="n">
        <v>-2699.285941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D</v>
      </c>
      <c r="H1282" s="144" t="str">
        <f aca="false">$F1282&amp;$C1282</f>
        <v>6IF-NGPL/MIDCON</v>
      </c>
    </row>
    <row r="1283" customFormat="false" ht="12.75" hidden="false" customHeight="false" outlineLevel="0" collapsed="false">
      <c r="A1283" s="148" t="n">
        <v>38231</v>
      </c>
      <c r="B1283" s="144" t="s">
        <v>116</v>
      </c>
      <c r="C1283" s="144" t="s">
        <v>66</v>
      </c>
      <c r="D1283" s="145" t="n">
        <v>0</v>
      </c>
      <c r="E1283" s="145" t="n">
        <v>0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D</v>
      </c>
      <c r="H1283" s="144" t="str">
        <f aca="false">$F1283&amp;$C1283</f>
        <v>6IF-NTHWST/CANBR</v>
      </c>
    </row>
    <row r="1284" customFormat="false" ht="12.75" hidden="false" customHeight="false" outlineLevel="0" collapsed="false">
      <c r="A1284" s="148" t="n">
        <v>38231</v>
      </c>
      <c r="B1284" s="144" t="s">
        <v>116</v>
      </c>
      <c r="C1284" s="144" t="s">
        <v>27</v>
      </c>
      <c r="D1284" s="145" t="n">
        <v>828365.8676</v>
      </c>
      <c r="E1284" s="145" t="n">
        <v>-82836.58676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D</v>
      </c>
      <c r="H1284" s="144" t="str">
        <f aca="false">$F1284&amp;$C1284</f>
        <v>6IF-NWPL_ROCKY_M</v>
      </c>
    </row>
    <row r="1285" customFormat="false" ht="12.75" hidden="false" customHeight="false" outlineLevel="0" collapsed="false">
      <c r="A1285" s="148" t="n">
        <v>38231</v>
      </c>
      <c r="B1285" s="144" t="s">
        <v>116</v>
      </c>
      <c r="C1285" s="144" t="s">
        <v>164</v>
      </c>
      <c r="D1285" s="145" t="n">
        <v>134964.297</v>
      </c>
      <c r="E1285" s="145" t="n">
        <v>-674.821485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D</v>
      </c>
      <c r="H1285" s="144" t="str">
        <f aca="false">$F1285&amp;$C1285</f>
        <v>6IF-PAN/TX/OK</v>
      </c>
    </row>
    <row r="1286" customFormat="false" ht="12.75" hidden="false" customHeight="false" outlineLevel="0" collapsed="false">
      <c r="A1286" s="148" t="n">
        <v>38231</v>
      </c>
      <c r="B1286" s="144" t="s">
        <v>116</v>
      </c>
      <c r="C1286" s="144" t="s">
        <v>18</v>
      </c>
      <c r="D1286" s="145" t="n">
        <v>-458224.4828</v>
      </c>
      <c r="E1286" s="145" t="n">
        <v>4582.244828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D</v>
      </c>
      <c r="H1286" s="144" t="str">
        <f aca="false">$F1286&amp;$C1286</f>
        <v>6NGI-MALIN</v>
      </c>
    </row>
    <row r="1287" customFormat="false" ht="12.75" hidden="false" customHeight="false" outlineLevel="0" collapsed="false">
      <c r="A1287" s="148" t="n">
        <v>38231</v>
      </c>
      <c r="B1287" s="144" t="s">
        <v>116</v>
      </c>
      <c r="C1287" s="144" t="s">
        <v>13</v>
      </c>
      <c r="D1287" s="145" t="n">
        <v>302648.4386</v>
      </c>
      <c r="E1287" s="145" t="n">
        <v>0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D</v>
      </c>
      <c r="H1287" s="144" t="str">
        <f aca="false">$F1287&amp;$C1287</f>
        <v>6NGI-PGE/CG</v>
      </c>
    </row>
    <row r="1288" customFormat="false" ht="12.75" hidden="false" customHeight="false" outlineLevel="0" collapsed="false">
      <c r="A1288" s="148" t="n">
        <v>38231</v>
      </c>
      <c r="B1288" s="144" t="s">
        <v>116</v>
      </c>
      <c r="C1288" s="144" t="s">
        <v>20</v>
      </c>
      <c r="D1288" s="145" t="n">
        <v>-67482.1487</v>
      </c>
      <c r="E1288" s="145" t="n">
        <v>6748.21487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D</v>
      </c>
      <c r="H1288" s="144" t="str">
        <f aca="false">$F1288&amp;$C1288</f>
        <v>6NGI-SOCAL</v>
      </c>
    </row>
    <row r="1289" customFormat="false" ht="12.75" hidden="false" customHeight="false" outlineLevel="0" collapsed="false">
      <c r="A1289" s="148" t="n">
        <v>38261</v>
      </c>
      <c r="B1289" s="144" t="s">
        <v>116</v>
      </c>
      <c r="C1289" s="144" t="s">
        <v>36</v>
      </c>
      <c r="D1289" s="145" t="n">
        <v>-133034.5337</v>
      </c>
      <c r="E1289" s="145" t="n">
        <v>1330.345337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D</v>
      </c>
      <c r="H1289" s="144" t="str">
        <f aca="false">$F1289&amp;$C1289</f>
        <v>6IF-CIG/RKYMTN</v>
      </c>
    </row>
    <row r="1290" customFormat="false" ht="12.75" hidden="false" customHeight="false" outlineLevel="0" collapsed="false">
      <c r="A1290" s="148" t="n">
        <v>38261</v>
      </c>
      <c r="B1290" s="144" t="s">
        <v>116</v>
      </c>
      <c r="C1290" s="144" t="s">
        <v>46</v>
      </c>
      <c r="D1290" s="145" t="n">
        <v>-277715.1883</v>
      </c>
      <c r="E1290" s="145" t="n">
        <v>27771.51883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D</v>
      </c>
      <c r="H1290" s="144" t="str">
        <f aca="false">$F1290&amp;$C1290</f>
        <v>6IF-ELPO/PERMIAN</v>
      </c>
    </row>
    <row r="1291" customFormat="false" ht="12.75" hidden="false" customHeight="false" outlineLevel="0" collapsed="false">
      <c r="A1291" s="148" t="n">
        <v>38261</v>
      </c>
      <c r="B1291" s="144" t="s">
        <v>116</v>
      </c>
      <c r="C1291" s="144" t="s">
        <v>51</v>
      </c>
      <c r="D1291" s="145" t="n">
        <v>-416572.7824</v>
      </c>
      <c r="E1291" s="145" t="n">
        <v>41657.27824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D</v>
      </c>
      <c r="H1291" s="144" t="str">
        <f aca="false">$F1291&amp;$C1291</f>
        <v>6IF-ELPO/SJ</v>
      </c>
    </row>
    <row r="1292" customFormat="false" ht="12.75" hidden="false" customHeight="false" outlineLevel="0" collapsed="false">
      <c r="A1292" s="148" t="n">
        <v>38261</v>
      </c>
      <c r="B1292" s="144" t="s">
        <v>116</v>
      </c>
      <c r="C1292" s="144" t="s">
        <v>162</v>
      </c>
      <c r="D1292" s="145" t="n">
        <v>555430.3766</v>
      </c>
      <c r="E1292" s="145" t="n">
        <v>-2777.151883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D</v>
      </c>
      <c r="H1292" s="144" t="str">
        <f aca="false">$F1292&amp;$C1292</f>
        <v>6IF-NGPL/MIDCON</v>
      </c>
    </row>
    <row r="1293" customFormat="false" ht="12.75" hidden="false" customHeight="false" outlineLevel="0" collapsed="false">
      <c r="A1293" s="148" t="n">
        <v>38261</v>
      </c>
      <c r="B1293" s="144" t="s">
        <v>116</v>
      </c>
      <c r="C1293" s="144" t="s">
        <v>66</v>
      </c>
      <c r="D1293" s="145" t="n">
        <v>0</v>
      </c>
      <c r="E1293" s="145" t="n">
        <v>0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D</v>
      </c>
      <c r="H1293" s="144" t="str">
        <f aca="false">$F1293&amp;$C1293</f>
        <v>6IF-NTHWST/CANBR</v>
      </c>
    </row>
    <row r="1294" customFormat="false" ht="12.75" hidden="false" customHeight="false" outlineLevel="0" collapsed="false">
      <c r="A1294" s="148" t="n">
        <v>38261</v>
      </c>
      <c r="B1294" s="144" t="s">
        <v>116</v>
      </c>
      <c r="C1294" s="144" t="s">
        <v>27</v>
      </c>
      <c r="D1294" s="145" t="n">
        <v>851067.1534</v>
      </c>
      <c r="E1294" s="145" t="n">
        <v>-85106.71534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D</v>
      </c>
      <c r="H1294" s="144" t="str">
        <f aca="false">$F1294&amp;$C1294</f>
        <v>6IF-NWPL_ROCKY_M</v>
      </c>
    </row>
    <row r="1295" customFormat="false" ht="12.75" hidden="false" customHeight="false" outlineLevel="0" collapsed="false">
      <c r="A1295" s="148" t="n">
        <v>38261</v>
      </c>
      <c r="B1295" s="144" t="s">
        <v>116</v>
      </c>
      <c r="C1295" s="144" t="s">
        <v>164</v>
      </c>
      <c r="D1295" s="145" t="n">
        <v>138857.5941</v>
      </c>
      <c r="E1295" s="145" t="n">
        <v>-694.2879705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D</v>
      </c>
      <c r="H1295" s="144" t="str">
        <f aca="false">$F1295&amp;$C1295</f>
        <v>6IF-PAN/TX/OK</v>
      </c>
    </row>
    <row r="1296" customFormat="false" ht="12.75" hidden="false" customHeight="false" outlineLevel="0" collapsed="false">
      <c r="A1296" s="148" t="n">
        <v>38261</v>
      </c>
      <c r="B1296" s="144" t="s">
        <v>116</v>
      </c>
      <c r="C1296" s="144" t="s">
        <v>18</v>
      </c>
      <c r="D1296" s="145" t="n">
        <v>-468076.4078</v>
      </c>
      <c r="E1296" s="145" t="n">
        <v>4680.764078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D</v>
      </c>
      <c r="H1296" s="144" t="str">
        <f aca="false">$F1296&amp;$C1296</f>
        <v>6NGI-MALIN</v>
      </c>
    </row>
    <row r="1297" customFormat="false" ht="12.75" hidden="false" customHeight="false" outlineLevel="0" collapsed="false">
      <c r="A1297" s="148" t="n">
        <v>38261</v>
      </c>
      <c r="B1297" s="144" t="s">
        <v>116</v>
      </c>
      <c r="C1297" s="144" t="s">
        <v>13</v>
      </c>
      <c r="D1297" s="145" t="n">
        <v>362211.3782</v>
      </c>
      <c r="E1297" s="145" t="n">
        <v>0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D</v>
      </c>
      <c r="H1297" s="144" t="str">
        <f aca="false">$F1297&amp;$C1297</f>
        <v>6NGI-PGE/CG</v>
      </c>
    </row>
    <row r="1298" customFormat="false" ht="12.75" hidden="false" customHeight="false" outlineLevel="0" collapsed="false">
      <c r="A1298" s="148" t="n">
        <v>38261</v>
      </c>
      <c r="B1298" s="144" t="s">
        <v>116</v>
      </c>
      <c r="C1298" s="144" t="s">
        <v>20</v>
      </c>
      <c r="D1298" s="145" t="n">
        <v>-35834.218</v>
      </c>
      <c r="E1298" s="145" t="n">
        <v>3583.4218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D</v>
      </c>
      <c r="H1298" s="144" t="str">
        <f aca="false">$F1298&amp;$C1298</f>
        <v>6NGI-SOCAL</v>
      </c>
    </row>
    <row r="1299" customFormat="false" ht="12.75" hidden="false" customHeight="false" outlineLevel="0" collapsed="false">
      <c r="A1299" s="148" t="n">
        <v>38292</v>
      </c>
      <c r="B1299" s="144" t="s">
        <v>116</v>
      </c>
      <c r="C1299" s="144" t="s">
        <v>36</v>
      </c>
      <c r="D1299" s="145" t="n">
        <v>-93640.7291</v>
      </c>
      <c r="E1299" s="145" t="n">
        <v>936.407291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D</v>
      </c>
      <c r="H1299" s="144" t="str">
        <f aca="false">$F1299&amp;$C1299</f>
        <v>6IF-CIG/RKYMTN</v>
      </c>
    </row>
    <row r="1300" customFormat="false" ht="12.75" hidden="false" customHeight="false" outlineLevel="0" collapsed="false">
      <c r="A1300" s="148" t="n">
        <v>38292</v>
      </c>
      <c r="B1300" s="144" t="s">
        <v>116</v>
      </c>
      <c r="C1300" s="144" t="s">
        <v>46</v>
      </c>
      <c r="D1300" s="145" t="n">
        <v>-267544.9402</v>
      </c>
      <c r="E1300" s="145" t="n">
        <v>26754.49402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D</v>
      </c>
      <c r="H1300" s="144" t="str">
        <f aca="false">$F1300&amp;$C1300</f>
        <v>6IF-ELPO/PERMIAN</v>
      </c>
    </row>
    <row r="1301" customFormat="false" ht="12.75" hidden="false" customHeight="false" outlineLevel="0" collapsed="false">
      <c r="A1301" s="148" t="n">
        <v>38292</v>
      </c>
      <c r="B1301" s="144" t="s">
        <v>116</v>
      </c>
      <c r="C1301" s="144" t="s">
        <v>51</v>
      </c>
      <c r="D1301" s="145" t="n">
        <v>-401317.4103</v>
      </c>
      <c r="E1301" s="145" t="n">
        <v>40131.74103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D</v>
      </c>
      <c r="H1301" s="144" t="str">
        <f aca="false">$F1301&amp;$C1301</f>
        <v>6IF-ELPO/SJ</v>
      </c>
    </row>
    <row r="1302" customFormat="false" ht="12.75" hidden="false" customHeight="false" outlineLevel="0" collapsed="false">
      <c r="A1302" s="148" t="n">
        <v>38292</v>
      </c>
      <c r="B1302" s="144" t="s">
        <v>116</v>
      </c>
      <c r="C1302" s="144" t="s">
        <v>162</v>
      </c>
      <c r="D1302" s="145" t="n">
        <v>535089.8804</v>
      </c>
      <c r="E1302" s="145" t="n">
        <v>-2675.449402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D</v>
      </c>
      <c r="H1302" s="144" t="str">
        <f aca="false">$F1302&amp;$C1302</f>
        <v>6IF-NGPL/MIDCON</v>
      </c>
    </row>
    <row r="1303" customFormat="false" ht="12.75" hidden="false" customHeight="false" outlineLevel="0" collapsed="false">
      <c r="A1303" s="148" t="n">
        <v>38292</v>
      </c>
      <c r="B1303" s="144" t="s">
        <v>116</v>
      </c>
      <c r="C1303" s="144" t="s">
        <v>27</v>
      </c>
      <c r="D1303" s="145" t="n">
        <v>838887.1601</v>
      </c>
      <c r="E1303" s="145" t="n">
        <v>-83888.71601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D</v>
      </c>
      <c r="H1303" s="144" t="str">
        <f aca="false">$F1303&amp;$C1303</f>
        <v>6IF-NWPL_ROCKY_M</v>
      </c>
    </row>
    <row r="1304" customFormat="false" ht="12.75" hidden="false" customHeight="false" outlineLevel="0" collapsed="false">
      <c r="A1304" s="148" t="n">
        <v>38292</v>
      </c>
      <c r="B1304" s="144" t="s">
        <v>116</v>
      </c>
      <c r="C1304" s="144" t="s">
        <v>164</v>
      </c>
      <c r="D1304" s="145" t="n">
        <v>133772.4701</v>
      </c>
      <c r="E1304" s="145" t="n">
        <v>-668.8623505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D</v>
      </c>
      <c r="H1304" s="144" t="str">
        <f aca="false">$F1304&amp;$C1304</f>
        <v>6IF-PAN/TX/OK</v>
      </c>
    </row>
    <row r="1305" customFormat="false" ht="12.75" hidden="false" customHeight="false" outlineLevel="0" collapsed="false">
      <c r="A1305" s="148" t="n">
        <v>38292</v>
      </c>
      <c r="B1305" s="144" t="s">
        <v>116</v>
      </c>
      <c r="C1305" s="144" t="s">
        <v>18</v>
      </c>
      <c r="D1305" s="145" t="n">
        <v>-171980.563</v>
      </c>
      <c r="E1305" s="145" t="n">
        <v>1719.80563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D</v>
      </c>
      <c r="H1305" s="144" t="str">
        <f aca="false">$F1305&amp;$C1305</f>
        <v>6NGI-MALIN</v>
      </c>
    </row>
    <row r="1306" customFormat="false" ht="12.75" hidden="false" customHeight="false" outlineLevel="0" collapsed="false">
      <c r="A1306" s="148" t="n">
        <v>38292</v>
      </c>
      <c r="B1306" s="144" t="s">
        <v>116</v>
      </c>
      <c r="C1306" s="144" t="s">
        <v>13</v>
      </c>
      <c r="D1306" s="145" t="n">
        <v>346062.2456</v>
      </c>
      <c r="E1306" s="145" t="n">
        <v>0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D</v>
      </c>
      <c r="H1306" s="144" t="str">
        <f aca="false">$F1306&amp;$C1306</f>
        <v>6NGI-PGE/CG</v>
      </c>
    </row>
    <row r="1307" customFormat="false" ht="12.75" hidden="false" customHeight="false" outlineLevel="0" collapsed="false">
      <c r="A1307" s="148" t="n">
        <v>38292</v>
      </c>
      <c r="B1307" s="144" t="s">
        <v>116</v>
      </c>
      <c r="C1307" s="144" t="s">
        <v>20</v>
      </c>
      <c r="D1307" s="145" t="n">
        <v>-303217.5989</v>
      </c>
      <c r="E1307" s="145" t="n">
        <v>30321.75989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D</v>
      </c>
      <c r="H1307" s="144" t="str">
        <f aca="false">$F1307&amp;$C1307</f>
        <v>6NGI-SOCAL</v>
      </c>
    </row>
    <row r="1308" customFormat="false" ht="12.75" hidden="false" customHeight="false" outlineLevel="0" collapsed="false">
      <c r="A1308" s="148" t="n">
        <v>38322</v>
      </c>
      <c r="B1308" s="144" t="s">
        <v>116</v>
      </c>
      <c r="C1308" s="144" t="s">
        <v>36</v>
      </c>
      <c r="D1308" s="145" t="n">
        <v>-96332.9935</v>
      </c>
      <c r="E1308" s="145" t="n">
        <v>963.329935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D</v>
      </c>
      <c r="H1308" s="144" t="str">
        <f aca="false">$F1308&amp;$C1308</f>
        <v>6IF-CIG/RKYMTN</v>
      </c>
    </row>
    <row r="1309" customFormat="false" ht="12.75" hidden="false" customHeight="false" outlineLevel="0" collapsed="false">
      <c r="A1309" s="148" t="n">
        <v>38322</v>
      </c>
      <c r="B1309" s="144" t="s">
        <v>116</v>
      </c>
      <c r="C1309" s="144" t="s">
        <v>46</v>
      </c>
      <c r="D1309" s="145" t="n">
        <v>-275237.1241</v>
      </c>
      <c r="E1309" s="145" t="n">
        <v>27523.71241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D</v>
      </c>
      <c r="H1309" s="144" t="str">
        <f aca="false">$F1309&amp;$C1309</f>
        <v>6IF-ELPO/PERMIAN</v>
      </c>
    </row>
    <row r="1310" customFormat="false" ht="12.75" hidden="false" customHeight="false" outlineLevel="0" collapsed="false">
      <c r="A1310" s="148" t="n">
        <v>38322</v>
      </c>
      <c r="B1310" s="144" t="s">
        <v>116</v>
      </c>
      <c r="C1310" s="144" t="s">
        <v>51</v>
      </c>
      <c r="D1310" s="145" t="n">
        <v>-412855.6861</v>
      </c>
      <c r="E1310" s="145" t="n">
        <v>41285.56861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D</v>
      </c>
      <c r="H1310" s="144" t="str">
        <f aca="false">$F1310&amp;$C1310</f>
        <v>6IF-ELPO/SJ</v>
      </c>
    </row>
    <row r="1311" customFormat="false" ht="12.75" hidden="false" customHeight="false" outlineLevel="0" collapsed="false">
      <c r="A1311" s="148" t="n">
        <v>38322</v>
      </c>
      <c r="B1311" s="144" t="s">
        <v>116</v>
      </c>
      <c r="C1311" s="144" t="s">
        <v>162</v>
      </c>
      <c r="D1311" s="145" t="n">
        <v>550474.2481</v>
      </c>
      <c r="E1311" s="145" t="n">
        <v>-2752.3712405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D</v>
      </c>
      <c r="H1311" s="144" t="str">
        <f aca="false">$F1311&amp;$C1311</f>
        <v>6IF-NGPL/MIDCON</v>
      </c>
    </row>
    <row r="1312" customFormat="false" ht="12.75" hidden="false" customHeight="false" outlineLevel="0" collapsed="false">
      <c r="A1312" s="148" t="n">
        <v>38322</v>
      </c>
      <c r="B1312" s="144" t="s">
        <v>116</v>
      </c>
      <c r="C1312" s="144" t="s">
        <v>27</v>
      </c>
      <c r="D1312" s="145" t="n">
        <v>863006.003</v>
      </c>
      <c r="E1312" s="145" t="n">
        <v>-86300.6003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D</v>
      </c>
      <c r="H1312" s="144" t="str">
        <f aca="false">$F1312&amp;$C1312</f>
        <v>6IF-NWPL_ROCKY_M</v>
      </c>
    </row>
    <row r="1313" customFormat="false" ht="12.75" hidden="false" customHeight="false" outlineLevel="0" collapsed="false">
      <c r="A1313" s="148" t="n">
        <v>38322</v>
      </c>
      <c r="B1313" s="144" t="s">
        <v>116</v>
      </c>
      <c r="C1313" s="144" t="s">
        <v>164</v>
      </c>
      <c r="D1313" s="145" t="n">
        <v>137618.562</v>
      </c>
      <c r="E1313" s="145" t="n">
        <v>-688.09281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D</v>
      </c>
      <c r="H1313" s="144" t="str">
        <f aca="false">$F1313&amp;$C1313</f>
        <v>6IF-PAN/TX/OK</v>
      </c>
    </row>
    <row r="1314" customFormat="false" ht="12.75" hidden="false" customHeight="false" outlineLevel="0" collapsed="false">
      <c r="A1314" s="148" t="n">
        <v>38322</v>
      </c>
      <c r="B1314" s="144" t="s">
        <v>116</v>
      </c>
      <c r="C1314" s="144" t="s">
        <v>18</v>
      </c>
      <c r="D1314" s="145" t="n">
        <v>-184162.9354</v>
      </c>
      <c r="E1314" s="145" t="n">
        <v>1841.629354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D</v>
      </c>
      <c r="H1314" s="144" t="str">
        <f aca="false">$F1314&amp;$C1314</f>
        <v>6NGI-MALIN</v>
      </c>
    </row>
    <row r="1315" customFormat="false" ht="12.75" hidden="false" customHeight="false" outlineLevel="0" collapsed="false">
      <c r="A1315" s="148" t="n">
        <v>38322</v>
      </c>
      <c r="B1315" s="144" t="s">
        <v>116</v>
      </c>
      <c r="C1315" s="144" t="s">
        <v>13</v>
      </c>
      <c r="D1315" s="145" t="n">
        <v>347612.0576</v>
      </c>
      <c r="E1315" s="145" t="n">
        <v>0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D</v>
      </c>
      <c r="H1315" s="144" t="str">
        <f aca="false">$F1315&amp;$C1315</f>
        <v>6NGI-PGE/CG</v>
      </c>
    </row>
    <row r="1316" customFormat="false" ht="12.75" hidden="false" customHeight="false" outlineLevel="0" collapsed="false">
      <c r="A1316" s="148" t="n">
        <v>38322</v>
      </c>
      <c r="B1316" s="144" t="s">
        <v>116</v>
      </c>
      <c r="C1316" s="144" t="s">
        <v>20</v>
      </c>
      <c r="D1316" s="145" t="n">
        <v>-324069.5171</v>
      </c>
      <c r="E1316" s="145" t="n">
        <v>32406.95171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D</v>
      </c>
      <c r="H1316" s="144" t="str">
        <f aca="false">$F1316&amp;$C1316</f>
        <v>6NGI-SOCAL</v>
      </c>
    </row>
    <row r="1317" customFormat="false" ht="12.75" hidden="false" customHeight="false" outlineLevel="0" collapsed="false">
      <c r="A1317" s="148" t="n">
        <v>38353</v>
      </c>
      <c r="B1317" s="144" t="s">
        <v>116</v>
      </c>
      <c r="C1317" s="144" t="s">
        <v>36</v>
      </c>
      <c r="D1317" s="145" t="n">
        <v>-95888.0806</v>
      </c>
      <c r="E1317" s="145" t="n">
        <v>958.880806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D</v>
      </c>
      <c r="H1317" s="144" t="str">
        <f aca="false">$F1317&amp;$C1317</f>
        <v>6IF-CIG/RKYMTN</v>
      </c>
    </row>
    <row r="1318" customFormat="false" ht="12.75" hidden="false" customHeight="false" outlineLevel="0" collapsed="false">
      <c r="A1318" s="148" t="n">
        <v>38353</v>
      </c>
      <c r="B1318" s="144" t="s">
        <v>116</v>
      </c>
      <c r="C1318" s="144" t="s">
        <v>46</v>
      </c>
      <c r="D1318" s="145" t="n">
        <v>-273965.9443</v>
      </c>
      <c r="E1318" s="145" t="n">
        <v>27396.59443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D</v>
      </c>
      <c r="H1318" s="144" t="str">
        <f aca="false">$F1318&amp;$C1318</f>
        <v>6IF-ELPO/PERMIAN</v>
      </c>
    </row>
    <row r="1319" customFormat="false" ht="12.75" hidden="false" customHeight="false" outlineLevel="0" collapsed="false">
      <c r="A1319" s="148" t="n">
        <v>38353</v>
      </c>
      <c r="B1319" s="144" t="s">
        <v>116</v>
      </c>
      <c r="C1319" s="144" t="s">
        <v>51</v>
      </c>
      <c r="D1319" s="145" t="n">
        <v>0.0001</v>
      </c>
      <c r="E1319" s="145" t="n">
        <v>-1E-005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D</v>
      </c>
      <c r="H1319" s="144" t="str">
        <f aca="false">$F1319&amp;$C1319</f>
        <v>6IF-ELPO/SJ</v>
      </c>
    </row>
    <row r="1320" customFormat="false" ht="12.75" hidden="false" customHeight="false" outlineLevel="0" collapsed="false">
      <c r="A1320" s="148" t="n">
        <v>38353</v>
      </c>
      <c r="B1320" s="144" t="s">
        <v>116</v>
      </c>
      <c r="C1320" s="144" t="s">
        <v>162</v>
      </c>
      <c r="D1320" s="145" t="n">
        <v>547931.8885</v>
      </c>
      <c r="E1320" s="145" t="n">
        <v>-2739.6594425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D</v>
      </c>
      <c r="H1320" s="144" t="str">
        <f aca="false">$F1320&amp;$C1320</f>
        <v>6IF-NGPL/MIDCON</v>
      </c>
    </row>
    <row r="1321" customFormat="false" ht="12.75" hidden="false" customHeight="false" outlineLevel="0" collapsed="false">
      <c r="A1321" s="148" t="n">
        <v>38353</v>
      </c>
      <c r="B1321" s="144" t="s">
        <v>116</v>
      </c>
      <c r="C1321" s="144" t="s">
        <v>27</v>
      </c>
      <c r="D1321" s="145" t="n">
        <v>991071.8038</v>
      </c>
      <c r="E1321" s="145" t="n">
        <v>-99107.18038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D</v>
      </c>
      <c r="H1321" s="144" t="str">
        <f aca="false">$F1321&amp;$C1321</f>
        <v>6IF-NWPL_ROCKY_M</v>
      </c>
    </row>
    <row r="1322" customFormat="false" ht="12.75" hidden="false" customHeight="false" outlineLevel="0" collapsed="false">
      <c r="A1322" s="148" t="n">
        <v>38353</v>
      </c>
      <c r="B1322" s="144" t="s">
        <v>116</v>
      </c>
      <c r="C1322" s="144" t="s">
        <v>164</v>
      </c>
      <c r="D1322" s="145" t="n">
        <v>136982.9721</v>
      </c>
      <c r="E1322" s="145" t="n">
        <v>-684.9148605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D</v>
      </c>
      <c r="H1322" s="144" t="str">
        <f aca="false">$F1322&amp;$C1322</f>
        <v>6IF-PAN/TX/OK</v>
      </c>
    </row>
    <row r="1323" customFormat="false" ht="12.75" hidden="false" customHeight="false" outlineLevel="0" collapsed="false">
      <c r="A1323" s="148" t="n">
        <v>38353</v>
      </c>
      <c r="B1323" s="144" t="s">
        <v>116</v>
      </c>
      <c r="C1323" s="144" t="s">
        <v>18</v>
      </c>
      <c r="D1323" s="145" t="n">
        <v>-33125.1339</v>
      </c>
      <c r="E1323" s="145" t="n">
        <v>331.251339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D</v>
      </c>
      <c r="H1323" s="144" t="str">
        <f aca="false">$F1323&amp;$C1323</f>
        <v>6NGI-MALIN</v>
      </c>
    </row>
    <row r="1324" customFormat="false" ht="12.75" hidden="false" customHeight="false" outlineLevel="0" collapsed="false">
      <c r="A1324" s="148" t="n">
        <v>38353</v>
      </c>
      <c r="B1324" s="144" t="s">
        <v>116</v>
      </c>
      <c r="C1324" s="144" t="s">
        <v>13</v>
      </c>
      <c r="D1324" s="145" t="n">
        <v>349242.9482</v>
      </c>
      <c r="E1324" s="145" t="n">
        <v>0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D</v>
      </c>
      <c r="H1324" s="144" t="str">
        <f aca="false">$F1324&amp;$C1324</f>
        <v>6NGI-PGE/CG</v>
      </c>
    </row>
    <row r="1325" customFormat="false" ht="12.75" hidden="false" customHeight="false" outlineLevel="0" collapsed="false">
      <c r="A1325" s="148" t="n">
        <v>38353</v>
      </c>
      <c r="B1325" s="144" t="s">
        <v>116</v>
      </c>
      <c r="C1325" s="144" t="s">
        <v>20</v>
      </c>
      <c r="D1325" s="145" t="n">
        <v>-291641.1665</v>
      </c>
      <c r="E1325" s="145" t="n">
        <v>29164.11665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D</v>
      </c>
      <c r="H1325" s="144" t="str">
        <f aca="false">$F1325&amp;$C1325</f>
        <v>6NGI-SOCAL</v>
      </c>
    </row>
    <row r="1326" customFormat="false" ht="12.75" hidden="false" customHeight="false" outlineLevel="0" collapsed="false">
      <c r="A1326" s="148" t="n">
        <v>38384</v>
      </c>
      <c r="B1326" s="144" t="s">
        <v>116</v>
      </c>
      <c r="C1326" s="144" t="s">
        <v>36</v>
      </c>
      <c r="D1326" s="145" t="n">
        <v>-86204.9989</v>
      </c>
      <c r="E1326" s="145" t="n">
        <v>862.049989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D</v>
      </c>
      <c r="H1326" s="144" t="str">
        <f aca="false">$F1326&amp;$C1326</f>
        <v>6IF-CIG/RKYMTN</v>
      </c>
    </row>
    <row r="1327" customFormat="false" ht="12.75" hidden="false" customHeight="false" outlineLevel="0" collapsed="false">
      <c r="A1327" s="148" t="n">
        <v>38384</v>
      </c>
      <c r="B1327" s="144" t="s">
        <v>116</v>
      </c>
      <c r="C1327" s="144" t="s">
        <v>46</v>
      </c>
      <c r="D1327" s="145" t="n">
        <v>-246299.997</v>
      </c>
      <c r="E1327" s="145" t="n">
        <v>24629.9997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D</v>
      </c>
      <c r="H1327" s="144" t="str">
        <f aca="false">$F1327&amp;$C1327</f>
        <v>6IF-ELPO/PERMIAN</v>
      </c>
    </row>
    <row r="1328" customFormat="false" ht="12.75" hidden="false" customHeight="false" outlineLevel="0" collapsed="false">
      <c r="A1328" s="148" t="n">
        <v>38384</v>
      </c>
      <c r="B1328" s="144" t="s">
        <v>116</v>
      </c>
      <c r="C1328" s="144" t="s">
        <v>51</v>
      </c>
      <c r="D1328" s="145" t="n">
        <v>0</v>
      </c>
      <c r="E1328" s="145" t="n">
        <v>0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D</v>
      </c>
      <c r="H1328" s="144" t="str">
        <f aca="false">$F1328&amp;$C1328</f>
        <v>6IF-ELPO/SJ</v>
      </c>
    </row>
    <row r="1329" customFormat="false" ht="12.75" hidden="false" customHeight="false" outlineLevel="0" collapsed="false">
      <c r="A1329" s="148" t="n">
        <v>38384</v>
      </c>
      <c r="B1329" s="144" t="s">
        <v>116</v>
      </c>
      <c r="C1329" s="144" t="s">
        <v>162</v>
      </c>
      <c r="D1329" s="145" t="n">
        <v>492599.9941</v>
      </c>
      <c r="E1329" s="145" t="n">
        <v>-2462.9999705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D</v>
      </c>
      <c r="H1329" s="144" t="str">
        <f aca="false">$F1329&amp;$C1329</f>
        <v>6IF-NGPL/MIDCON</v>
      </c>
    </row>
    <row r="1330" customFormat="false" ht="12.75" hidden="false" customHeight="false" outlineLevel="0" collapsed="false">
      <c r="A1330" s="148" t="n">
        <v>38384</v>
      </c>
      <c r="B1330" s="144" t="s">
        <v>116</v>
      </c>
      <c r="C1330" s="144" t="s">
        <v>27</v>
      </c>
      <c r="D1330" s="145" t="n">
        <v>890990.2396</v>
      </c>
      <c r="E1330" s="145" t="n">
        <v>-89099.02396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D</v>
      </c>
      <c r="H1330" s="144" t="str">
        <f aca="false">$F1330&amp;$C1330</f>
        <v>6IF-NWPL_ROCKY_M</v>
      </c>
    </row>
    <row r="1331" customFormat="false" ht="12.75" hidden="false" customHeight="false" outlineLevel="0" collapsed="false">
      <c r="A1331" s="148" t="n">
        <v>38384</v>
      </c>
      <c r="B1331" s="144" t="s">
        <v>116</v>
      </c>
      <c r="C1331" s="144" t="s">
        <v>164</v>
      </c>
      <c r="D1331" s="145" t="n">
        <v>123149.9985</v>
      </c>
      <c r="E1331" s="145" t="n">
        <v>-615.7499925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D</v>
      </c>
      <c r="H1331" s="144" t="str">
        <f aca="false">$F1331&amp;$C1331</f>
        <v>6IF-PAN/TX/OK</v>
      </c>
    </row>
    <row r="1332" customFormat="false" ht="12.75" hidden="false" customHeight="false" outlineLevel="0" collapsed="false">
      <c r="A1332" s="148" t="n">
        <v>38384</v>
      </c>
      <c r="B1332" s="144" t="s">
        <v>116</v>
      </c>
      <c r="C1332" s="144" t="s">
        <v>18</v>
      </c>
      <c r="D1332" s="145" t="n">
        <v>-32325.1153</v>
      </c>
      <c r="E1332" s="145" t="n">
        <v>323.251153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D</v>
      </c>
      <c r="H1332" s="144" t="str">
        <f aca="false">$F1332&amp;$C1332</f>
        <v>6NGI-MALIN</v>
      </c>
    </row>
    <row r="1333" customFormat="false" ht="12.75" hidden="false" customHeight="false" outlineLevel="0" collapsed="false">
      <c r="A1333" s="148" t="n">
        <v>38384</v>
      </c>
      <c r="B1333" s="144" t="s">
        <v>116</v>
      </c>
      <c r="C1333" s="144" t="s">
        <v>13</v>
      </c>
      <c r="D1333" s="145" t="n">
        <v>311083.0538</v>
      </c>
      <c r="E1333" s="145" t="n">
        <v>0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D</v>
      </c>
      <c r="H1333" s="144" t="str">
        <f aca="false">$F1333&amp;$C1333</f>
        <v>6NGI-PGE/CG</v>
      </c>
    </row>
    <row r="1334" customFormat="false" ht="12.75" hidden="false" customHeight="false" outlineLevel="0" collapsed="false">
      <c r="A1334" s="148" t="n">
        <v>38384</v>
      </c>
      <c r="B1334" s="144" t="s">
        <v>116</v>
      </c>
      <c r="C1334" s="144" t="s">
        <v>20</v>
      </c>
      <c r="D1334" s="145" t="n">
        <v>-263892.854</v>
      </c>
      <c r="E1334" s="145" t="n">
        <v>26389.2854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D</v>
      </c>
      <c r="H1334" s="144" t="str">
        <f aca="false">$F1334&amp;$C1334</f>
        <v>6NGI-SOCAL</v>
      </c>
    </row>
    <row r="1335" customFormat="false" ht="12.75" hidden="false" customHeight="false" outlineLevel="0" collapsed="false">
      <c r="A1335" s="148" t="n">
        <v>38412</v>
      </c>
      <c r="B1335" s="144" t="s">
        <v>116</v>
      </c>
      <c r="C1335" s="144" t="s">
        <v>36</v>
      </c>
      <c r="D1335" s="145" t="n">
        <v>-95033.618</v>
      </c>
      <c r="E1335" s="145" t="n">
        <v>950.33618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D</v>
      </c>
      <c r="H1335" s="144" t="str">
        <f aca="false">$F1335&amp;$C1335</f>
        <v>6IF-CIG/RKYMTN</v>
      </c>
    </row>
    <row r="1336" customFormat="false" ht="12.75" hidden="false" customHeight="false" outlineLevel="0" collapsed="false">
      <c r="A1336" s="148" t="n">
        <v>38412</v>
      </c>
      <c r="B1336" s="144" t="s">
        <v>116</v>
      </c>
      <c r="C1336" s="144" t="s">
        <v>46</v>
      </c>
      <c r="D1336" s="145" t="n">
        <v>-271524.6231</v>
      </c>
      <c r="E1336" s="145" t="n">
        <v>27152.46231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D</v>
      </c>
      <c r="H1336" s="144" t="str">
        <f aca="false">$F1336&amp;$C1336</f>
        <v>6IF-ELPO/PERMIAN</v>
      </c>
    </row>
    <row r="1337" customFormat="false" ht="12.75" hidden="false" customHeight="false" outlineLevel="0" collapsed="false">
      <c r="A1337" s="148" t="n">
        <v>38412</v>
      </c>
      <c r="B1337" s="144" t="s">
        <v>116</v>
      </c>
      <c r="C1337" s="144" t="s">
        <v>51</v>
      </c>
      <c r="D1337" s="145" t="n">
        <v>0.0001</v>
      </c>
      <c r="E1337" s="145" t="n">
        <v>-1E-005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D</v>
      </c>
      <c r="H1337" s="144" t="str">
        <f aca="false">$F1337&amp;$C1337</f>
        <v>6IF-ELPO/SJ</v>
      </c>
    </row>
    <row r="1338" customFormat="false" ht="12.75" hidden="false" customHeight="false" outlineLevel="0" collapsed="false">
      <c r="A1338" s="148" t="n">
        <v>38412</v>
      </c>
      <c r="B1338" s="144" t="s">
        <v>116</v>
      </c>
      <c r="C1338" s="144" t="s">
        <v>162</v>
      </c>
      <c r="D1338" s="145" t="n">
        <v>543049.2462</v>
      </c>
      <c r="E1338" s="145" t="n">
        <v>-2715.246231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D</v>
      </c>
      <c r="H1338" s="144" t="str">
        <f aca="false">$F1338&amp;$C1338</f>
        <v>6IF-NGPL/MIDCON</v>
      </c>
    </row>
    <row r="1339" customFormat="false" ht="12.75" hidden="false" customHeight="false" outlineLevel="0" collapsed="false">
      <c r="A1339" s="148" t="n">
        <v>38412</v>
      </c>
      <c r="B1339" s="144" t="s">
        <v>116</v>
      </c>
      <c r="C1339" s="144" t="s">
        <v>27</v>
      </c>
      <c r="D1339" s="145" t="n">
        <v>982240.3245</v>
      </c>
      <c r="E1339" s="145" t="n">
        <v>-98224.03245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D</v>
      </c>
      <c r="H1339" s="144" t="str">
        <f aca="false">$F1339&amp;$C1339</f>
        <v>6IF-NWPL_ROCKY_M</v>
      </c>
    </row>
    <row r="1340" customFormat="false" ht="12.75" hidden="false" customHeight="false" outlineLevel="0" collapsed="false">
      <c r="A1340" s="148" t="n">
        <v>38412</v>
      </c>
      <c r="B1340" s="144" t="s">
        <v>116</v>
      </c>
      <c r="C1340" s="144" t="s">
        <v>164</v>
      </c>
      <c r="D1340" s="145" t="n">
        <v>135762.3115</v>
      </c>
      <c r="E1340" s="145" t="n">
        <v>-678.8115575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D</v>
      </c>
      <c r="H1340" s="144" t="str">
        <f aca="false">$F1340&amp;$C1340</f>
        <v>6IF-PAN/TX/OK</v>
      </c>
    </row>
    <row r="1341" customFormat="false" ht="12.75" hidden="false" customHeight="false" outlineLevel="0" collapsed="false">
      <c r="A1341" s="148" t="n">
        <v>38412</v>
      </c>
      <c r="B1341" s="144" t="s">
        <v>116</v>
      </c>
      <c r="C1341" s="144" t="s">
        <v>18</v>
      </c>
      <c r="D1341" s="145" t="n">
        <v>-31716.7036</v>
      </c>
      <c r="E1341" s="145" t="n">
        <v>317.167036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D</v>
      </c>
      <c r="H1341" s="144" t="str">
        <f aca="false">$F1341&amp;$C1341</f>
        <v>6NGI-MALIN</v>
      </c>
    </row>
    <row r="1342" customFormat="false" ht="12.75" hidden="false" customHeight="false" outlineLevel="0" collapsed="false">
      <c r="A1342" s="148" t="n">
        <v>38412</v>
      </c>
      <c r="B1342" s="144" t="s">
        <v>116</v>
      </c>
      <c r="C1342" s="144" t="s">
        <v>13</v>
      </c>
      <c r="D1342" s="145" t="n">
        <v>350584.7105</v>
      </c>
      <c r="E1342" s="145" t="n">
        <v>0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D</v>
      </c>
      <c r="H1342" s="144" t="str">
        <f aca="false">$F1342&amp;$C1342</f>
        <v>6NGI-PGE/CG</v>
      </c>
    </row>
    <row r="1343" customFormat="false" ht="12.75" hidden="false" customHeight="false" outlineLevel="0" collapsed="false">
      <c r="A1343" s="148" t="n">
        <v>38412</v>
      </c>
      <c r="B1343" s="144" t="s">
        <v>116</v>
      </c>
      <c r="C1343" s="144" t="s">
        <v>20</v>
      </c>
      <c r="D1343" s="145" t="n">
        <v>-289042.3408</v>
      </c>
      <c r="E1343" s="145" t="n">
        <v>28904.23408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D</v>
      </c>
      <c r="H1343" s="144" t="str">
        <f aca="false">$F1343&amp;$C1343</f>
        <v>6NGI-SOCAL</v>
      </c>
    </row>
    <row r="1344" customFormat="false" ht="12.75" hidden="false" customHeight="false" outlineLevel="0" collapsed="false">
      <c r="A1344" s="148" t="n">
        <v>38443</v>
      </c>
      <c r="B1344" s="144" t="s">
        <v>116</v>
      </c>
      <c r="C1344" s="144" t="s">
        <v>36</v>
      </c>
      <c r="D1344" s="145" t="n">
        <v>-91536.0338</v>
      </c>
      <c r="E1344" s="145" t="n">
        <v>915.360338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D</v>
      </c>
      <c r="H1344" s="144" t="str">
        <f aca="false">$F1344&amp;$C1344</f>
        <v>6IF-CIG/RKYMTN</v>
      </c>
    </row>
    <row r="1345" customFormat="false" ht="12.75" hidden="false" customHeight="false" outlineLevel="0" collapsed="false">
      <c r="A1345" s="148" t="n">
        <v>38443</v>
      </c>
      <c r="B1345" s="144" t="s">
        <v>116</v>
      </c>
      <c r="C1345" s="144" t="s">
        <v>46</v>
      </c>
      <c r="D1345" s="145" t="n">
        <v>-261531.5253</v>
      </c>
      <c r="E1345" s="145" t="n">
        <v>26153.15253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D</v>
      </c>
      <c r="H1345" s="144" t="str">
        <f aca="false">$F1345&amp;$C1345</f>
        <v>6IF-ELPO/PERMIAN</v>
      </c>
    </row>
    <row r="1346" customFormat="false" ht="12.75" hidden="false" customHeight="false" outlineLevel="0" collapsed="false">
      <c r="A1346" s="148" t="n">
        <v>38443</v>
      </c>
      <c r="B1346" s="144" t="s">
        <v>116</v>
      </c>
      <c r="C1346" s="144" t="s">
        <v>51</v>
      </c>
      <c r="D1346" s="145" t="n">
        <v>0.0001</v>
      </c>
      <c r="E1346" s="145" t="n">
        <v>-1E-005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D</v>
      </c>
      <c r="H1346" s="144" t="str">
        <f aca="false">$F1346&amp;$C1346</f>
        <v>6IF-ELPO/SJ</v>
      </c>
    </row>
    <row r="1347" customFormat="false" ht="12.75" hidden="false" customHeight="false" outlineLevel="0" collapsed="false">
      <c r="A1347" s="148" t="n">
        <v>38443</v>
      </c>
      <c r="B1347" s="144" t="s">
        <v>116</v>
      </c>
      <c r="C1347" s="144" t="s">
        <v>162</v>
      </c>
      <c r="D1347" s="145" t="n">
        <v>523063.0505</v>
      </c>
      <c r="E1347" s="145" t="n">
        <v>-2615.3152525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D</v>
      </c>
      <c r="H1347" s="144" t="str">
        <f aca="false">$F1347&amp;$C1347</f>
        <v>6IF-NGPL/MIDCON</v>
      </c>
    </row>
    <row r="1348" customFormat="false" ht="12.75" hidden="false" customHeight="false" outlineLevel="0" collapsed="false">
      <c r="A1348" s="148" t="n">
        <v>38443</v>
      </c>
      <c r="B1348" s="144" t="s">
        <v>116</v>
      </c>
      <c r="C1348" s="144" t="s">
        <v>27</v>
      </c>
      <c r="D1348" s="145" t="n">
        <v>946090.293</v>
      </c>
      <c r="E1348" s="145" t="n">
        <v>-94609.0293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D</v>
      </c>
      <c r="H1348" s="144" t="str">
        <f aca="false">$F1348&amp;$C1348</f>
        <v>6IF-NWPL_ROCKY_M</v>
      </c>
    </row>
    <row r="1349" customFormat="false" ht="12.75" hidden="false" customHeight="false" outlineLevel="0" collapsed="false">
      <c r="A1349" s="148" t="n">
        <v>38443</v>
      </c>
      <c r="B1349" s="144" t="s">
        <v>116</v>
      </c>
      <c r="C1349" s="144" t="s">
        <v>164</v>
      </c>
      <c r="D1349" s="145" t="n">
        <v>130765.7626</v>
      </c>
      <c r="E1349" s="145" t="n">
        <v>-653.828813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D</v>
      </c>
      <c r="H1349" s="144" t="str">
        <f aca="false">$F1349&amp;$C1349</f>
        <v>6IF-PAN/TX/OK</v>
      </c>
    </row>
    <row r="1350" customFormat="false" ht="12.75" hidden="false" customHeight="false" outlineLevel="0" collapsed="false">
      <c r="A1350" s="148" t="n">
        <v>38443</v>
      </c>
      <c r="B1350" s="144" t="s">
        <v>116</v>
      </c>
      <c r="C1350" s="144" t="s">
        <v>18</v>
      </c>
      <c r="D1350" s="145" t="n">
        <v>-30686.3656</v>
      </c>
      <c r="E1350" s="145" t="n">
        <v>306.863656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D</v>
      </c>
      <c r="H1350" s="144" t="str">
        <f aca="false">$F1350&amp;$C1350</f>
        <v>6NGI-MALIN</v>
      </c>
    </row>
    <row r="1351" customFormat="false" ht="12.75" hidden="false" customHeight="false" outlineLevel="0" collapsed="false">
      <c r="A1351" s="148" t="n">
        <v>38443</v>
      </c>
      <c r="B1351" s="144" t="s">
        <v>116</v>
      </c>
      <c r="C1351" s="144" t="s">
        <v>13</v>
      </c>
      <c r="D1351" s="145" t="n">
        <v>342272.4095</v>
      </c>
      <c r="E1351" s="145" t="n">
        <v>0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D</v>
      </c>
      <c r="H1351" s="144" t="str">
        <f aca="false">$F1351&amp;$C1351</f>
        <v>6NGI-PGE/CG</v>
      </c>
    </row>
    <row r="1352" customFormat="false" ht="12.75" hidden="false" customHeight="false" outlineLevel="0" collapsed="false">
      <c r="A1352" s="148" t="n">
        <v>38443</v>
      </c>
      <c r="B1352" s="144" t="s">
        <v>116</v>
      </c>
      <c r="C1352" s="144" t="s">
        <v>20</v>
      </c>
      <c r="D1352" s="145" t="n">
        <v>-278966.9603</v>
      </c>
      <c r="E1352" s="145" t="n">
        <v>27896.69603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D</v>
      </c>
      <c r="H1352" s="144" t="str">
        <f aca="false">$F1352&amp;$C1352</f>
        <v>6NGI-SOCAL</v>
      </c>
    </row>
    <row r="1353" customFormat="false" ht="12.75" hidden="false" customHeight="false" outlineLevel="0" collapsed="false">
      <c r="A1353" s="148" t="n">
        <v>38473</v>
      </c>
      <c r="B1353" s="144" t="s">
        <v>116</v>
      </c>
      <c r="C1353" s="144" t="s">
        <v>36</v>
      </c>
      <c r="D1353" s="145" t="n">
        <v>-94159.5433</v>
      </c>
      <c r="E1353" s="145" t="n">
        <v>941.595433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D</v>
      </c>
      <c r="H1353" s="144" t="str">
        <f aca="false">$F1353&amp;$C1353</f>
        <v>6IF-CIG/RKYMTN</v>
      </c>
    </row>
    <row r="1354" customFormat="false" ht="12.75" hidden="false" customHeight="false" outlineLevel="0" collapsed="false">
      <c r="A1354" s="148" t="n">
        <v>38473</v>
      </c>
      <c r="B1354" s="144" t="s">
        <v>116</v>
      </c>
      <c r="C1354" s="144" t="s">
        <v>46</v>
      </c>
      <c r="D1354" s="145" t="n">
        <v>-269027.2665</v>
      </c>
      <c r="E1354" s="145" t="n">
        <v>26902.72665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D</v>
      </c>
      <c r="H1354" s="144" t="str">
        <f aca="false">$F1354&amp;$C1354</f>
        <v>6IF-ELPO/PERMIAN</v>
      </c>
    </row>
    <row r="1355" customFormat="false" ht="12.75" hidden="false" customHeight="false" outlineLevel="0" collapsed="false">
      <c r="A1355" s="148" t="n">
        <v>38473</v>
      </c>
      <c r="B1355" s="144" t="s">
        <v>116</v>
      </c>
      <c r="C1355" s="144" t="s">
        <v>51</v>
      </c>
      <c r="D1355" s="145" t="n">
        <v>0.0001</v>
      </c>
      <c r="E1355" s="145" t="n">
        <v>-1E-005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D</v>
      </c>
      <c r="H1355" s="144" t="str">
        <f aca="false">$F1355&amp;$C1355</f>
        <v>6IF-ELPO/SJ</v>
      </c>
    </row>
    <row r="1356" customFormat="false" ht="12.75" hidden="false" customHeight="false" outlineLevel="0" collapsed="false">
      <c r="A1356" s="148" t="n">
        <v>38473</v>
      </c>
      <c r="B1356" s="144" t="s">
        <v>116</v>
      </c>
      <c r="C1356" s="144" t="s">
        <v>162</v>
      </c>
      <c r="D1356" s="145" t="n">
        <v>538054.5329</v>
      </c>
      <c r="E1356" s="145" t="n">
        <v>-2690.2726645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D</v>
      </c>
      <c r="H1356" s="144" t="str">
        <f aca="false">$F1356&amp;$C1356</f>
        <v>6IF-NGPL/MIDCON</v>
      </c>
    </row>
    <row r="1357" customFormat="false" ht="12.75" hidden="false" customHeight="false" outlineLevel="0" collapsed="false">
      <c r="A1357" s="148" t="n">
        <v>38473</v>
      </c>
      <c r="B1357" s="144" t="s">
        <v>116</v>
      </c>
      <c r="C1357" s="144" t="s">
        <v>27</v>
      </c>
      <c r="D1357" s="145" t="n">
        <v>973206.1369</v>
      </c>
      <c r="E1357" s="145" t="n">
        <v>-97320.61369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D</v>
      </c>
      <c r="H1357" s="144" t="str">
        <f aca="false">$F1357&amp;$C1357</f>
        <v>6IF-NWPL_ROCKY_M</v>
      </c>
    </row>
    <row r="1358" customFormat="false" ht="12.75" hidden="false" customHeight="false" outlineLevel="0" collapsed="false">
      <c r="A1358" s="148" t="n">
        <v>38473</v>
      </c>
      <c r="B1358" s="144" t="s">
        <v>116</v>
      </c>
      <c r="C1358" s="144" t="s">
        <v>164</v>
      </c>
      <c r="D1358" s="145" t="n">
        <v>134513.6332</v>
      </c>
      <c r="E1358" s="145" t="n">
        <v>-672.568166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D</v>
      </c>
      <c r="H1358" s="144" t="str">
        <f aca="false">$F1358&amp;$C1358</f>
        <v>6IF-PAN/TX/OK</v>
      </c>
    </row>
    <row r="1359" customFormat="false" ht="12.75" hidden="false" customHeight="false" outlineLevel="0" collapsed="false">
      <c r="A1359" s="148" t="n">
        <v>38473</v>
      </c>
      <c r="B1359" s="144" t="s">
        <v>116</v>
      </c>
      <c r="C1359" s="144" t="s">
        <v>18</v>
      </c>
      <c r="D1359" s="145" t="n">
        <v>-36956.5359</v>
      </c>
      <c r="E1359" s="145" t="n">
        <v>369.565359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D</v>
      </c>
      <c r="H1359" s="144" t="str">
        <f aca="false">$F1359&amp;$C1359</f>
        <v>6NGI-MALIN</v>
      </c>
    </row>
    <row r="1360" customFormat="false" ht="12.75" hidden="false" customHeight="false" outlineLevel="0" collapsed="false">
      <c r="A1360" s="148" t="n">
        <v>38473</v>
      </c>
      <c r="B1360" s="144" t="s">
        <v>116</v>
      </c>
      <c r="C1360" s="144" t="s">
        <v>13</v>
      </c>
      <c r="D1360" s="145" t="n">
        <v>364449.5023</v>
      </c>
      <c r="E1360" s="145" t="n">
        <v>0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D</v>
      </c>
      <c r="H1360" s="144" t="str">
        <f aca="false">$F1360&amp;$C1360</f>
        <v>6NGI-PGE/CG</v>
      </c>
    </row>
    <row r="1361" customFormat="false" ht="12.75" hidden="false" customHeight="false" outlineLevel="0" collapsed="false">
      <c r="A1361" s="148" t="n">
        <v>38473</v>
      </c>
      <c r="B1361" s="144" t="s">
        <v>116</v>
      </c>
      <c r="C1361" s="144" t="s">
        <v>20</v>
      </c>
      <c r="D1361" s="145" t="n">
        <v>-286383.8643</v>
      </c>
      <c r="E1361" s="145" t="n">
        <v>28638.38643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D</v>
      </c>
      <c r="H1361" s="144" t="str">
        <f aca="false">$F1361&amp;$C1361</f>
        <v>6NGI-SOCAL</v>
      </c>
    </row>
    <row r="1362" customFormat="false" ht="12.75" hidden="false" customHeight="false" outlineLevel="0" collapsed="false">
      <c r="A1362" s="148" t="n">
        <v>38504</v>
      </c>
      <c r="B1362" s="144" t="s">
        <v>116</v>
      </c>
      <c r="C1362" s="144" t="s">
        <v>36</v>
      </c>
      <c r="D1362" s="145" t="n">
        <v>-90690.8666</v>
      </c>
      <c r="E1362" s="145" t="n">
        <v>906.908666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D</v>
      </c>
      <c r="H1362" s="144" t="str">
        <f aca="false">$F1362&amp;$C1362</f>
        <v>6IF-CIG/RKYMTN</v>
      </c>
    </row>
    <row r="1363" customFormat="false" ht="12.75" hidden="false" customHeight="false" outlineLevel="0" collapsed="false">
      <c r="A1363" s="148" t="n">
        <v>38504</v>
      </c>
      <c r="B1363" s="144" t="s">
        <v>116</v>
      </c>
      <c r="C1363" s="144" t="s">
        <v>46</v>
      </c>
      <c r="D1363" s="145" t="n">
        <v>-259116.7618</v>
      </c>
      <c r="E1363" s="145" t="n">
        <v>25911.67618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D</v>
      </c>
      <c r="H1363" s="144" t="str">
        <f aca="false">$F1363&amp;$C1363</f>
        <v>6IF-ELPO/PERMIAN</v>
      </c>
    </row>
    <row r="1364" customFormat="false" ht="12.75" hidden="false" customHeight="false" outlineLevel="0" collapsed="false">
      <c r="A1364" s="148" t="n">
        <v>38504</v>
      </c>
      <c r="B1364" s="144" t="s">
        <v>116</v>
      </c>
      <c r="C1364" s="144" t="s">
        <v>51</v>
      </c>
      <c r="D1364" s="145" t="n">
        <v>0</v>
      </c>
      <c r="E1364" s="145" t="n">
        <v>0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D</v>
      </c>
      <c r="H1364" s="144" t="str">
        <f aca="false">$F1364&amp;$C1364</f>
        <v>6IF-ELPO/SJ</v>
      </c>
    </row>
    <row r="1365" customFormat="false" ht="12.75" hidden="false" customHeight="false" outlineLevel="0" collapsed="false">
      <c r="A1365" s="148" t="n">
        <v>38504</v>
      </c>
      <c r="B1365" s="144" t="s">
        <v>116</v>
      </c>
      <c r="C1365" s="144" t="s">
        <v>162</v>
      </c>
      <c r="D1365" s="145" t="n">
        <v>518233.5236</v>
      </c>
      <c r="E1365" s="145" t="n">
        <v>-2591.167618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D</v>
      </c>
      <c r="H1365" s="144" t="str">
        <f aca="false">$F1365&amp;$C1365</f>
        <v>6IF-NGPL/MIDCON</v>
      </c>
    </row>
    <row r="1366" customFormat="false" ht="12.75" hidden="false" customHeight="false" outlineLevel="0" collapsed="false">
      <c r="A1366" s="148" t="n">
        <v>38504</v>
      </c>
      <c r="B1366" s="144" t="s">
        <v>116</v>
      </c>
      <c r="C1366" s="144" t="s">
        <v>27</v>
      </c>
      <c r="D1366" s="145" t="n">
        <v>937354.886</v>
      </c>
      <c r="E1366" s="145" t="n">
        <v>-93735.4886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D</v>
      </c>
      <c r="H1366" s="144" t="str">
        <f aca="false">$F1366&amp;$C1366</f>
        <v>6IF-NWPL_ROCKY_M</v>
      </c>
    </row>
    <row r="1367" customFormat="false" ht="12.75" hidden="false" customHeight="false" outlineLevel="0" collapsed="false">
      <c r="A1367" s="148" t="n">
        <v>38504</v>
      </c>
      <c r="B1367" s="144" t="s">
        <v>116</v>
      </c>
      <c r="C1367" s="144" t="s">
        <v>164</v>
      </c>
      <c r="D1367" s="145" t="n">
        <v>129558.3809</v>
      </c>
      <c r="E1367" s="145" t="n">
        <v>-647.7919045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D</v>
      </c>
      <c r="H1367" s="144" t="str">
        <f aca="false">$F1367&amp;$C1367</f>
        <v>6IF-PAN/TX/OK</v>
      </c>
    </row>
    <row r="1368" customFormat="false" ht="12.75" hidden="false" customHeight="false" outlineLevel="0" collapsed="false">
      <c r="A1368" s="148" t="n">
        <v>38504</v>
      </c>
      <c r="B1368" s="144" t="s">
        <v>116</v>
      </c>
      <c r="C1368" s="144" t="s">
        <v>18</v>
      </c>
      <c r="D1368" s="145" t="n">
        <v>-54069.031</v>
      </c>
      <c r="E1368" s="145" t="n">
        <v>540.69031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D</v>
      </c>
      <c r="H1368" s="144" t="str">
        <f aca="false">$F1368&amp;$C1368</f>
        <v>6NGI-MALIN</v>
      </c>
    </row>
    <row r="1369" customFormat="false" ht="12.75" hidden="false" customHeight="false" outlineLevel="0" collapsed="false">
      <c r="A1369" s="148" t="n">
        <v>38504</v>
      </c>
      <c r="B1369" s="144" t="s">
        <v>116</v>
      </c>
      <c r="C1369" s="144" t="s">
        <v>13</v>
      </c>
      <c r="D1369" s="145" t="n">
        <v>348958.5892</v>
      </c>
      <c r="E1369" s="145" t="n">
        <v>0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D</v>
      </c>
      <c r="H1369" s="144" t="str">
        <f aca="false">$F1369&amp;$C1369</f>
        <v>6NGI-PGE/CG</v>
      </c>
    </row>
    <row r="1370" customFormat="false" ht="12.75" hidden="false" customHeight="false" outlineLevel="0" collapsed="false">
      <c r="A1370" s="148" t="n">
        <v>38504</v>
      </c>
      <c r="B1370" s="144" t="s">
        <v>116</v>
      </c>
      <c r="C1370" s="144" t="s">
        <v>20</v>
      </c>
      <c r="D1370" s="145" t="n">
        <v>-276391.2126</v>
      </c>
      <c r="E1370" s="145" t="n">
        <v>27639.12126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D</v>
      </c>
      <c r="H1370" s="144" t="str">
        <f aca="false">$F1370&amp;$C1370</f>
        <v>6NGI-SOCAL</v>
      </c>
    </row>
    <row r="1371" customFormat="false" ht="12.75" hidden="false" customHeight="false" outlineLevel="0" collapsed="false">
      <c r="A1371" s="148" t="n">
        <v>38534</v>
      </c>
      <c r="B1371" s="144" t="s">
        <v>116</v>
      </c>
      <c r="C1371" s="144" t="s">
        <v>36</v>
      </c>
      <c r="D1371" s="145" t="n">
        <v>-93283.8155</v>
      </c>
      <c r="E1371" s="145" t="n">
        <v>932.838155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D</v>
      </c>
      <c r="H1371" s="144" t="str">
        <f aca="false">$F1371&amp;$C1371</f>
        <v>6IF-CIG/RKYMTN</v>
      </c>
    </row>
    <row r="1372" customFormat="false" ht="12.75" hidden="false" customHeight="false" outlineLevel="0" collapsed="false">
      <c r="A1372" s="148" t="n">
        <v>38534</v>
      </c>
      <c r="B1372" s="144" t="s">
        <v>116</v>
      </c>
      <c r="C1372" s="144" t="s">
        <v>46</v>
      </c>
      <c r="D1372" s="145" t="n">
        <v>-266525.187</v>
      </c>
      <c r="E1372" s="145" t="n">
        <v>26652.5187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D</v>
      </c>
      <c r="H1372" s="144" t="str">
        <f aca="false">$F1372&amp;$C1372</f>
        <v>6IF-ELPO/PERMIAN</v>
      </c>
    </row>
    <row r="1373" customFormat="false" ht="12.75" hidden="false" customHeight="false" outlineLevel="0" collapsed="false">
      <c r="A1373" s="148" t="n">
        <v>38534</v>
      </c>
      <c r="B1373" s="144" t="s">
        <v>116</v>
      </c>
      <c r="C1373" s="144" t="s">
        <v>51</v>
      </c>
      <c r="D1373" s="145" t="n">
        <v>0</v>
      </c>
      <c r="E1373" s="145" t="n">
        <v>0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D</v>
      </c>
      <c r="H1373" s="144" t="str">
        <f aca="false">$F1373&amp;$C1373</f>
        <v>6IF-ELPO/SJ</v>
      </c>
    </row>
    <row r="1374" customFormat="false" ht="12.75" hidden="false" customHeight="false" outlineLevel="0" collapsed="false">
      <c r="A1374" s="148" t="n">
        <v>38534</v>
      </c>
      <c r="B1374" s="144" t="s">
        <v>116</v>
      </c>
      <c r="C1374" s="144" t="s">
        <v>162</v>
      </c>
      <c r="D1374" s="145" t="n">
        <v>533050.374</v>
      </c>
      <c r="E1374" s="145" t="n">
        <v>-2665.25187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D</v>
      </c>
      <c r="H1374" s="144" t="str">
        <f aca="false">$F1374&amp;$C1374</f>
        <v>6IF-NGPL/MIDCON</v>
      </c>
    </row>
    <row r="1375" customFormat="false" ht="12.75" hidden="false" customHeight="false" outlineLevel="0" collapsed="false">
      <c r="A1375" s="148" t="n">
        <v>38534</v>
      </c>
      <c r="B1375" s="144" t="s">
        <v>116</v>
      </c>
      <c r="C1375" s="144" t="s">
        <v>27</v>
      </c>
      <c r="D1375" s="145" t="n">
        <v>964154.8638</v>
      </c>
      <c r="E1375" s="145" t="n">
        <v>-96415.48638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D</v>
      </c>
      <c r="H1375" s="144" t="str">
        <f aca="false">$F1375&amp;$C1375</f>
        <v>6IF-NWPL_ROCKY_M</v>
      </c>
    </row>
    <row r="1376" customFormat="false" ht="12.75" hidden="false" customHeight="false" outlineLevel="0" collapsed="false">
      <c r="A1376" s="148" t="n">
        <v>38534</v>
      </c>
      <c r="B1376" s="144" t="s">
        <v>116</v>
      </c>
      <c r="C1376" s="144" t="s">
        <v>164</v>
      </c>
      <c r="D1376" s="145" t="n">
        <v>133262.5935</v>
      </c>
      <c r="E1376" s="145" t="n">
        <v>-666.3129675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D</v>
      </c>
      <c r="H1376" s="144" t="str">
        <f aca="false">$F1376&amp;$C1376</f>
        <v>6IF-PAN/TX/OK</v>
      </c>
    </row>
    <row r="1377" customFormat="false" ht="12.75" hidden="false" customHeight="false" outlineLevel="0" collapsed="false">
      <c r="A1377" s="148" t="n">
        <v>38534</v>
      </c>
      <c r="B1377" s="144" t="s">
        <v>116</v>
      </c>
      <c r="C1377" s="144" t="s">
        <v>18</v>
      </c>
      <c r="D1377" s="145" t="n">
        <v>-51585.5201</v>
      </c>
      <c r="E1377" s="145" t="n">
        <v>515.855201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D</v>
      </c>
      <c r="H1377" s="144" t="str">
        <f aca="false">$F1377&amp;$C1377</f>
        <v>6NGI-MALIN</v>
      </c>
    </row>
    <row r="1378" customFormat="false" ht="12.75" hidden="false" customHeight="false" outlineLevel="0" collapsed="false">
      <c r="A1378" s="148" t="n">
        <v>38534</v>
      </c>
      <c r="B1378" s="144" t="s">
        <v>116</v>
      </c>
      <c r="C1378" s="144" t="s">
        <v>13</v>
      </c>
      <c r="D1378" s="145" t="n">
        <v>364063.0883</v>
      </c>
      <c r="E1378" s="145" t="n">
        <v>0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D</v>
      </c>
      <c r="H1378" s="144" t="str">
        <f aca="false">$F1378&amp;$C1378</f>
        <v>6NGI-PGE/CG</v>
      </c>
    </row>
    <row r="1379" customFormat="false" ht="12.75" hidden="false" customHeight="false" outlineLevel="0" collapsed="false">
      <c r="A1379" s="148" t="n">
        <v>38534</v>
      </c>
      <c r="B1379" s="144" t="s">
        <v>116</v>
      </c>
      <c r="C1379" s="144" t="s">
        <v>20</v>
      </c>
      <c r="D1379" s="145" t="n">
        <v>-283720.3604</v>
      </c>
      <c r="E1379" s="145" t="n">
        <v>28372.03604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D</v>
      </c>
      <c r="H1379" s="144" t="str">
        <f aca="false">$F1379&amp;$C1379</f>
        <v>6NGI-SOCAL</v>
      </c>
    </row>
    <row r="1380" customFormat="false" ht="12.75" hidden="false" customHeight="false" outlineLevel="0" collapsed="false">
      <c r="A1380" s="148" t="n">
        <v>38565</v>
      </c>
      <c r="B1380" s="144" t="s">
        <v>116</v>
      </c>
      <c r="C1380" s="144" t="s">
        <v>36</v>
      </c>
      <c r="D1380" s="145" t="n">
        <v>-92840.6223</v>
      </c>
      <c r="E1380" s="145" t="n">
        <v>928.406223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D</v>
      </c>
      <c r="H1380" s="144" t="str">
        <f aca="false">$F1380&amp;$C1380</f>
        <v>6IF-CIG/RKYMTN</v>
      </c>
    </row>
    <row r="1381" customFormat="false" ht="12.75" hidden="false" customHeight="false" outlineLevel="0" collapsed="false">
      <c r="A1381" s="148" t="n">
        <v>38565</v>
      </c>
      <c r="B1381" s="144" t="s">
        <v>116</v>
      </c>
      <c r="C1381" s="144" t="s">
        <v>46</v>
      </c>
      <c r="D1381" s="145" t="n">
        <v>-265258.9211</v>
      </c>
      <c r="E1381" s="145" t="n">
        <v>26525.89211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D</v>
      </c>
      <c r="H1381" s="144" t="str">
        <f aca="false">$F1381&amp;$C1381</f>
        <v>6IF-ELPO/PERMIAN</v>
      </c>
    </row>
    <row r="1382" customFormat="false" ht="12.75" hidden="false" customHeight="false" outlineLevel="0" collapsed="false">
      <c r="A1382" s="148" t="n">
        <v>38565</v>
      </c>
      <c r="B1382" s="144" t="s">
        <v>116</v>
      </c>
      <c r="C1382" s="144" t="s">
        <v>51</v>
      </c>
      <c r="D1382" s="145" t="n">
        <v>0.0001</v>
      </c>
      <c r="E1382" s="145" t="n">
        <v>-1E-005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D</v>
      </c>
      <c r="H1382" s="144" t="str">
        <f aca="false">$F1382&amp;$C1382</f>
        <v>6IF-ELPO/SJ</v>
      </c>
    </row>
    <row r="1383" customFormat="false" ht="12.75" hidden="false" customHeight="false" outlineLevel="0" collapsed="false">
      <c r="A1383" s="148" t="n">
        <v>38565</v>
      </c>
      <c r="B1383" s="144" t="s">
        <v>116</v>
      </c>
      <c r="C1383" s="144" t="s">
        <v>162</v>
      </c>
      <c r="D1383" s="145" t="n">
        <v>530517.8422</v>
      </c>
      <c r="E1383" s="145" t="n">
        <v>-2652.589211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D</v>
      </c>
      <c r="H1383" s="144" t="str">
        <f aca="false">$F1383&amp;$C1383</f>
        <v>6IF-NGPL/MIDCON</v>
      </c>
    </row>
    <row r="1384" customFormat="false" ht="12.75" hidden="false" customHeight="false" outlineLevel="0" collapsed="false">
      <c r="A1384" s="148" t="n">
        <v>38565</v>
      </c>
      <c r="B1384" s="144" t="s">
        <v>116</v>
      </c>
      <c r="C1384" s="144" t="s">
        <v>27</v>
      </c>
      <c r="D1384" s="145" t="n">
        <v>959574.1476</v>
      </c>
      <c r="E1384" s="145" t="n">
        <v>-95957.41476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D</v>
      </c>
      <c r="H1384" s="144" t="str">
        <f aca="false">$F1384&amp;$C1384</f>
        <v>6IF-NWPL_ROCKY_M</v>
      </c>
    </row>
    <row r="1385" customFormat="false" ht="12.75" hidden="false" customHeight="false" outlineLevel="0" collapsed="false">
      <c r="A1385" s="148" t="n">
        <v>38565</v>
      </c>
      <c r="B1385" s="144" t="s">
        <v>116</v>
      </c>
      <c r="C1385" s="144" t="s">
        <v>164</v>
      </c>
      <c r="D1385" s="145" t="n">
        <v>132629.4605</v>
      </c>
      <c r="E1385" s="145" t="n">
        <v>-663.1473025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D</v>
      </c>
      <c r="H1385" s="144" t="str">
        <f aca="false">$F1385&amp;$C1385</f>
        <v>6IF-PAN/TX/OK</v>
      </c>
    </row>
    <row r="1386" customFormat="false" ht="12.75" hidden="false" customHeight="false" outlineLevel="0" collapsed="false">
      <c r="A1386" s="148" t="n">
        <v>38565</v>
      </c>
      <c r="B1386" s="144" t="s">
        <v>116</v>
      </c>
      <c r="C1386" s="144" t="s">
        <v>18</v>
      </c>
      <c r="D1386" s="145" t="n">
        <v>-51340.4363</v>
      </c>
      <c r="E1386" s="145" t="n">
        <v>513.404363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D</v>
      </c>
      <c r="H1386" s="144" t="str">
        <f aca="false">$F1386&amp;$C1386</f>
        <v>6NGI-MALIN</v>
      </c>
    </row>
    <row r="1387" customFormat="false" ht="12.75" hidden="false" customHeight="false" outlineLevel="0" collapsed="false">
      <c r="A1387" s="148" t="n">
        <v>38565</v>
      </c>
      <c r="B1387" s="144" t="s">
        <v>116</v>
      </c>
      <c r="C1387" s="144" t="s">
        <v>13</v>
      </c>
      <c r="D1387" s="145" t="n">
        <v>361743.0032</v>
      </c>
      <c r="E1387" s="145" t="n">
        <v>0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D</v>
      </c>
      <c r="H1387" s="144" t="str">
        <f aca="false">$F1387&amp;$C1387</f>
        <v>6NGI-PGE/CG</v>
      </c>
    </row>
    <row r="1388" customFormat="false" ht="12.75" hidden="false" customHeight="false" outlineLevel="0" collapsed="false">
      <c r="A1388" s="148" t="n">
        <v>38565</v>
      </c>
      <c r="B1388" s="144" t="s">
        <v>116</v>
      </c>
      <c r="C1388" s="144" t="s">
        <v>20</v>
      </c>
      <c r="D1388" s="145" t="n">
        <v>-282372.4</v>
      </c>
      <c r="E1388" s="145" t="n">
        <v>28237.24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D</v>
      </c>
      <c r="H1388" s="144" t="str">
        <f aca="false">$F1388&amp;$C1388</f>
        <v>6NGI-SOCAL</v>
      </c>
    </row>
    <row r="1389" customFormat="false" ht="12.75" hidden="false" customHeight="false" outlineLevel="0" collapsed="false">
      <c r="A1389" s="148" t="n">
        <v>38596</v>
      </c>
      <c r="B1389" s="144" t="s">
        <v>116</v>
      </c>
      <c r="C1389" s="144" t="s">
        <v>36</v>
      </c>
      <c r="D1389" s="145" t="n">
        <v>549255.9689</v>
      </c>
      <c r="E1389" s="145" t="n">
        <v>-5492.559689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D</v>
      </c>
      <c r="H1389" s="144" t="str">
        <f aca="false">$F1389&amp;$C1389</f>
        <v>6IF-CIG/RKYMTN</v>
      </c>
    </row>
    <row r="1390" customFormat="false" ht="12.75" hidden="false" customHeight="false" outlineLevel="0" collapsed="false">
      <c r="A1390" s="148" t="n">
        <v>38596</v>
      </c>
      <c r="B1390" s="144" t="s">
        <v>116</v>
      </c>
      <c r="C1390" s="144" t="s">
        <v>46</v>
      </c>
      <c r="D1390" s="145" t="n">
        <v>-255467.8925</v>
      </c>
      <c r="E1390" s="145" t="n">
        <v>25546.78925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D</v>
      </c>
      <c r="H1390" s="144" t="str">
        <f aca="false">$F1390&amp;$C1390</f>
        <v>6IF-ELPO/PERMIAN</v>
      </c>
    </row>
    <row r="1391" customFormat="false" ht="12.75" hidden="false" customHeight="false" outlineLevel="0" collapsed="false">
      <c r="A1391" s="148" t="n">
        <v>38596</v>
      </c>
      <c r="B1391" s="144" t="s">
        <v>116</v>
      </c>
      <c r="C1391" s="144" t="s">
        <v>51</v>
      </c>
      <c r="D1391" s="145" t="n">
        <v>0.0001</v>
      </c>
      <c r="E1391" s="145" t="n">
        <v>-1E-005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D</v>
      </c>
      <c r="H1391" s="144" t="str">
        <f aca="false">$F1391&amp;$C1391</f>
        <v>6IF-ELPO/SJ</v>
      </c>
    </row>
    <row r="1392" customFormat="false" ht="12.75" hidden="false" customHeight="false" outlineLevel="0" collapsed="false">
      <c r="A1392" s="148" t="n">
        <v>38596</v>
      </c>
      <c r="B1392" s="144" t="s">
        <v>116</v>
      </c>
      <c r="C1392" s="144" t="s">
        <v>162</v>
      </c>
      <c r="D1392" s="145" t="n">
        <v>-127733.9462</v>
      </c>
      <c r="E1392" s="145" t="n">
        <v>638.669731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D</v>
      </c>
      <c r="H1392" s="144" t="str">
        <f aca="false">$F1392&amp;$C1392</f>
        <v>6IF-NGPL/MIDCON</v>
      </c>
    </row>
    <row r="1393" customFormat="false" ht="12.75" hidden="false" customHeight="false" outlineLevel="0" collapsed="false">
      <c r="A1393" s="148" t="n">
        <v>38596</v>
      </c>
      <c r="B1393" s="144" t="s">
        <v>116</v>
      </c>
      <c r="C1393" s="144" t="s">
        <v>27</v>
      </c>
      <c r="D1393" s="145" t="n">
        <v>924155.1016</v>
      </c>
      <c r="E1393" s="145" t="n">
        <v>-92415.51016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D</v>
      </c>
      <c r="H1393" s="144" t="str">
        <f aca="false">$F1393&amp;$C1393</f>
        <v>6IF-NWPL_ROCKY_M</v>
      </c>
    </row>
    <row r="1394" customFormat="false" ht="12.75" hidden="false" customHeight="false" outlineLevel="0" collapsed="false">
      <c r="A1394" s="148" t="n">
        <v>38596</v>
      </c>
      <c r="B1394" s="144" t="s">
        <v>116</v>
      </c>
      <c r="C1394" s="144" t="s">
        <v>164</v>
      </c>
      <c r="D1394" s="145" t="n">
        <v>127733.9462</v>
      </c>
      <c r="E1394" s="145" t="n">
        <v>-638.669731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D</v>
      </c>
      <c r="H1394" s="144" t="str">
        <f aca="false">$F1394&amp;$C1394</f>
        <v>6IF-PAN/TX/OK</v>
      </c>
    </row>
    <row r="1395" customFormat="false" ht="12.75" hidden="false" customHeight="false" outlineLevel="0" collapsed="false">
      <c r="A1395" s="148" t="n">
        <v>38596</v>
      </c>
      <c r="B1395" s="144" t="s">
        <v>116</v>
      </c>
      <c r="C1395" s="144" t="s">
        <v>18</v>
      </c>
      <c r="D1395" s="145" t="n">
        <v>-51093.5785</v>
      </c>
      <c r="E1395" s="145" t="n">
        <v>510.935785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D</v>
      </c>
      <c r="H1395" s="144" t="str">
        <f aca="false">$F1395&amp;$C1395</f>
        <v>6NGI-MALIN</v>
      </c>
    </row>
    <row r="1396" customFormat="false" ht="12.75" hidden="false" customHeight="false" outlineLevel="0" collapsed="false">
      <c r="A1396" s="148" t="n">
        <v>38596</v>
      </c>
      <c r="B1396" s="144" t="s">
        <v>116</v>
      </c>
      <c r="C1396" s="144" t="s">
        <v>13</v>
      </c>
      <c r="D1396" s="145" t="n">
        <v>345939.292</v>
      </c>
      <c r="E1396" s="145" t="n">
        <v>0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D</v>
      </c>
      <c r="H1396" s="144" t="str">
        <f aca="false">$F1396&amp;$C1396</f>
        <v>6NGI-PGE/CG</v>
      </c>
    </row>
    <row r="1397" customFormat="false" ht="12.75" hidden="false" customHeight="false" outlineLevel="0" collapsed="false">
      <c r="A1397" s="148" t="n">
        <v>38596</v>
      </c>
      <c r="B1397" s="144" t="s">
        <v>116</v>
      </c>
      <c r="C1397" s="144" t="s">
        <v>20</v>
      </c>
      <c r="D1397" s="145" t="n">
        <v>-272499.0854</v>
      </c>
      <c r="E1397" s="145" t="n">
        <v>27249.90854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D</v>
      </c>
      <c r="H1397" s="144" t="str">
        <f aca="false">$F1397&amp;$C1397</f>
        <v>6NGI-SOCAL</v>
      </c>
    </row>
    <row r="1398" customFormat="false" ht="12.75" hidden="false" customHeight="false" outlineLevel="0" collapsed="false">
      <c r="A1398" s="148" t="n">
        <v>38626</v>
      </c>
      <c r="B1398" s="144" t="s">
        <v>116</v>
      </c>
      <c r="C1398" s="144" t="s">
        <v>36</v>
      </c>
      <c r="D1398" s="145" t="n">
        <v>564911.5671</v>
      </c>
      <c r="E1398" s="145" t="n">
        <v>-5649.115671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D</v>
      </c>
      <c r="H1398" s="144" t="str">
        <f aca="false">$F1398&amp;$C1398</f>
        <v>6IF-CIG/RKYMTN</v>
      </c>
    </row>
    <row r="1399" customFormat="false" ht="12.75" hidden="false" customHeight="false" outlineLevel="0" collapsed="false">
      <c r="A1399" s="148" t="n">
        <v>38626</v>
      </c>
      <c r="B1399" s="144" t="s">
        <v>116</v>
      </c>
      <c r="C1399" s="144" t="s">
        <v>46</v>
      </c>
      <c r="D1399" s="145" t="n">
        <v>-262749.5661</v>
      </c>
      <c r="E1399" s="145" t="n">
        <v>26274.95661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D</v>
      </c>
      <c r="H1399" s="144" t="str">
        <f aca="false">$F1399&amp;$C1399</f>
        <v>6IF-ELPO/PERMIAN</v>
      </c>
    </row>
    <row r="1400" customFormat="false" ht="12.75" hidden="false" customHeight="false" outlineLevel="0" collapsed="false">
      <c r="A1400" s="148" t="n">
        <v>38626</v>
      </c>
      <c r="B1400" s="144" t="s">
        <v>116</v>
      </c>
      <c r="C1400" s="144" t="s">
        <v>51</v>
      </c>
      <c r="D1400" s="145" t="n">
        <v>0.0001</v>
      </c>
      <c r="E1400" s="145" t="n">
        <v>-1E-005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D</v>
      </c>
      <c r="H1400" s="144" t="str">
        <f aca="false">$F1400&amp;$C1400</f>
        <v>6IF-ELPO/SJ</v>
      </c>
    </row>
    <row r="1401" customFormat="false" ht="12.75" hidden="false" customHeight="false" outlineLevel="0" collapsed="false">
      <c r="A1401" s="148" t="n">
        <v>38626</v>
      </c>
      <c r="B1401" s="144" t="s">
        <v>116</v>
      </c>
      <c r="C1401" s="144" t="s">
        <v>162</v>
      </c>
      <c r="D1401" s="145" t="n">
        <v>-131374.783</v>
      </c>
      <c r="E1401" s="145" t="n">
        <v>656.873915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D</v>
      </c>
      <c r="H1401" s="144" t="str">
        <f aca="false">$F1401&amp;$C1401</f>
        <v>6IF-NGPL/MIDCON</v>
      </c>
    </row>
    <row r="1402" customFormat="false" ht="12.75" hidden="false" customHeight="false" outlineLevel="0" collapsed="false">
      <c r="A1402" s="148" t="n">
        <v>38626</v>
      </c>
      <c r="B1402" s="144" t="s">
        <v>116</v>
      </c>
      <c r="C1402" s="144" t="s">
        <v>27</v>
      </c>
      <c r="D1402" s="145" t="n">
        <v>950496.5558</v>
      </c>
      <c r="E1402" s="145" t="n">
        <v>-95049.65558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D</v>
      </c>
      <c r="H1402" s="144" t="str">
        <f aca="false">$F1402&amp;$C1402</f>
        <v>6IF-NWPL_ROCKY_M</v>
      </c>
    </row>
    <row r="1403" customFormat="false" ht="12.75" hidden="false" customHeight="false" outlineLevel="0" collapsed="false">
      <c r="A1403" s="148" t="n">
        <v>38626</v>
      </c>
      <c r="B1403" s="144" t="s">
        <v>116</v>
      </c>
      <c r="C1403" s="144" t="s">
        <v>164</v>
      </c>
      <c r="D1403" s="145" t="n">
        <v>131374.783</v>
      </c>
      <c r="E1403" s="145" t="n">
        <v>-656.873915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D</v>
      </c>
      <c r="H1403" s="144" t="str">
        <f aca="false">$F1403&amp;$C1403</f>
        <v>6IF-PAN/TX/OK</v>
      </c>
    </row>
    <row r="1404" customFormat="false" ht="12.75" hidden="false" customHeight="false" outlineLevel="0" collapsed="false">
      <c r="A1404" s="148" t="n">
        <v>38626</v>
      </c>
      <c r="B1404" s="144" t="s">
        <v>116</v>
      </c>
      <c r="C1404" s="144" t="s">
        <v>18</v>
      </c>
      <c r="D1404" s="145" t="n">
        <v>-50854.7547</v>
      </c>
      <c r="E1404" s="145" t="n">
        <v>508.547547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D</v>
      </c>
      <c r="H1404" s="144" t="str">
        <f aca="false">$F1404&amp;$C1404</f>
        <v>6NGI-MALIN</v>
      </c>
    </row>
    <row r="1405" customFormat="false" ht="12.75" hidden="false" customHeight="false" outlineLevel="0" collapsed="false">
      <c r="A1405" s="148" t="n">
        <v>38626</v>
      </c>
      <c r="B1405" s="144" t="s">
        <v>116</v>
      </c>
      <c r="C1405" s="144" t="s">
        <v>13</v>
      </c>
      <c r="D1405" s="145" t="n">
        <v>352802.3183</v>
      </c>
      <c r="E1405" s="145" t="n">
        <v>0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D</v>
      </c>
      <c r="H1405" s="144" t="str">
        <f aca="false">$F1405&amp;$C1405</f>
        <v>6NGI-PGE/CG</v>
      </c>
    </row>
    <row r="1406" customFormat="false" ht="12.75" hidden="false" customHeight="false" outlineLevel="0" collapsed="false">
      <c r="A1406" s="148" t="n">
        <v>38626</v>
      </c>
      <c r="B1406" s="144" t="s">
        <v>116</v>
      </c>
      <c r="C1406" s="144" t="s">
        <v>20</v>
      </c>
      <c r="D1406" s="145" t="n">
        <v>-279701.1511</v>
      </c>
      <c r="E1406" s="145" t="n">
        <v>27970.11511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D</v>
      </c>
      <c r="H1406" s="144" t="str">
        <f aca="false">$F1406&amp;$C1406</f>
        <v>6NGI-SOCAL</v>
      </c>
    </row>
    <row r="1407" customFormat="false" ht="12.75" hidden="false" customHeight="false" outlineLevel="0" collapsed="false">
      <c r="A1407" s="148" t="n">
        <v>38657</v>
      </c>
      <c r="B1407" s="144" t="s">
        <v>116</v>
      </c>
      <c r="C1407" s="144" t="s">
        <v>36</v>
      </c>
      <c r="D1407" s="145" t="n">
        <v>544059.6008</v>
      </c>
      <c r="E1407" s="145" t="n">
        <v>-5440.596008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D</v>
      </c>
      <c r="H1407" s="144" t="str">
        <f aca="false">$F1407&amp;$C1407</f>
        <v>6IF-CIG/RKYMTN</v>
      </c>
    </row>
    <row r="1408" customFormat="false" ht="12.75" hidden="false" customHeight="false" outlineLevel="0" collapsed="false">
      <c r="A1408" s="148" t="n">
        <v>38657</v>
      </c>
      <c r="B1408" s="144" t="s">
        <v>116</v>
      </c>
      <c r="C1408" s="144" t="s">
        <v>46</v>
      </c>
      <c r="D1408" s="145" t="n">
        <v>-253050.9771</v>
      </c>
      <c r="E1408" s="145" t="n">
        <v>25305.09771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D</v>
      </c>
      <c r="H1408" s="144" t="str">
        <f aca="false">$F1408&amp;$C1408</f>
        <v>6IF-ELPO/PERMIAN</v>
      </c>
    </row>
    <row r="1409" customFormat="false" ht="12.75" hidden="false" customHeight="false" outlineLevel="0" collapsed="false">
      <c r="A1409" s="148" t="n">
        <v>38657</v>
      </c>
      <c r="B1409" s="144" t="s">
        <v>116</v>
      </c>
      <c r="C1409" s="144" t="s">
        <v>51</v>
      </c>
      <c r="D1409" s="145" t="n">
        <v>-0.0001</v>
      </c>
      <c r="E1409" s="145" t="n">
        <v>1E-005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D</v>
      </c>
      <c r="H1409" s="144" t="str">
        <f aca="false">$F1409&amp;$C1409</f>
        <v>6IF-ELPO/SJ</v>
      </c>
    </row>
    <row r="1410" customFormat="false" ht="12.75" hidden="false" customHeight="false" outlineLevel="0" collapsed="false">
      <c r="A1410" s="148" t="n">
        <v>38657</v>
      </c>
      <c r="B1410" s="144" t="s">
        <v>116</v>
      </c>
      <c r="C1410" s="144" t="s">
        <v>162</v>
      </c>
      <c r="D1410" s="145" t="n">
        <v>-126525.4886</v>
      </c>
      <c r="E1410" s="145" t="n">
        <v>632.627443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D</v>
      </c>
      <c r="H1410" s="144" t="str">
        <f aca="false">$F1410&amp;$C1410</f>
        <v>6IF-NGPL/MIDCON</v>
      </c>
    </row>
    <row r="1411" customFormat="false" ht="12.75" hidden="false" customHeight="false" outlineLevel="0" collapsed="false">
      <c r="A1411" s="148" t="n">
        <v>38657</v>
      </c>
      <c r="B1411" s="144" t="s">
        <v>116</v>
      </c>
      <c r="C1411" s="144" t="s">
        <v>27</v>
      </c>
      <c r="D1411" s="145" t="n">
        <v>915411.9093</v>
      </c>
      <c r="E1411" s="145" t="n">
        <v>-91541.19093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D</v>
      </c>
      <c r="H1411" s="144" t="str">
        <f aca="false">$F1411&amp;$C1411</f>
        <v>6IF-NWPL_ROCKY_M</v>
      </c>
    </row>
    <row r="1412" customFormat="false" ht="12.75" hidden="false" customHeight="false" outlineLevel="0" collapsed="false">
      <c r="A1412" s="148" t="n">
        <v>38657</v>
      </c>
      <c r="B1412" s="144" t="s">
        <v>116</v>
      </c>
      <c r="C1412" s="144" t="s">
        <v>164</v>
      </c>
      <c r="D1412" s="145" t="n">
        <v>126525.4886</v>
      </c>
      <c r="E1412" s="145" t="n">
        <v>-632.627443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D</v>
      </c>
      <c r="H1412" s="144" t="str">
        <f aca="false">$F1412&amp;$C1412</f>
        <v>6IF-PAN/TX/OK</v>
      </c>
    </row>
    <row r="1413" customFormat="false" ht="12.75" hidden="false" customHeight="false" outlineLevel="0" collapsed="false">
      <c r="A1413" s="148" t="n">
        <v>38657</v>
      </c>
      <c r="B1413" s="144" t="s">
        <v>116</v>
      </c>
      <c r="C1413" s="144" t="s">
        <v>18</v>
      </c>
      <c r="D1413" s="145" t="n">
        <v>-118090.456</v>
      </c>
      <c r="E1413" s="145" t="n">
        <v>1180.90456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D</v>
      </c>
      <c r="H1413" s="144" t="str">
        <f aca="false">$F1413&amp;$C1413</f>
        <v>6NGI-MALIN</v>
      </c>
    </row>
    <row r="1414" customFormat="false" ht="12.75" hidden="false" customHeight="false" outlineLevel="0" collapsed="false">
      <c r="A1414" s="148" t="n">
        <v>38657</v>
      </c>
      <c r="B1414" s="144" t="s">
        <v>116</v>
      </c>
      <c r="C1414" s="144" t="s">
        <v>13</v>
      </c>
      <c r="D1414" s="145" t="n">
        <v>342707.7817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D</v>
      </c>
      <c r="H1414" s="144" t="str">
        <f aca="false">$F1414&amp;$C1414</f>
        <v>6NGI-PGE/CG</v>
      </c>
    </row>
    <row r="1415" customFormat="false" ht="12.75" hidden="false" customHeight="false" outlineLevel="0" collapsed="false">
      <c r="A1415" s="148" t="n">
        <v>38657</v>
      </c>
      <c r="B1415" s="144" t="s">
        <v>116</v>
      </c>
      <c r="C1415" s="144" t="s">
        <v>20</v>
      </c>
      <c r="D1415" s="145" t="n">
        <v>-194005.749</v>
      </c>
      <c r="E1415" s="145" t="n">
        <v>19400.5749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D</v>
      </c>
      <c r="H1415" s="144" t="str">
        <f aca="false">$F1415&amp;$C1415</f>
        <v>6NGI-SOCAL</v>
      </c>
    </row>
    <row r="1416" customFormat="false" ht="12.75" hidden="false" customHeight="false" outlineLevel="0" collapsed="false">
      <c r="A1416" s="148" t="n">
        <v>38687</v>
      </c>
      <c r="B1416" s="144" t="s">
        <v>116</v>
      </c>
      <c r="C1416" s="144" t="s">
        <v>36</v>
      </c>
      <c r="D1416" s="145" t="n">
        <v>559550.2216</v>
      </c>
      <c r="E1416" s="145" t="n">
        <v>-5595.502216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D</v>
      </c>
      <c r="H1416" s="144" t="str">
        <f aca="false">$F1416&amp;$C1416</f>
        <v>6IF-CIG/RKYMTN</v>
      </c>
    </row>
    <row r="1417" customFormat="false" ht="12.75" hidden="false" customHeight="false" outlineLevel="0" collapsed="false">
      <c r="A1417" s="148" t="n">
        <v>38687</v>
      </c>
      <c r="B1417" s="144" t="s">
        <v>116</v>
      </c>
      <c r="C1417" s="144" t="s">
        <v>46</v>
      </c>
      <c r="D1417" s="145" t="n">
        <v>-260255.917</v>
      </c>
      <c r="E1417" s="145" t="n">
        <v>26025.5917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D</v>
      </c>
      <c r="H1417" s="144" t="str">
        <f aca="false">$F1417&amp;$C1417</f>
        <v>6IF-ELPO/PERMIAN</v>
      </c>
    </row>
    <row r="1418" customFormat="false" ht="12.75" hidden="false" customHeight="false" outlineLevel="0" collapsed="false">
      <c r="A1418" s="148" t="n">
        <v>38687</v>
      </c>
      <c r="B1418" s="144" t="s">
        <v>116</v>
      </c>
      <c r="C1418" s="144" t="s">
        <v>51</v>
      </c>
      <c r="D1418" s="145" t="n">
        <v>0</v>
      </c>
      <c r="E1418" s="145" t="n">
        <v>0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D</v>
      </c>
      <c r="H1418" s="144" t="str">
        <f aca="false">$F1418&amp;$C1418</f>
        <v>6IF-ELPO/SJ</v>
      </c>
    </row>
    <row r="1419" customFormat="false" ht="12.75" hidden="false" customHeight="false" outlineLevel="0" collapsed="false">
      <c r="A1419" s="148" t="n">
        <v>38687</v>
      </c>
      <c r="B1419" s="144" t="s">
        <v>116</v>
      </c>
      <c r="C1419" s="144" t="s">
        <v>162</v>
      </c>
      <c r="D1419" s="145" t="n">
        <v>-130127.9585</v>
      </c>
      <c r="E1419" s="145" t="n">
        <v>650.6397925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D</v>
      </c>
      <c r="H1419" s="144" t="str">
        <f aca="false">$F1419&amp;$C1419</f>
        <v>6IF-NGPL/MIDCON</v>
      </c>
    </row>
    <row r="1420" customFormat="false" ht="12.75" hidden="false" customHeight="false" outlineLevel="0" collapsed="false">
      <c r="A1420" s="148" t="n">
        <v>38687</v>
      </c>
      <c r="B1420" s="144" t="s">
        <v>116</v>
      </c>
      <c r="C1420" s="144" t="s">
        <v>27</v>
      </c>
      <c r="D1420" s="145" t="n">
        <v>941475.7799</v>
      </c>
      <c r="E1420" s="145" t="n">
        <v>-94147.57799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D</v>
      </c>
      <c r="H1420" s="144" t="str">
        <f aca="false">$F1420&amp;$C1420</f>
        <v>6IF-NWPL_ROCKY_M</v>
      </c>
    </row>
    <row r="1421" customFormat="false" ht="12.75" hidden="false" customHeight="false" outlineLevel="0" collapsed="false">
      <c r="A1421" s="148" t="n">
        <v>38687</v>
      </c>
      <c r="B1421" s="144" t="s">
        <v>116</v>
      </c>
      <c r="C1421" s="144" t="s">
        <v>164</v>
      </c>
      <c r="D1421" s="145" t="n">
        <v>130127.9585</v>
      </c>
      <c r="E1421" s="145" t="n">
        <v>-650.6397925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D</v>
      </c>
      <c r="H1421" s="144" t="str">
        <f aca="false">$F1421&amp;$C1421</f>
        <v>6IF-PAN/TX/OK</v>
      </c>
    </row>
    <row r="1422" customFormat="false" ht="12.75" hidden="false" customHeight="false" outlineLevel="0" collapsed="false">
      <c r="A1422" s="148" t="n">
        <v>38687</v>
      </c>
      <c r="B1422" s="144" t="s">
        <v>116</v>
      </c>
      <c r="C1422" s="144" t="s">
        <v>18</v>
      </c>
      <c r="D1422" s="145" t="n">
        <v>-120053.5359</v>
      </c>
      <c r="E1422" s="145" t="n">
        <v>1200.535359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D</v>
      </c>
      <c r="H1422" s="144" t="str">
        <f aca="false">$F1422&amp;$C1422</f>
        <v>6NGI-MALIN</v>
      </c>
    </row>
    <row r="1423" customFormat="false" ht="12.75" hidden="false" customHeight="false" outlineLevel="0" collapsed="false">
      <c r="A1423" s="148" t="n">
        <v>38687</v>
      </c>
      <c r="B1423" s="144" t="s">
        <v>116</v>
      </c>
      <c r="C1423" s="144" t="s">
        <v>13</v>
      </c>
      <c r="D1423" s="145" t="n">
        <v>346636.5349</v>
      </c>
      <c r="E1423" s="145" t="n">
        <v>0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D</v>
      </c>
      <c r="H1423" s="144" t="str">
        <f aca="false">$F1423&amp;$C1423</f>
        <v>6NGI-PGE/CG</v>
      </c>
    </row>
    <row r="1424" customFormat="false" ht="12.75" hidden="false" customHeight="false" outlineLevel="0" collapsed="false">
      <c r="A1424" s="148" t="n">
        <v>38687</v>
      </c>
      <c r="B1424" s="144" t="s">
        <v>116</v>
      </c>
      <c r="C1424" s="144" t="s">
        <v>20</v>
      </c>
      <c r="D1424" s="145" t="n">
        <v>-198969.8462</v>
      </c>
      <c r="E1424" s="145" t="n">
        <v>19896.98462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D</v>
      </c>
      <c r="H1424" s="144" t="str">
        <f aca="false">$F1424&amp;$C1424</f>
        <v>6NGI-SOCAL</v>
      </c>
    </row>
    <row r="1425" customFormat="false" ht="12.75" hidden="false" customHeight="false" outlineLevel="0" collapsed="false">
      <c r="A1425" s="148" t="n">
        <v>38718</v>
      </c>
      <c r="B1425" s="144" t="s">
        <v>116</v>
      </c>
      <c r="C1425" s="144" t="s">
        <v>36</v>
      </c>
      <c r="D1425" s="145" t="n">
        <v>38849.876</v>
      </c>
      <c r="E1425" s="145" t="n">
        <v>1264.33564995308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D</v>
      </c>
      <c r="H1425" s="144" t="str">
        <f aca="false">$F1425&amp;$C1425</f>
        <v>6IF-CIG/RKYMTN</v>
      </c>
    </row>
    <row r="1426" customFormat="false" ht="12.75" hidden="false" customHeight="false" outlineLevel="0" collapsed="false">
      <c r="A1426" s="148" t="n">
        <v>38718</v>
      </c>
      <c r="B1426" s="144" t="s">
        <v>116</v>
      </c>
      <c r="C1426" s="144" t="s">
        <v>162</v>
      </c>
      <c r="D1426" s="145" t="n">
        <v>-129499.5868</v>
      </c>
      <c r="E1426" s="145" t="n">
        <v>647.497934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D</v>
      </c>
      <c r="H1426" s="144" t="str">
        <f aca="false">$F1426&amp;$C1426</f>
        <v>6IF-NGPL/MIDCON</v>
      </c>
    </row>
    <row r="1427" customFormat="false" ht="12.75" hidden="false" customHeight="false" outlineLevel="0" collapsed="false">
      <c r="A1427" s="148" t="n">
        <v>38718</v>
      </c>
      <c r="B1427" s="144" t="s">
        <v>116</v>
      </c>
      <c r="C1427" s="144" t="s">
        <v>27</v>
      </c>
      <c r="D1427" s="145" t="n">
        <v>2226874.8948</v>
      </c>
      <c r="E1427" s="145" t="n">
        <v>-222687.48948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D</v>
      </c>
      <c r="H1427" s="144" t="str">
        <f aca="false">$F1427&amp;$C1427</f>
        <v>6IF-NWPL_ROCKY_M</v>
      </c>
    </row>
    <row r="1428" customFormat="false" ht="12.75" hidden="false" customHeight="false" outlineLevel="0" collapsed="false">
      <c r="A1428" s="148" t="n">
        <v>38718</v>
      </c>
      <c r="B1428" s="144" t="s">
        <v>116</v>
      </c>
      <c r="C1428" s="144" t="s">
        <v>164</v>
      </c>
      <c r="D1428" s="145" t="n">
        <v>129499.5868</v>
      </c>
      <c r="E1428" s="145" t="n">
        <v>-647.497934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D</v>
      </c>
      <c r="H1428" s="144" t="str">
        <f aca="false">$F1428&amp;$C1428</f>
        <v>6IF-PAN/TX/OK</v>
      </c>
    </row>
    <row r="1429" customFormat="false" ht="12.75" hidden="false" customHeight="false" outlineLevel="0" collapsed="false">
      <c r="A1429" s="148" t="n">
        <v>38718</v>
      </c>
      <c r="B1429" s="144" t="s">
        <v>116</v>
      </c>
      <c r="C1429" s="144" t="s">
        <v>18</v>
      </c>
      <c r="D1429" s="145" t="n">
        <v>51799.8347</v>
      </c>
      <c r="E1429" s="145" t="n">
        <v>1685.78086768891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D</v>
      </c>
      <c r="H1429" s="144" t="str">
        <f aca="false">$F1429&amp;$C1429</f>
        <v>6NGI-MALIN</v>
      </c>
    </row>
    <row r="1430" customFormat="false" ht="12.75" hidden="false" customHeight="false" outlineLevel="0" collapsed="false">
      <c r="A1430" s="148" t="n">
        <v>38718</v>
      </c>
      <c r="B1430" s="144" t="s">
        <v>116</v>
      </c>
      <c r="C1430" s="144" t="s">
        <v>13</v>
      </c>
      <c r="D1430" s="145" t="n">
        <v>88418.1405</v>
      </c>
      <c r="E1430" s="145" t="n">
        <v>0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D</v>
      </c>
      <c r="H1430" s="144" t="str">
        <f aca="false">$F1430&amp;$C1430</f>
        <v>6NGI-PGE/CG</v>
      </c>
    </row>
    <row r="1431" customFormat="false" ht="12.75" hidden="false" customHeight="false" outlineLevel="0" collapsed="false">
      <c r="A1431" s="148" t="n">
        <v>38718</v>
      </c>
      <c r="B1431" s="144" t="s">
        <v>116</v>
      </c>
      <c r="C1431" s="144" t="s">
        <v>20</v>
      </c>
      <c r="D1431" s="145" t="n">
        <v>60990.128</v>
      </c>
      <c r="E1431" s="145" t="n">
        <v>-6099.0128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D</v>
      </c>
      <c r="H1431" s="144" t="str">
        <f aca="false">$F1431&amp;$C1431</f>
        <v>6NGI-SOCAL</v>
      </c>
    </row>
    <row r="1432" customFormat="false" ht="12.75" hidden="false" customHeight="false" outlineLevel="0" collapsed="false">
      <c r="A1432" s="148" t="n">
        <v>38749</v>
      </c>
      <c r="B1432" s="144" t="s">
        <v>116</v>
      </c>
      <c r="C1432" s="144" t="s">
        <v>36</v>
      </c>
      <c r="D1432" s="145" t="n">
        <v>34924.4721</v>
      </c>
      <c r="E1432" s="145" t="n">
        <v>1177.74120448121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D</v>
      </c>
      <c r="H1432" s="144" t="str">
        <f aca="false">$F1432&amp;$C1432</f>
        <v>6IF-CIG/RKYMTN</v>
      </c>
    </row>
    <row r="1433" customFormat="false" ht="12.75" hidden="false" customHeight="false" outlineLevel="0" collapsed="false">
      <c r="A1433" s="148" t="n">
        <v>38749</v>
      </c>
      <c r="B1433" s="144" t="s">
        <v>116</v>
      </c>
      <c r="C1433" s="144" t="s">
        <v>162</v>
      </c>
      <c r="D1433" s="145" t="n">
        <v>-116414.9071</v>
      </c>
      <c r="E1433" s="145" t="n">
        <v>582.0745355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D</v>
      </c>
      <c r="H1433" s="144" t="str">
        <f aca="false">$F1433&amp;$C1433</f>
        <v>6IF-NGPL/MIDCON</v>
      </c>
    </row>
    <row r="1434" customFormat="false" ht="12.75" hidden="false" customHeight="false" outlineLevel="0" collapsed="false">
      <c r="A1434" s="148" t="n">
        <v>38749</v>
      </c>
      <c r="B1434" s="144" t="s">
        <v>116</v>
      </c>
      <c r="C1434" s="144" t="s">
        <v>27</v>
      </c>
      <c r="D1434" s="145" t="n">
        <v>2001870.7425</v>
      </c>
      <c r="E1434" s="145" t="n">
        <v>-200187.07425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D</v>
      </c>
      <c r="H1434" s="144" t="str">
        <f aca="false">$F1434&amp;$C1434</f>
        <v>6IF-NWPL_ROCKY_M</v>
      </c>
    </row>
    <row r="1435" customFormat="false" ht="12.75" hidden="false" customHeight="false" outlineLevel="0" collapsed="false">
      <c r="A1435" s="148" t="n">
        <v>38749</v>
      </c>
      <c r="B1435" s="144" t="s">
        <v>116</v>
      </c>
      <c r="C1435" s="144" t="s">
        <v>164</v>
      </c>
      <c r="D1435" s="145" t="n">
        <v>116414.9071</v>
      </c>
      <c r="E1435" s="145" t="n">
        <v>-582.0745355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D</v>
      </c>
      <c r="H1435" s="144" t="str">
        <f aca="false">$F1435&amp;$C1435</f>
        <v>6IF-PAN/TX/OK</v>
      </c>
    </row>
    <row r="1436" customFormat="false" ht="12.75" hidden="false" customHeight="false" outlineLevel="0" collapsed="false">
      <c r="A1436" s="148" t="n">
        <v>38749</v>
      </c>
      <c r="B1436" s="144" t="s">
        <v>116</v>
      </c>
      <c r="C1436" s="144" t="s">
        <v>18</v>
      </c>
      <c r="D1436" s="145" t="n">
        <v>46565.9628</v>
      </c>
      <c r="E1436" s="145" t="n">
        <v>1570.32160597494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D</v>
      </c>
      <c r="H1436" s="144" t="str">
        <f aca="false">$F1436&amp;$C1436</f>
        <v>6NGI-MALIN</v>
      </c>
    </row>
    <row r="1437" customFormat="false" ht="12.75" hidden="false" customHeight="false" outlineLevel="0" collapsed="false">
      <c r="A1437" s="148" t="n">
        <v>38749</v>
      </c>
      <c r="B1437" s="144" t="s">
        <v>116</v>
      </c>
      <c r="C1437" s="144" t="s">
        <v>13</v>
      </c>
      <c r="D1437" s="145" t="n">
        <v>77428.3862</v>
      </c>
      <c r="E1437" s="145" t="n">
        <v>0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D</v>
      </c>
      <c r="H1437" s="144" t="str">
        <f aca="false">$F1437&amp;$C1437</f>
        <v>6NGI-PGE/CG</v>
      </c>
    </row>
    <row r="1438" customFormat="false" ht="12.75" hidden="false" customHeight="false" outlineLevel="0" collapsed="false">
      <c r="A1438" s="148" t="n">
        <v>38749</v>
      </c>
      <c r="B1438" s="144" t="s">
        <v>116</v>
      </c>
      <c r="C1438" s="144" t="s">
        <v>20</v>
      </c>
      <c r="D1438" s="145" t="n">
        <v>53218.2433</v>
      </c>
      <c r="E1438" s="145" t="n">
        <v>-5321.82433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D</v>
      </c>
      <c r="H1438" s="144" t="str">
        <f aca="false">$F1438&amp;$C1438</f>
        <v>6NGI-SOCAL</v>
      </c>
    </row>
    <row r="1439" customFormat="false" ht="12.75" hidden="false" customHeight="false" outlineLevel="0" collapsed="false">
      <c r="A1439" s="148" t="n">
        <v>38777</v>
      </c>
      <c r="B1439" s="144" t="s">
        <v>116</v>
      </c>
      <c r="C1439" s="144" t="s">
        <v>36</v>
      </c>
      <c r="D1439" s="145" t="n">
        <v>38499.9552</v>
      </c>
      <c r="E1439" s="145" t="n">
        <v>2016.92924643255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D</v>
      </c>
      <c r="H1439" s="144" t="str">
        <f aca="false">$F1439&amp;$C1439</f>
        <v>6IF-CIG/RKYMTN</v>
      </c>
    </row>
    <row r="1440" customFormat="false" ht="12.75" hidden="false" customHeight="false" outlineLevel="0" collapsed="false">
      <c r="A1440" s="148" t="n">
        <v>38777</v>
      </c>
      <c r="B1440" s="144" t="s">
        <v>116</v>
      </c>
      <c r="C1440" s="144" t="s">
        <v>162</v>
      </c>
      <c r="D1440" s="145" t="n">
        <v>-128333.1841</v>
      </c>
      <c r="E1440" s="145" t="n">
        <v>641.6659205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D</v>
      </c>
      <c r="H1440" s="144" t="str">
        <f aca="false">$F1440&amp;$C1440</f>
        <v>6IF-NGPL/MIDCON</v>
      </c>
    </row>
    <row r="1441" customFormat="false" ht="12.75" hidden="false" customHeight="false" outlineLevel="0" collapsed="false">
      <c r="A1441" s="148" t="n">
        <v>38777</v>
      </c>
      <c r="B1441" s="144" t="s">
        <v>116</v>
      </c>
      <c r="C1441" s="144" t="s">
        <v>27</v>
      </c>
      <c r="D1441" s="145" t="n">
        <v>2206817.434</v>
      </c>
      <c r="E1441" s="145" t="n">
        <v>-220681.7434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D</v>
      </c>
      <c r="H1441" s="144" t="str">
        <f aca="false">$F1441&amp;$C1441</f>
        <v>6IF-NWPL_ROCKY_M</v>
      </c>
    </row>
    <row r="1442" customFormat="false" ht="12.75" hidden="false" customHeight="false" outlineLevel="0" collapsed="false">
      <c r="A1442" s="148" t="n">
        <v>38777</v>
      </c>
      <c r="B1442" s="144" t="s">
        <v>116</v>
      </c>
      <c r="C1442" s="144" t="s">
        <v>164</v>
      </c>
      <c r="D1442" s="145" t="n">
        <v>128333.1841</v>
      </c>
      <c r="E1442" s="145" t="n">
        <v>-641.6659205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D</v>
      </c>
      <c r="H1442" s="144" t="str">
        <f aca="false">$F1442&amp;$C1442</f>
        <v>6IF-PAN/TX/OK</v>
      </c>
    </row>
    <row r="1443" customFormat="false" ht="12.75" hidden="false" customHeight="false" outlineLevel="0" collapsed="false">
      <c r="A1443" s="148" t="n">
        <v>38777</v>
      </c>
      <c r="B1443" s="144" t="s">
        <v>116</v>
      </c>
      <c r="C1443" s="144" t="s">
        <v>18</v>
      </c>
      <c r="D1443" s="145" t="n">
        <v>51333.2736</v>
      </c>
      <c r="E1443" s="145" t="n">
        <v>2689.23899524341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D</v>
      </c>
      <c r="H1443" s="144" t="str">
        <f aca="false">$F1443&amp;$C1443</f>
        <v>6NGI-MALIN</v>
      </c>
    </row>
    <row r="1444" customFormat="false" ht="12.75" hidden="false" customHeight="false" outlineLevel="0" collapsed="false">
      <c r="A1444" s="148" t="n">
        <v>38777</v>
      </c>
      <c r="B1444" s="144" t="s">
        <v>116</v>
      </c>
      <c r="C1444" s="144" t="s">
        <v>13</v>
      </c>
      <c r="D1444" s="145" t="n">
        <v>90965.8727</v>
      </c>
      <c r="E1444" s="145" t="n">
        <v>0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D</v>
      </c>
      <c r="H1444" s="144" t="str">
        <f aca="false">$F1444&amp;$C1444</f>
        <v>6NGI-PGE/CG</v>
      </c>
    </row>
    <row r="1445" customFormat="false" ht="12.75" hidden="false" customHeight="false" outlineLevel="0" collapsed="false">
      <c r="A1445" s="148" t="n">
        <v>38777</v>
      </c>
      <c r="B1445" s="144" t="s">
        <v>116</v>
      </c>
      <c r="C1445" s="144" t="s">
        <v>20</v>
      </c>
      <c r="D1445" s="145" t="n">
        <v>60440.79</v>
      </c>
      <c r="E1445" s="145" t="n">
        <v>-6044.079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D</v>
      </c>
      <c r="H1445" s="144" t="str">
        <f aca="false">$F1445&amp;$C1445</f>
        <v>6NGI-SOCAL</v>
      </c>
    </row>
    <row r="1446" customFormat="false" ht="12.75" hidden="false" customHeight="false" outlineLevel="0" collapsed="false">
      <c r="A1446" s="148" t="n">
        <v>38808</v>
      </c>
      <c r="B1446" s="144" t="s">
        <v>116</v>
      </c>
      <c r="C1446" s="144" t="s">
        <v>36</v>
      </c>
      <c r="D1446" s="145" t="n">
        <v>37078.9918</v>
      </c>
      <c r="E1446" s="145" t="n">
        <v>1950.27195452752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D</v>
      </c>
      <c r="H1446" s="144" t="str">
        <f aca="false">$F1446&amp;$C1446</f>
        <v>6IF-CIG/RKYMTN</v>
      </c>
    </row>
    <row r="1447" customFormat="false" ht="12.75" hidden="false" customHeight="false" outlineLevel="0" collapsed="false">
      <c r="A1447" s="148" t="n">
        <v>38808</v>
      </c>
      <c r="B1447" s="144" t="s">
        <v>116</v>
      </c>
      <c r="C1447" s="144" t="s">
        <v>162</v>
      </c>
      <c r="D1447" s="145" t="n">
        <v>-123596.6394</v>
      </c>
      <c r="E1447" s="145" t="n">
        <v>617.983197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D</v>
      </c>
      <c r="H1447" s="144" t="str">
        <f aca="false">$F1447&amp;$C1447</f>
        <v>6IF-NGPL/MIDCON</v>
      </c>
    </row>
    <row r="1448" customFormat="false" ht="12.75" hidden="false" customHeight="false" outlineLevel="0" collapsed="false">
      <c r="A1448" s="148" t="n">
        <v>38808</v>
      </c>
      <c r="B1448" s="144" t="s">
        <v>116</v>
      </c>
      <c r="C1448" s="144" t="s">
        <v>27</v>
      </c>
      <c r="D1448" s="145" t="n">
        <v>-964548.1735</v>
      </c>
      <c r="E1448" s="145" t="n">
        <v>96454.81735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D</v>
      </c>
      <c r="H1448" s="144" t="str">
        <f aca="false">$F1448&amp;$C1448</f>
        <v>6IF-NWPL_ROCKY_M</v>
      </c>
    </row>
    <row r="1449" customFormat="false" ht="12.75" hidden="false" customHeight="false" outlineLevel="0" collapsed="false">
      <c r="A1449" s="148" t="n">
        <v>38808</v>
      </c>
      <c r="B1449" s="144" t="s">
        <v>116</v>
      </c>
      <c r="C1449" s="144" t="s">
        <v>164</v>
      </c>
      <c r="D1449" s="145" t="n">
        <v>123596.6394</v>
      </c>
      <c r="E1449" s="145" t="n">
        <v>-617.983197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D</v>
      </c>
      <c r="H1449" s="144" t="str">
        <f aca="false">$F1449&amp;$C1449</f>
        <v>6IF-PAN/TX/OK</v>
      </c>
    </row>
    <row r="1450" customFormat="false" ht="12.75" hidden="false" customHeight="false" outlineLevel="0" collapsed="false">
      <c r="A1450" s="148" t="n">
        <v>38808</v>
      </c>
      <c r="B1450" s="144" t="s">
        <v>116</v>
      </c>
      <c r="C1450" s="144" t="s">
        <v>18</v>
      </c>
      <c r="D1450" s="145" t="n">
        <v>49438.6558</v>
      </c>
      <c r="E1450" s="145" t="n">
        <v>2600.36260954322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D</v>
      </c>
      <c r="H1450" s="144" t="str">
        <f aca="false">$F1450&amp;$C1450</f>
        <v>6NGI-MALIN</v>
      </c>
    </row>
    <row r="1451" customFormat="false" ht="12.75" hidden="false" customHeight="false" outlineLevel="0" collapsed="false">
      <c r="A1451" s="148" t="n">
        <v>38808</v>
      </c>
      <c r="B1451" s="144" t="s">
        <v>116</v>
      </c>
      <c r="C1451" s="144" t="s">
        <v>13</v>
      </c>
      <c r="D1451" s="145" t="n">
        <v>94192.1749</v>
      </c>
      <c r="E1451" s="145" t="n">
        <v>0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D</v>
      </c>
      <c r="H1451" s="144" t="str">
        <f aca="false">$F1451&amp;$C1451</f>
        <v>6NGI-PGE/CG</v>
      </c>
    </row>
    <row r="1452" customFormat="false" ht="12.75" hidden="false" customHeight="false" outlineLevel="0" collapsed="false">
      <c r="A1452" s="148" t="n">
        <v>38808</v>
      </c>
      <c r="B1452" s="144" t="s">
        <v>116</v>
      </c>
      <c r="C1452" s="144" t="s">
        <v>20</v>
      </c>
      <c r="D1452" s="145" t="n">
        <v>14007.6191</v>
      </c>
      <c r="E1452" s="145" t="n">
        <v>-1400.76191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D</v>
      </c>
      <c r="H1452" s="144" t="str">
        <f aca="false">$F1452&amp;$C1452</f>
        <v>6NGI-SOCAL</v>
      </c>
    </row>
    <row r="1453" customFormat="false" ht="12.75" hidden="false" customHeight="false" outlineLevel="0" collapsed="false">
      <c r="A1453" s="148" t="n">
        <v>38838</v>
      </c>
      <c r="B1453" s="144" t="s">
        <v>116</v>
      </c>
      <c r="C1453" s="144" t="s">
        <v>36</v>
      </c>
      <c r="D1453" s="145" t="n">
        <v>38135.2054</v>
      </c>
      <c r="E1453" s="145" t="n">
        <v>1992.48825361166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D</v>
      </c>
      <c r="H1453" s="144" t="str">
        <f aca="false">$F1453&amp;$C1453</f>
        <v>6IF-CIG/RKYMTN</v>
      </c>
    </row>
    <row r="1454" customFormat="false" ht="12.75" hidden="false" customHeight="false" outlineLevel="0" collapsed="false">
      <c r="A1454" s="148" t="n">
        <v>38838</v>
      </c>
      <c r="B1454" s="144" t="s">
        <v>116</v>
      </c>
      <c r="C1454" s="144" t="s">
        <v>162</v>
      </c>
      <c r="D1454" s="145" t="n">
        <v>-127117.3515</v>
      </c>
      <c r="E1454" s="145" t="n">
        <v>635.5867575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D</v>
      </c>
      <c r="H1454" s="144" t="str">
        <f aca="false">$F1454&amp;$C1454</f>
        <v>6IF-NGPL/MIDCON</v>
      </c>
    </row>
    <row r="1455" customFormat="false" ht="12.75" hidden="false" customHeight="false" outlineLevel="0" collapsed="false">
      <c r="A1455" s="148" t="n">
        <v>38838</v>
      </c>
      <c r="B1455" s="144" t="s">
        <v>116</v>
      </c>
      <c r="C1455" s="144" t="s">
        <v>27</v>
      </c>
      <c r="D1455" s="145" t="n">
        <v>-992023.8107</v>
      </c>
      <c r="E1455" s="145" t="n">
        <v>99202.38107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D</v>
      </c>
      <c r="H1455" s="144" t="str">
        <f aca="false">$F1455&amp;$C1455</f>
        <v>6IF-NWPL_ROCKY_M</v>
      </c>
    </row>
    <row r="1456" customFormat="false" ht="12.75" hidden="false" customHeight="false" outlineLevel="0" collapsed="false">
      <c r="A1456" s="148" t="n">
        <v>38838</v>
      </c>
      <c r="B1456" s="144" t="s">
        <v>116</v>
      </c>
      <c r="C1456" s="144" t="s">
        <v>164</v>
      </c>
      <c r="D1456" s="145" t="n">
        <v>127117.3515</v>
      </c>
      <c r="E1456" s="145" t="n">
        <v>-635.5867575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D</v>
      </c>
      <c r="H1456" s="144" t="str">
        <f aca="false">$F1456&amp;$C1456</f>
        <v>6IF-PAN/TX/OK</v>
      </c>
    </row>
    <row r="1457" customFormat="false" ht="12.75" hidden="false" customHeight="false" outlineLevel="0" collapsed="false">
      <c r="A1457" s="148" t="n">
        <v>38838</v>
      </c>
      <c r="B1457" s="144" t="s">
        <v>116</v>
      </c>
      <c r="C1457" s="144" t="s">
        <v>18</v>
      </c>
      <c r="D1457" s="145" t="n">
        <v>50846.9406</v>
      </c>
      <c r="E1457" s="145" t="n">
        <v>2656.65100829874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D</v>
      </c>
      <c r="H1457" s="144" t="str">
        <f aca="false">$F1457&amp;$C1457</f>
        <v>6NGI-MALIN</v>
      </c>
    </row>
    <row r="1458" customFormat="false" ht="12.75" hidden="false" customHeight="false" outlineLevel="0" collapsed="false">
      <c r="A1458" s="148" t="n">
        <v>38838</v>
      </c>
      <c r="B1458" s="144" t="s">
        <v>116</v>
      </c>
      <c r="C1458" s="144" t="s">
        <v>13</v>
      </c>
      <c r="D1458" s="145" t="n">
        <v>105034.1971</v>
      </c>
      <c r="E1458" s="145" t="n">
        <v>0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D</v>
      </c>
      <c r="H1458" s="144" t="str">
        <f aca="false">$F1458&amp;$C1458</f>
        <v>6NGI-PGE/CG</v>
      </c>
    </row>
    <row r="1459" customFormat="false" ht="12.75" hidden="false" customHeight="false" outlineLevel="0" collapsed="false">
      <c r="A1459" s="148" t="n">
        <v>38838</v>
      </c>
      <c r="B1459" s="144" t="s">
        <v>116</v>
      </c>
      <c r="C1459" s="144" t="s">
        <v>20</v>
      </c>
      <c r="D1459" s="145" t="n">
        <v>59868.172</v>
      </c>
      <c r="E1459" s="145" t="n">
        <v>-5986.8172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D</v>
      </c>
      <c r="H1459" s="144" t="str">
        <f aca="false">$F1459&amp;$C1459</f>
        <v>6NGI-SOCAL</v>
      </c>
    </row>
    <row r="1460" customFormat="false" ht="12.75" hidden="false" customHeight="false" outlineLevel="0" collapsed="false">
      <c r="A1460" s="148" t="n">
        <v>38869</v>
      </c>
      <c r="B1460" s="144" t="s">
        <v>116</v>
      </c>
      <c r="C1460" s="144" t="s">
        <v>36</v>
      </c>
      <c r="D1460" s="145" t="n">
        <v>36724.5803</v>
      </c>
      <c r="E1460" s="145" t="n">
        <v>1911.21650348661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D</v>
      </c>
      <c r="H1460" s="144" t="str">
        <f aca="false">$F1460&amp;$C1460</f>
        <v>6IF-CIG/RKYMTN</v>
      </c>
    </row>
    <row r="1461" customFormat="false" ht="12.75" hidden="false" customHeight="false" outlineLevel="0" collapsed="false">
      <c r="A1461" s="148" t="n">
        <v>38869</v>
      </c>
      <c r="B1461" s="144" t="s">
        <v>116</v>
      </c>
      <c r="C1461" s="144" t="s">
        <v>162</v>
      </c>
      <c r="D1461" s="145" t="n">
        <v>-122415.2675</v>
      </c>
      <c r="E1461" s="145" t="n">
        <v>612.0763375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D</v>
      </c>
      <c r="H1461" s="144" t="str">
        <f aca="false">$F1461&amp;$C1461</f>
        <v>6IF-NGPL/MIDCON</v>
      </c>
    </row>
    <row r="1462" customFormat="false" ht="12.75" hidden="false" customHeight="false" outlineLevel="0" collapsed="false">
      <c r="A1462" s="148" t="n">
        <v>38869</v>
      </c>
      <c r="B1462" s="144" t="s">
        <v>116</v>
      </c>
      <c r="C1462" s="144" t="s">
        <v>27</v>
      </c>
      <c r="D1462" s="145" t="n">
        <v>-955328.7475</v>
      </c>
      <c r="E1462" s="145" t="n">
        <v>95532.87475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D</v>
      </c>
      <c r="H1462" s="144" t="str">
        <f aca="false">$F1462&amp;$C1462</f>
        <v>6IF-NWPL_ROCKY_M</v>
      </c>
    </row>
    <row r="1463" customFormat="false" ht="12.75" hidden="false" customHeight="false" outlineLevel="0" collapsed="false">
      <c r="A1463" s="148" t="n">
        <v>38869</v>
      </c>
      <c r="B1463" s="144" t="s">
        <v>116</v>
      </c>
      <c r="C1463" s="144" t="s">
        <v>164</v>
      </c>
      <c r="D1463" s="145" t="n">
        <v>122415.2675</v>
      </c>
      <c r="E1463" s="145" t="n">
        <v>-612.0763375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D</v>
      </c>
      <c r="H1463" s="144" t="str">
        <f aca="false">$F1463&amp;$C1463</f>
        <v>6IF-PAN/TX/OK</v>
      </c>
    </row>
    <row r="1464" customFormat="false" ht="12.75" hidden="false" customHeight="false" outlineLevel="0" collapsed="false">
      <c r="A1464" s="148" t="n">
        <v>38869</v>
      </c>
      <c r="B1464" s="144" t="s">
        <v>116</v>
      </c>
      <c r="C1464" s="144" t="s">
        <v>18</v>
      </c>
      <c r="D1464" s="145" t="n">
        <v>48966.107</v>
      </c>
      <c r="E1464" s="145" t="n">
        <v>2548.28866784602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D</v>
      </c>
      <c r="H1464" s="144" t="str">
        <f aca="false">$F1464&amp;$C1464</f>
        <v>6NGI-MALIN</v>
      </c>
    </row>
    <row r="1465" customFormat="false" ht="12.75" hidden="false" customHeight="false" outlineLevel="0" collapsed="false">
      <c r="A1465" s="148" t="n">
        <v>38869</v>
      </c>
      <c r="B1465" s="144" t="s">
        <v>116</v>
      </c>
      <c r="C1465" s="144" t="s">
        <v>13</v>
      </c>
      <c r="D1465" s="145" t="n">
        <v>126092.6221</v>
      </c>
      <c r="E1465" s="145" t="n">
        <v>0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D</v>
      </c>
      <c r="H1465" s="144" t="str">
        <f aca="false">$F1465&amp;$C1465</f>
        <v>6NGI-PGE/CG</v>
      </c>
    </row>
    <row r="1466" customFormat="false" ht="12.75" hidden="false" customHeight="false" outlineLevel="0" collapsed="false">
      <c r="A1466" s="148" t="n">
        <v>38869</v>
      </c>
      <c r="B1466" s="144" t="s">
        <v>116</v>
      </c>
      <c r="C1466" s="144" t="s">
        <v>20</v>
      </c>
      <c r="D1466" s="145" t="n">
        <v>57127.1248</v>
      </c>
      <c r="E1466" s="145" t="n">
        <v>-5712.71248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D</v>
      </c>
      <c r="H1466" s="144" t="str">
        <f aca="false">$F1466&amp;$C1466</f>
        <v>6NGI-SOCAL</v>
      </c>
    </row>
    <row r="1467" customFormat="false" ht="12.75" hidden="false" customHeight="false" outlineLevel="0" collapsed="false">
      <c r="A1467" s="148" t="n">
        <v>38899</v>
      </c>
      <c r="B1467" s="144" t="s">
        <v>116</v>
      </c>
      <c r="C1467" s="144" t="s">
        <v>36</v>
      </c>
      <c r="D1467" s="145" t="n">
        <v>37767.5898</v>
      </c>
      <c r="E1467" s="145" t="n">
        <v>1852.77841770768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D</v>
      </c>
      <c r="H1467" s="144" t="str">
        <f aca="false">$F1467&amp;$C1467</f>
        <v>6IF-CIG/RKYMTN</v>
      </c>
    </row>
    <row r="1468" customFormat="false" ht="12.75" hidden="false" customHeight="false" outlineLevel="0" collapsed="false">
      <c r="A1468" s="148" t="n">
        <v>38899</v>
      </c>
      <c r="B1468" s="144" t="s">
        <v>116</v>
      </c>
      <c r="C1468" s="144" t="s">
        <v>162</v>
      </c>
      <c r="D1468" s="145" t="n">
        <v>-125891.9659</v>
      </c>
      <c r="E1468" s="145" t="n">
        <v>629.4598295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D</v>
      </c>
      <c r="H1468" s="144" t="str">
        <f aca="false">$F1468&amp;$C1468</f>
        <v>6IF-NGPL/MIDCON</v>
      </c>
    </row>
    <row r="1469" customFormat="false" ht="12.75" hidden="false" customHeight="false" outlineLevel="0" collapsed="false">
      <c r="A1469" s="148" t="n">
        <v>38899</v>
      </c>
      <c r="B1469" s="144" t="s">
        <v>116</v>
      </c>
      <c r="C1469" s="144" t="s">
        <v>27</v>
      </c>
      <c r="D1469" s="145" t="n">
        <v>-982460.9022</v>
      </c>
      <c r="E1469" s="145" t="n">
        <v>98246.09022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D</v>
      </c>
      <c r="H1469" s="144" t="str">
        <f aca="false">$F1469&amp;$C1469</f>
        <v>6IF-NWPL_ROCKY_M</v>
      </c>
    </row>
    <row r="1470" customFormat="false" ht="12.75" hidden="false" customHeight="false" outlineLevel="0" collapsed="false">
      <c r="A1470" s="148" t="n">
        <v>38899</v>
      </c>
      <c r="B1470" s="144" t="s">
        <v>116</v>
      </c>
      <c r="C1470" s="144" t="s">
        <v>164</v>
      </c>
      <c r="D1470" s="145" t="n">
        <v>125891.9659</v>
      </c>
      <c r="E1470" s="145" t="n">
        <v>-629.4598295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D</v>
      </c>
      <c r="H1470" s="144" t="str">
        <f aca="false">$F1470&amp;$C1470</f>
        <v>6IF-PAN/TX/OK</v>
      </c>
    </row>
    <row r="1471" customFormat="false" ht="12.75" hidden="false" customHeight="false" outlineLevel="0" collapsed="false">
      <c r="A1471" s="148" t="n">
        <v>38899</v>
      </c>
      <c r="B1471" s="144" t="s">
        <v>116</v>
      </c>
      <c r="C1471" s="144" t="s">
        <v>18</v>
      </c>
      <c r="D1471" s="145" t="n">
        <v>50356.7863</v>
      </c>
      <c r="E1471" s="145" t="n">
        <v>2470.37121870451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D</v>
      </c>
      <c r="H1471" s="144" t="str">
        <f aca="false">$F1471&amp;$C1471</f>
        <v>6NGI-MALIN</v>
      </c>
    </row>
    <row r="1472" customFormat="false" ht="12.75" hidden="false" customHeight="false" outlineLevel="0" collapsed="false">
      <c r="A1472" s="148" t="n">
        <v>38899</v>
      </c>
      <c r="B1472" s="144" t="s">
        <v>116</v>
      </c>
      <c r="C1472" s="144" t="s">
        <v>13</v>
      </c>
      <c r="D1472" s="145" t="n">
        <v>128328.5846</v>
      </c>
      <c r="E1472" s="145" t="n">
        <v>0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D</v>
      </c>
      <c r="H1472" s="144" t="str">
        <f aca="false">$F1472&amp;$C1472</f>
        <v>6NGI-PGE/CG</v>
      </c>
    </row>
    <row r="1473" customFormat="false" ht="12.75" hidden="false" customHeight="false" outlineLevel="0" collapsed="false">
      <c r="A1473" s="148" t="n">
        <v>38899</v>
      </c>
      <c r="B1473" s="144" t="s">
        <v>116</v>
      </c>
      <c r="C1473" s="144" t="s">
        <v>20</v>
      </c>
      <c r="D1473" s="145" t="n">
        <v>2436.6188</v>
      </c>
      <c r="E1473" s="145" t="n">
        <v>-243.66188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D</v>
      </c>
      <c r="H1473" s="144" t="str">
        <f aca="false">$F1473&amp;$C1473</f>
        <v>6NGI-SOCAL</v>
      </c>
    </row>
    <row r="1474" customFormat="false" ht="12.75" hidden="false" customHeight="false" outlineLevel="0" collapsed="false">
      <c r="A1474" s="148" t="n">
        <v>38930</v>
      </c>
      <c r="B1474" s="144" t="s">
        <v>116</v>
      </c>
      <c r="C1474" s="144" t="s">
        <v>36</v>
      </c>
      <c r="D1474" s="145" t="n">
        <v>37579.7193</v>
      </c>
      <c r="E1474" s="145" t="n">
        <v>1779.99737122411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D</v>
      </c>
      <c r="H1474" s="144" t="str">
        <f aca="false">$F1474&amp;$C1474</f>
        <v>6IF-CIG/RKYMTN</v>
      </c>
    </row>
    <row r="1475" customFormat="false" ht="12.75" hidden="false" customHeight="false" outlineLevel="0" collapsed="false">
      <c r="A1475" s="148" t="n">
        <v>38930</v>
      </c>
      <c r="B1475" s="144" t="s">
        <v>116</v>
      </c>
      <c r="C1475" s="144" t="s">
        <v>162</v>
      </c>
      <c r="D1475" s="145" t="n">
        <v>-125265.7309</v>
      </c>
      <c r="E1475" s="145" t="n">
        <v>626.3286545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D</v>
      </c>
      <c r="H1475" s="144" t="str">
        <f aca="false">$F1475&amp;$C1475</f>
        <v>6IF-NGPL/MIDCON</v>
      </c>
    </row>
    <row r="1476" customFormat="false" ht="12.75" hidden="false" customHeight="false" outlineLevel="0" collapsed="false">
      <c r="A1476" s="148" t="n">
        <v>38930</v>
      </c>
      <c r="B1476" s="144" t="s">
        <v>116</v>
      </c>
      <c r="C1476" s="144" t="s">
        <v>27</v>
      </c>
      <c r="D1476" s="145" t="n">
        <v>-977573.7639</v>
      </c>
      <c r="E1476" s="145" t="n">
        <v>97757.37639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D</v>
      </c>
      <c r="H1476" s="144" t="str">
        <f aca="false">$F1476&amp;$C1476</f>
        <v>6IF-NWPL_ROCKY_M</v>
      </c>
    </row>
    <row r="1477" customFormat="false" ht="12.75" hidden="false" customHeight="false" outlineLevel="0" collapsed="false">
      <c r="A1477" s="148" t="n">
        <v>38930</v>
      </c>
      <c r="B1477" s="144" t="s">
        <v>116</v>
      </c>
      <c r="C1477" s="144" t="s">
        <v>164</v>
      </c>
      <c r="D1477" s="145" t="n">
        <v>125265.7309</v>
      </c>
      <c r="E1477" s="145" t="n">
        <v>-626.3286545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D</v>
      </c>
      <c r="H1477" s="144" t="str">
        <f aca="false">$F1477&amp;$C1477</f>
        <v>6IF-PAN/TX/OK</v>
      </c>
    </row>
    <row r="1478" customFormat="false" ht="12.75" hidden="false" customHeight="false" outlineLevel="0" collapsed="false">
      <c r="A1478" s="148" t="n">
        <v>38930</v>
      </c>
      <c r="B1478" s="144" t="s">
        <v>116</v>
      </c>
      <c r="C1478" s="144" t="s">
        <v>18</v>
      </c>
      <c r="D1478" s="145" t="n">
        <v>50106.2924</v>
      </c>
      <c r="E1478" s="145" t="n">
        <v>2373.32982829881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D</v>
      </c>
      <c r="H1478" s="144" t="str">
        <f aca="false">$F1478&amp;$C1478</f>
        <v>6NGI-MALIN</v>
      </c>
    </row>
    <row r="1479" customFormat="false" ht="12.75" hidden="false" customHeight="false" outlineLevel="0" collapsed="false">
      <c r="A1479" s="148" t="n">
        <v>38930</v>
      </c>
      <c r="B1479" s="144" t="s">
        <v>116</v>
      </c>
      <c r="C1479" s="144" t="s">
        <v>13</v>
      </c>
      <c r="D1479" s="145" t="n">
        <v>133000.6877</v>
      </c>
      <c r="E1479" s="145" t="n">
        <v>0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D</v>
      </c>
      <c r="H1479" s="144" t="str">
        <f aca="false">$F1479&amp;$C1479</f>
        <v>6NGI-PGE/CG</v>
      </c>
    </row>
    <row r="1480" customFormat="false" ht="12.75" hidden="false" customHeight="false" outlineLevel="0" collapsed="false">
      <c r="A1480" s="148" t="n">
        <v>38930</v>
      </c>
      <c r="B1480" s="144" t="s">
        <v>116</v>
      </c>
      <c r="C1480" s="144" t="s">
        <v>20</v>
      </c>
      <c r="D1480" s="145" t="n">
        <v>38791.9683</v>
      </c>
      <c r="E1480" s="145" t="n">
        <v>-3879.19683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D</v>
      </c>
      <c r="H1480" s="144" t="str">
        <f aca="false">$F1480&amp;$C1480</f>
        <v>6NGI-SOCAL</v>
      </c>
    </row>
    <row r="1481" customFormat="false" ht="12.75" hidden="false" customHeight="false" outlineLevel="0" collapsed="false">
      <c r="A1481" s="148" t="n">
        <v>38961</v>
      </c>
      <c r="B1481" s="144" t="s">
        <v>116</v>
      </c>
      <c r="C1481" s="144" t="s">
        <v>36</v>
      </c>
      <c r="D1481" s="145" t="n">
        <v>36185.0013</v>
      </c>
      <c r="E1481" s="145" t="n">
        <v>1664.00982158837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D</v>
      </c>
      <c r="H1481" s="144" t="str">
        <f aca="false">$F1481&amp;$C1481</f>
        <v>6IF-CIG/RKYMTN</v>
      </c>
    </row>
    <row r="1482" customFormat="false" ht="12.75" hidden="false" customHeight="false" outlineLevel="0" collapsed="false">
      <c r="A1482" s="148" t="n">
        <v>38961</v>
      </c>
      <c r="B1482" s="144" t="s">
        <v>116</v>
      </c>
      <c r="C1482" s="144" t="s">
        <v>162</v>
      </c>
      <c r="D1482" s="145" t="n">
        <v>-120616.6709</v>
      </c>
      <c r="E1482" s="145" t="n">
        <v>603.0833545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D</v>
      </c>
      <c r="H1482" s="144" t="str">
        <f aca="false">$F1482&amp;$C1482</f>
        <v>6IF-NGPL/MIDCON</v>
      </c>
    </row>
    <row r="1483" customFormat="false" ht="12.75" hidden="false" customHeight="false" outlineLevel="0" collapsed="false">
      <c r="A1483" s="148" t="n">
        <v>38961</v>
      </c>
      <c r="B1483" s="144" t="s">
        <v>116</v>
      </c>
      <c r="C1483" s="144" t="s">
        <v>27</v>
      </c>
      <c r="D1483" s="145" t="n">
        <v>-941292.4993</v>
      </c>
      <c r="E1483" s="145" t="n">
        <v>94129.24993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D</v>
      </c>
      <c r="H1483" s="144" t="str">
        <f aca="false">$F1483&amp;$C1483</f>
        <v>6IF-NWPL_ROCKY_M</v>
      </c>
    </row>
    <row r="1484" customFormat="false" ht="12.75" hidden="false" customHeight="false" outlineLevel="0" collapsed="false">
      <c r="A1484" s="148" t="n">
        <v>38961</v>
      </c>
      <c r="B1484" s="144" t="s">
        <v>116</v>
      </c>
      <c r="C1484" s="144" t="s">
        <v>164</v>
      </c>
      <c r="D1484" s="145" t="n">
        <v>120616.6709</v>
      </c>
      <c r="E1484" s="145" t="n">
        <v>-603.0833545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D</v>
      </c>
      <c r="H1484" s="144" t="str">
        <f aca="false">$F1484&amp;$C1484</f>
        <v>6IF-PAN/TX/OK</v>
      </c>
    </row>
    <row r="1485" customFormat="false" ht="12.75" hidden="false" customHeight="false" outlineLevel="0" collapsed="false">
      <c r="A1485" s="148" t="n">
        <v>38961</v>
      </c>
      <c r="B1485" s="144" t="s">
        <v>116</v>
      </c>
      <c r="C1485" s="144" t="s">
        <v>18</v>
      </c>
      <c r="D1485" s="145" t="n">
        <v>48246.6684</v>
      </c>
      <c r="E1485" s="145" t="n">
        <v>2218.67976211783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D</v>
      </c>
      <c r="H1485" s="144" t="str">
        <f aca="false">$F1485&amp;$C1485</f>
        <v>6NGI-MALIN</v>
      </c>
    </row>
    <row r="1486" customFormat="false" ht="12.75" hidden="false" customHeight="false" outlineLevel="0" collapsed="false">
      <c r="A1486" s="148" t="n">
        <v>38961</v>
      </c>
      <c r="B1486" s="144" t="s">
        <v>116</v>
      </c>
      <c r="C1486" s="144" t="s">
        <v>13</v>
      </c>
      <c r="D1486" s="145" t="n">
        <v>124189.3366</v>
      </c>
      <c r="E1486" s="145" t="n">
        <v>0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D</v>
      </c>
      <c r="H1486" s="144" t="str">
        <f aca="false">$F1486&amp;$C1486</f>
        <v>6NGI-PGE/CG</v>
      </c>
    </row>
    <row r="1487" customFormat="false" ht="12.75" hidden="false" customHeight="false" outlineLevel="0" collapsed="false">
      <c r="A1487" s="148" t="n">
        <v>38961</v>
      </c>
      <c r="B1487" s="144" t="s">
        <v>116</v>
      </c>
      <c r="C1487" s="144" t="s">
        <v>20</v>
      </c>
      <c r="D1487" s="145" t="n">
        <v>36185.0012</v>
      </c>
      <c r="E1487" s="145" t="n">
        <v>-3618.50012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D</v>
      </c>
      <c r="H1487" s="144" t="str">
        <f aca="false">$F1487&amp;$C1487</f>
        <v>6NGI-SOCAL</v>
      </c>
    </row>
    <row r="1488" customFormat="false" ht="12.75" hidden="false" customHeight="false" outlineLevel="0" collapsed="false">
      <c r="A1488" s="148" t="n">
        <v>38991</v>
      </c>
      <c r="B1488" s="144" t="s">
        <v>116</v>
      </c>
      <c r="C1488" s="144" t="s">
        <v>36</v>
      </c>
      <c r="D1488" s="145" t="n">
        <v>37208.0696</v>
      </c>
      <c r="E1488" s="145" t="n">
        <v>1659.81737480265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D</v>
      </c>
      <c r="H1488" s="144" t="str">
        <f aca="false">$F1488&amp;$C1488</f>
        <v>6IF-CIG/RKYMTN</v>
      </c>
    </row>
    <row r="1489" customFormat="false" ht="12.75" hidden="false" customHeight="false" outlineLevel="0" collapsed="false">
      <c r="A1489" s="148" t="n">
        <v>38991</v>
      </c>
      <c r="B1489" s="144" t="s">
        <v>116</v>
      </c>
      <c r="C1489" s="144" t="s">
        <v>162</v>
      </c>
      <c r="D1489" s="145" t="n">
        <v>-124026.8986</v>
      </c>
      <c r="E1489" s="145" t="n">
        <v>620.134493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D</v>
      </c>
      <c r="H1489" s="144" t="str">
        <f aca="false">$F1489&amp;$C1489</f>
        <v>6IF-NGPL/MIDCON</v>
      </c>
    </row>
    <row r="1490" customFormat="false" ht="12.75" hidden="false" customHeight="false" outlineLevel="0" collapsed="false">
      <c r="A1490" s="148" t="n">
        <v>38991</v>
      </c>
      <c r="B1490" s="144" t="s">
        <v>116</v>
      </c>
      <c r="C1490" s="144" t="s">
        <v>27</v>
      </c>
      <c r="D1490" s="145" t="n">
        <v>-967905.9166</v>
      </c>
      <c r="E1490" s="145" t="n">
        <v>96790.59166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D</v>
      </c>
      <c r="H1490" s="144" t="str">
        <f aca="false">$F1490&amp;$C1490</f>
        <v>6IF-NWPL_ROCKY_M</v>
      </c>
    </row>
    <row r="1491" customFormat="false" ht="12.75" hidden="false" customHeight="false" outlineLevel="0" collapsed="false">
      <c r="A1491" s="148" t="n">
        <v>38991</v>
      </c>
      <c r="B1491" s="144" t="s">
        <v>116</v>
      </c>
      <c r="C1491" s="144" t="s">
        <v>164</v>
      </c>
      <c r="D1491" s="145" t="n">
        <v>124026.8986</v>
      </c>
      <c r="E1491" s="145" t="n">
        <v>-620.134493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D</v>
      </c>
      <c r="H1491" s="144" t="str">
        <f aca="false">$F1491&amp;$C1491</f>
        <v>6IF-PAN/TX/OK</v>
      </c>
    </row>
    <row r="1492" customFormat="false" ht="12.75" hidden="false" customHeight="false" outlineLevel="0" collapsed="false">
      <c r="A1492" s="148" t="n">
        <v>38991</v>
      </c>
      <c r="B1492" s="144" t="s">
        <v>116</v>
      </c>
      <c r="C1492" s="144" t="s">
        <v>18</v>
      </c>
      <c r="D1492" s="145" t="n">
        <v>49610.7595</v>
      </c>
      <c r="E1492" s="145" t="n">
        <v>2213.08983455717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D</v>
      </c>
      <c r="H1492" s="144" t="str">
        <f aca="false">$F1492&amp;$C1492</f>
        <v>6NGI-MALIN</v>
      </c>
    </row>
    <row r="1493" customFormat="false" ht="12.75" hidden="false" customHeight="false" outlineLevel="0" collapsed="false">
      <c r="A1493" s="148" t="n">
        <v>38991</v>
      </c>
      <c r="B1493" s="144" t="s">
        <v>116</v>
      </c>
      <c r="C1493" s="144" t="s">
        <v>13</v>
      </c>
      <c r="D1493" s="145" t="n">
        <v>127967.7533</v>
      </c>
      <c r="E1493" s="145" t="n">
        <v>0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D</v>
      </c>
      <c r="H1493" s="144" t="str">
        <f aca="false">$F1493&amp;$C1493</f>
        <v>6NGI-PGE/CG</v>
      </c>
    </row>
    <row r="1494" customFormat="false" ht="12.75" hidden="false" customHeight="false" outlineLevel="0" collapsed="false">
      <c r="A1494" s="148" t="n">
        <v>38991</v>
      </c>
      <c r="B1494" s="144" t="s">
        <v>116</v>
      </c>
      <c r="C1494" s="144" t="s">
        <v>20</v>
      </c>
      <c r="D1494" s="145" t="n">
        <v>26405.7267</v>
      </c>
      <c r="E1494" s="145" t="n">
        <v>-2640.57267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D</v>
      </c>
      <c r="H1494" s="144" t="str">
        <f aca="false">$F1494&amp;$C1494</f>
        <v>6NGI-SOCAL</v>
      </c>
    </row>
    <row r="1495" customFormat="false" ht="12.75" hidden="false" customHeight="false" outlineLevel="0" collapsed="false">
      <c r="A1495" s="148" t="n">
        <v>39022</v>
      </c>
      <c r="B1495" s="144" t="s">
        <v>116</v>
      </c>
      <c r="C1495" s="144" t="s">
        <v>36</v>
      </c>
      <c r="D1495" s="145" t="n">
        <v>35826.4729</v>
      </c>
      <c r="E1495" s="145" t="n">
        <v>1283.36004267267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D</v>
      </c>
      <c r="H1495" s="144" t="str">
        <f aca="false">$F1495&amp;$C1495</f>
        <v>6IF-CIG/RKYMTN</v>
      </c>
    </row>
    <row r="1496" customFormat="false" ht="12.75" hidden="false" customHeight="false" outlineLevel="0" collapsed="false">
      <c r="A1496" s="148" t="n">
        <v>39022</v>
      </c>
      <c r="B1496" s="144" t="s">
        <v>116</v>
      </c>
      <c r="C1496" s="144" t="s">
        <v>27</v>
      </c>
      <c r="D1496" s="145" t="n">
        <v>-1051387.5577</v>
      </c>
      <c r="E1496" s="145" t="n">
        <v>105138.75577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D</v>
      </c>
      <c r="H1496" s="144" t="str">
        <f aca="false">$F1496&amp;$C1496</f>
        <v>6IF-NWPL_ROCKY_M</v>
      </c>
    </row>
    <row r="1497" customFormat="false" ht="12.75" hidden="false" customHeight="false" outlineLevel="0" collapsed="false">
      <c r="A1497" s="148" t="n">
        <v>39022</v>
      </c>
      <c r="B1497" s="144" t="s">
        <v>116</v>
      </c>
      <c r="C1497" s="144" t="s">
        <v>18</v>
      </c>
      <c r="D1497" s="145" t="n">
        <v>47768.6305</v>
      </c>
      <c r="E1497" s="145" t="n">
        <v>1711.14672236951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D</v>
      </c>
      <c r="H1497" s="144" t="str">
        <f aca="false">$F1497&amp;$C1497</f>
        <v>6NGI-MALIN</v>
      </c>
    </row>
    <row r="1498" customFormat="false" ht="12.75" hidden="false" customHeight="false" outlineLevel="0" collapsed="false">
      <c r="A1498" s="148" t="n">
        <v>39022</v>
      </c>
      <c r="B1498" s="144" t="s">
        <v>116</v>
      </c>
      <c r="C1498" s="144" t="s">
        <v>13</v>
      </c>
      <c r="D1498" s="145" t="n">
        <v>121867.3302</v>
      </c>
      <c r="E1498" s="145" t="n">
        <v>0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D</v>
      </c>
      <c r="H1498" s="144" t="str">
        <f aca="false">$F1498&amp;$C1498</f>
        <v>6NGI-PGE/CG</v>
      </c>
    </row>
    <row r="1499" customFormat="false" ht="12.75" hidden="false" customHeight="false" outlineLevel="0" collapsed="false">
      <c r="A1499" s="148" t="n">
        <v>39022</v>
      </c>
      <c r="B1499" s="144" t="s">
        <v>116</v>
      </c>
      <c r="C1499" s="144" t="s">
        <v>20</v>
      </c>
      <c r="D1499" s="145" t="n">
        <v>15126.7331</v>
      </c>
      <c r="E1499" s="145" t="n">
        <v>-1512.67331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D</v>
      </c>
      <c r="H1499" s="144" t="str">
        <f aca="false">$F1499&amp;$C1499</f>
        <v>6NGI-SOCAL</v>
      </c>
    </row>
    <row r="1500" customFormat="false" ht="12.75" hidden="false" customHeight="false" outlineLevel="0" collapsed="false">
      <c r="A1500" s="148" t="n">
        <v>39052</v>
      </c>
      <c r="B1500" s="144" t="s">
        <v>116</v>
      </c>
      <c r="C1500" s="144" t="s">
        <v>36</v>
      </c>
      <c r="D1500" s="145" t="n">
        <v>36848.8133</v>
      </c>
      <c r="E1500" s="145" t="n">
        <v>1215.4922166889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D</v>
      </c>
      <c r="H1500" s="144" t="str">
        <f aca="false">$F1500&amp;$C1500</f>
        <v>6IF-CIG/RKYMTN</v>
      </c>
    </row>
    <row r="1501" customFormat="false" ht="12.75" hidden="false" customHeight="false" outlineLevel="0" collapsed="false">
      <c r="A1501" s="148" t="n">
        <v>39052</v>
      </c>
      <c r="B1501" s="144" t="s">
        <v>116</v>
      </c>
      <c r="C1501" s="144" t="s">
        <v>27</v>
      </c>
      <c r="D1501" s="145" t="n">
        <v>-1081389.8399</v>
      </c>
      <c r="E1501" s="145" t="n">
        <v>108138.98399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D</v>
      </c>
      <c r="H1501" s="144" t="str">
        <f aca="false">$F1501&amp;$C1501</f>
        <v>6IF-NWPL_ROCKY_M</v>
      </c>
    </row>
    <row r="1502" customFormat="false" ht="12.75" hidden="false" customHeight="false" outlineLevel="0" collapsed="false">
      <c r="A1502" s="148" t="n">
        <v>39052</v>
      </c>
      <c r="B1502" s="144" t="s">
        <v>116</v>
      </c>
      <c r="C1502" s="144" t="s">
        <v>18</v>
      </c>
      <c r="D1502" s="145" t="n">
        <v>49131.751</v>
      </c>
      <c r="E1502" s="145" t="n">
        <v>1620.65628671948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D</v>
      </c>
      <c r="H1502" s="144" t="str">
        <f aca="false">$F1502&amp;$C1502</f>
        <v>6NGI-MALIN</v>
      </c>
    </row>
    <row r="1503" customFormat="false" ht="12.75" hidden="false" customHeight="false" outlineLevel="0" collapsed="false">
      <c r="A1503" s="148" t="n">
        <v>39052</v>
      </c>
      <c r="B1503" s="144" t="s">
        <v>116</v>
      </c>
      <c r="C1503" s="144" t="s">
        <v>13</v>
      </c>
      <c r="D1503" s="145" t="n">
        <v>125262.1917</v>
      </c>
      <c r="E1503" s="145" t="n">
        <v>0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D</v>
      </c>
      <c r="H1503" s="144" t="str">
        <f aca="false">$F1503&amp;$C1503</f>
        <v>6NGI-PGE/CG</v>
      </c>
    </row>
    <row r="1504" customFormat="false" ht="12.75" hidden="false" customHeight="false" outlineLevel="0" collapsed="false">
      <c r="A1504" s="148" t="n">
        <v>39052</v>
      </c>
      <c r="B1504" s="144" t="s">
        <v>116</v>
      </c>
      <c r="C1504" s="144" t="s">
        <v>20</v>
      </c>
      <c r="D1504" s="145" t="n">
        <v>11886.714</v>
      </c>
      <c r="E1504" s="145" t="n">
        <v>-1188.6714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D</v>
      </c>
      <c r="H1504" s="144" t="str">
        <f aca="false">$F1504&amp;$C1504</f>
        <v>6NGI-SOCAL</v>
      </c>
    </row>
    <row r="1505" customFormat="false" ht="12.75" hidden="false" customHeight="false" outlineLevel="0" collapsed="false">
      <c r="A1505" s="148" t="n">
        <v>39083</v>
      </c>
      <c r="B1505" s="144" t="s">
        <v>116</v>
      </c>
      <c r="C1505" s="144" t="s">
        <v>36</v>
      </c>
      <c r="D1505" s="145" t="n">
        <v>36670.904</v>
      </c>
      <c r="E1505" s="145" t="n">
        <v>1153.14814486776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D</v>
      </c>
      <c r="H1505" s="144" t="str">
        <f aca="false">$F1505&amp;$C1505</f>
        <v>6IF-CIG/RKYMTN</v>
      </c>
    </row>
    <row r="1506" customFormat="false" ht="12.75" hidden="false" customHeight="false" outlineLevel="0" collapsed="false">
      <c r="A1506" s="148" t="n">
        <v>39083</v>
      </c>
      <c r="B1506" s="144" t="s">
        <v>116</v>
      </c>
      <c r="C1506" s="144" t="s">
        <v>27</v>
      </c>
      <c r="D1506" s="145" t="n">
        <v>-1077268.9221</v>
      </c>
      <c r="E1506" s="145" t="n">
        <v>107726.89221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D</v>
      </c>
      <c r="H1506" s="144" t="str">
        <f aca="false">$F1506&amp;$C1506</f>
        <v>6IF-NWPL_ROCKY_M</v>
      </c>
    </row>
    <row r="1507" customFormat="false" ht="12.75" hidden="false" customHeight="false" outlineLevel="0" collapsed="false">
      <c r="A1507" s="148" t="n">
        <v>39083</v>
      </c>
      <c r="B1507" s="144" t="s">
        <v>116</v>
      </c>
      <c r="C1507" s="144" t="s">
        <v>18</v>
      </c>
      <c r="D1507" s="145" t="n">
        <v>48894.5386</v>
      </c>
      <c r="E1507" s="145" t="n">
        <v>1537.53085772729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D</v>
      </c>
      <c r="H1507" s="144" t="str">
        <f aca="false">$F1507&amp;$C1507</f>
        <v>6NGI-MALIN</v>
      </c>
    </row>
    <row r="1508" customFormat="false" ht="12.75" hidden="false" customHeight="false" outlineLevel="0" collapsed="false">
      <c r="A1508" s="148" t="n">
        <v>39083</v>
      </c>
      <c r="B1508" s="144" t="s">
        <v>116</v>
      </c>
      <c r="C1508" s="144" t="s">
        <v>13</v>
      </c>
      <c r="D1508" s="145" t="n">
        <v>3665.5132</v>
      </c>
      <c r="E1508" s="145" t="n">
        <v>0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D</v>
      </c>
      <c r="H1508" s="144" t="str">
        <f aca="false">$F1508&amp;$C1508</f>
        <v>6NGI-PGE/CG</v>
      </c>
    </row>
    <row r="1509" customFormat="false" ht="12.75" hidden="false" customHeight="false" outlineLevel="0" collapsed="false">
      <c r="A1509" s="148" t="n">
        <v>39083</v>
      </c>
      <c r="B1509" s="144" t="s">
        <v>116</v>
      </c>
      <c r="C1509" s="144" t="s">
        <v>20</v>
      </c>
      <c r="D1509" s="145" t="n">
        <v>7097.5943</v>
      </c>
      <c r="E1509" s="145" t="n">
        <v>-709.75943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D</v>
      </c>
      <c r="H1509" s="144" t="str">
        <f aca="false">$F1509&amp;$C1509</f>
        <v>6NGI-SOCAL</v>
      </c>
    </row>
    <row r="1510" customFormat="false" ht="12.75" hidden="false" customHeight="false" outlineLevel="0" collapsed="false">
      <c r="A1510" s="148" t="n">
        <v>39114</v>
      </c>
      <c r="B1510" s="144" t="s">
        <v>116</v>
      </c>
      <c r="C1510" s="144" t="s">
        <v>36</v>
      </c>
      <c r="D1510" s="145" t="n">
        <v>32961.1463</v>
      </c>
      <c r="E1510" s="145" t="n">
        <v>1107.96120035484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D</v>
      </c>
      <c r="H1510" s="144" t="str">
        <f aca="false">$F1510&amp;$C1510</f>
        <v>6IF-CIG/RKYMTN</v>
      </c>
    </row>
    <row r="1511" customFormat="false" ht="12.75" hidden="false" customHeight="false" outlineLevel="0" collapsed="false">
      <c r="A1511" s="148" t="n">
        <v>39114</v>
      </c>
      <c r="B1511" s="144" t="s">
        <v>116</v>
      </c>
      <c r="C1511" s="144" t="s">
        <v>27</v>
      </c>
      <c r="D1511" s="145" t="n">
        <v>-968288.6081</v>
      </c>
      <c r="E1511" s="145" t="n">
        <v>96828.86081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D</v>
      </c>
      <c r="H1511" s="144" t="str">
        <f aca="false">$F1511&amp;$C1511</f>
        <v>6IF-NWPL_ROCKY_M</v>
      </c>
    </row>
    <row r="1512" customFormat="false" ht="12.75" hidden="false" customHeight="false" outlineLevel="0" collapsed="false">
      <c r="A1512" s="148" t="n">
        <v>39114</v>
      </c>
      <c r="B1512" s="144" t="s">
        <v>116</v>
      </c>
      <c r="C1512" s="144" t="s">
        <v>18</v>
      </c>
      <c r="D1512" s="145" t="n">
        <v>43948.1951</v>
      </c>
      <c r="E1512" s="145" t="n">
        <v>1477.28160159359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D</v>
      </c>
      <c r="H1512" s="144" t="str">
        <f aca="false">$F1512&amp;$C1512</f>
        <v>6NGI-MALIN</v>
      </c>
    </row>
    <row r="1513" customFormat="false" ht="12.75" hidden="false" customHeight="false" outlineLevel="0" collapsed="false">
      <c r="A1513" s="148" t="n">
        <v>39114</v>
      </c>
      <c r="B1513" s="144" t="s">
        <v>116</v>
      </c>
      <c r="C1513" s="144" t="s">
        <v>13</v>
      </c>
      <c r="D1513" s="145" t="n">
        <v>3533.121</v>
      </c>
      <c r="E1513" s="145" t="n">
        <v>0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D</v>
      </c>
      <c r="H1513" s="144" t="str">
        <f aca="false">$F1513&amp;$C1513</f>
        <v>6NGI-PGE/CG</v>
      </c>
    </row>
    <row r="1514" customFormat="false" ht="12.75" hidden="false" customHeight="false" outlineLevel="0" collapsed="false">
      <c r="A1514" s="148" t="n">
        <v>39114</v>
      </c>
      <c r="B1514" s="144" t="s">
        <v>116</v>
      </c>
      <c r="C1514" s="144" t="s">
        <v>20</v>
      </c>
      <c r="D1514" s="145" t="n">
        <v>7847.892</v>
      </c>
      <c r="E1514" s="145" t="n">
        <v>-784.7892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D</v>
      </c>
      <c r="H1514" s="144" t="str">
        <f aca="false">$F1514&amp;$C1514</f>
        <v>6NGI-SOCAL</v>
      </c>
    </row>
    <row r="1515" customFormat="false" ht="12.75" hidden="false" customHeight="false" outlineLevel="0" collapsed="false">
      <c r="A1515" s="148" t="n">
        <v>39142</v>
      </c>
      <c r="B1515" s="144" t="s">
        <v>116</v>
      </c>
      <c r="C1515" s="144" t="s">
        <v>36</v>
      </c>
      <c r="D1515" s="145" t="n">
        <v>36331.4927</v>
      </c>
      <c r="E1515" s="145" t="n">
        <v>1872.59505284375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D</v>
      </c>
      <c r="H1515" s="144" t="str">
        <f aca="false">$F1515&amp;$C1515</f>
        <v>6IF-CIG/RKYMTN</v>
      </c>
    </row>
    <row r="1516" customFormat="false" ht="12.75" hidden="false" customHeight="false" outlineLevel="0" collapsed="false">
      <c r="A1516" s="148" t="n">
        <v>39142</v>
      </c>
      <c r="B1516" s="144" t="s">
        <v>116</v>
      </c>
      <c r="C1516" s="144" t="s">
        <v>27</v>
      </c>
      <c r="D1516" s="145" t="n">
        <v>-1067298.1491</v>
      </c>
      <c r="E1516" s="145" t="n">
        <v>106729.81491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D</v>
      </c>
      <c r="H1516" s="144" t="str">
        <f aca="false">$F1516&amp;$C1516</f>
        <v>6IF-NWPL_ROCKY_M</v>
      </c>
    </row>
    <row r="1517" customFormat="false" ht="12.75" hidden="false" customHeight="false" outlineLevel="0" collapsed="false">
      <c r="A1517" s="148" t="n">
        <v>39142</v>
      </c>
      <c r="B1517" s="144" t="s">
        <v>116</v>
      </c>
      <c r="C1517" s="144" t="s">
        <v>18</v>
      </c>
      <c r="D1517" s="145" t="n">
        <v>48441.9902</v>
      </c>
      <c r="E1517" s="145" t="n">
        <v>2496.79340035553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D</v>
      </c>
      <c r="H1517" s="144" t="str">
        <f aca="false">$F1517&amp;$C1517</f>
        <v>6NGI-MALIN</v>
      </c>
    </row>
    <row r="1518" customFormat="false" ht="12.75" hidden="false" customHeight="false" outlineLevel="0" collapsed="false">
      <c r="A1518" s="148" t="n">
        <v>39142</v>
      </c>
      <c r="B1518" s="144" t="s">
        <v>116</v>
      </c>
      <c r="C1518" s="144" t="s">
        <v>13</v>
      </c>
      <c r="D1518" s="145" t="n">
        <v>5258.2999</v>
      </c>
      <c r="E1518" s="145" t="n">
        <v>0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D</v>
      </c>
      <c r="H1518" s="144" t="str">
        <f aca="false">$F1518&amp;$C1518</f>
        <v>6NGI-PGE/CG</v>
      </c>
    </row>
    <row r="1519" customFormat="false" ht="12.75" hidden="false" customHeight="false" outlineLevel="0" collapsed="false">
      <c r="A1519" s="148" t="n">
        <v>39142</v>
      </c>
      <c r="B1519" s="144" t="s">
        <v>116</v>
      </c>
      <c r="C1519" s="144" t="s">
        <v>20</v>
      </c>
      <c r="D1519" s="145" t="n">
        <v>12501.1588</v>
      </c>
      <c r="E1519" s="145" t="n">
        <v>-1250.11588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D</v>
      </c>
      <c r="H1519" s="144" t="str">
        <f aca="false">$F1519&amp;$C1519</f>
        <v>6NGI-SOCAL</v>
      </c>
    </row>
    <row r="1520" customFormat="false" ht="12.75" hidden="false" customHeight="false" outlineLevel="0" collapsed="false">
      <c r="A1520" s="148" t="n">
        <v>39173</v>
      </c>
      <c r="B1520" s="144" t="s">
        <v>116</v>
      </c>
      <c r="C1520" s="144" t="s">
        <v>36</v>
      </c>
      <c r="D1520" s="145" t="n">
        <v>34986.5388</v>
      </c>
      <c r="E1520" s="145" t="n">
        <v>1809.8841323966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D</v>
      </c>
      <c r="H1520" s="144" t="str">
        <f aca="false">$F1520&amp;$C1520</f>
        <v>6IF-CIG/RKYMTN</v>
      </c>
    </row>
    <row r="1521" customFormat="false" ht="12.75" hidden="false" customHeight="false" outlineLevel="0" collapsed="false">
      <c r="A1521" s="148" t="n">
        <v>39173</v>
      </c>
      <c r="B1521" s="144" t="s">
        <v>116</v>
      </c>
      <c r="C1521" s="144" t="s">
        <v>27</v>
      </c>
      <c r="D1521" s="145" t="n">
        <v>-1027787.8868</v>
      </c>
      <c r="E1521" s="145" t="n">
        <v>102778.78868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D</v>
      </c>
      <c r="H1521" s="144" t="str">
        <f aca="false">$F1521&amp;$C1521</f>
        <v>6IF-NWPL_ROCKY_M</v>
      </c>
    </row>
    <row r="1522" customFormat="false" ht="12.75" hidden="false" customHeight="false" outlineLevel="0" collapsed="false">
      <c r="A1522" s="148" t="n">
        <v>39173</v>
      </c>
      <c r="B1522" s="144" t="s">
        <v>116</v>
      </c>
      <c r="C1522" s="144" t="s">
        <v>18</v>
      </c>
      <c r="D1522" s="145" t="n">
        <v>46648.7183</v>
      </c>
      <c r="E1522" s="145" t="n">
        <v>2413.17883802238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D</v>
      </c>
      <c r="H1522" s="144" t="str">
        <f aca="false">$F1522&amp;$C1522</f>
        <v>6NGI-MALIN</v>
      </c>
    </row>
    <row r="1523" customFormat="false" ht="12.75" hidden="false" customHeight="false" outlineLevel="0" collapsed="false">
      <c r="A1523" s="148" t="n">
        <v>39173</v>
      </c>
      <c r="B1523" s="144" t="s">
        <v>116</v>
      </c>
      <c r="C1523" s="144" t="s">
        <v>13</v>
      </c>
      <c r="D1523" s="145" t="n">
        <v>5473.4496</v>
      </c>
      <c r="E1523" s="145" t="n">
        <v>0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D</v>
      </c>
      <c r="H1523" s="144" t="str">
        <f aca="false">$F1523&amp;$C1523</f>
        <v>6NGI-PGE/CG</v>
      </c>
    </row>
    <row r="1524" customFormat="false" ht="12.75" hidden="false" customHeight="false" outlineLevel="0" collapsed="false">
      <c r="A1524" s="148" t="n">
        <v>39173</v>
      </c>
      <c r="B1524" s="144" t="s">
        <v>116</v>
      </c>
      <c r="C1524" s="144" t="s">
        <v>20</v>
      </c>
      <c r="D1524" s="145" t="n">
        <v>23324.3592</v>
      </c>
      <c r="E1524" s="145" t="n">
        <v>-2332.43592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D</v>
      </c>
      <c r="H1524" s="144" t="str">
        <f aca="false">$F1524&amp;$C1524</f>
        <v>6NGI-SOCAL</v>
      </c>
    </row>
    <row r="1525" customFormat="false" ht="12.75" hidden="false" customHeight="false" outlineLevel="0" collapsed="false">
      <c r="A1525" s="148" t="n">
        <v>39203</v>
      </c>
      <c r="B1525" s="144" t="s">
        <v>116</v>
      </c>
      <c r="C1525" s="144" t="s">
        <v>36</v>
      </c>
      <c r="D1525" s="145" t="n">
        <v>35979.539</v>
      </c>
      <c r="E1525" s="145" t="n">
        <v>1848.7587633029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D</v>
      </c>
      <c r="H1525" s="144" t="str">
        <f aca="false">$F1525&amp;$C1525</f>
        <v>6IF-CIG/RKYMTN</v>
      </c>
    </row>
    <row r="1526" customFormat="false" ht="12.75" hidden="false" customHeight="false" outlineLevel="0" collapsed="false">
      <c r="A1526" s="148" t="n">
        <v>39203</v>
      </c>
      <c r="B1526" s="144" t="s">
        <v>116</v>
      </c>
      <c r="C1526" s="144" t="s">
        <v>27</v>
      </c>
      <c r="D1526" s="145" t="n">
        <v>-1056958.9248</v>
      </c>
      <c r="E1526" s="145" t="n">
        <v>105695.89248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D</v>
      </c>
      <c r="H1526" s="144" t="str">
        <f aca="false">$F1526&amp;$C1526</f>
        <v>6IF-NWPL_ROCKY_M</v>
      </c>
    </row>
    <row r="1527" customFormat="false" ht="12.75" hidden="false" customHeight="false" outlineLevel="0" collapsed="false">
      <c r="A1527" s="148" t="n">
        <v>39203</v>
      </c>
      <c r="B1527" s="144" t="s">
        <v>116</v>
      </c>
      <c r="C1527" s="144" t="s">
        <v>18</v>
      </c>
      <c r="D1527" s="145" t="n">
        <v>47972.7187</v>
      </c>
      <c r="E1527" s="145" t="n">
        <v>2465.01168611665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D</v>
      </c>
      <c r="H1527" s="144" t="str">
        <f aca="false">$F1527&amp;$C1527</f>
        <v>6NGI-MALIN</v>
      </c>
    </row>
    <row r="1528" customFormat="false" ht="12.75" hidden="false" customHeight="false" outlineLevel="0" collapsed="false">
      <c r="A1528" s="148" t="n">
        <v>39203</v>
      </c>
      <c r="B1528" s="144" t="s">
        <v>116</v>
      </c>
      <c r="C1528" s="144" t="s">
        <v>13</v>
      </c>
      <c r="D1528" s="145" t="n">
        <v>5036.3617</v>
      </c>
      <c r="E1528" s="145" t="n">
        <v>0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D</v>
      </c>
      <c r="H1528" s="144" t="str">
        <f aca="false">$F1528&amp;$C1528</f>
        <v>6NGI-PGE/CG</v>
      </c>
    </row>
    <row r="1529" customFormat="false" ht="12.75" hidden="false" customHeight="false" outlineLevel="0" collapsed="false">
      <c r="A1529" s="148" t="n">
        <v>39203</v>
      </c>
      <c r="B1529" s="144" t="s">
        <v>116</v>
      </c>
      <c r="C1529" s="144" t="s">
        <v>20</v>
      </c>
      <c r="D1529" s="145" t="n">
        <v>33271.4017</v>
      </c>
      <c r="E1529" s="145" t="n">
        <v>-3327.14017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D</v>
      </c>
      <c r="H1529" s="144" t="str">
        <f aca="false">$F1529&amp;$C1529</f>
        <v>6NGI-SOCAL</v>
      </c>
    </row>
    <row r="1530" customFormat="false" ht="12.75" hidden="false" customHeight="false" outlineLevel="0" collapsed="false">
      <c r="A1530" s="148" t="n">
        <v>39234</v>
      </c>
      <c r="B1530" s="144" t="s">
        <v>116</v>
      </c>
      <c r="C1530" s="144" t="s">
        <v>36</v>
      </c>
      <c r="D1530" s="145" t="n">
        <v>34645.4557</v>
      </c>
      <c r="E1530" s="145" t="n">
        <v>1749.36545195338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D</v>
      </c>
      <c r="H1530" s="144" t="str">
        <f aca="false">$F1530&amp;$C1530</f>
        <v>6IF-CIG/RKYMTN</v>
      </c>
    </row>
    <row r="1531" customFormat="false" ht="12.75" hidden="false" customHeight="false" outlineLevel="0" collapsed="false">
      <c r="A1531" s="148" t="n">
        <v>39234</v>
      </c>
      <c r="B1531" s="144" t="s">
        <v>116</v>
      </c>
      <c r="C1531" s="144" t="s">
        <v>27</v>
      </c>
      <c r="D1531" s="145" t="n">
        <v>-1017768.0021</v>
      </c>
      <c r="E1531" s="145" t="n">
        <v>101776.80021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D</v>
      </c>
      <c r="H1531" s="144" t="str">
        <f aca="false">$F1531&amp;$C1531</f>
        <v>6IF-NWPL_ROCKY_M</v>
      </c>
    </row>
    <row r="1532" customFormat="false" ht="12.75" hidden="false" customHeight="false" outlineLevel="0" collapsed="false">
      <c r="A1532" s="148" t="n">
        <v>39234</v>
      </c>
      <c r="B1532" s="144" t="s">
        <v>116</v>
      </c>
      <c r="C1532" s="144" t="s">
        <v>18</v>
      </c>
      <c r="D1532" s="145" t="n">
        <v>46193.9409</v>
      </c>
      <c r="E1532" s="145" t="n">
        <v>2332.48726758806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D</v>
      </c>
      <c r="H1532" s="144" t="str">
        <f aca="false">$F1532&amp;$C1532</f>
        <v>6NGI-MALIN</v>
      </c>
    </row>
    <row r="1533" customFormat="false" ht="12.75" hidden="false" customHeight="false" outlineLevel="0" collapsed="false">
      <c r="A1533" s="148" t="n">
        <v>39234</v>
      </c>
      <c r="B1533" s="144" t="s">
        <v>116</v>
      </c>
      <c r="C1533" s="144" t="s">
        <v>13</v>
      </c>
      <c r="D1533" s="145" t="n">
        <v>3469.165</v>
      </c>
      <c r="E1533" s="145" t="n">
        <v>0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D</v>
      </c>
      <c r="H1533" s="144" t="str">
        <f aca="false">$F1533&amp;$C1533</f>
        <v>6NGI-PGE/CG</v>
      </c>
    </row>
    <row r="1534" customFormat="false" ht="12.75" hidden="false" customHeight="false" outlineLevel="0" collapsed="false">
      <c r="A1534" s="148" t="n">
        <v>39234</v>
      </c>
      <c r="B1534" s="144" t="s">
        <v>116</v>
      </c>
      <c r="C1534" s="144" t="s">
        <v>20</v>
      </c>
      <c r="D1534" s="145" t="n">
        <v>34645.4556</v>
      </c>
      <c r="E1534" s="145" t="n">
        <v>-3464.54556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D</v>
      </c>
      <c r="H1534" s="144" t="str">
        <f aca="false">$F1534&amp;$C1534</f>
        <v>6NGI-SOCAL</v>
      </c>
    </row>
    <row r="1535" customFormat="false" ht="12.75" hidden="false" customHeight="false" outlineLevel="0" collapsed="false">
      <c r="A1535" s="148" t="n">
        <v>39264</v>
      </c>
      <c r="B1535" s="144" t="s">
        <v>116</v>
      </c>
      <c r="C1535" s="144" t="s">
        <v>36</v>
      </c>
      <c r="D1535" s="145" t="n">
        <v>35626.6275</v>
      </c>
      <c r="E1535" s="145" t="n">
        <v>1680.90452412256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D</v>
      </c>
      <c r="H1535" s="144" t="str">
        <f aca="false">$F1535&amp;$C1535</f>
        <v>6IF-CIG/RKYMTN</v>
      </c>
    </row>
    <row r="1536" customFormat="false" ht="12.75" hidden="false" customHeight="false" outlineLevel="0" collapsed="false">
      <c r="A1536" s="148" t="n">
        <v>39264</v>
      </c>
      <c r="B1536" s="144" t="s">
        <v>116</v>
      </c>
      <c r="C1536" s="144" t="s">
        <v>27</v>
      </c>
      <c r="D1536" s="145" t="n">
        <v>-1046591.561</v>
      </c>
      <c r="E1536" s="145" t="n">
        <v>104659.1561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D</v>
      </c>
      <c r="H1536" s="144" t="str">
        <f aca="false">$F1536&amp;$C1536</f>
        <v>6IF-NWPL_ROCKY_M</v>
      </c>
    </row>
    <row r="1537" customFormat="false" ht="12.75" hidden="false" customHeight="false" outlineLevel="0" collapsed="false">
      <c r="A1537" s="148" t="n">
        <v>39264</v>
      </c>
      <c r="B1537" s="144" t="s">
        <v>116</v>
      </c>
      <c r="C1537" s="144" t="s">
        <v>18</v>
      </c>
      <c r="D1537" s="145" t="n">
        <v>47502.1701</v>
      </c>
      <c r="E1537" s="145" t="n">
        <v>2241.20603688153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D</v>
      </c>
      <c r="H1537" s="144" t="str">
        <f aca="false">$F1537&amp;$C1537</f>
        <v>6NGI-MALIN</v>
      </c>
    </row>
    <row r="1538" customFormat="false" ht="12.75" hidden="false" customHeight="false" outlineLevel="0" collapsed="false">
      <c r="A1538" s="148" t="n">
        <v>39264</v>
      </c>
      <c r="B1538" s="144" t="s">
        <v>116</v>
      </c>
      <c r="C1538" s="144" t="s">
        <v>13</v>
      </c>
      <c r="D1538" s="145" t="n">
        <v>2299.2583</v>
      </c>
      <c r="E1538" s="145" t="n">
        <v>0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D</v>
      </c>
      <c r="H1538" s="144" t="str">
        <f aca="false">$F1538&amp;$C1538</f>
        <v>6NGI-PGE/CG</v>
      </c>
    </row>
    <row r="1539" customFormat="false" ht="12.75" hidden="false" customHeight="false" outlineLevel="0" collapsed="false">
      <c r="A1539" s="148" t="n">
        <v>39264</v>
      </c>
      <c r="B1539" s="144" t="s">
        <v>116</v>
      </c>
      <c r="C1539" s="144" t="s">
        <v>20</v>
      </c>
      <c r="D1539" s="145" t="n">
        <v>71253.255</v>
      </c>
      <c r="E1539" s="145" t="n">
        <v>-7125.3255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D</v>
      </c>
      <c r="H1539" s="144" t="str">
        <f aca="false">$F1539&amp;$C1539</f>
        <v>6NGI-SOCAL</v>
      </c>
    </row>
    <row r="1540" customFormat="false" ht="12.75" hidden="false" customHeight="false" outlineLevel="0" collapsed="false">
      <c r="A1540" s="148" t="n">
        <v>39295</v>
      </c>
      <c r="B1540" s="144" t="s">
        <v>116</v>
      </c>
      <c r="C1540" s="144" t="s">
        <v>36</v>
      </c>
      <c r="D1540" s="145" t="n">
        <v>35446.943</v>
      </c>
      <c r="E1540" s="145" t="n">
        <v>1607.1665645121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D</v>
      </c>
      <c r="H1540" s="144" t="str">
        <f aca="false">$F1540&amp;$C1540</f>
        <v>6IF-CIG/RKYMTN</v>
      </c>
    </row>
    <row r="1541" customFormat="false" ht="12.75" hidden="false" customHeight="false" outlineLevel="0" collapsed="false">
      <c r="A1541" s="148" t="n">
        <v>39295</v>
      </c>
      <c r="B1541" s="144" t="s">
        <v>116</v>
      </c>
      <c r="C1541" s="144" t="s">
        <v>27</v>
      </c>
      <c r="D1541" s="145" t="n">
        <v>-1041313.0278</v>
      </c>
      <c r="E1541" s="145" t="n">
        <v>104131.30278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D</v>
      </c>
      <c r="H1541" s="144" t="str">
        <f aca="false">$F1541&amp;$C1541</f>
        <v>6IF-NWPL_ROCKY_M</v>
      </c>
    </row>
    <row r="1542" customFormat="false" ht="12.75" hidden="false" customHeight="false" outlineLevel="0" collapsed="false">
      <c r="A1542" s="148" t="n">
        <v>39295</v>
      </c>
      <c r="B1542" s="144" t="s">
        <v>116</v>
      </c>
      <c r="C1542" s="144" t="s">
        <v>18</v>
      </c>
      <c r="D1542" s="145" t="n">
        <v>47262.5906</v>
      </c>
      <c r="E1542" s="145" t="n">
        <v>2142.88874966013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D</v>
      </c>
      <c r="H1542" s="144" t="str">
        <f aca="false">$F1542&amp;$C1542</f>
        <v>6NGI-MALIN</v>
      </c>
    </row>
    <row r="1543" customFormat="false" ht="12.75" hidden="false" customHeight="false" outlineLevel="0" collapsed="false">
      <c r="A1543" s="148" t="n">
        <v>39295</v>
      </c>
      <c r="B1543" s="144" t="s">
        <v>116</v>
      </c>
      <c r="C1543" s="144" t="s">
        <v>13</v>
      </c>
      <c r="D1543" s="145" t="n">
        <v>7296.7342</v>
      </c>
      <c r="E1543" s="145" t="n">
        <v>0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D</v>
      </c>
      <c r="H1543" s="144" t="str">
        <f aca="false">$F1543&amp;$C1543</f>
        <v>6NGI-PGE/CG</v>
      </c>
    </row>
    <row r="1544" customFormat="false" ht="12.75" hidden="false" customHeight="false" outlineLevel="0" collapsed="false">
      <c r="A1544" s="148" t="n">
        <v>39295</v>
      </c>
      <c r="B1544" s="144" t="s">
        <v>116</v>
      </c>
      <c r="C1544" s="144" t="s">
        <v>20</v>
      </c>
      <c r="D1544" s="145" t="n">
        <v>70893.8859</v>
      </c>
      <c r="E1544" s="145" t="n">
        <v>-7089.38859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D</v>
      </c>
      <c r="H1544" s="144" t="str">
        <f aca="false">$F1544&amp;$C1544</f>
        <v>6NGI-SOCAL</v>
      </c>
    </row>
    <row r="1545" customFormat="false" ht="12.75" hidden="false" customHeight="false" outlineLevel="0" collapsed="false">
      <c r="A1545" s="148" t="n">
        <v>39326</v>
      </c>
      <c r="B1545" s="144" t="s">
        <v>116</v>
      </c>
      <c r="C1545" s="144" t="s">
        <v>36</v>
      </c>
      <c r="D1545" s="145" t="n">
        <v>34129.4019</v>
      </c>
      <c r="E1545" s="145" t="n">
        <v>1503.91611636157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D</v>
      </c>
      <c r="H1545" s="144" t="str">
        <f aca="false">$F1545&amp;$C1545</f>
        <v>6IF-CIG/RKYMTN</v>
      </c>
    </row>
    <row r="1546" customFormat="false" ht="12.75" hidden="false" customHeight="false" outlineLevel="0" collapsed="false">
      <c r="A1546" s="148" t="n">
        <v>39326</v>
      </c>
      <c r="B1546" s="144" t="s">
        <v>116</v>
      </c>
      <c r="C1546" s="144" t="s">
        <v>27</v>
      </c>
      <c r="D1546" s="145" t="n">
        <v>-1002608.0627</v>
      </c>
      <c r="E1546" s="145" t="n">
        <v>100260.80627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D</v>
      </c>
      <c r="H1546" s="144" t="str">
        <f aca="false">$F1546&amp;$C1546</f>
        <v>6IF-NWPL_ROCKY_M</v>
      </c>
    </row>
    <row r="1547" customFormat="false" ht="12.75" hidden="false" customHeight="false" outlineLevel="0" collapsed="false">
      <c r="A1547" s="148" t="n">
        <v>39326</v>
      </c>
      <c r="B1547" s="144" t="s">
        <v>116</v>
      </c>
      <c r="C1547" s="144" t="s">
        <v>18</v>
      </c>
      <c r="D1547" s="145" t="n">
        <v>45505.8691</v>
      </c>
      <c r="E1547" s="145" t="n">
        <v>2005.22148407559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D</v>
      </c>
      <c r="H1547" s="144" t="str">
        <f aca="false">$F1547&amp;$C1547</f>
        <v>6NGI-MALIN</v>
      </c>
    </row>
    <row r="1548" customFormat="false" ht="12.75" hidden="false" customHeight="false" outlineLevel="0" collapsed="false">
      <c r="A1548" s="148" t="n">
        <v>39326</v>
      </c>
      <c r="B1548" s="144" t="s">
        <v>116</v>
      </c>
      <c r="C1548" s="144" t="s">
        <v>13</v>
      </c>
      <c r="D1548" s="145" t="n">
        <v>3368.9512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D</v>
      </c>
      <c r="H1548" s="144" t="str">
        <f aca="false">$F1548&amp;$C1548</f>
        <v>6NGI-PGE/CG</v>
      </c>
    </row>
    <row r="1549" customFormat="false" ht="12.75" hidden="false" customHeight="false" outlineLevel="0" collapsed="false">
      <c r="A1549" s="148" t="n">
        <v>39326</v>
      </c>
      <c r="B1549" s="144" t="s">
        <v>116</v>
      </c>
      <c r="C1549" s="144" t="s">
        <v>20</v>
      </c>
      <c r="D1549" s="145" t="n">
        <v>68258.8038</v>
      </c>
      <c r="E1549" s="145" t="n">
        <v>-6825.88038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D</v>
      </c>
      <c r="H1549" s="144" t="str">
        <f aca="false">$F1549&amp;$C1549</f>
        <v>6NGI-SOCAL</v>
      </c>
    </row>
    <row r="1550" customFormat="false" ht="12.75" hidden="false" customHeight="false" outlineLevel="0" collapsed="false">
      <c r="A1550" s="148" t="n">
        <v>39356</v>
      </c>
      <c r="B1550" s="144" t="s">
        <v>116</v>
      </c>
      <c r="C1550" s="144" t="s">
        <v>36</v>
      </c>
      <c r="D1550" s="145" t="n">
        <v>35092.7694</v>
      </c>
      <c r="E1550" s="145" t="n">
        <v>1510.54888403483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D</v>
      </c>
      <c r="H1550" s="144" t="str">
        <f aca="false">$F1550&amp;$C1550</f>
        <v>6IF-CIG/RKYMTN</v>
      </c>
    </row>
    <row r="1551" customFormat="false" ht="12.75" hidden="false" customHeight="false" outlineLevel="0" collapsed="false">
      <c r="A1551" s="148" t="n">
        <v>39356</v>
      </c>
      <c r="B1551" s="144" t="s">
        <v>116</v>
      </c>
      <c r="C1551" s="144" t="s">
        <v>27</v>
      </c>
      <c r="D1551" s="145" t="n">
        <v>-1030908.5895</v>
      </c>
      <c r="E1551" s="145" t="n">
        <v>103090.85895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D</v>
      </c>
      <c r="H1551" s="144" t="str">
        <f aca="false">$F1551&amp;$C1551</f>
        <v>6IF-NWPL_ROCKY_M</v>
      </c>
    </row>
    <row r="1552" customFormat="false" ht="12.75" hidden="false" customHeight="false" outlineLevel="0" collapsed="false">
      <c r="A1552" s="148" t="n">
        <v>39356</v>
      </c>
      <c r="B1552" s="144" t="s">
        <v>116</v>
      </c>
      <c r="C1552" s="144" t="s">
        <v>18</v>
      </c>
      <c r="D1552" s="145" t="n">
        <v>46790.3592</v>
      </c>
      <c r="E1552" s="145" t="n">
        <v>2014.0651787131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D</v>
      </c>
      <c r="H1552" s="144" t="str">
        <f aca="false">$F1552&amp;$C1552</f>
        <v>6NGI-MALIN</v>
      </c>
    </row>
    <row r="1553" customFormat="false" ht="12.75" hidden="false" customHeight="false" outlineLevel="0" collapsed="false">
      <c r="A1553" s="148" t="n">
        <v>39356</v>
      </c>
      <c r="B1553" s="144" t="s">
        <v>116</v>
      </c>
      <c r="C1553" s="144" t="s">
        <v>13</v>
      </c>
      <c r="D1553" s="145" t="n">
        <v>3717.5695</v>
      </c>
      <c r="E1553" s="145" t="n">
        <v>0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D</v>
      </c>
      <c r="H1553" s="144" t="str">
        <f aca="false">$F1553&amp;$C1553</f>
        <v>6NGI-PGE/CG</v>
      </c>
    </row>
    <row r="1554" customFormat="false" ht="12.75" hidden="false" customHeight="false" outlineLevel="0" collapsed="false">
      <c r="A1554" s="148" t="n">
        <v>39356</v>
      </c>
      <c r="B1554" s="144" t="s">
        <v>116</v>
      </c>
      <c r="C1554" s="144" t="s">
        <v>20</v>
      </c>
      <c r="D1554" s="145" t="n">
        <v>70185.5388</v>
      </c>
      <c r="E1554" s="145" t="n">
        <v>-7018.55388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D</v>
      </c>
      <c r="H1554" s="144" t="str">
        <f aca="false">$F1554&amp;$C1554</f>
        <v>6NGI-SOCAL</v>
      </c>
    </row>
    <row r="1555" customFormat="false" ht="12.75" hidden="false" customHeight="false" outlineLevel="0" collapsed="false">
      <c r="A1555" s="148" t="n">
        <v>39387</v>
      </c>
      <c r="B1555" s="144" t="s">
        <v>116</v>
      </c>
      <c r="C1555" s="144" t="s">
        <v>36</v>
      </c>
      <c r="D1555" s="145" t="n">
        <v>33786.2893</v>
      </c>
      <c r="E1555" s="145" t="n">
        <v>1173.17890162692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D</v>
      </c>
      <c r="H1555" s="144" t="str">
        <f aca="false">$F1555&amp;$C1555</f>
        <v>6IF-CIG/RKYMTN</v>
      </c>
    </row>
    <row r="1556" customFormat="false" ht="12.75" hidden="false" customHeight="false" outlineLevel="0" collapsed="false">
      <c r="A1556" s="148" t="n">
        <v>39387</v>
      </c>
      <c r="B1556" s="144" t="s">
        <v>116</v>
      </c>
      <c r="C1556" s="144" t="s">
        <v>27</v>
      </c>
      <c r="D1556" s="145" t="n">
        <v>-992528.5584</v>
      </c>
      <c r="E1556" s="145" t="n">
        <v>99252.85584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D</v>
      </c>
      <c r="H1556" s="144" t="str">
        <f aca="false">$F1556&amp;$C1556</f>
        <v>6IF-NWPL_ROCKY_M</v>
      </c>
    </row>
    <row r="1557" customFormat="false" ht="12.75" hidden="false" customHeight="false" outlineLevel="0" collapsed="false">
      <c r="A1557" s="148" t="n">
        <v>39387</v>
      </c>
      <c r="B1557" s="144" t="s">
        <v>116</v>
      </c>
      <c r="C1557" s="144" t="s">
        <v>18</v>
      </c>
      <c r="D1557" s="145" t="n">
        <v>157669.35</v>
      </c>
      <c r="E1557" s="145" t="n">
        <v>5474.83487194408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D</v>
      </c>
      <c r="H1557" s="144" t="str">
        <f aca="false">$F1557&amp;$C1557</f>
        <v>6NGI-MALIN</v>
      </c>
    </row>
    <row r="1558" customFormat="false" ht="12.75" hidden="false" customHeight="false" outlineLevel="0" collapsed="false">
      <c r="A1558" s="148" t="n">
        <v>39387</v>
      </c>
      <c r="B1558" s="144" t="s">
        <v>116</v>
      </c>
      <c r="C1558" s="144" t="s">
        <v>13</v>
      </c>
      <c r="D1558" s="145" t="n">
        <v>2307.2282</v>
      </c>
      <c r="E1558" s="145" t="n">
        <v>0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D</v>
      </c>
      <c r="H1558" s="144" t="str">
        <f aca="false">$F1558&amp;$C1558</f>
        <v>6NGI-PGE/CG</v>
      </c>
    </row>
    <row r="1559" customFormat="false" ht="12.75" hidden="false" customHeight="false" outlineLevel="0" collapsed="false">
      <c r="A1559" s="148" t="n">
        <v>39387</v>
      </c>
      <c r="B1559" s="144" t="s">
        <v>116</v>
      </c>
      <c r="C1559" s="144" t="s">
        <v>20</v>
      </c>
      <c r="D1559" s="145" t="n">
        <v>67572.5786</v>
      </c>
      <c r="E1559" s="145" t="n">
        <v>-6757.25786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D</v>
      </c>
      <c r="H1559" s="144" t="str">
        <f aca="false">$F1559&amp;$C1559</f>
        <v>6NGI-SOCAL</v>
      </c>
    </row>
    <row r="1560" customFormat="false" ht="12.75" hidden="false" customHeight="false" outlineLevel="0" collapsed="false">
      <c r="A1560" s="148" t="n">
        <v>39417</v>
      </c>
      <c r="B1560" s="144" t="s">
        <v>116</v>
      </c>
      <c r="C1560" s="144" t="s">
        <v>36</v>
      </c>
      <c r="D1560" s="145" t="n">
        <v>34737.8792</v>
      </c>
      <c r="E1560" s="145" t="n">
        <v>1101.52258029666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D</v>
      </c>
      <c r="H1560" s="144" t="str">
        <f aca="false">$F1560&amp;$C1560</f>
        <v>6IF-CIG/RKYMTN</v>
      </c>
    </row>
    <row r="1561" customFormat="false" ht="12.75" hidden="false" customHeight="false" outlineLevel="0" collapsed="false">
      <c r="A1561" s="148" t="n">
        <v>39417</v>
      </c>
      <c r="B1561" s="144" t="s">
        <v>116</v>
      </c>
      <c r="C1561" s="144" t="s">
        <v>27</v>
      </c>
      <c r="D1561" s="145" t="n">
        <v>-1020483.0971</v>
      </c>
      <c r="E1561" s="145" t="n">
        <v>102048.30971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D</v>
      </c>
      <c r="H1561" s="144" t="str">
        <f aca="false">$F1561&amp;$C1561</f>
        <v>6IF-NWPL_ROCKY_M</v>
      </c>
    </row>
    <row r="1562" customFormat="false" ht="12.75" hidden="false" customHeight="false" outlineLevel="0" collapsed="false">
      <c r="A1562" s="148" t="n">
        <v>39417</v>
      </c>
      <c r="B1562" s="144" t="s">
        <v>116</v>
      </c>
      <c r="C1562" s="144" t="s">
        <v>18</v>
      </c>
      <c r="D1562" s="145" t="n">
        <v>162110.1029</v>
      </c>
      <c r="E1562" s="145" t="n">
        <v>5140.43870699409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D</v>
      </c>
      <c r="H1562" s="144" t="str">
        <f aca="false">$F1562&amp;$C1562</f>
        <v>6NGI-MALIN</v>
      </c>
    </row>
    <row r="1563" customFormat="false" ht="12.75" hidden="false" customHeight="false" outlineLevel="0" collapsed="false">
      <c r="A1563" s="148" t="n">
        <v>39417</v>
      </c>
      <c r="B1563" s="144" t="s">
        <v>116</v>
      </c>
      <c r="C1563" s="144" t="s">
        <v>13</v>
      </c>
      <c r="D1563" s="145" t="n">
        <v>2294.1941</v>
      </c>
      <c r="E1563" s="145" t="n">
        <v>0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D</v>
      </c>
      <c r="H1563" s="144" t="str">
        <f aca="false">$F1563&amp;$C1563</f>
        <v>6NGI-PGE/CG</v>
      </c>
    </row>
    <row r="1564" customFormat="false" ht="12.75" hidden="false" customHeight="false" outlineLevel="0" collapsed="false">
      <c r="A1564" s="148" t="n">
        <v>39417</v>
      </c>
      <c r="B1564" s="144" t="s">
        <v>116</v>
      </c>
      <c r="C1564" s="144" t="s">
        <v>20</v>
      </c>
      <c r="D1564" s="145" t="n">
        <v>69475.7583</v>
      </c>
      <c r="E1564" s="145" t="n">
        <v>-6947.57583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D</v>
      </c>
      <c r="H1564" s="144" t="str">
        <f aca="false">$F1564&amp;$C1564</f>
        <v>6NGI-SOCAL</v>
      </c>
    </row>
    <row r="1565" customFormat="false" ht="12.75" hidden="false" customHeight="false" outlineLevel="0" collapsed="false">
      <c r="A1565" s="148" t="n">
        <v>39448</v>
      </c>
      <c r="B1565" s="144" t="s">
        <v>116</v>
      </c>
      <c r="C1565" s="144" t="s">
        <v>27</v>
      </c>
      <c r="D1565" s="145" t="n">
        <v>-1019670.1681</v>
      </c>
      <c r="E1565" s="145" t="n">
        <v>101967.01681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D</v>
      </c>
      <c r="H1565" s="144" t="str">
        <f aca="false">$F1565&amp;$C1565</f>
        <v>6IF-NWPL_ROCKY_M</v>
      </c>
    </row>
    <row r="1566" customFormat="false" ht="12.75" hidden="false" customHeight="false" outlineLevel="0" collapsed="false">
      <c r="A1566" s="148" t="n">
        <v>39448</v>
      </c>
      <c r="B1566" s="144" t="s">
        <v>116</v>
      </c>
      <c r="C1566" s="144" t="s">
        <v>18</v>
      </c>
      <c r="D1566" s="145" t="n">
        <v>161267.3108</v>
      </c>
      <c r="E1566" s="145" t="n">
        <v>1534.15846055413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D</v>
      </c>
      <c r="H1566" s="144" t="str">
        <f aca="false">$F1566&amp;$C1566</f>
        <v>6NGI-MALIN</v>
      </c>
    </row>
    <row r="1567" customFormat="false" ht="12.75" hidden="false" customHeight="false" outlineLevel="0" collapsed="false">
      <c r="A1567" s="148" t="n">
        <v>39448</v>
      </c>
      <c r="B1567" s="144" t="s">
        <v>116</v>
      </c>
      <c r="C1567" s="144" t="s">
        <v>13</v>
      </c>
      <c r="D1567" s="145" t="n">
        <v>3454.2418</v>
      </c>
      <c r="E1567" s="145" t="n">
        <v>0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D</v>
      </c>
      <c r="H1567" s="144" t="str">
        <f aca="false">$F1567&amp;$C1567</f>
        <v>6NGI-PGE/CG</v>
      </c>
    </row>
    <row r="1568" customFormat="false" ht="12.75" hidden="false" customHeight="false" outlineLevel="0" collapsed="false">
      <c r="A1568" s="148" t="n">
        <v>39448</v>
      </c>
      <c r="B1568" s="144" t="s">
        <v>116</v>
      </c>
      <c r="C1568" s="144" t="s">
        <v>20</v>
      </c>
      <c r="D1568" s="145" t="n">
        <v>69114.5618</v>
      </c>
      <c r="E1568" s="145" t="n">
        <v>-6911.45618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D</v>
      </c>
      <c r="H1568" s="144" t="str">
        <f aca="false">$F1568&amp;$C1568</f>
        <v>6NGI-SOCAL</v>
      </c>
    </row>
    <row r="1569" customFormat="false" ht="12.75" hidden="false" customHeight="false" outlineLevel="0" collapsed="false">
      <c r="A1569" s="148" t="n">
        <v>39479</v>
      </c>
      <c r="B1569" s="144" t="s">
        <v>116</v>
      </c>
      <c r="C1569" s="144" t="s">
        <v>27</v>
      </c>
      <c r="D1569" s="145" t="n">
        <v>-948895.8495</v>
      </c>
      <c r="E1569" s="145" t="n">
        <v>94889.58495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D</v>
      </c>
      <c r="H1569" s="144" t="str">
        <f aca="false">$F1569&amp;$C1569</f>
        <v>6IF-NWPL_ROCKY_M</v>
      </c>
    </row>
    <row r="1570" customFormat="false" ht="12.75" hidden="false" customHeight="false" outlineLevel="0" collapsed="false">
      <c r="A1570" s="148" t="n">
        <v>39479</v>
      </c>
      <c r="B1570" s="144" t="s">
        <v>116</v>
      </c>
      <c r="C1570" s="144" t="s">
        <v>18</v>
      </c>
      <c r="D1570" s="145" t="n">
        <v>150073.903</v>
      </c>
      <c r="E1570" s="145" t="n">
        <v>1502.86653287612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D</v>
      </c>
      <c r="H1570" s="144" t="str">
        <f aca="false">$F1570&amp;$C1570</f>
        <v>6NGI-MALIN</v>
      </c>
    </row>
    <row r="1571" customFormat="false" ht="12.75" hidden="false" customHeight="false" outlineLevel="0" collapsed="false">
      <c r="A1571" s="148" t="n">
        <v>39479</v>
      </c>
      <c r="B1571" s="144" t="s">
        <v>116</v>
      </c>
      <c r="C1571" s="144" t="s">
        <v>13</v>
      </c>
      <c r="D1571" s="145" t="n">
        <v>3330.4578</v>
      </c>
      <c r="E1571" s="145" t="n">
        <v>0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D</v>
      </c>
      <c r="H1571" s="144" t="str">
        <f aca="false">$F1571&amp;$C1571</f>
        <v>6NGI-PGE/CG</v>
      </c>
    </row>
    <row r="1572" customFormat="false" ht="12.75" hidden="false" customHeight="false" outlineLevel="0" collapsed="false">
      <c r="A1572" s="148" t="n">
        <v>39479</v>
      </c>
      <c r="B1572" s="144" t="s">
        <v>116</v>
      </c>
      <c r="C1572" s="144" t="s">
        <v>20</v>
      </c>
      <c r="D1572" s="145" t="n">
        <v>64317.387</v>
      </c>
      <c r="E1572" s="145" t="n">
        <v>-6431.7387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D</v>
      </c>
      <c r="H1572" s="144" t="str">
        <f aca="false">$F1572&amp;$C1572</f>
        <v>6NGI-SOCAL</v>
      </c>
    </row>
    <row r="1573" customFormat="false" ht="12.75" hidden="false" customHeight="false" outlineLevel="0" collapsed="false">
      <c r="A1573" s="148" t="n">
        <v>39508</v>
      </c>
      <c r="B1573" s="144" t="s">
        <v>116</v>
      </c>
      <c r="C1573" s="144" t="s">
        <v>27</v>
      </c>
      <c r="D1573" s="145" t="n">
        <v>-1009344.1597</v>
      </c>
      <c r="E1573" s="145" t="n">
        <v>100934.41597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D</v>
      </c>
      <c r="H1573" s="144" t="str">
        <f aca="false">$F1573&amp;$C1573</f>
        <v>6IF-NWPL_ROCKY_M</v>
      </c>
    </row>
    <row r="1574" customFormat="false" ht="12.75" hidden="false" customHeight="false" outlineLevel="0" collapsed="false">
      <c r="A1574" s="148" t="n">
        <v>39508</v>
      </c>
      <c r="B1574" s="144" t="s">
        <v>116</v>
      </c>
      <c r="C1574" s="144" t="s">
        <v>18</v>
      </c>
      <c r="D1574" s="145" t="n">
        <v>159634.187</v>
      </c>
      <c r="E1574" s="145" t="n">
        <v>2709.94977940244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D</v>
      </c>
      <c r="H1574" s="144" t="str">
        <f aca="false">$F1574&amp;$C1574</f>
        <v>6NGI-MALIN</v>
      </c>
    </row>
    <row r="1575" customFormat="false" ht="12.75" hidden="false" customHeight="false" outlineLevel="0" collapsed="false">
      <c r="A1575" s="148" t="n">
        <v>39508</v>
      </c>
      <c r="B1575" s="144" t="s">
        <v>116</v>
      </c>
      <c r="C1575" s="144" t="s">
        <v>13</v>
      </c>
      <c r="D1575" s="145" t="n">
        <v>4950.1311</v>
      </c>
      <c r="E1575" s="145" t="n">
        <v>0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D</v>
      </c>
      <c r="H1575" s="144" t="str">
        <f aca="false">$F1575&amp;$C1575</f>
        <v>6NGI-PGE/CG</v>
      </c>
    </row>
    <row r="1576" customFormat="false" ht="12.75" hidden="false" customHeight="false" outlineLevel="0" collapsed="false">
      <c r="A1576" s="148" t="n">
        <v>39508</v>
      </c>
      <c r="B1576" s="144" t="s">
        <v>116</v>
      </c>
      <c r="C1576" s="144" t="s">
        <v>20</v>
      </c>
      <c r="D1576" s="145" t="n">
        <v>68414.6516</v>
      </c>
      <c r="E1576" s="145" t="n">
        <v>-6841.46516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D</v>
      </c>
      <c r="H1576" s="144" t="str">
        <f aca="false">$F1576&amp;$C1576</f>
        <v>6NGI-SOCAL</v>
      </c>
    </row>
    <row r="1577" customFormat="false" ht="12.75" hidden="false" customHeight="false" outlineLevel="0" collapsed="false">
      <c r="A1577" s="148" t="n">
        <v>39539</v>
      </c>
      <c r="B1577" s="144" t="s">
        <v>116</v>
      </c>
      <c r="C1577" s="144" t="s">
        <v>27</v>
      </c>
      <c r="D1577" s="145" t="n">
        <v>-971616.2926</v>
      </c>
      <c r="E1577" s="145" t="n">
        <v>97161.62926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D</v>
      </c>
      <c r="H1577" s="144" t="str">
        <f aca="false">$F1577&amp;$C1577</f>
        <v>6IF-NWPL_ROCKY_M</v>
      </c>
    </row>
    <row r="1578" customFormat="false" ht="12.75" hidden="false" customHeight="false" outlineLevel="0" collapsed="false">
      <c r="A1578" s="148" t="n">
        <v>39539</v>
      </c>
      <c r="B1578" s="144" t="s">
        <v>116</v>
      </c>
      <c r="C1578" s="144" t="s">
        <v>18</v>
      </c>
      <c r="D1578" s="145" t="n">
        <v>153667.2854</v>
      </c>
      <c r="E1578" s="145" t="n">
        <v>2582.93639510407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D</v>
      </c>
      <c r="H1578" s="144" t="str">
        <f aca="false">$F1578&amp;$C1578</f>
        <v>6NGI-MALIN</v>
      </c>
    </row>
    <row r="1579" customFormat="false" ht="12.75" hidden="false" customHeight="false" outlineLevel="0" collapsed="false">
      <c r="A1579" s="148" t="n">
        <v>39539</v>
      </c>
      <c r="B1579" s="144" t="s">
        <v>116</v>
      </c>
      <c r="C1579" s="144" t="s">
        <v>13</v>
      </c>
      <c r="D1579" s="145" t="n">
        <v>5151.5128</v>
      </c>
      <c r="E1579" s="145" t="n">
        <v>0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D</v>
      </c>
      <c r="H1579" s="144" t="str">
        <f aca="false">$F1579&amp;$C1579</f>
        <v>6NGI-PGE/CG</v>
      </c>
    </row>
    <row r="1580" customFormat="false" ht="12.75" hidden="false" customHeight="false" outlineLevel="0" collapsed="false">
      <c r="A1580" s="148" t="n">
        <v>39539</v>
      </c>
      <c r="B1580" s="144" t="s">
        <v>116</v>
      </c>
      <c r="C1580" s="144" t="s">
        <v>20</v>
      </c>
      <c r="D1580" s="145" t="n">
        <v>65857.408</v>
      </c>
      <c r="E1580" s="145" t="n">
        <v>-6585.7408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D</v>
      </c>
      <c r="H1580" s="144" t="str">
        <f aca="false">$F1580&amp;$C1580</f>
        <v>6NGI-SOCAL</v>
      </c>
    </row>
    <row r="1581" customFormat="false" ht="12.75" hidden="false" customHeight="false" outlineLevel="0" collapsed="false">
      <c r="A1581" s="148" t="n">
        <v>39569</v>
      </c>
      <c r="B1581" s="144" t="s">
        <v>116</v>
      </c>
      <c r="C1581" s="144" t="s">
        <v>27</v>
      </c>
      <c r="D1581" s="145" t="n">
        <v>-998831.9701</v>
      </c>
      <c r="E1581" s="145" t="n">
        <v>99883.19701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D</v>
      </c>
      <c r="H1581" s="144" t="str">
        <f aca="false">$F1581&amp;$C1581</f>
        <v>6IF-NWPL_ROCKY_M</v>
      </c>
    </row>
    <row r="1582" customFormat="false" ht="12.75" hidden="false" customHeight="false" outlineLevel="0" collapsed="false">
      <c r="A1582" s="148" t="n">
        <v>39569</v>
      </c>
      <c r="B1582" s="144" t="s">
        <v>116</v>
      </c>
      <c r="C1582" s="144" t="s">
        <v>18</v>
      </c>
      <c r="D1582" s="145" t="n">
        <v>157971.6174</v>
      </c>
      <c r="E1582" s="145" t="n">
        <v>2577.07833020271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D</v>
      </c>
      <c r="H1582" s="144" t="str">
        <f aca="false">$F1582&amp;$C1582</f>
        <v>6NGI-MALIN</v>
      </c>
    </row>
    <row r="1583" customFormat="false" ht="12.75" hidden="false" customHeight="false" outlineLevel="0" collapsed="false">
      <c r="A1583" s="148" t="n">
        <v>39569</v>
      </c>
      <c r="B1583" s="144" t="s">
        <v>116</v>
      </c>
      <c r="C1583" s="144" t="s">
        <v>13</v>
      </c>
      <c r="D1583" s="145" t="n">
        <v>4737.6926</v>
      </c>
      <c r="E1583" s="145" t="n">
        <v>0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D</v>
      </c>
      <c r="H1583" s="144" t="str">
        <f aca="false">$F1583&amp;$C1583</f>
        <v>6NGI-PGE/CG</v>
      </c>
    </row>
    <row r="1584" customFormat="false" ht="12.75" hidden="false" customHeight="false" outlineLevel="0" collapsed="false">
      <c r="A1584" s="148" t="n">
        <v>39569</v>
      </c>
      <c r="B1584" s="144" t="s">
        <v>116</v>
      </c>
      <c r="C1584" s="144" t="s">
        <v>20</v>
      </c>
      <c r="D1584" s="145" t="n">
        <v>67702.1218</v>
      </c>
      <c r="E1584" s="145" t="n">
        <v>-6770.21218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D</v>
      </c>
      <c r="H1584" s="144" t="str">
        <f aca="false">$F1584&amp;$C1584</f>
        <v>6NGI-SOCAL</v>
      </c>
    </row>
    <row r="1585" customFormat="false" ht="12.75" hidden="false" customHeight="false" outlineLevel="0" collapsed="false">
      <c r="A1585" s="148" t="n">
        <v>39600</v>
      </c>
      <c r="B1585" s="144" t="s">
        <v>116</v>
      </c>
      <c r="C1585" s="144" t="s">
        <v>27</v>
      </c>
      <c r="D1585" s="145" t="n">
        <v>-961437.2348</v>
      </c>
      <c r="E1585" s="145" t="n">
        <v>96143.72348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D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39600</v>
      </c>
      <c r="B1586" s="144" t="s">
        <v>116</v>
      </c>
      <c r="C1586" s="144" t="s">
        <v>18</v>
      </c>
      <c r="D1586" s="145" t="n">
        <v>152057.4027</v>
      </c>
      <c r="E1586" s="145" t="n">
        <v>2169.86935691527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D</v>
      </c>
      <c r="H1586" s="144" t="str">
        <f aca="false">$F1586&amp;$C1586</f>
        <v>6NGI-MALIN</v>
      </c>
    </row>
    <row r="1587" customFormat="false" ht="12.75" hidden="false" customHeight="false" outlineLevel="0" collapsed="false">
      <c r="A1587" s="148" t="n">
        <v>39600</v>
      </c>
      <c r="B1587" s="144" t="s">
        <v>116</v>
      </c>
      <c r="C1587" s="144" t="s">
        <v>13</v>
      </c>
      <c r="D1587" s="145" t="n">
        <v>3262.7174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D</v>
      </c>
      <c r="H1587" s="144" t="str">
        <f aca="false">$F1587&amp;$C1587</f>
        <v>6NGI-PGE/CG</v>
      </c>
    </row>
    <row r="1588" customFormat="false" ht="12.75" hidden="false" customHeight="false" outlineLevel="0" collapsed="false">
      <c r="A1588" s="148" t="n">
        <v>39600</v>
      </c>
      <c r="B1588" s="144" t="s">
        <v>116</v>
      </c>
      <c r="C1588" s="144" t="s">
        <v>20</v>
      </c>
      <c r="D1588" s="145" t="n">
        <v>65167.4583</v>
      </c>
      <c r="E1588" s="145" t="n">
        <v>-6516.74583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D</v>
      </c>
      <c r="H1588" s="144" t="str">
        <f aca="false">$F1588&amp;$C1588</f>
        <v>6NGI-SOCAL</v>
      </c>
    </row>
    <row r="1589" customFormat="false" ht="12.75" hidden="false" customHeight="false" outlineLevel="0" collapsed="false">
      <c r="A1589" s="148" t="n">
        <v>39630</v>
      </c>
      <c r="B1589" s="144" t="s">
        <v>116</v>
      </c>
      <c r="C1589" s="144" t="s">
        <v>27</v>
      </c>
      <c r="D1589" s="145" t="n">
        <v>-988308.3099</v>
      </c>
      <c r="E1589" s="145" t="n">
        <v>98830.83099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D</v>
      </c>
      <c r="H1589" s="144" t="str">
        <f aca="false">$F1589&amp;$C1589</f>
        <v>6IF-NWPL_ROCKY_M</v>
      </c>
    </row>
    <row r="1590" customFormat="false" ht="12.75" hidden="false" customHeight="false" outlineLevel="0" collapsed="false">
      <c r="A1590" s="148" t="n">
        <v>39630</v>
      </c>
      <c r="B1590" s="144" t="s">
        <v>116</v>
      </c>
      <c r="C1590" s="144" t="s">
        <v>18</v>
      </c>
      <c r="D1590" s="145" t="n">
        <v>156307.2339</v>
      </c>
      <c r="E1590" s="145" t="n">
        <v>1862.67526573848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D</v>
      </c>
      <c r="H1590" s="144" t="str">
        <f aca="false">$F1590&amp;$C1590</f>
        <v>6NGI-MALIN</v>
      </c>
    </row>
    <row r="1591" customFormat="false" ht="12.75" hidden="false" customHeight="false" outlineLevel="0" collapsed="false">
      <c r="A1591" s="148" t="n">
        <v>39630</v>
      </c>
      <c r="B1591" s="144" t="s">
        <v>116</v>
      </c>
      <c r="C1591" s="144" t="s">
        <v>13</v>
      </c>
      <c r="D1591" s="145" t="n">
        <v>2162.3701</v>
      </c>
      <c r="E1591" s="145" t="n">
        <v>0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D</v>
      </c>
      <c r="H1591" s="144" t="str">
        <f aca="false">$F1591&amp;$C1591</f>
        <v>6NGI-PGE/CG</v>
      </c>
    </row>
    <row r="1592" customFormat="false" ht="12.75" hidden="false" customHeight="false" outlineLevel="0" collapsed="false">
      <c r="A1592" s="148" t="n">
        <v>39630</v>
      </c>
      <c r="B1592" s="144" t="s">
        <v>116</v>
      </c>
      <c r="C1592" s="144" t="s">
        <v>20</v>
      </c>
      <c r="D1592" s="145" t="n">
        <v>66988.8145</v>
      </c>
      <c r="E1592" s="145" t="n">
        <v>-6698.88145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D</v>
      </c>
      <c r="H1592" s="144" t="str">
        <f aca="false">$F1592&amp;$C1592</f>
        <v>6NGI-SOCAL</v>
      </c>
    </row>
    <row r="1593" customFormat="false" ht="12.75" hidden="false" customHeight="false" outlineLevel="0" collapsed="false">
      <c r="A1593" s="148" t="n">
        <v>39661</v>
      </c>
      <c r="B1593" s="144" t="s">
        <v>116</v>
      </c>
      <c r="C1593" s="144" t="s">
        <v>27</v>
      </c>
      <c r="D1593" s="145" t="n">
        <v>-982956.6955</v>
      </c>
      <c r="E1593" s="145" t="n">
        <v>98295.66955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D</v>
      </c>
      <c r="H1593" s="144" t="str">
        <f aca="false">$F1593&amp;$C1593</f>
        <v>6IF-NWPL_ROCKY_M</v>
      </c>
    </row>
    <row r="1594" customFormat="false" ht="12.75" hidden="false" customHeight="false" outlineLevel="0" collapsed="false">
      <c r="A1594" s="148" t="n">
        <v>39661</v>
      </c>
      <c r="B1594" s="144" t="s">
        <v>116</v>
      </c>
      <c r="C1594" s="144" t="s">
        <v>18</v>
      </c>
      <c r="D1594" s="145" t="n">
        <v>155460.842</v>
      </c>
      <c r="E1594" s="145" t="n">
        <v>1898.43811908443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D</v>
      </c>
      <c r="H1594" s="144" t="str">
        <f aca="false">$F1594&amp;$C1594</f>
        <v>6NGI-MALIN</v>
      </c>
    </row>
    <row r="1595" customFormat="false" ht="12.75" hidden="false" customHeight="false" outlineLevel="0" collapsed="false">
      <c r="A1595" s="148" t="n">
        <v>39661</v>
      </c>
      <c r="B1595" s="144" t="s">
        <v>116</v>
      </c>
      <c r="C1595" s="144" t="s">
        <v>13</v>
      </c>
      <c r="D1595" s="145" t="n">
        <v>6856.7545</v>
      </c>
      <c r="E1595" s="145" t="n">
        <v>0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D</v>
      </c>
      <c r="H1595" s="144" t="str">
        <f aca="false">$F1595&amp;$C1595</f>
        <v>6NGI-PGE/CG</v>
      </c>
    </row>
    <row r="1596" customFormat="false" ht="12.75" hidden="false" customHeight="false" outlineLevel="0" collapsed="false">
      <c r="A1596" s="148" t="n">
        <v>39661</v>
      </c>
      <c r="B1596" s="144" t="s">
        <v>116</v>
      </c>
      <c r="C1596" s="144" t="s">
        <v>20</v>
      </c>
      <c r="D1596" s="145" t="n">
        <v>66626.0752</v>
      </c>
      <c r="E1596" s="145" t="n">
        <v>-6662.60752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D</v>
      </c>
      <c r="H1596" s="144" t="str">
        <f aca="false">$F1596&amp;$C1596</f>
        <v>6NGI-SOCAL</v>
      </c>
    </row>
    <row r="1597" customFormat="false" ht="12.75" hidden="false" customHeight="false" outlineLevel="0" collapsed="false">
      <c r="A1597" s="148" t="n">
        <v>39692</v>
      </c>
      <c r="B1597" s="144" t="s">
        <v>116</v>
      </c>
      <c r="C1597" s="144" t="s">
        <v>27</v>
      </c>
      <c r="D1597" s="145" t="n">
        <v>-961885.2569</v>
      </c>
      <c r="E1597" s="145" t="n">
        <v>96188.52569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D</v>
      </c>
      <c r="H1597" s="144" t="str">
        <f aca="false">$F1597&amp;$C1597</f>
        <v>6IF-NWPL_ROCKY_M</v>
      </c>
    </row>
    <row r="1598" customFormat="false" ht="12.75" hidden="false" customHeight="false" outlineLevel="0" collapsed="false">
      <c r="A1598" s="148" t="n">
        <v>39692</v>
      </c>
      <c r="B1598" s="144" t="s">
        <v>116</v>
      </c>
      <c r="C1598" s="144" t="s">
        <v>18</v>
      </c>
      <c r="D1598" s="145" t="n">
        <v>149626.5956</v>
      </c>
      <c r="E1598" s="145" t="n">
        <v>1697.58939534617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D</v>
      </c>
      <c r="H1598" s="144" t="str">
        <f aca="false">$F1598&amp;$C1598</f>
        <v>6NGI-MALIN</v>
      </c>
    </row>
    <row r="1599" customFormat="false" ht="12.75" hidden="false" customHeight="false" outlineLevel="0" collapsed="false">
      <c r="A1599" s="148" t="n">
        <v>39692</v>
      </c>
      <c r="B1599" s="144" t="s">
        <v>116</v>
      </c>
      <c r="C1599" s="144" t="s">
        <v>20</v>
      </c>
      <c r="D1599" s="145" t="n">
        <v>64125.6838</v>
      </c>
      <c r="E1599" s="145" t="n">
        <v>-6412.56838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D</v>
      </c>
      <c r="H1599" s="144" t="str">
        <f aca="false">$F1599&amp;$C1599</f>
        <v>6NGI-SOCAL</v>
      </c>
    </row>
    <row r="1600" customFormat="false" ht="12.75" hidden="false" customHeight="false" outlineLevel="0" collapsed="false">
      <c r="A1600" s="148" t="n">
        <v>39722</v>
      </c>
      <c r="B1600" s="144" t="s">
        <v>116</v>
      </c>
      <c r="C1600" s="144" t="s">
        <v>27</v>
      </c>
      <c r="D1600" s="145" t="n">
        <v>-988679.1429</v>
      </c>
      <c r="E1600" s="145" t="n">
        <v>98867.91429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D</v>
      </c>
      <c r="H1600" s="144" t="str">
        <f aca="false">$F1600&amp;$C1600</f>
        <v>6IF-NWPL_ROCKY_M</v>
      </c>
    </row>
    <row r="1601" customFormat="false" ht="12.75" hidden="false" customHeight="false" outlineLevel="0" collapsed="false">
      <c r="A1601" s="148" t="n">
        <v>39722</v>
      </c>
      <c r="B1601" s="144" t="s">
        <v>116</v>
      </c>
      <c r="C1601" s="144" t="s">
        <v>18</v>
      </c>
      <c r="D1601" s="145" t="n">
        <v>153794.5333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D</v>
      </c>
      <c r="H1601" s="144" t="str">
        <f aca="false">$F1601&amp;$C1601</f>
        <v>6NGI-MALIN</v>
      </c>
    </row>
    <row r="1602" customFormat="false" ht="12.75" hidden="false" customHeight="false" outlineLevel="0" collapsed="false">
      <c r="A1602" s="148" t="n">
        <v>39722</v>
      </c>
      <c r="B1602" s="144" t="s">
        <v>116</v>
      </c>
      <c r="C1602" s="144" t="s">
        <v>13</v>
      </c>
      <c r="D1602" s="145" t="n">
        <v>3491.2068</v>
      </c>
      <c r="E1602" s="145" t="n">
        <v>0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D</v>
      </c>
      <c r="H1602" s="144" t="str">
        <f aca="false">$F1602&amp;$C1602</f>
        <v>6NGI-PGE/CG</v>
      </c>
    </row>
    <row r="1603" customFormat="false" ht="12.75" hidden="false" customHeight="false" outlineLevel="0" collapsed="false">
      <c r="A1603" s="148" t="n">
        <v>39722</v>
      </c>
      <c r="B1603" s="144" t="s">
        <v>116</v>
      </c>
      <c r="C1603" s="144" t="s">
        <v>20</v>
      </c>
      <c r="D1603" s="145" t="n">
        <v>65911.9429</v>
      </c>
      <c r="E1603" s="145" t="n">
        <v>-6591.19429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D</v>
      </c>
      <c r="H1603" s="144" t="str">
        <f aca="false">$F1603&amp;$C1603</f>
        <v>6NGI-SOCAL</v>
      </c>
    </row>
    <row r="1604" customFormat="false" ht="12.75" hidden="false" customHeight="false" outlineLevel="0" collapsed="false">
      <c r="A1604" s="148" t="n">
        <v>39753</v>
      </c>
      <c r="B1604" s="144" t="s">
        <v>116</v>
      </c>
      <c r="C1604" s="144" t="s">
        <v>27</v>
      </c>
      <c r="D1604" s="145" t="n">
        <v>-845869.7332</v>
      </c>
      <c r="E1604" s="145" t="n">
        <v>84586.97332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D</v>
      </c>
      <c r="H1604" s="144" t="str">
        <f aca="false">$F1604&amp;$C1604</f>
        <v>6IF-NWPL_ROCKY_M</v>
      </c>
    </row>
    <row r="1605" customFormat="false" ht="12.75" hidden="false" customHeight="false" outlineLevel="0" collapsed="false">
      <c r="A1605" s="148" t="n">
        <v>39753</v>
      </c>
      <c r="B1605" s="144" t="s">
        <v>116</v>
      </c>
      <c r="C1605" s="144" t="s">
        <v>13</v>
      </c>
      <c r="D1605" s="145" t="n">
        <v>2165.4265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D</v>
      </c>
      <c r="H1605" s="144" t="str">
        <f aca="false">$F1605&amp;$C1605</f>
        <v>6NGI-PGE/CG</v>
      </c>
    </row>
    <row r="1606" customFormat="false" ht="12.75" hidden="false" customHeight="false" outlineLevel="0" collapsed="false">
      <c r="A1606" s="148" t="n">
        <v>39783</v>
      </c>
      <c r="B1606" s="144" t="s">
        <v>116</v>
      </c>
      <c r="C1606" s="144" t="s">
        <v>27</v>
      </c>
      <c r="D1606" s="145" t="n">
        <v>-869864.9044</v>
      </c>
      <c r="E1606" s="145" t="n">
        <v>86986.49044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D</v>
      </c>
      <c r="H1606" s="144" t="str">
        <f aca="false">$F1606&amp;$C1606</f>
        <v>6IF-NWPL_ROCKY_M</v>
      </c>
    </row>
    <row r="1607" customFormat="false" ht="12.75" hidden="false" customHeight="false" outlineLevel="0" collapsed="false">
      <c r="A1607" s="148" t="n">
        <v>39783</v>
      </c>
      <c r="B1607" s="144" t="s">
        <v>116</v>
      </c>
      <c r="C1607" s="144" t="s">
        <v>13</v>
      </c>
      <c r="D1607" s="145" t="n">
        <v>2155.0202</v>
      </c>
      <c r="E1607" s="145" t="n">
        <v>0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D</v>
      </c>
      <c r="H1607" s="144" t="str">
        <f aca="false">$F1607&amp;$C1607</f>
        <v>6NGI-PGE/CG</v>
      </c>
    </row>
    <row r="1608" customFormat="false" ht="12.75" hidden="false" customHeight="false" outlineLevel="0" collapsed="false">
      <c r="A1608" s="148" t="n">
        <v>39814</v>
      </c>
      <c r="B1608" s="144" t="s">
        <v>116</v>
      </c>
      <c r="C1608" s="144" t="s">
        <v>27</v>
      </c>
      <c r="D1608" s="145" t="n">
        <v>-216382.5888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D</v>
      </c>
      <c r="H1608" s="144" t="str">
        <f aca="false">$F1608&amp;$C1608</f>
        <v>6IF-NWPL_ROCKY_M</v>
      </c>
    </row>
    <row r="1609" customFormat="false" ht="12.75" hidden="false" customHeight="false" outlineLevel="0" collapsed="false">
      <c r="A1609" s="148" t="n">
        <v>39814</v>
      </c>
      <c r="B1609" s="144" t="s">
        <v>116</v>
      </c>
      <c r="C1609" s="144" t="s">
        <v>13</v>
      </c>
      <c r="D1609" s="145" t="n">
        <v>3243.6448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D</v>
      </c>
      <c r="H1609" s="144" t="str">
        <f aca="false">$F1609&amp;$C1609</f>
        <v>6NGI-PGE/CG</v>
      </c>
    </row>
    <row r="1610" customFormat="false" ht="12.75" hidden="false" customHeight="false" outlineLevel="0" collapsed="false">
      <c r="A1610" s="148" t="n">
        <v>39845</v>
      </c>
      <c r="B1610" s="144" t="s">
        <v>116</v>
      </c>
      <c r="C1610" s="144" t="s">
        <v>27</v>
      </c>
      <c r="D1610" s="145" t="n">
        <v>-194464.9636</v>
      </c>
      <c r="E1610" s="145" t="n">
        <v>0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D</v>
      </c>
      <c r="H1610" s="144" t="str">
        <f aca="false">$F1610&amp;$C1610</f>
        <v>6IF-NWPL_ROCKY_M</v>
      </c>
    </row>
    <row r="1611" customFormat="false" ht="12.75" hidden="false" customHeight="false" outlineLevel="0" collapsed="false">
      <c r="A1611" s="148" t="n">
        <v>39845</v>
      </c>
      <c r="B1611" s="144" t="s">
        <v>116</v>
      </c>
      <c r="C1611" s="144" t="s">
        <v>13</v>
      </c>
      <c r="D1611" s="145" t="n">
        <v>3126.0243</v>
      </c>
      <c r="E1611" s="145" t="n">
        <v>0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D</v>
      </c>
      <c r="H1611" s="144" t="str">
        <f aca="false">$F1611&amp;$C1611</f>
        <v>6NGI-PGE/CG</v>
      </c>
    </row>
    <row r="1612" customFormat="false" ht="12.75" hidden="false" customHeight="false" outlineLevel="0" collapsed="false">
      <c r="A1612" s="148" t="n">
        <v>39873</v>
      </c>
      <c r="B1612" s="144" t="s">
        <v>116</v>
      </c>
      <c r="C1612" s="144" t="s">
        <v>27</v>
      </c>
      <c r="D1612" s="145" t="n">
        <v>-214324.4737</v>
      </c>
      <c r="E1612" s="145" t="n">
        <v>0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D</v>
      </c>
      <c r="H1612" s="144" t="str">
        <f aca="false">$F1612&amp;$C1612</f>
        <v>6IF-NWPL_ROCKY_M</v>
      </c>
    </row>
    <row r="1613" customFormat="false" ht="12.75" hidden="false" customHeight="false" outlineLevel="0" collapsed="false">
      <c r="A1613" s="148" t="n">
        <v>39873</v>
      </c>
      <c r="B1613" s="144" t="s">
        <v>116</v>
      </c>
      <c r="C1613" s="144" t="s">
        <v>13</v>
      </c>
      <c r="D1613" s="145" t="n">
        <v>4652.2238</v>
      </c>
      <c r="E1613" s="145" t="n">
        <v>0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D</v>
      </c>
      <c r="H1613" s="144" t="str">
        <f aca="false">$F1613&amp;$C1613</f>
        <v>6NGI-PGE/CG</v>
      </c>
    </row>
    <row r="1614" customFormat="false" ht="12.75" hidden="false" customHeight="false" outlineLevel="0" collapsed="false">
      <c r="A1614" s="148" t="n">
        <v>39904</v>
      </c>
      <c r="B1614" s="144" t="s">
        <v>116</v>
      </c>
      <c r="C1614" s="144" t="s">
        <v>27</v>
      </c>
      <c r="D1614" s="145" t="n">
        <v>-206366.5209</v>
      </c>
      <c r="E1614" s="145" t="n">
        <v>0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D</v>
      </c>
      <c r="H1614" s="144" t="str">
        <f aca="false">$F1614&amp;$C1614</f>
        <v>6IF-NWPL_ROCKY_M</v>
      </c>
    </row>
    <row r="1615" customFormat="false" ht="12.75" hidden="false" customHeight="false" outlineLevel="0" collapsed="false">
      <c r="A1615" s="148" t="n">
        <v>39904</v>
      </c>
      <c r="B1615" s="144" t="s">
        <v>116</v>
      </c>
      <c r="C1615" s="144" t="s">
        <v>13</v>
      </c>
      <c r="D1615" s="145" t="n">
        <v>4842.0465</v>
      </c>
      <c r="E1615" s="145" t="n">
        <v>0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D</v>
      </c>
      <c r="H1615" s="144" t="str">
        <f aca="false">$F1615&amp;$C1615</f>
        <v>6NGI-PGE/CG</v>
      </c>
    </row>
    <row r="1616" customFormat="false" ht="12.75" hidden="false" customHeight="false" outlineLevel="0" collapsed="false">
      <c r="A1616" s="148" t="n">
        <v>39934</v>
      </c>
      <c r="B1616" s="144" t="s">
        <v>116</v>
      </c>
      <c r="C1616" s="144" t="s">
        <v>27</v>
      </c>
      <c r="D1616" s="145" t="n">
        <v>-212202.7002</v>
      </c>
      <c r="E1616" s="145" t="n">
        <v>0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D</v>
      </c>
      <c r="H1616" s="144" t="str">
        <f aca="false">$F1616&amp;$C1616</f>
        <v>6IF-NWPL_ROCKY_M</v>
      </c>
    </row>
    <row r="1617" customFormat="false" ht="12.75" hidden="false" customHeight="false" outlineLevel="0" collapsed="false">
      <c r="A1617" s="148" t="n">
        <v>39934</v>
      </c>
      <c r="B1617" s="144" t="s">
        <v>116</v>
      </c>
      <c r="C1617" s="144" t="s">
        <v>13</v>
      </c>
      <c r="D1617" s="145" t="n">
        <v>4454.2031</v>
      </c>
      <c r="E1617" s="145" t="n">
        <v>0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D</v>
      </c>
      <c r="H1617" s="144" t="str">
        <f aca="false">$F1617&amp;$C1617</f>
        <v>6NGI-PGE/CG</v>
      </c>
    </row>
    <row r="1618" customFormat="false" ht="12.75" hidden="false" customHeight="false" outlineLevel="0" collapsed="false">
      <c r="A1618" s="148" t="n">
        <v>39965</v>
      </c>
      <c r="B1618" s="144" t="s">
        <v>116</v>
      </c>
      <c r="C1618" s="144" t="s">
        <v>27</v>
      </c>
      <c r="D1618" s="145" t="n">
        <v>-204316.3313</v>
      </c>
      <c r="E1618" s="145" t="n">
        <v>0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D</v>
      </c>
      <c r="H1618" s="144" t="str">
        <f aca="false">$F1618&amp;$C1618</f>
        <v>6IF-NWPL_ROCKY_M</v>
      </c>
    </row>
    <row r="1619" customFormat="false" ht="12.75" hidden="false" customHeight="false" outlineLevel="0" collapsed="false">
      <c r="A1619" s="148" t="n">
        <v>39965</v>
      </c>
      <c r="B1619" s="144" t="s">
        <v>116</v>
      </c>
      <c r="C1619" s="144" t="s">
        <v>13</v>
      </c>
      <c r="D1619" s="145" t="n">
        <v>3068.8313</v>
      </c>
      <c r="E1619" s="145" t="n">
        <v>0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D</v>
      </c>
      <c r="H1619" s="144" t="str">
        <f aca="false">$F1619&amp;$C1619</f>
        <v>6NGI-PGE/CG</v>
      </c>
    </row>
    <row r="1620" customFormat="false" ht="12.75" hidden="false" customHeight="false" outlineLevel="0" collapsed="false">
      <c r="A1620" s="148" t="n">
        <v>39995</v>
      </c>
      <c r="B1620" s="144" t="s">
        <v>116</v>
      </c>
      <c r="C1620" s="144" t="s">
        <v>27</v>
      </c>
      <c r="D1620" s="145" t="n">
        <v>-210087.3676</v>
      </c>
      <c r="E1620" s="145" t="n">
        <v>0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D</v>
      </c>
      <c r="H1620" s="144" t="str">
        <f aca="false">$F1620&amp;$C1620</f>
        <v>6IF-NWPL_ROCKY_M</v>
      </c>
    </row>
    <row r="1621" customFormat="false" ht="12.75" hidden="false" customHeight="false" outlineLevel="0" collapsed="false">
      <c r="A1621" s="148" t="n">
        <v>39995</v>
      </c>
      <c r="B1621" s="144" t="s">
        <v>116</v>
      </c>
      <c r="C1621" s="144" t="s">
        <v>13</v>
      </c>
      <c r="D1621" s="145" t="n">
        <v>2034.459</v>
      </c>
      <c r="E1621" s="145" t="n">
        <v>0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D</v>
      </c>
      <c r="H1621" s="144" t="str">
        <f aca="false">$F1621&amp;$C1621</f>
        <v>6NGI-PGE/CG</v>
      </c>
    </row>
    <row r="1622" customFormat="false" ht="12.75" hidden="false" customHeight="false" outlineLevel="0" collapsed="false">
      <c r="A1622" s="148" t="n">
        <v>40026</v>
      </c>
      <c r="B1622" s="144" t="s">
        <v>116</v>
      </c>
      <c r="C1622" s="144" t="s">
        <v>27</v>
      </c>
      <c r="D1622" s="145" t="n">
        <v>-209014.9046</v>
      </c>
      <c r="E1622" s="145" t="n">
        <v>0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D</v>
      </c>
      <c r="H1622" s="144" t="str">
        <f aca="false">$F1622&amp;$C1622</f>
        <v>6IF-NWPL_ROCKY_M</v>
      </c>
    </row>
    <row r="1623" customFormat="false" ht="12.75" hidden="false" customHeight="false" outlineLevel="0" collapsed="false">
      <c r="A1623" s="148" t="n">
        <v>40026</v>
      </c>
      <c r="B1623" s="144" t="s">
        <v>116</v>
      </c>
      <c r="C1623" s="144" t="s">
        <v>13</v>
      </c>
      <c r="D1623" s="145" t="n">
        <v>6452.4924</v>
      </c>
      <c r="E1623" s="145" t="n">
        <v>0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D</v>
      </c>
      <c r="H1623" s="144" t="str">
        <f aca="false">$F1623&amp;$C1623</f>
        <v>6NGI-PGE/CG</v>
      </c>
    </row>
    <row r="1624" customFormat="false" ht="12.75" hidden="false" customHeight="false" outlineLevel="0" collapsed="false">
      <c r="A1624" s="148" t="n">
        <v>40057</v>
      </c>
      <c r="B1624" s="144" t="s">
        <v>116</v>
      </c>
      <c r="C1624" s="144" t="s">
        <v>27</v>
      </c>
      <c r="D1624" s="145" t="n">
        <v>-201236.3171</v>
      </c>
      <c r="E1624" s="145" t="n">
        <v>0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D</v>
      </c>
      <c r="H1624" s="144" t="str">
        <f aca="false">$F1624&amp;$C1624</f>
        <v>6IF-NWPL_ROCKY_M</v>
      </c>
    </row>
    <row r="1625" customFormat="false" ht="12.75" hidden="false" customHeight="false" outlineLevel="0" collapsed="false">
      <c r="A1625" s="148" t="n">
        <v>40057</v>
      </c>
      <c r="B1625" s="144" t="s">
        <v>116</v>
      </c>
      <c r="C1625" s="144" t="s">
        <v>13</v>
      </c>
      <c r="D1625" s="145" t="n">
        <v>2980.3099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D</v>
      </c>
      <c r="H1625" s="144" t="str">
        <f aca="false">$F1625&amp;$C1625</f>
        <v>6NGI-PGE/CG</v>
      </c>
    </row>
    <row r="1626" customFormat="false" ht="12.75" hidden="false" customHeight="false" outlineLevel="0" collapsed="false">
      <c r="A1626" s="148" t="n">
        <v>40087</v>
      </c>
      <c r="B1626" s="144" t="s">
        <v>116</v>
      </c>
      <c r="C1626" s="144" t="s">
        <v>27</v>
      </c>
      <c r="D1626" s="145" t="n">
        <v>-206909.7197</v>
      </c>
      <c r="E1626" s="145" t="n">
        <v>0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D</v>
      </c>
      <c r="H1626" s="144" t="str">
        <f aca="false">$F1626&amp;$C1626</f>
        <v>6IF-NWPL_ROCKY_M</v>
      </c>
    </row>
    <row r="1627" customFormat="false" ht="12.75" hidden="false" customHeight="false" outlineLevel="0" collapsed="false">
      <c r="A1627" s="148" t="n">
        <v>40087</v>
      </c>
      <c r="B1627" s="144" t="s">
        <v>116</v>
      </c>
      <c r="C1627" s="144" t="s">
        <v>13</v>
      </c>
      <c r="D1627" s="145" t="n">
        <v>3286.5273</v>
      </c>
      <c r="E1627" s="145" t="n">
        <v>0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D</v>
      </c>
      <c r="H1627" s="144" t="str">
        <f aca="false">$F1627&amp;$C1627</f>
        <v>6NGI-PGE/CG</v>
      </c>
    </row>
    <row r="1628" customFormat="false" ht="12.75" hidden="false" customHeight="false" outlineLevel="0" collapsed="false">
      <c r="A1628" s="148" t="n">
        <v>40118</v>
      </c>
      <c r="B1628" s="144" t="s">
        <v>116</v>
      </c>
      <c r="C1628" s="144" t="s">
        <v>27</v>
      </c>
      <c r="D1628" s="145" t="n">
        <v>-199202.4622</v>
      </c>
      <c r="E1628" s="145" t="n">
        <v>0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D</v>
      </c>
      <c r="H1628" s="144" t="str">
        <f aca="false">$F1628&amp;$C1628</f>
        <v>6IF-NWPL_ROCKY_M</v>
      </c>
    </row>
    <row r="1629" customFormat="false" ht="12.75" hidden="false" customHeight="false" outlineLevel="0" collapsed="false">
      <c r="A1629" s="148" t="n">
        <v>40118</v>
      </c>
      <c r="B1629" s="144" t="s">
        <v>116</v>
      </c>
      <c r="C1629" s="144" t="s">
        <v>13</v>
      </c>
      <c r="D1629" s="145" t="n">
        <v>2039.8332</v>
      </c>
      <c r="E1629" s="145" t="n">
        <v>0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D</v>
      </c>
      <c r="H1629" s="144" t="str">
        <f aca="false">$F1629&amp;$C1629</f>
        <v>6NGI-PGE/CG</v>
      </c>
    </row>
    <row r="1630" customFormat="false" ht="12.75" hidden="false" customHeight="false" outlineLevel="0" collapsed="false">
      <c r="A1630" s="148" t="n">
        <v>40148</v>
      </c>
      <c r="B1630" s="144" t="s">
        <v>116</v>
      </c>
      <c r="C1630" s="144" t="s">
        <v>27</v>
      </c>
      <c r="D1630" s="145" t="n">
        <v>-204811.5451</v>
      </c>
      <c r="E1630" s="145" t="n">
        <v>0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D</v>
      </c>
      <c r="H1630" s="144" t="str">
        <f aca="false">$F1630&amp;$C1630</f>
        <v>6IF-NWPL_ROCKY_M</v>
      </c>
    </row>
    <row r="1631" customFormat="false" ht="12.75" hidden="false" customHeight="false" outlineLevel="0" collapsed="false">
      <c r="A1631" s="148" t="n">
        <v>40148</v>
      </c>
      <c r="B1631" s="144" t="s">
        <v>116</v>
      </c>
      <c r="C1631" s="144" t="s">
        <v>13</v>
      </c>
      <c r="D1631" s="145" t="n">
        <v>311.8421</v>
      </c>
      <c r="E1631" s="145" t="n">
        <v>0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D</v>
      </c>
      <c r="H1631" s="144" t="str">
        <f aca="false">$F1631&amp;$C1631</f>
        <v>6NGI-PGE/CG</v>
      </c>
    </row>
    <row r="1632" customFormat="false" ht="12.75" hidden="false" customHeight="false" outlineLevel="0" collapsed="false">
      <c r="A1632" s="148" t="n">
        <v>40179</v>
      </c>
      <c r="B1632" s="144" t="s">
        <v>116</v>
      </c>
      <c r="C1632" s="144" t="s">
        <v>27</v>
      </c>
      <c r="D1632" s="145" t="n">
        <v>-203748.017</v>
      </c>
      <c r="E1632" s="145" t="n">
        <v>0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D</v>
      </c>
      <c r="H1632" s="144" t="str">
        <f aca="false">$F1632&amp;$C1632</f>
        <v>6IF-NWPL_ROCKY_M</v>
      </c>
    </row>
    <row r="1633" customFormat="false" ht="12.75" hidden="false" customHeight="false" outlineLevel="0" collapsed="false">
      <c r="A1633" s="148" t="n">
        <v>40210</v>
      </c>
      <c r="B1633" s="144" t="s">
        <v>116</v>
      </c>
      <c r="C1633" s="144" t="s">
        <v>27</v>
      </c>
      <c r="D1633" s="145" t="n">
        <v>-183071.5735</v>
      </c>
      <c r="E1633" s="145" t="n">
        <v>0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D</v>
      </c>
      <c r="H1633" s="144" t="str">
        <f aca="false">$F1633&amp;$C1633</f>
        <v>6IF-NWPL_ROCKY_M</v>
      </c>
    </row>
    <row r="1634" customFormat="false" ht="12.75" hidden="false" customHeight="false" outlineLevel="0" collapsed="false">
      <c r="A1634" s="148" t="n">
        <v>40210</v>
      </c>
      <c r="B1634" s="144" t="s">
        <v>116</v>
      </c>
      <c r="C1634" s="144" t="s">
        <v>13</v>
      </c>
      <c r="D1634" s="145" t="n">
        <v>648.5964</v>
      </c>
      <c r="E1634" s="145" t="n">
        <v>0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D</v>
      </c>
      <c r="H1634" s="144" t="str">
        <f aca="false">$F1634&amp;$C1634</f>
        <v>6NGI-PGE/CG</v>
      </c>
    </row>
    <row r="1635" customFormat="false" ht="12.75" hidden="false" customHeight="false" outlineLevel="0" collapsed="false">
      <c r="A1635" s="148" t="n">
        <v>40238</v>
      </c>
      <c r="B1635" s="144" t="s">
        <v>116</v>
      </c>
      <c r="C1635" s="144" t="s">
        <v>27</v>
      </c>
      <c r="D1635" s="145" t="n">
        <v>-201729.1446</v>
      </c>
      <c r="E1635" s="145" t="n">
        <v>0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D</v>
      </c>
      <c r="H1635" s="144" t="str">
        <f aca="false">$F1635&amp;$C1635</f>
        <v>6IF-NWPL_ROCKY_M</v>
      </c>
    </row>
    <row r="1636" customFormat="false" ht="12.75" hidden="false" customHeight="false" outlineLevel="0" collapsed="false">
      <c r="A1636" s="148" t="n">
        <v>40238</v>
      </c>
      <c r="B1636" s="144" t="s">
        <v>116</v>
      </c>
      <c r="C1636" s="144" t="s">
        <v>13</v>
      </c>
      <c r="D1636" s="145" t="n">
        <v>627.9633</v>
      </c>
      <c r="E1636" s="145" t="n">
        <v>0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D</v>
      </c>
      <c r="H1636" s="144" t="str">
        <f aca="false">$F1636&amp;$C1636</f>
        <v>6NGI-PGE/CG</v>
      </c>
    </row>
    <row r="1637" customFormat="false" ht="12.75" hidden="false" customHeight="false" outlineLevel="0" collapsed="false">
      <c r="A1637" s="148" t="n">
        <v>40269</v>
      </c>
      <c r="B1637" s="144" t="s">
        <v>116</v>
      </c>
      <c r="C1637" s="144" t="s">
        <v>27</v>
      </c>
      <c r="D1637" s="145" t="n">
        <v>-194197.9346</v>
      </c>
      <c r="E1637" s="145" t="n">
        <v>0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D</v>
      </c>
      <c r="H1637" s="144" t="str">
        <f aca="false">$F1637&amp;$C1637</f>
        <v>6IF-NWPL_ROCKY_M</v>
      </c>
    </row>
    <row r="1638" customFormat="false" ht="12.75" hidden="false" customHeight="false" outlineLevel="0" collapsed="false">
      <c r="A1638" s="148" t="n">
        <v>40269</v>
      </c>
      <c r="B1638" s="144" t="s">
        <v>116</v>
      </c>
      <c r="C1638" s="144" t="s">
        <v>13</v>
      </c>
      <c r="D1638" s="145" t="n">
        <v>937.3287</v>
      </c>
      <c r="E1638" s="145" t="n">
        <v>0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D</v>
      </c>
      <c r="H1638" s="144" t="str">
        <f aca="false">$F1638&amp;$C1638</f>
        <v>6NGI-PGE/CG</v>
      </c>
    </row>
    <row r="1639" customFormat="false" ht="12.75" hidden="false" customHeight="false" outlineLevel="0" collapsed="false">
      <c r="A1639" s="148" t="n">
        <v>40299</v>
      </c>
      <c r="B1639" s="144" t="s">
        <v>116</v>
      </c>
      <c r="C1639" s="144" t="s">
        <v>27</v>
      </c>
      <c r="D1639" s="145" t="n">
        <v>-199649.2634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D</v>
      </c>
      <c r="H1639" s="144" t="str">
        <f aca="false">$F1639&amp;$C1639</f>
        <v>6IF-NWPL_ROCKY_M</v>
      </c>
    </row>
    <row r="1640" customFormat="false" ht="12.75" hidden="false" customHeight="false" outlineLevel="0" collapsed="false">
      <c r="A1640" s="148" t="n">
        <v>40299</v>
      </c>
      <c r="B1640" s="144" t="s">
        <v>116</v>
      </c>
      <c r="C1640" s="144" t="s">
        <v>13</v>
      </c>
      <c r="D1640" s="145" t="n">
        <v>656.9105</v>
      </c>
      <c r="E1640" s="145" t="n">
        <v>0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D</v>
      </c>
      <c r="H1640" s="144" t="str">
        <f aca="false">$F1640&amp;$C1640</f>
        <v>6NGI-PGE/CG</v>
      </c>
    </row>
    <row r="1641" customFormat="false" ht="12.75" hidden="false" customHeight="false" outlineLevel="0" collapsed="false">
      <c r="A1641" s="148" t="n">
        <v>40330</v>
      </c>
      <c r="B1641" s="144" t="s">
        <v>116</v>
      </c>
      <c r="C1641" s="144" t="s">
        <v>27</v>
      </c>
      <c r="D1641" s="145" t="n">
        <v>-192188.9374</v>
      </c>
      <c r="E1641" s="145" t="n">
        <v>0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D</v>
      </c>
      <c r="H1641" s="144" t="str">
        <f aca="false">$F1641&amp;$C1641</f>
        <v>6IF-NWPL_ROCKY_M</v>
      </c>
    </row>
    <row r="1642" customFormat="false" ht="12.75" hidden="false" customHeight="false" outlineLevel="0" collapsed="false">
      <c r="A1642" s="148" t="n">
        <v>40360</v>
      </c>
      <c r="B1642" s="144" t="s">
        <v>116</v>
      </c>
      <c r="C1642" s="144" t="s">
        <v>27</v>
      </c>
      <c r="D1642" s="145" t="n">
        <v>-197577.1421</v>
      </c>
      <c r="E1642" s="145" t="n">
        <v>0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D</v>
      </c>
      <c r="H1642" s="144" t="str">
        <f aca="false">$F1642&amp;$C1642</f>
        <v>6IF-NWPL_ROCKY_M</v>
      </c>
    </row>
    <row r="1643" customFormat="false" ht="12.75" hidden="false" customHeight="false" outlineLevel="0" collapsed="false">
      <c r="A1643" s="148" t="n">
        <v>40391</v>
      </c>
      <c r="B1643" s="144" t="s">
        <v>116</v>
      </c>
      <c r="C1643" s="144" t="s">
        <v>27</v>
      </c>
      <c r="D1643" s="145" t="n">
        <v>-196527.1372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D</v>
      </c>
      <c r="H1643" s="144" t="str">
        <f aca="false">$F1643&amp;$C1643</f>
        <v>6IF-NWPL_ROCKY_M</v>
      </c>
    </row>
    <row r="1644" customFormat="false" ht="12.75" hidden="false" customHeight="false" outlineLevel="0" collapsed="false">
      <c r="A1644" s="148" t="n">
        <v>40422</v>
      </c>
      <c r="B1644" s="144" t="s">
        <v>116</v>
      </c>
      <c r="C1644" s="144" t="s">
        <v>27</v>
      </c>
      <c r="D1644" s="145" t="n">
        <v>-189173.4355</v>
      </c>
      <c r="E1644" s="145" t="n">
        <v>0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D</v>
      </c>
      <c r="H1644" s="144" t="str">
        <f aca="false">$F1644&amp;$C1644</f>
        <v>6IF-NWPL_ROCKY_M</v>
      </c>
    </row>
    <row r="1645" customFormat="false" ht="12.75" hidden="false" customHeight="false" outlineLevel="0" collapsed="false">
      <c r="A1645" s="148" t="n">
        <v>40422</v>
      </c>
      <c r="B1645" s="144" t="s">
        <v>116</v>
      </c>
      <c r="C1645" s="144" t="s">
        <v>13</v>
      </c>
      <c r="D1645" s="145" t="n">
        <v>3168.0245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D</v>
      </c>
      <c r="H1645" s="144" t="str">
        <f aca="false">$F1645&amp;$C1645</f>
        <v>6NGI-PGE/CG</v>
      </c>
    </row>
    <row r="1646" customFormat="false" ht="12.75" hidden="false" customHeight="false" outlineLevel="0" collapsed="false">
      <c r="A1646" s="148" t="n">
        <v>40452</v>
      </c>
      <c r="B1646" s="144" t="s">
        <v>116</v>
      </c>
      <c r="C1646" s="144" t="s">
        <v>27</v>
      </c>
      <c r="D1646" s="145" t="n">
        <v>-194467.1097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D</v>
      </c>
      <c r="H1646" s="144" t="str">
        <f aca="false">$F1646&amp;$C1646</f>
        <v>6IF-NWPL_ROCKY_M</v>
      </c>
    </row>
    <row r="1647" customFormat="false" ht="12.75" hidden="false" customHeight="false" outlineLevel="0" collapsed="false">
      <c r="A1647" s="148" t="n">
        <v>40452</v>
      </c>
      <c r="B1647" s="144" t="s">
        <v>116</v>
      </c>
      <c r="C1647" s="144" t="s">
        <v>13</v>
      </c>
      <c r="D1647" s="145" t="n">
        <v>3216.2351</v>
      </c>
      <c r="E1647" s="145" t="n">
        <v>0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D</v>
      </c>
      <c r="H1647" s="144" t="str">
        <f aca="false">$F1647&amp;$C1647</f>
        <v>6NGI-PGE/CG</v>
      </c>
    </row>
    <row r="1648" customFormat="false" ht="12.75" hidden="false" customHeight="false" outlineLevel="0" collapsed="false">
      <c r="A1648" s="148" t="n">
        <v>40483</v>
      </c>
      <c r="B1648" s="144" t="s">
        <v>116</v>
      </c>
      <c r="C1648" s="144" t="s">
        <v>27</v>
      </c>
      <c r="D1648" s="145" t="n">
        <v>-187183.9046</v>
      </c>
      <c r="E1648" s="145" t="n">
        <v>0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D</v>
      </c>
      <c r="H1648" s="144" t="str">
        <f aca="false">$F1648&amp;$C1648</f>
        <v>6IF-NWPL_ROCKY_M</v>
      </c>
    </row>
    <row r="1649" customFormat="false" ht="12.75" hidden="false" customHeight="false" outlineLevel="0" collapsed="false">
      <c r="A1649" s="148" t="n">
        <v>40483</v>
      </c>
      <c r="B1649" s="144" t="s">
        <v>116</v>
      </c>
      <c r="C1649" s="144" t="s">
        <v>13</v>
      </c>
      <c r="D1649" s="145" t="n">
        <v>3124.7233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D</v>
      </c>
      <c r="H1649" s="144" t="str">
        <f aca="false">$F1649&amp;$C1649</f>
        <v>6NGI-PGE/CG</v>
      </c>
    </row>
    <row r="1650" customFormat="false" ht="12.75" hidden="false" customHeight="false" outlineLevel="0" collapsed="false">
      <c r="A1650" s="148" t="n">
        <v>40513</v>
      </c>
      <c r="B1650" s="144" t="s">
        <v>116</v>
      </c>
      <c r="C1650" s="144" t="s">
        <v>27</v>
      </c>
      <c r="D1650" s="145" t="n">
        <v>-192415.3543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D</v>
      </c>
      <c r="H1650" s="144" t="str">
        <f aca="false">$F1650&amp;$C1650</f>
        <v>6IF-NWPL_ROCKY_M</v>
      </c>
    </row>
    <row r="1651" customFormat="false" ht="12.75" hidden="false" customHeight="false" outlineLevel="0" collapsed="false">
      <c r="A1651" s="148" t="n">
        <v>40513</v>
      </c>
      <c r="B1651" s="144" t="s">
        <v>116</v>
      </c>
      <c r="C1651" s="144" t="s">
        <v>13</v>
      </c>
      <c r="D1651" s="145" t="n">
        <v>2976.231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D</v>
      </c>
      <c r="H1651" s="144" t="str">
        <f aca="false">$F1651&amp;$C1651</f>
        <v>6NGI-PGE/CG</v>
      </c>
    </row>
    <row r="1652" customFormat="false" ht="12.75" hidden="false" customHeight="false" outlineLevel="0" collapsed="false">
      <c r="A1652" s="148" t="n">
        <v>40544</v>
      </c>
      <c r="B1652" s="144" t="s">
        <v>116</v>
      </c>
      <c r="C1652" s="144" t="s">
        <v>27</v>
      </c>
      <c r="D1652" s="145" t="n">
        <v>-191375.8923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D</v>
      </c>
      <c r="H1652" s="144" t="str">
        <f aca="false">$F1652&amp;$C1652</f>
        <v>6IF-NWPL_ROCKY_M</v>
      </c>
    </row>
    <row r="1653" customFormat="false" ht="12.75" hidden="false" customHeight="false" outlineLevel="0" collapsed="false">
      <c r="A1653" s="148" t="n">
        <v>40544</v>
      </c>
      <c r="B1653" s="144" t="s">
        <v>116</v>
      </c>
      <c r="C1653" s="144" t="s">
        <v>13</v>
      </c>
      <c r="D1653" s="145" t="n">
        <v>3120.0444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D</v>
      </c>
      <c r="H1653" s="144" t="str">
        <f aca="false">$F1653&amp;$C1653</f>
        <v>6NGI-PGE/CG</v>
      </c>
    </row>
    <row r="1654" customFormat="false" ht="12.75" hidden="false" customHeight="false" outlineLevel="0" collapsed="false">
      <c r="A1654" s="148" t="n">
        <v>40575</v>
      </c>
      <c r="B1654" s="144" t="s">
        <v>116</v>
      </c>
      <c r="C1654" s="144" t="s">
        <v>27</v>
      </c>
      <c r="D1654" s="145" t="n">
        <v>-171918.7746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D</v>
      </c>
      <c r="H1654" s="144" t="str">
        <f aca="false">$F1654&amp;$C1654</f>
        <v>6IF-NWPL_ROCKY_M</v>
      </c>
    </row>
    <row r="1655" customFormat="false" ht="12.75" hidden="false" customHeight="false" outlineLevel="0" collapsed="false">
      <c r="A1655" s="148" t="n">
        <v>40575</v>
      </c>
      <c r="B1655" s="144" t="s">
        <v>116</v>
      </c>
      <c r="C1655" s="144" t="s">
        <v>13</v>
      </c>
      <c r="D1655" s="145" t="n">
        <v>3103.7479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D</v>
      </c>
      <c r="H1655" s="144" t="str">
        <f aca="false">$F1655&amp;$C1655</f>
        <v>6NGI-PGE/CG</v>
      </c>
    </row>
    <row r="1656" customFormat="false" ht="12.75" hidden="false" customHeight="false" outlineLevel="0" collapsed="false">
      <c r="A1656" s="148" t="n">
        <v>40603</v>
      </c>
      <c r="B1656" s="144" t="s">
        <v>116</v>
      </c>
      <c r="C1656" s="144" t="s">
        <v>27</v>
      </c>
      <c r="D1656" s="145" t="n">
        <v>-189403.6963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D</v>
      </c>
      <c r="H1656" s="144" t="str">
        <f aca="false">$F1656&amp;$C1656</f>
        <v>6IF-NWPL_ROCKY_M</v>
      </c>
    </row>
    <row r="1657" customFormat="false" ht="12.75" hidden="false" customHeight="false" outlineLevel="0" collapsed="false">
      <c r="A1657" s="148" t="n">
        <v>40603</v>
      </c>
      <c r="B1657" s="144" t="s">
        <v>116</v>
      </c>
      <c r="C1657" s="144" t="s">
        <v>13</v>
      </c>
      <c r="D1657" s="145" t="n">
        <v>3128.2159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D</v>
      </c>
      <c r="H1657" s="144" t="str">
        <f aca="false">$F1657&amp;$C1657</f>
        <v>6NGI-PGE/CG</v>
      </c>
    </row>
    <row r="1658" customFormat="false" ht="12.75" hidden="false" customHeight="false" outlineLevel="0" collapsed="false">
      <c r="A1658" s="148" t="n">
        <v>40634</v>
      </c>
      <c r="B1658" s="144" t="s">
        <v>116</v>
      </c>
      <c r="C1658" s="144" t="s">
        <v>27</v>
      </c>
      <c r="D1658" s="145" t="n">
        <v>-182294.2534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D</v>
      </c>
      <c r="H1658" s="144" t="str">
        <f aca="false">$F1658&amp;$C1658</f>
        <v>6IF-NWPL_ROCKY_M</v>
      </c>
    </row>
    <row r="1659" customFormat="false" ht="12.75" hidden="false" customHeight="false" outlineLevel="0" collapsed="false">
      <c r="A1659" s="148" t="n">
        <v>40634</v>
      </c>
      <c r="B1659" s="144" t="s">
        <v>116</v>
      </c>
      <c r="C1659" s="144" t="s">
        <v>13</v>
      </c>
      <c r="D1659" s="145" t="n">
        <v>1850.2867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D</v>
      </c>
      <c r="H1659" s="144" t="str">
        <f aca="false">$F1659&amp;$C1659</f>
        <v>6NGI-PGE/CG</v>
      </c>
    </row>
    <row r="1660" customFormat="false" ht="12.75" hidden="false" customHeight="false" outlineLevel="0" collapsed="false">
      <c r="A1660" s="148" t="n">
        <v>40664</v>
      </c>
      <c r="B1660" s="144" t="s">
        <v>116</v>
      </c>
      <c r="C1660" s="144" t="s">
        <v>27</v>
      </c>
      <c r="D1660" s="145" t="n">
        <v>-187373.2581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D</v>
      </c>
      <c r="H1660" s="144" t="str">
        <f aca="false">$F1660&amp;$C1660</f>
        <v>6IF-NWPL_ROCKY_M</v>
      </c>
    </row>
    <row r="1661" customFormat="false" ht="12.75" hidden="false" customHeight="false" outlineLevel="0" collapsed="false">
      <c r="A1661" s="148" t="n">
        <v>40695</v>
      </c>
      <c r="B1661" s="144" t="s">
        <v>116</v>
      </c>
      <c r="C1661" s="144" t="s">
        <v>27</v>
      </c>
      <c r="D1661" s="145" t="n">
        <v>-180333.6879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D</v>
      </c>
      <c r="H1661" s="144" t="str">
        <f aca="false">$F1661&amp;$C1661</f>
        <v>6IF-NWPL_ROCKY_M</v>
      </c>
    </row>
    <row r="1662" customFormat="false" ht="12.75" hidden="false" customHeight="false" outlineLevel="0" collapsed="false">
      <c r="A1662" s="148" t="n">
        <v>40725</v>
      </c>
      <c r="B1662" s="144" t="s">
        <v>116</v>
      </c>
      <c r="C1662" s="144" t="s">
        <v>27</v>
      </c>
      <c r="D1662" s="145" t="n">
        <v>-185351.7609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D</v>
      </c>
      <c r="H1662" s="144" t="str">
        <f aca="false">$F1662&amp;$C1662</f>
        <v>6IF-NWPL_ROCKY_M</v>
      </c>
    </row>
    <row r="1663" customFormat="false" ht="12.75" hidden="false" customHeight="false" outlineLevel="0" collapsed="false">
      <c r="A1663" s="148" t="n">
        <v>40756</v>
      </c>
      <c r="B1663" s="144" t="s">
        <v>116</v>
      </c>
      <c r="C1663" s="144" t="s">
        <v>27</v>
      </c>
      <c r="D1663" s="145" t="n">
        <v>-184327.9282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D</v>
      </c>
      <c r="H1663" s="144" t="str">
        <f aca="false">$F1663&amp;$C1663</f>
        <v>6IF-NWPL_ROCKY_M</v>
      </c>
    </row>
    <row r="1664" customFormat="false" ht="12.75" hidden="false" customHeight="false" outlineLevel="0" collapsed="false">
      <c r="A1664" s="148" t="n">
        <v>40787</v>
      </c>
      <c r="B1664" s="144" t="s">
        <v>116</v>
      </c>
      <c r="C1664" s="144" t="s">
        <v>27</v>
      </c>
      <c r="D1664" s="145" t="n">
        <v>-177393.3638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D</v>
      </c>
      <c r="H1664" s="144" t="str">
        <f aca="false">$F1664&amp;$C1664</f>
        <v>6IF-NWPL_ROCKY_M</v>
      </c>
    </row>
    <row r="1665" customFormat="false" ht="12.75" hidden="false" customHeight="false" outlineLevel="0" collapsed="false">
      <c r="A1665" s="148" t="n">
        <v>40817</v>
      </c>
      <c r="B1665" s="144" t="s">
        <v>116</v>
      </c>
      <c r="C1665" s="144" t="s">
        <v>27</v>
      </c>
      <c r="D1665" s="145" t="n">
        <v>-182320.2622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D</v>
      </c>
      <c r="H1665" s="144" t="str">
        <f aca="false">$F1665&amp;$C1665</f>
        <v>6IF-NWPL_ROCKY_M</v>
      </c>
    </row>
    <row r="1666" customFormat="false" ht="12.75" hidden="false" customHeight="false" outlineLevel="0" collapsed="false">
      <c r="A1666" s="148" t="n">
        <v>40848</v>
      </c>
      <c r="B1666" s="144" t="s">
        <v>116</v>
      </c>
      <c r="C1666" s="144" t="s">
        <v>27</v>
      </c>
      <c r="D1666" s="145" t="n">
        <v>-175471.7519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D</v>
      </c>
      <c r="H1666" s="144" t="str">
        <f aca="false">$F1666&amp;$C1666</f>
        <v>6IF-NWPL_ROCKY_M</v>
      </c>
    </row>
    <row r="1667" customFormat="false" ht="12.75" hidden="false" customHeight="false" outlineLevel="0" collapsed="false">
      <c r="A1667" s="148" t="n">
        <v>40878</v>
      </c>
      <c r="B1667" s="144" t="s">
        <v>116</v>
      </c>
      <c r="C1667" s="144" t="s">
        <v>27</v>
      </c>
      <c r="D1667" s="145" t="n">
        <v>-180425.7839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D</v>
      </c>
      <c r="H1667" s="144" t="str">
        <f aca="false">$F1667&amp;$C1667</f>
        <v>6IF-NWPL_ROCKY_M</v>
      </c>
    </row>
    <row r="1668" customFormat="false" ht="12.75" hidden="false" customHeight="false" outlineLevel="0" collapsed="false">
      <c r="A1668" s="148" t="n">
        <v>40909</v>
      </c>
      <c r="B1668" s="144" t="s">
        <v>116</v>
      </c>
      <c r="C1668" s="144" t="s">
        <v>27</v>
      </c>
      <c r="D1668" s="145" t="n">
        <v>-179503.8733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D</v>
      </c>
      <c r="H1668" s="144" t="str">
        <f aca="false">$F1668&amp;$C1668</f>
        <v>6IF-NWPL_ROCKY_M</v>
      </c>
    </row>
    <row r="1669" customFormat="false" ht="12.75" hidden="false" customHeight="false" outlineLevel="0" collapsed="false">
      <c r="A1669" s="148" t="n">
        <v>40940</v>
      </c>
      <c r="B1669" s="144" t="s">
        <v>116</v>
      </c>
      <c r="C1669" s="144" t="s">
        <v>27</v>
      </c>
      <c r="D1669" s="145" t="n">
        <v>-167063.3528</v>
      </c>
      <c r="E1669" s="145" t="n">
        <v>0</v>
      </c>
      <c r="F1669" s="149" t="n">
        <f aca="false">IF(REF_DT&lt;=LastDay,INDEX(IntraMonth_Buckets,MATCH($A1669,IntraSumMonths,0),1),INDEX(BucketTable,MATCH($A1669,SumMonths,0),1))</f>
        <v>6</v>
      </c>
      <c r="G1669" s="144" t="str">
        <f aca="false">INDEX(Book_Type,MATCH($B1669,Book,0),1)</f>
        <v>D</v>
      </c>
      <c r="H1669" s="144" t="str">
        <f aca="false">$F1669&amp;$C1669</f>
        <v>6IF-NWPL_ROCKY_M</v>
      </c>
    </row>
    <row r="1670" customFormat="false" ht="12.75" hidden="false" customHeight="false" outlineLevel="0" collapsed="false">
      <c r="A1670" s="148" t="n">
        <v>40969</v>
      </c>
      <c r="B1670" s="144" t="s">
        <v>116</v>
      </c>
      <c r="C1670" s="144" t="s">
        <v>27</v>
      </c>
      <c r="D1670" s="145" t="n">
        <v>-177728.0565</v>
      </c>
      <c r="E1670" s="145" t="n">
        <v>0</v>
      </c>
      <c r="F1670" s="149" t="n">
        <f aca="false">IF(REF_DT&lt;=LastDay,INDEX(IntraMonth_Buckets,MATCH($A1670,IntraSumMonths,0),1),INDEX(BucketTable,MATCH($A1670,SumMonths,0),1))</f>
        <v>6</v>
      </c>
      <c r="G1670" s="144" t="str">
        <f aca="false">INDEX(Book_Type,MATCH($B1670,Book,0),1)</f>
        <v>D</v>
      </c>
      <c r="H1670" s="144" t="str">
        <f aca="false">$F1670&amp;$C1670</f>
        <v>6IF-NWPL_ROCKY_M</v>
      </c>
    </row>
    <row r="1671" customFormat="false" ht="12.75" hidden="false" customHeight="false" outlineLevel="0" collapsed="false">
      <c r="A1671" s="148" t="n">
        <v>41000</v>
      </c>
      <c r="B1671" s="144" t="s">
        <v>116</v>
      </c>
      <c r="C1671" s="144" t="s">
        <v>27</v>
      </c>
      <c r="D1671" s="145" t="n">
        <v>-171111.2523</v>
      </c>
      <c r="E1671" s="145" t="n">
        <v>0</v>
      </c>
      <c r="F1671" s="149" t="n">
        <f aca="false">IF(REF_DT&lt;=LastDay,INDEX(IntraMonth_Buckets,MATCH($A1671,IntraSumMonths,0),1),INDEX(BucketTable,MATCH($A1671,SumMonths,0),1))</f>
        <v>6</v>
      </c>
      <c r="G1671" s="144" t="str">
        <f aca="false">INDEX(Book_Type,MATCH($B1671,Book,0),1)</f>
        <v>D</v>
      </c>
      <c r="H1671" s="144" t="str">
        <f aca="false">$F1671&amp;$C1671</f>
        <v>6IF-NWPL_ROCKY_M</v>
      </c>
    </row>
    <row r="1672" customFormat="false" ht="12.75" hidden="false" customHeight="false" outlineLevel="0" collapsed="false">
      <c r="A1672" s="148" t="n">
        <v>41030</v>
      </c>
      <c r="B1672" s="144" t="s">
        <v>116</v>
      </c>
      <c r="C1672" s="144" t="s">
        <v>27</v>
      </c>
      <c r="D1672" s="145" t="n">
        <v>-175934.1827</v>
      </c>
      <c r="E1672" s="145" t="n">
        <v>0</v>
      </c>
      <c r="F1672" s="149" t="n">
        <f aca="false">IF(REF_DT&lt;=LastDay,INDEX(IntraMonth_Buckets,MATCH($A1672,IntraSumMonths,0),1),INDEX(BucketTable,MATCH($A1672,SumMonths,0),1))</f>
        <v>6</v>
      </c>
      <c r="G1672" s="144" t="str">
        <f aca="false">INDEX(Book_Type,MATCH($B1672,Book,0),1)</f>
        <v>D</v>
      </c>
      <c r="H1672" s="144" t="str">
        <f aca="false">$F1672&amp;$C1672</f>
        <v>6IF-NWPL_ROCKY_M</v>
      </c>
    </row>
    <row r="1673" customFormat="false" ht="12.75" hidden="false" customHeight="false" outlineLevel="0" collapsed="false">
      <c r="A1673" s="148" t="n">
        <v>41061</v>
      </c>
      <c r="B1673" s="144" t="s">
        <v>116</v>
      </c>
      <c r="C1673" s="144" t="s">
        <v>27</v>
      </c>
      <c r="D1673" s="145" t="n">
        <v>-169380.9735</v>
      </c>
      <c r="E1673" s="145" t="n">
        <v>0</v>
      </c>
      <c r="F1673" s="149" t="n">
        <f aca="false">IF(REF_DT&lt;=LastDay,INDEX(IntraMonth_Buckets,MATCH($A1673,IntraSumMonths,0),1),INDEX(BucketTable,MATCH($A1673,SumMonths,0),1))</f>
        <v>6</v>
      </c>
      <c r="G1673" s="144" t="str">
        <f aca="false">INDEX(Book_Type,MATCH($B1673,Book,0),1)</f>
        <v>D</v>
      </c>
      <c r="H1673" s="144" t="str">
        <f aca="false">$F1673&amp;$C1673</f>
        <v>6IF-NWPL_ROCKY_M</v>
      </c>
    </row>
    <row r="1674" customFormat="false" ht="12.75" hidden="false" customHeight="false" outlineLevel="0" collapsed="false">
      <c r="A1674" s="148" t="n">
        <v>41091</v>
      </c>
      <c r="B1674" s="144" t="s">
        <v>116</v>
      </c>
      <c r="C1674" s="144" t="s">
        <v>27</v>
      </c>
      <c r="D1674" s="145" t="n">
        <v>-174151.9597</v>
      </c>
      <c r="E1674" s="145" t="n">
        <v>0</v>
      </c>
      <c r="F1674" s="149" t="n">
        <f aca="false">IF(REF_DT&lt;=LastDay,INDEX(IntraMonth_Buckets,MATCH($A1674,IntraSumMonths,0),1),INDEX(BucketTable,MATCH($A1674,SumMonths,0),1))</f>
        <v>6</v>
      </c>
      <c r="G1674" s="144" t="str">
        <f aca="false">INDEX(Book_Type,MATCH($B1674,Book,0),1)</f>
        <v>D</v>
      </c>
      <c r="H1674" s="144" t="str">
        <f aca="false">$F1674&amp;$C1674</f>
        <v>6IF-NWPL_ROCKY_M</v>
      </c>
    </row>
    <row r="1675" customFormat="false" ht="12.75" hidden="false" customHeight="false" outlineLevel="0" collapsed="false">
      <c r="A1675" s="148" t="n">
        <v>41122</v>
      </c>
      <c r="B1675" s="144" t="s">
        <v>116</v>
      </c>
      <c r="C1675" s="144" t="s">
        <v>27</v>
      </c>
      <c r="D1675" s="145" t="n">
        <v>-173250.7092</v>
      </c>
      <c r="E1675" s="145" t="n">
        <v>0</v>
      </c>
      <c r="F1675" s="149" t="n">
        <f aca="false">IF(REF_DT&lt;=LastDay,INDEX(IntraMonth_Buckets,MATCH($A1675,IntraSumMonths,0),1),INDEX(BucketTable,MATCH($A1675,SumMonths,0),1))</f>
        <v>6</v>
      </c>
      <c r="G1675" s="144" t="str">
        <f aca="false">INDEX(Book_Type,MATCH($B1675,Book,0),1)</f>
        <v>D</v>
      </c>
      <c r="H1675" s="144" t="str">
        <f aca="false">$F1675&amp;$C1675</f>
        <v>6IF-NWPL_ROCKY_M</v>
      </c>
    </row>
    <row r="1676" customFormat="false" ht="12.75" hidden="false" customHeight="false" outlineLevel="0" collapsed="false">
      <c r="A1676" s="148" t="n">
        <v>41153</v>
      </c>
      <c r="B1676" s="144" t="s">
        <v>116</v>
      </c>
      <c r="C1676" s="144" t="s">
        <v>27</v>
      </c>
      <c r="D1676" s="145" t="n">
        <v>-166792.7158</v>
      </c>
      <c r="E1676" s="145" t="n">
        <v>0</v>
      </c>
      <c r="F1676" s="149" t="n">
        <f aca="false">IF(REF_DT&lt;=LastDay,INDEX(IntraMonth_Buckets,MATCH($A1676,IntraSumMonths,0),1),INDEX(BucketTable,MATCH($A1676,SumMonths,0),1))</f>
        <v>6</v>
      </c>
      <c r="G1676" s="144" t="str">
        <f aca="false">INDEX(Book_Type,MATCH($B1676,Book,0),1)</f>
        <v>D</v>
      </c>
      <c r="H1676" s="144" t="str">
        <f aca="false">$F1676&amp;$C1676</f>
        <v>6IF-NWPL_ROCKY_M</v>
      </c>
    </row>
    <row r="1677" customFormat="false" ht="12.75" hidden="false" customHeight="false" outlineLevel="0" collapsed="false">
      <c r="A1677" s="148" t="n">
        <v>41183</v>
      </c>
      <c r="B1677" s="144" t="s">
        <v>116</v>
      </c>
      <c r="C1677" s="144" t="s">
        <v>27</v>
      </c>
      <c r="D1677" s="145" t="n">
        <v>-171486.0836</v>
      </c>
      <c r="E1677" s="145" t="n">
        <v>0</v>
      </c>
      <c r="F1677" s="149" t="n">
        <f aca="false">IF(REF_DT&lt;=LastDay,INDEX(IntraMonth_Buckets,MATCH($A1677,IntraSumMonths,0),1),INDEX(BucketTable,MATCH($A1677,SumMonths,0),1))</f>
        <v>6</v>
      </c>
      <c r="G1677" s="144" t="str">
        <f aca="false">INDEX(Book_Type,MATCH($B1677,Book,0),1)</f>
        <v>D</v>
      </c>
      <c r="H1677" s="144" t="str">
        <f aca="false">$F1677&amp;$C1677</f>
        <v>6IF-NWPL_ROCKY_M</v>
      </c>
    </row>
    <row r="1678" customFormat="false" ht="12.75" hidden="false" customHeight="false" outlineLevel="0" collapsed="false">
      <c r="A1678" s="148" t="n">
        <v>41214</v>
      </c>
      <c r="B1678" s="144" t="s">
        <v>116</v>
      </c>
      <c r="C1678" s="144" t="s">
        <v>27</v>
      </c>
      <c r="D1678" s="145" t="n">
        <v>-165090.7579</v>
      </c>
      <c r="E1678" s="145" t="n">
        <v>0</v>
      </c>
      <c r="F1678" s="149" t="n">
        <f aca="false">IF(REF_DT&lt;=LastDay,INDEX(IntraMonth_Buckets,MATCH($A1678,IntraSumMonths,0),1),INDEX(BucketTable,MATCH($A1678,SumMonths,0),1))</f>
        <v>6</v>
      </c>
      <c r="G1678" s="144" t="str">
        <f aca="false">INDEX(Book_Type,MATCH($B1678,Book,0),1)</f>
        <v>D</v>
      </c>
      <c r="H1678" s="144" t="str">
        <f aca="false">$F1678&amp;$C1678</f>
        <v>6IF-NWPL_ROCKY_M</v>
      </c>
    </row>
    <row r="1679" customFormat="false" ht="12.75" hidden="false" customHeight="false" outlineLevel="0" collapsed="false">
      <c r="A1679" s="148" t="n">
        <v>41244</v>
      </c>
      <c r="B1679" s="144" t="s">
        <v>116</v>
      </c>
      <c r="C1679" s="144" t="s">
        <v>27</v>
      </c>
      <c r="D1679" s="145" t="n">
        <v>-169733.1409</v>
      </c>
      <c r="E1679" s="145" t="n">
        <v>0</v>
      </c>
      <c r="F1679" s="149" t="n">
        <f aca="false">IF(REF_DT&lt;=LastDay,INDEX(IntraMonth_Buckets,MATCH($A1679,IntraSumMonths,0),1),INDEX(BucketTable,MATCH($A1679,SumMonths,0),1))</f>
        <v>6</v>
      </c>
      <c r="G1679" s="144" t="str">
        <f aca="false">INDEX(Book_Type,MATCH($B1679,Book,0),1)</f>
        <v>D</v>
      </c>
      <c r="H1679" s="144" t="str">
        <f aca="false">$F1679&amp;$C1679</f>
        <v>6IF-NWPL_ROCKY_M</v>
      </c>
    </row>
    <row r="1680" customFormat="false" ht="12.75" hidden="false" customHeight="false" outlineLevel="0" collapsed="false">
      <c r="A1680" s="148" t="n">
        <v>41275</v>
      </c>
      <c r="B1680" s="144" t="s">
        <v>116</v>
      </c>
      <c r="C1680" s="144" t="s">
        <v>27</v>
      </c>
      <c r="D1680" s="145" t="n">
        <v>-168846.7819</v>
      </c>
      <c r="E1680" s="145" t="n">
        <v>0</v>
      </c>
      <c r="F1680" s="149" t="n">
        <f aca="false">IF(REF_DT&lt;=LastDay,INDEX(IntraMonth_Buckets,MATCH($A1680,IntraSumMonths,0),1),INDEX(BucketTable,MATCH($A1680,SumMonths,0),1))</f>
        <v>6</v>
      </c>
      <c r="G1680" s="144" t="str">
        <f aca="false">INDEX(Book_Type,MATCH($B1680,Book,0),1)</f>
        <v>D</v>
      </c>
      <c r="H1680" s="144" t="str">
        <f aca="false">$F1680&amp;$C1680</f>
        <v>6IF-NWPL_ROCKY_M</v>
      </c>
    </row>
    <row r="1681" customFormat="false" ht="12.75" hidden="false" customHeight="false" outlineLevel="0" collapsed="false">
      <c r="A1681" s="148" t="n">
        <v>41306</v>
      </c>
      <c r="B1681" s="144" t="s">
        <v>116</v>
      </c>
      <c r="C1681" s="144" t="s">
        <v>27</v>
      </c>
      <c r="D1681" s="145" t="n">
        <v>-151708.9172</v>
      </c>
      <c r="E1681" s="145" t="n">
        <v>0</v>
      </c>
      <c r="F1681" s="149" t="n">
        <f aca="false">IF(REF_DT&lt;=LastDay,INDEX(IntraMonth_Buckets,MATCH($A1681,IntraSumMonths,0),1),INDEX(BucketTable,MATCH($A1681,SumMonths,0),1))</f>
        <v>6</v>
      </c>
      <c r="G1681" s="144" t="str">
        <f aca="false">INDEX(Book_Type,MATCH($B1681,Book,0),1)</f>
        <v>D</v>
      </c>
      <c r="H1681" s="144" t="str">
        <f aca="false">$F1681&amp;$C1681</f>
        <v>6IF-NWPL_ROCKY_M</v>
      </c>
    </row>
    <row r="1682" customFormat="false" ht="12.75" hidden="false" customHeight="false" outlineLevel="0" collapsed="false">
      <c r="A1682" s="148" t="n">
        <v>41334</v>
      </c>
      <c r="B1682" s="144" t="s">
        <v>116</v>
      </c>
      <c r="C1682" s="144" t="s">
        <v>27</v>
      </c>
      <c r="D1682" s="145" t="n">
        <v>-167168.1882</v>
      </c>
      <c r="E1682" s="145" t="n">
        <v>0</v>
      </c>
      <c r="F1682" s="149" t="n">
        <f aca="false">IF(REF_DT&lt;=LastDay,INDEX(IntraMonth_Buckets,MATCH($A1682,IntraSumMonths,0),1),INDEX(BucketTable,MATCH($A1682,SumMonths,0),1))</f>
        <v>6</v>
      </c>
      <c r="G1682" s="144" t="str">
        <f aca="false">INDEX(Book_Type,MATCH($B1682,Book,0),1)</f>
        <v>D</v>
      </c>
      <c r="H1682" s="144" t="str">
        <f aca="false">$F1682&amp;$C1682</f>
        <v>6IF-NWPL_ROCKY_M</v>
      </c>
    </row>
    <row r="1683" customFormat="false" ht="12.75" hidden="false" customHeight="false" outlineLevel="0" collapsed="false">
      <c r="A1683" s="148" t="n">
        <v>41365</v>
      </c>
      <c r="B1683" s="144" t="s">
        <v>116</v>
      </c>
      <c r="C1683" s="144" t="s">
        <v>27</v>
      </c>
      <c r="D1683" s="145" t="n">
        <v>-160926.3904</v>
      </c>
      <c r="E1683" s="145" t="n">
        <v>0</v>
      </c>
      <c r="F1683" s="149" t="n">
        <f aca="false">IF(REF_DT&lt;=LastDay,INDEX(IntraMonth_Buckets,MATCH($A1683,IntraSumMonths,0),1),INDEX(BucketTable,MATCH($A1683,SumMonths,0),1))</f>
        <v>6</v>
      </c>
      <c r="G1683" s="144" t="str">
        <f aca="false">INDEX(Book_Type,MATCH($B1683,Book,0),1)</f>
        <v>D</v>
      </c>
      <c r="H1683" s="144" t="str">
        <f aca="false">$F1683&amp;$C1683</f>
        <v>6IF-NWPL_ROCKY_M</v>
      </c>
    </row>
    <row r="1684" customFormat="false" ht="12.75" hidden="false" customHeight="false" outlineLevel="0" collapsed="false">
      <c r="A1684" s="148" t="n">
        <v>41395</v>
      </c>
      <c r="B1684" s="144" t="s">
        <v>116</v>
      </c>
      <c r="C1684" s="144" t="s">
        <v>27</v>
      </c>
      <c r="D1684" s="145" t="n">
        <v>-165444.2073</v>
      </c>
      <c r="E1684" s="145" t="n">
        <v>0</v>
      </c>
      <c r="F1684" s="149" t="n">
        <f aca="false">IF(REF_DT&lt;=LastDay,INDEX(IntraMonth_Buckets,MATCH($A1684,IntraSumMonths,0),1),INDEX(BucketTable,MATCH($A1684,SumMonths,0),1))</f>
        <v>6</v>
      </c>
      <c r="G1684" s="144" t="str">
        <f aca="false">INDEX(Book_Type,MATCH($B1684,Book,0),1)</f>
        <v>D</v>
      </c>
      <c r="H1684" s="144" t="str">
        <f aca="false">$F1684&amp;$C1684</f>
        <v>6IF-NWPL_ROCKY_M</v>
      </c>
    </row>
    <row r="1685" customFormat="false" ht="12.75" hidden="false" customHeight="false" outlineLevel="0" collapsed="false">
      <c r="A1685" s="148" t="n">
        <v>41426</v>
      </c>
      <c r="B1685" s="144" t="s">
        <v>116</v>
      </c>
      <c r="C1685" s="144" t="s">
        <v>27</v>
      </c>
      <c r="D1685" s="145" t="n">
        <v>-159263.7815</v>
      </c>
      <c r="E1685" s="145" t="n">
        <v>0</v>
      </c>
      <c r="F1685" s="149" t="n">
        <f aca="false">IF(REF_DT&lt;=LastDay,INDEX(IntraMonth_Buckets,MATCH($A1685,IntraSumMonths,0),1),INDEX(BucketTable,MATCH($A1685,SumMonths,0),1))</f>
        <v>6</v>
      </c>
      <c r="G1685" s="144" t="str">
        <f aca="false">INDEX(Book_Type,MATCH($B1685,Book,0),1)</f>
        <v>D</v>
      </c>
      <c r="H1685" s="144" t="str">
        <f aca="false">$F1685&amp;$C1685</f>
        <v>6IF-NWPL_ROCKY_M</v>
      </c>
    </row>
    <row r="1686" customFormat="false" ht="12.75" hidden="false" customHeight="false" outlineLevel="0" collapsed="false">
      <c r="A1686" s="148" t="n">
        <v>41456</v>
      </c>
      <c r="B1686" s="144" t="s">
        <v>116</v>
      </c>
      <c r="C1686" s="144" t="s">
        <v>27</v>
      </c>
      <c r="D1686" s="145" t="n">
        <v>-163731.9393</v>
      </c>
      <c r="E1686" s="145" t="n">
        <v>0</v>
      </c>
      <c r="F1686" s="149" t="n">
        <f aca="false">IF(REF_DT&lt;=LastDay,INDEX(IntraMonth_Buckets,MATCH($A1686,IntraSumMonths,0),1),INDEX(BucketTable,MATCH($A1686,SumMonths,0),1))</f>
        <v>6</v>
      </c>
      <c r="G1686" s="144" t="str">
        <f aca="false">INDEX(Book_Type,MATCH($B1686,Book,0),1)</f>
        <v>D</v>
      </c>
      <c r="H1686" s="144" t="str">
        <f aca="false">$F1686&amp;$C1686</f>
        <v>6IF-NWPL_ROCKY_M</v>
      </c>
    </row>
    <row r="1687" customFormat="false" ht="12.75" hidden="false" customHeight="false" outlineLevel="0" collapsed="false">
      <c r="A1687" s="148" t="n">
        <v>41487</v>
      </c>
      <c r="B1687" s="144" t="s">
        <v>116</v>
      </c>
      <c r="C1687" s="144" t="s">
        <v>27</v>
      </c>
      <c r="D1687" s="145" t="n">
        <v>-162866.2609</v>
      </c>
      <c r="E1687" s="145" t="n">
        <v>0</v>
      </c>
      <c r="F1687" s="149" t="n">
        <f aca="false">IF(REF_DT&lt;=LastDay,INDEX(IntraMonth_Buckets,MATCH($A1687,IntraSumMonths,0),1),INDEX(BucketTable,MATCH($A1687,SumMonths,0),1))</f>
        <v>6</v>
      </c>
      <c r="G1687" s="144" t="str">
        <f aca="false">INDEX(Book_Type,MATCH($B1687,Book,0),1)</f>
        <v>D</v>
      </c>
      <c r="H1687" s="144" t="str">
        <f aca="false">$F1687&amp;$C1687</f>
        <v>6IF-NWPL_ROCKY_M</v>
      </c>
    </row>
    <row r="1688" customFormat="false" ht="12.75" hidden="false" customHeight="false" outlineLevel="0" collapsed="false">
      <c r="A1688" s="148" t="n">
        <v>41518</v>
      </c>
      <c r="B1688" s="144" t="s">
        <v>116</v>
      </c>
      <c r="C1688" s="144" t="s">
        <v>27</v>
      </c>
      <c r="D1688" s="145" t="n">
        <v>-156777.6866</v>
      </c>
      <c r="E1688" s="145" t="n">
        <v>0</v>
      </c>
      <c r="F1688" s="149" t="n">
        <f aca="false">IF(REF_DT&lt;=LastDay,INDEX(IntraMonth_Buckets,MATCH($A1688,IntraSumMonths,0),1),INDEX(BucketTable,MATCH($A1688,SumMonths,0),1))</f>
        <v>6</v>
      </c>
      <c r="G1688" s="144" t="str">
        <f aca="false">INDEX(Book_Type,MATCH($B1688,Book,0),1)</f>
        <v>D</v>
      </c>
      <c r="H1688" s="144" t="str">
        <f aca="false">$F1688&amp;$C1688</f>
        <v>6IF-NWPL_ROCKY_M</v>
      </c>
    </row>
    <row r="1689" customFormat="false" ht="12.75" hidden="false" customHeight="false" outlineLevel="0" collapsed="false">
      <c r="A1689" s="148" t="n">
        <v>41548</v>
      </c>
      <c r="B1689" s="144" t="s">
        <v>116</v>
      </c>
      <c r="C1689" s="144" t="s">
        <v>27</v>
      </c>
      <c r="D1689" s="145" t="n">
        <v>-161171.6682</v>
      </c>
      <c r="E1689" s="145" t="n">
        <v>0</v>
      </c>
      <c r="F1689" s="149" t="n">
        <f aca="false">IF(REF_DT&lt;=LastDay,INDEX(IntraMonth_Buckets,MATCH($A1689,IntraSumMonths,0),1),INDEX(BucketTable,MATCH($A1689,SumMonths,0),1))</f>
        <v>6</v>
      </c>
      <c r="G1689" s="144" t="str">
        <f aca="false">INDEX(Book_Type,MATCH($B1689,Book,0),1)</f>
        <v>D</v>
      </c>
      <c r="H1689" s="144" t="str">
        <f aca="false">$F1689&amp;$C1689</f>
        <v>6IF-NWPL_ROCKY_M</v>
      </c>
    </row>
    <row r="1690" customFormat="false" ht="12.75" hidden="false" customHeight="false" outlineLevel="0" collapsed="false">
      <c r="A1690" s="148" t="n">
        <v>41579</v>
      </c>
      <c r="B1690" s="144" t="s">
        <v>116</v>
      </c>
      <c r="C1690" s="144" t="s">
        <v>27</v>
      </c>
      <c r="D1690" s="145" t="n">
        <v>-155143.5238</v>
      </c>
      <c r="E1690" s="145" t="n">
        <v>0</v>
      </c>
      <c r="F1690" s="149" t="n">
        <f aca="false">IF(REF_DT&lt;=LastDay,INDEX(IntraMonth_Buckets,MATCH($A1690,IntraSumMonths,0),1),INDEX(BucketTable,MATCH($A1690,SumMonths,0),1))</f>
        <v>6</v>
      </c>
      <c r="G1690" s="144" t="str">
        <f aca="false">INDEX(Book_Type,MATCH($B1690,Book,0),1)</f>
        <v>D</v>
      </c>
      <c r="H1690" s="144" t="str">
        <f aca="false">$F1690&amp;$C1690</f>
        <v>6IF-NWPL_ROCKY_M</v>
      </c>
    </row>
    <row r="1691" customFormat="false" ht="12.75" hidden="false" customHeight="false" outlineLevel="0" collapsed="false">
      <c r="A1691" s="148" t="n">
        <v>41609</v>
      </c>
      <c r="B1691" s="144" t="s">
        <v>116</v>
      </c>
      <c r="C1691" s="144" t="s">
        <v>27</v>
      </c>
      <c r="D1691" s="145" t="n">
        <v>-159488.7996</v>
      </c>
      <c r="E1691" s="145" t="n">
        <v>0</v>
      </c>
      <c r="F1691" s="149" t="n">
        <f aca="false">IF(REF_DT&lt;=LastDay,INDEX(IntraMonth_Buckets,MATCH($A1691,IntraSumMonths,0),1),INDEX(BucketTable,MATCH($A1691,SumMonths,0),1))</f>
        <v>6</v>
      </c>
      <c r="G1691" s="144" t="str">
        <f aca="false">INDEX(Book_Type,MATCH($B1691,Book,0),1)</f>
        <v>D</v>
      </c>
      <c r="H1691" s="144" t="str">
        <f aca="false">$F1691&amp;$C1691</f>
        <v>6IF-NWPL_ROCKY_M</v>
      </c>
    </row>
    <row r="1692" customFormat="false" ht="12.75" hidden="false" customHeight="false" outlineLevel="0" collapsed="false">
      <c r="A1692" s="148" t="n">
        <v>37189</v>
      </c>
      <c r="B1692" s="144" t="s">
        <v>131</v>
      </c>
      <c r="C1692" s="144" t="s">
        <v>22</v>
      </c>
      <c r="D1692" s="145" t="n">
        <v>0</v>
      </c>
      <c r="E1692" s="145" t="n">
        <v>0</v>
      </c>
      <c r="F1692" s="149" t="n">
        <f aca="false">IF(REF_DT&lt;=LastDay,INDEX(IntraMonth_Buckets,MATCH($A1692,IntraSumMonths,0),1),INDEX(BucketTable,MATCH($A1692,SumMonths,0),1))</f>
        <v>1</v>
      </c>
      <c r="G1692" s="144" t="str">
        <f aca="false">INDEX(Book_Type,MATCH($B1692,Book,0),1)</f>
        <v>M</v>
      </c>
      <c r="H1692" s="144" t="str">
        <f aca="false">$F1692&amp;$C1692</f>
        <v>1GDP-CAL BORDER</v>
      </c>
    </row>
    <row r="1693" customFormat="false" ht="12.75" hidden="false" customHeight="false" outlineLevel="0" collapsed="false">
      <c r="A1693" s="148" t="n">
        <v>37189</v>
      </c>
      <c r="B1693" s="144" t="s">
        <v>131</v>
      </c>
      <c r="C1693" s="144" t="s">
        <v>41</v>
      </c>
      <c r="D1693" s="145" t="n">
        <v>0</v>
      </c>
      <c r="E1693" s="145" t="n">
        <v>0</v>
      </c>
      <c r="F1693" s="149" t="n">
        <f aca="false">IF(REF_DT&lt;=LastDay,INDEX(IntraMonth_Buckets,MATCH($A1693,IntraSumMonths,0),1),INDEX(BucketTable,MATCH($A1693,SumMonths,0),1))</f>
        <v>1</v>
      </c>
      <c r="G1693" s="144" t="str">
        <f aca="false">INDEX(Book_Type,MATCH($B1693,Book,0),1)</f>
        <v>M</v>
      </c>
      <c r="H1693" s="144" t="str">
        <f aca="false">$F1693&amp;$C1693</f>
        <v>1GDP-CIG/CHEYENN</v>
      </c>
    </row>
    <row r="1694" customFormat="false" ht="12.75" hidden="false" customHeight="false" outlineLevel="0" collapsed="false">
      <c r="A1694" s="148" t="n">
        <v>37189</v>
      </c>
      <c r="B1694" s="144" t="s">
        <v>131</v>
      </c>
      <c r="C1694" s="144" t="s">
        <v>40</v>
      </c>
      <c r="D1694" s="145" t="n">
        <v>0</v>
      </c>
      <c r="E1694" s="145" t="n">
        <v>0</v>
      </c>
      <c r="F1694" s="149" t="n">
        <f aca="false">IF(REF_DT&lt;=LastDay,INDEX(IntraMonth_Buckets,MATCH($A1694,IntraSumMonths,0),1),INDEX(BucketTable,MATCH($A1694,SumMonths,0),1))</f>
        <v>1</v>
      </c>
      <c r="G1694" s="144" t="str">
        <f aca="false">INDEX(Book_Type,MATCH($B1694,Book,0),1)</f>
        <v>M</v>
      </c>
      <c r="H1694" s="144" t="str">
        <f aca="false">$F1694&amp;$C1694</f>
        <v>1GDP-CIG/RKYMTN</v>
      </c>
    </row>
    <row r="1695" customFormat="false" ht="12.75" hidden="false" customHeight="false" outlineLevel="0" collapsed="false">
      <c r="A1695" s="148" t="n">
        <v>37189</v>
      </c>
      <c r="B1695" s="144" t="s">
        <v>131</v>
      </c>
      <c r="C1695" s="144" t="s">
        <v>48</v>
      </c>
      <c r="D1695" s="145" t="n">
        <v>0</v>
      </c>
      <c r="E1695" s="145" t="n">
        <v>0</v>
      </c>
      <c r="F1695" s="149" t="n">
        <f aca="false">IF(REF_DT&lt;=LastDay,INDEX(IntraMonth_Buckets,MATCH($A1695,IntraSumMonths,0),1),INDEX(BucketTable,MATCH($A1695,SumMonths,0),1))</f>
        <v>1</v>
      </c>
      <c r="G1695" s="144" t="str">
        <f aca="false">INDEX(Book_Type,MATCH($B1695,Book,0),1)</f>
        <v>M</v>
      </c>
      <c r="H1695" s="144" t="str">
        <f aca="false">$F1695&amp;$C1695</f>
        <v>1GDP-ELPO/PERM2</v>
      </c>
    </row>
    <row r="1696" customFormat="false" ht="12.75" hidden="false" customHeight="false" outlineLevel="0" collapsed="false">
      <c r="A1696" s="148" t="n">
        <v>37189</v>
      </c>
      <c r="B1696" s="144" t="s">
        <v>131</v>
      </c>
      <c r="C1696" s="144" t="s">
        <v>53</v>
      </c>
      <c r="D1696" s="145" t="n">
        <v>0</v>
      </c>
      <c r="E1696" s="145" t="n">
        <v>0</v>
      </c>
      <c r="F1696" s="149" t="n">
        <f aca="false">IF(REF_DT&lt;=LastDay,INDEX(IntraMonth_Buckets,MATCH($A1696,IntraSumMonths,0),1),INDEX(BucketTable,MATCH($A1696,SumMonths,0),1))</f>
        <v>1</v>
      </c>
      <c r="G1696" s="144" t="str">
        <f aca="false">INDEX(Book_Type,MATCH($B1696,Book,0),1)</f>
        <v>M</v>
      </c>
      <c r="H1696" s="144" t="str">
        <f aca="false">$F1696&amp;$C1696</f>
        <v>1GDP-ELPO/SANJUA</v>
      </c>
    </row>
    <row r="1697" customFormat="false" ht="12.75" hidden="false" customHeight="false" outlineLevel="0" collapsed="false">
      <c r="A1697" s="148" t="n">
        <v>37189</v>
      </c>
      <c r="B1697" s="144" t="s">
        <v>131</v>
      </c>
      <c r="C1697" s="144" t="s">
        <v>161</v>
      </c>
      <c r="D1697" s="145" t="n">
        <v>0</v>
      </c>
      <c r="E1697" s="145" t="n">
        <v>0</v>
      </c>
      <c r="F1697" s="149" t="n">
        <f aca="false">IF(REF_DT&lt;=LastDay,INDEX(IntraMonth_Buckets,MATCH($A1697,IntraSumMonths,0),1),INDEX(BucketTable,MATCH($A1697,SumMonths,0),1))</f>
        <v>1</v>
      </c>
      <c r="G1697" s="144" t="str">
        <f aca="false">INDEX(Book_Type,MATCH($B1697,Book,0),1)</f>
        <v>M</v>
      </c>
      <c r="H1697" s="144" t="str">
        <f aca="false">$F1697&amp;$C1697</f>
        <v>1GDP-HEHUB</v>
      </c>
    </row>
    <row r="1698" customFormat="false" ht="12.75" hidden="false" customHeight="false" outlineLevel="0" collapsed="false">
      <c r="A1698" s="148" t="n">
        <v>37189</v>
      </c>
      <c r="B1698" s="144" t="s">
        <v>131</v>
      </c>
      <c r="C1698" s="144" t="s">
        <v>30</v>
      </c>
      <c r="D1698" s="145" t="n">
        <v>0</v>
      </c>
      <c r="E1698" s="145" t="n">
        <v>0</v>
      </c>
      <c r="F1698" s="149" t="n">
        <f aca="false">IF(REF_DT&lt;=LastDay,INDEX(IntraMonth_Buckets,MATCH($A1698,IntraSumMonths,0),1),INDEX(BucketTable,MATCH($A1698,SumMonths,0),1))</f>
        <v>1</v>
      </c>
      <c r="G1698" s="144" t="str">
        <f aca="false">INDEX(Book_Type,MATCH($B1698,Book,0),1)</f>
        <v>M</v>
      </c>
      <c r="H1698" s="144" t="str">
        <f aca="false">$F1698&amp;$C1698</f>
        <v>1GDP-KERN/OPAL</v>
      </c>
    </row>
    <row r="1699" customFormat="false" ht="12.75" hidden="false" customHeight="false" outlineLevel="0" collapsed="false">
      <c r="A1699" s="148" t="n">
        <v>37189</v>
      </c>
      <c r="B1699" s="144" t="s">
        <v>131</v>
      </c>
      <c r="C1699" s="144" t="s">
        <v>14</v>
      </c>
      <c r="D1699" s="145" t="n">
        <v>0</v>
      </c>
      <c r="E1699" s="145" t="n">
        <v>0</v>
      </c>
      <c r="F1699" s="149" t="n">
        <f aca="false">IF(REF_DT&lt;=LastDay,INDEX(IntraMonth_Buckets,MATCH($A1699,IntraSumMonths,0),1),INDEX(BucketTable,MATCH($A1699,SumMonths,0),1))</f>
        <v>1</v>
      </c>
      <c r="G1699" s="144" t="str">
        <f aca="false">INDEX(Book_Type,MATCH($B1699,Book,0),1)</f>
        <v>M</v>
      </c>
      <c r="H1699" s="144" t="str">
        <f aca="false">$F1699&amp;$C1699</f>
        <v>1GDP-PG&amp;E/CITIGA</v>
      </c>
    </row>
    <row r="1700" customFormat="false" ht="12.75" hidden="false" customHeight="false" outlineLevel="0" collapsed="false">
      <c r="A1700" s="148" t="n">
        <v>37189</v>
      </c>
      <c r="B1700" s="144" t="s">
        <v>131</v>
      </c>
      <c r="C1700" s="144" t="s">
        <v>15</v>
      </c>
      <c r="D1700" s="145" t="n">
        <v>0</v>
      </c>
      <c r="E1700" s="145" t="n">
        <v>0</v>
      </c>
      <c r="F1700" s="149" t="n">
        <f aca="false">IF(REF_DT&lt;=LastDay,INDEX(IntraMonth_Buckets,MATCH($A1700,IntraSumMonths,0),1),INDEX(BucketTable,MATCH($A1700,SumMonths,0),1))</f>
        <v>1</v>
      </c>
      <c r="G1700" s="144" t="str">
        <f aca="false">INDEX(Book_Type,MATCH($B1700,Book,0),1)</f>
        <v>M</v>
      </c>
      <c r="H1700" s="144" t="str">
        <f aca="false">$F1700&amp;$C1700</f>
        <v>1GDP-PG&amp;E/LG-PKG</v>
      </c>
    </row>
    <row r="1701" customFormat="false" ht="12.75" hidden="false" customHeight="false" outlineLevel="0" collapsed="false">
      <c r="A1701" s="148" t="n">
        <v>37190</v>
      </c>
      <c r="B1701" s="144" t="s">
        <v>131</v>
      </c>
      <c r="C1701" s="144" t="s">
        <v>22</v>
      </c>
      <c r="D1701" s="145" t="n">
        <v>15000</v>
      </c>
      <c r="E1701" s="145" t="n">
        <v>15000</v>
      </c>
      <c r="F1701" s="149" t="n">
        <f aca="false">IF(REF_DT&lt;=LastDay,INDEX(IntraMonth_Buckets,MATCH($A1701,IntraSumMonths,0),1),INDEX(BucketTable,MATCH($A1701,SumMonths,0),1))</f>
        <v>1</v>
      </c>
      <c r="G1701" s="144" t="str">
        <f aca="false">INDEX(Book_Type,MATCH($B1701,Book,0),1)</f>
        <v>M</v>
      </c>
      <c r="H1701" s="144" t="str">
        <f aca="false">$F1701&amp;$C1701</f>
        <v>1GDP-CAL BORDER</v>
      </c>
    </row>
    <row r="1702" customFormat="false" ht="12.75" hidden="false" customHeight="false" outlineLevel="0" collapsed="false">
      <c r="A1702" s="148" t="n">
        <v>37190</v>
      </c>
      <c r="B1702" s="144" t="s">
        <v>131</v>
      </c>
      <c r="C1702" s="144" t="s">
        <v>41</v>
      </c>
      <c r="D1702" s="145" t="n">
        <v>-30000</v>
      </c>
      <c r="E1702" s="145" t="n">
        <v>-30000</v>
      </c>
      <c r="F1702" s="149" t="n">
        <f aca="false">IF(REF_DT&lt;=LastDay,INDEX(IntraMonth_Buckets,MATCH($A1702,IntraSumMonths,0),1),INDEX(BucketTable,MATCH($A1702,SumMonths,0),1))</f>
        <v>1</v>
      </c>
      <c r="G1702" s="144" t="str">
        <f aca="false">INDEX(Book_Type,MATCH($B1702,Book,0),1)</f>
        <v>M</v>
      </c>
      <c r="H1702" s="144" t="str">
        <f aca="false">$F1702&amp;$C1702</f>
        <v>1GDP-CIG/CHEYENN</v>
      </c>
    </row>
    <row r="1703" customFormat="false" ht="12.75" hidden="false" customHeight="false" outlineLevel="0" collapsed="false">
      <c r="A1703" s="148" t="n">
        <v>37190</v>
      </c>
      <c r="B1703" s="144" t="s">
        <v>131</v>
      </c>
      <c r="C1703" s="144" t="s">
        <v>40</v>
      </c>
      <c r="D1703" s="145" t="n">
        <v>67000</v>
      </c>
      <c r="E1703" s="145" t="n">
        <v>67000</v>
      </c>
      <c r="F1703" s="149" t="n">
        <f aca="false">IF(REF_DT&lt;=LastDay,INDEX(IntraMonth_Buckets,MATCH($A1703,IntraSumMonths,0),1),INDEX(BucketTable,MATCH($A1703,SumMonths,0),1))</f>
        <v>1</v>
      </c>
      <c r="G1703" s="144" t="str">
        <f aca="false">INDEX(Book_Type,MATCH($B1703,Book,0),1)</f>
        <v>M</v>
      </c>
      <c r="H1703" s="144" t="str">
        <f aca="false">$F1703&amp;$C1703</f>
        <v>1GDP-CIG/RKYMTN</v>
      </c>
    </row>
    <row r="1704" customFormat="false" ht="12.75" hidden="false" customHeight="false" outlineLevel="0" collapsed="false">
      <c r="A1704" s="148" t="n">
        <v>37190</v>
      </c>
      <c r="B1704" s="144" t="s">
        <v>131</v>
      </c>
      <c r="C1704" s="144" t="s">
        <v>48</v>
      </c>
      <c r="D1704" s="145" t="n">
        <v>125000</v>
      </c>
      <c r="E1704" s="145" t="n">
        <v>125000</v>
      </c>
      <c r="F1704" s="149" t="n">
        <f aca="false">IF(REF_DT&lt;=LastDay,INDEX(IntraMonth_Buckets,MATCH($A1704,IntraSumMonths,0),1),INDEX(BucketTable,MATCH($A1704,SumMonths,0),1))</f>
        <v>1</v>
      </c>
      <c r="G1704" s="144" t="str">
        <f aca="false">INDEX(Book_Type,MATCH($B1704,Book,0),1)</f>
        <v>M</v>
      </c>
      <c r="H1704" s="144" t="str">
        <f aca="false">$F1704&amp;$C1704</f>
        <v>1GDP-ELPO/PERM2</v>
      </c>
    </row>
    <row r="1705" customFormat="false" ht="12.75" hidden="false" customHeight="false" outlineLevel="0" collapsed="false">
      <c r="A1705" s="148" t="n">
        <v>37190</v>
      </c>
      <c r="B1705" s="144" t="s">
        <v>131</v>
      </c>
      <c r="C1705" s="144" t="s">
        <v>53</v>
      </c>
      <c r="D1705" s="145" t="n">
        <v>-35000</v>
      </c>
      <c r="E1705" s="145" t="n">
        <v>-35000</v>
      </c>
      <c r="F1705" s="149" t="n">
        <f aca="false">IF(REF_DT&lt;=LastDay,INDEX(IntraMonth_Buckets,MATCH($A1705,IntraSumMonths,0),1),INDEX(BucketTable,MATCH($A1705,SumMonths,0),1))</f>
        <v>1</v>
      </c>
      <c r="G1705" s="144" t="str">
        <f aca="false">INDEX(Book_Type,MATCH($B1705,Book,0),1)</f>
        <v>M</v>
      </c>
      <c r="H1705" s="144" t="str">
        <f aca="false">$F1705&amp;$C1705</f>
        <v>1GDP-ELPO/SANJUA</v>
      </c>
    </row>
    <row r="1706" customFormat="false" ht="12.75" hidden="false" customHeight="false" outlineLevel="0" collapsed="false">
      <c r="A1706" s="148" t="n">
        <v>37190</v>
      </c>
      <c r="B1706" s="144" t="s">
        <v>131</v>
      </c>
      <c r="C1706" s="144" t="s">
        <v>161</v>
      </c>
      <c r="D1706" s="145" t="n">
        <v>101597</v>
      </c>
      <c r="E1706" s="145" t="n">
        <v>101597</v>
      </c>
      <c r="F1706" s="149" t="n">
        <f aca="false">IF(REF_DT&lt;=LastDay,INDEX(IntraMonth_Buckets,MATCH($A1706,IntraSumMonths,0),1),INDEX(BucketTable,MATCH($A1706,SumMonths,0),1))</f>
        <v>1</v>
      </c>
      <c r="G1706" s="144" t="str">
        <f aca="false">INDEX(Book_Type,MATCH($B1706,Book,0),1)</f>
        <v>M</v>
      </c>
      <c r="H1706" s="144" t="str">
        <f aca="false">$F1706&amp;$C1706</f>
        <v>1GDP-HEHUB</v>
      </c>
    </row>
    <row r="1707" customFormat="false" ht="12.75" hidden="false" customHeight="false" outlineLevel="0" collapsed="false">
      <c r="A1707" s="148" t="n">
        <v>37190</v>
      </c>
      <c r="B1707" s="144" t="s">
        <v>131</v>
      </c>
      <c r="C1707" s="144" t="s">
        <v>30</v>
      </c>
      <c r="D1707" s="145" t="n">
        <v>-257500</v>
      </c>
      <c r="E1707" s="145" t="n">
        <v>-257500</v>
      </c>
      <c r="F1707" s="149" t="n">
        <f aca="false">IF(REF_DT&lt;=LastDay,INDEX(IntraMonth_Buckets,MATCH($A1707,IntraSumMonths,0),1),INDEX(BucketTable,MATCH($A1707,SumMonths,0),1))</f>
        <v>1</v>
      </c>
      <c r="G1707" s="144" t="str">
        <f aca="false">INDEX(Book_Type,MATCH($B1707,Book,0),1)</f>
        <v>M</v>
      </c>
      <c r="H1707" s="144" t="str">
        <f aca="false">$F1707&amp;$C1707</f>
        <v>1GDP-KERN/OPAL</v>
      </c>
    </row>
    <row r="1708" customFormat="false" ht="12.75" hidden="false" customHeight="false" outlineLevel="0" collapsed="false">
      <c r="A1708" s="148" t="n">
        <v>37190</v>
      </c>
      <c r="B1708" s="144" t="s">
        <v>131</v>
      </c>
      <c r="C1708" s="144" t="s">
        <v>14</v>
      </c>
      <c r="D1708" s="145" t="n">
        <v>5000</v>
      </c>
      <c r="E1708" s="145" t="n">
        <v>5000</v>
      </c>
      <c r="F1708" s="149" t="n">
        <f aca="false">IF(REF_DT&lt;=LastDay,INDEX(IntraMonth_Buckets,MATCH($A1708,IntraSumMonths,0),1),INDEX(BucketTable,MATCH($A1708,SumMonths,0),1))</f>
        <v>1</v>
      </c>
      <c r="G1708" s="144" t="str">
        <f aca="false">INDEX(Book_Type,MATCH($B1708,Book,0),1)</f>
        <v>M</v>
      </c>
      <c r="H1708" s="144" t="str">
        <f aca="false">$F1708&amp;$C1708</f>
        <v>1GDP-PG&amp;E/CITIGA</v>
      </c>
    </row>
    <row r="1709" customFormat="false" ht="12.75" hidden="false" customHeight="false" outlineLevel="0" collapsed="false">
      <c r="A1709" s="148" t="n">
        <v>37190</v>
      </c>
      <c r="B1709" s="144" t="s">
        <v>131</v>
      </c>
      <c r="C1709" s="144" t="s">
        <v>15</v>
      </c>
      <c r="D1709" s="145" t="n">
        <v>20000</v>
      </c>
      <c r="E1709" s="145" t="n">
        <v>20000</v>
      </c>
      <c r="F1709" s="149" t="n">
        <f aca="false">IF(REF_DT&lt;=LastDay,INDEX(IntraMonth_Buckets,MATCH($A1709,IntraSumMonths,0),1),INDEX(BucketTable,MATCH($A1709,SumMonths,0),1))</f>
        <v>1</v>
      </c>
      <c r="G1709" s="144" t="str">
        <f aca="false">INDEX(Book_Type,MATCH($B1709,Book,0),1)</f>
        <v>M</v>
      </c>
      <c r="H1709" s="144" t="str">
        <f aca="false">$F1709&amp;$C1709</f>
        <v>1GDP-PG&amp;E/LG-PKG</v>
      </c>
    </row>
    <row r="1710" customFormat="false" ht="12.75" hidden="false" customHeight="false" outlineLevel="0" collapsed="false">
      <c r="A1710" s="148" t="n">
        <v>37191</v>
      </c>
      <c r="B1710" s="144" t="s">
        <v>131</v>
      </c>
      <c r="C1710" s="144" t="s">
        <v>22</v>
      </c>
      <c r="D1710" s="145" t="n">
        <v>15000</v>
      </c>
      <c r="E1710" s="145" t="n">
        <v>15000</v>
      </c>
      <c r="F1710" s="149" t="n">
        <f aca="false">IF(REF_DT&lt;=LastDay,INDEX(IntraMonth_Buckets,MATCH($A1710,IntraSumMonths,0),1),INDEX(BucketTable,MATCH($A1710,SumMonths,0),1))</f>
        <v>1</v>
      </c>
      <c r="G1710" s="144" t="str">
        <f aca="false">INDEX(Book_Type,MATCH($B1710,Book,0),1)</f>
        <v>M</v>
      </c>
      <c r="H1710" s="144" t="str">
        <f aca="false">$F1710&amp;$C1710</f>
        <v>1GDP-CAL BORDER</v>
      </c>
    </row>
    <row r="1711" customFormat="false" ht="12.75" hidden="false" customHeight="false" outlineLevel="0" collapsed="false">
      <c r="A1711" s="148" t="n">
        <v>37191</v>
      </c>
      <c r="B1711" s="144" t="s">
        <v>131</v>
      </c>
      <c r="C1711" s="144" t="s">
        <v>41</v>
      </c>
      <c r="D1711" s="145" t="n">
        <v>-30000</v>
      </c>
      <c r="E1711" s="145" t="n">
        <v>-30000</v>
      </c>
      <c r="F1711" s="149" t="n">
        <f aca="false">IF(REF_DT&lt;=LastDay,INDEX(IntraMonth_Buckets,MATCH($A1711,IntraSumMonths,0),1),INDEX(BucketTable,MATCH($A1711,SumMonths,0),1))</f>
        <v>1</v>
      </c>
      <c r="G1711" s="144" t="str">
        <f aca="false">INDEX(Book_Type,MATCH($B1711,Book,0),1)</f>
        <v>M</v>
      </c>
      <c r="H1711" s="144" t="str">
        <f aca="false">$F1711&amp;$C1711</f>
        <v>1GDP-CIG/CHEYENN</v>
      </c>
    </row>
    <row r="1712" customFormat="false" ht="12.75" hidden="false" customHeight="false" outlineLevel="0" collapsed="false">
      <c r="A1712" s="148" t="n">
        <v>37191</v>
      </c>
      <c r="B1712" s="144" t="s">
        <v>131</v>
      </c>
      <c r="C1712" s="144" t="s">
        <v>40</v>
      </c>
      <c r="D1712" s="145" t="n">
        <v>67000</v>
      </c>
      <c r="E1712" s="145" t="n">
        <v>67000</v>
      </c>
      <c r="F1712" s="149" t="n">
        <f aca="false">IF(REF_DT&lt;=LastDay,INDEX(IntraMonth_Buckets,MATCH($A1712,IntraSumMonths,0),1),INDEX(BucketTable,MATCH($A1712,SumMonths,0),1))</f>
        <v>1</v>
      </c>
      <c r="G1712" s="144" t="str">
        <f aca="false">INDEX(Book_Type,MATCH($B1712,Book,0),1)</f>
        <v>M</v>
      </c>
      <c r="H1712" s="144" t="str">
        <f aca="false">$F1712&amp;$C1712</f>
        <v>1GDP-CIG/RKYMTN</v>
      </c>
    </row>
    <row r="1713" customFormat="false" ht="12.75" hidden="false" customHeight="false" outlineLevel="0" collapsed="false">
      <c r="A1713" s="148" t="n">
        <v>37191</v>
      </c>
      <c r="B1713" s="144" t="s">
        <v>131</v>
      </c>
      <c r="C1713" s="144" t="s">
        <v>48</v>
      </c>
      <c r="D1713" s="145" t="n">
        <v>125000</v>
      </c>
      <c r="E1713" s="145" t="n">
        <v>125000</v>
      </c>
      <c r="F1713" s="149" t="n">
        <f aca="false">IF(REF_DT&lt;=LastDay,INDEX(IntraMonth_Buckets,MATCH($A1713,IntraSumMonths,0),1),INDEX(BucketTable,MATCH($A1713,SumMonths,0),1))</f>
        <v>1</v>
      </c>
      <c r="G1713" s="144" t="str">
        <f aca="false">INDEX(Book_Type,MATCH($B1713,Book,0),1)</f>
        <v>M</v>
      </c>
      <c r="H1713" s="144" t="str">
        <f aca="false">$F1713&amp;$C1713</f>
        <v>1GDP-ELPO/PERM2</v>
      </c>
    </row>
    <row r="1714" customFormat="false" ht="12.75" hidden="false" customHeight="false" outlineLevel="0" collapsed="false">
      <c r="A1714" s="148" t="n">
        <v>37191</v>
      </c>
      <c r="B1714" s="144" t="s">
        <v>131</v>
      </c>
      <c r="C1714" s="144" t="s">
        <v>53</v>
      </c>
      <c r="D1714" s="145" t="n">
        <v>-35000</v>
      </c>
      <c r="E1714" s="145" t="n">
        <v>-35000</v>
      </c>
      <c r="F1714" s="149" t="n">
        <f aca="false">IF(REF_DT&lt;=LastDay,INDEX(IntraMonth_Buckets,MATCH($A1714,IntraSumMonths,0),1),INDEX(BucketTable,MATCH($A1714,SumMonths,0),1))</f>
        <v>1</v>
      </c>
      <c r="G1714" s="144" t="str">
        <f aca="false">INDEX(Book_Type,MATCH($B1714,Book,0),1)</f>
        <v>M</v>
      </c>
      <c r="H1714" s="144" t="str">
        <f aca="false">$F1714&amp;$C1714</f>
        <v>1GDP-ELPO/SANJUA</v>
      </c>
    </row>
    <row r="1715" customFormat="false" ht="12.75" hidden="false" customHeight="false" outlineLevel="0" collapsed="false">
      <c r="A1715" s="148" t="n">
        <v>37191</v>
      </c>
      <c r="B1715" s="144" t="s">
        <v>131</v>
      </c>
      <c r="C1715" s="144" t="s">
        <v>161</v>
      </c>
      <c r="D1715" s="145" t="n">
        <v>101597</v>
      </c>
      <c r="E1715" s="145" t="n">
        <v>101597</v>
      </c>
      <c r="F1715" s="149" t="n">
        <f aca="false">IF(REF_DT&lt;=LastDay,INDEX(IntraMonth_Buckets,MATCH($A1715,IntraSumMonths,0),1),INDEX(BucketTable,MATCH($A1715,SumMonths,0),1))</f>
        <v>1</v>
      </c>
      <c r="G1715" s="144" t="str">
        <f aca="false">INDEX(Book_Type,MATCH($B1715,Book,0),1)</f>
        <v>M</v>
      </c>
      <c r="H1715" s="144" t="str">
        <f aca="false">$F1715&amp;$C1715</f>
        <v>1GDP-HEHUB</v>
      </c>
    </row>
    <row r="1716" customFormat="false" ht="12.75" hidden="false" customHeight="false" outlineLevel="0" collapsed="false">
      <c r="A1716" s="148" t="n">
        <v>37191</v>
      </c>
      <c r="B1716" s="144" t="s">
        <v>131</v>
      </c>
      <c r="C1716" s="144" t="s">
        <v>30</v>
      </c>
      <c r="D1716" s="145" t="n">
        <v>-257500</v>
      </c>
      <c r="E1716" s="145" t="n">
        <v>-257500</v>
      </c>
      <c r="F1716" s="149" t="n">
        <f aca="false">IF(REF_DT&lt;=LastDay,INDEX(IntraMonth_Buckets,MATCH($A1716,IntraSumMonths,0),1),INDEX(BucketTable,MATCH($A1716,SumMonths,0),1))</f>
        <v>1</v>
      </c>
      <c r="G1716" s="144" t="str">
        <f aca="false">INDEX(Book_Type,MATCH($B1716,Book,0),1)</f>
        <v>M</v>
      </c>
      <c r="H1716" s="144" t="str">
        <f aca="false">$F1716&amp;$C1716</f>
        <v>1GDP-KERN/OPAL</v>
      </c>
    </row>
    <row r="1717" customFormat="false" ht="12.75" hidden="false" customHeight="false" outlineLevel="0" collapsed="false">
      <c r="A1717" s="148" t="n">
        <v>37191</v>
      </c>
      <c r="B1717" s="144" t="s">
        <v>131</v>
      </c>
      <c r="C1717" s="144" t="s">
        <v>14</v>
      </c>
      <c r="D1717" s="145" t="n">
        <v>5000</v>
      </c>
      <c r="E1717" s="145" t="n">
        <v>5000</v>
      </c>
      <c r="F1717" s="149" t="n">
        <f aca="false">IF(REF_DT&lt;=LastDay,INDEX(IntraMonth_Buckets,MATCH($A1717,IntraSumMonths,0),1),INDEX(BucketTable,MATCH($A1717,SumMonths,0),1))</f>
        <v>1</v>
      </c>
      <c r="G1717" s="144" t="str">
        <f aca="false">INDEX(Book_Type,MATCH($B1717,Book,0),1)</f>
        <v>M</v>
      </c>
      <c r="H1717" s="144" t="str">
        <f aca="false">$F1717&amp;$C1717</f>
        <v>1GDP-PG&amp;E/CITIGA</v>
      </c>
    </row>
    <row r="1718" customFormat="false" ht="12.75" hidden="false" customHeight="false" outlineLevel="0" collapsed="false">
      <c r="A1718" s="148" t="n">
        <v>37191</v>
      </c>
      <c r="B1718" s="144" t="s">
        <v>131</v>
      </c>
      <c r="C1718" s="144" t="s">
        <v>15</v>
      </c>
      <c r="D1718" s="145" t="n">
        <v>20000</v>
      </c>
      <c r="E1718" s="145" t="n">
        <v>20000</v>
      </c>
      <c r="F1718" s="149" t="n">
        <f aca="false">IF(REF_DT&lt;=LastDay,INDEX(IntraMonth_Buckets,MATCH($A1718,IntraSumMonths,0),1),INDEX(BucketTable,MATCH($A1718,SumMonths,0),1))</f>
        <v>1</v>
      </c>
      <c r="G1718" s="144" t="str">
        <f aca="false">INDEX(Book_Type,MATCH($B1718,Book,0),1)</f>
        <v>M</v>
      </c>
      <c r="H1718" s="144" t="str">
        <f aca="false">$F1718&amp;$C1718</f>
        <v>1GDP-PG&amp;E/LG-PKG</v>
      </c>
    </row>
    <row r="1719" customFormat="false" ht="12.75" hidden="false" customHeight="false" outlineLevel="0" collapsed="false">
      <c r="A1719" s="148" t="n">
        <v>37192</v>
      </c>
      <c r="B1719" s="144" t="s">
        <v>131</v>
      </c>
      <c r="C1719" s="144" t="s">
        <v>22</v>
      </c>
      <c r="D1719" s="145" t="n">
        <v>15000</v>
      </c>
      <c r="E1719" s="145" t="n">
        <v>15000</v>
      </c>
      <c r="F1719" s="149" t="n">
        <f aca="false">IF(REF_DT&lt;=LastDay,INDEX(IntraMonth_Buckets,MATCH($A1719,IntraSumMonths,0),1),INDEX(BucketTable,MATCH($A1719,SumMonths,0),1))</f>
        <v>1</v>
      </c>
      <c r="G1719" s="144" t="str">
        <f aca="false">INDEX(Book_Type,MATCH($B1719,Book,0),1)</f>
        <v>M</v>
      </c>
      <c r="H1719" s="144" t="str">
        <f aca="false">$F1719&amp;$C1719</f>
        <v>1GDP-CAL BORDER</v>
      </c>
    </row>
    <row r="1720" customFormat="false" ht="12.75" hidden="false" customHeight="false" outlineLevel="0" collapsed="false">
      <c r="A1720" s="148" t="n">
        <v>37192</v>
      </c>
      <c r="B1720" s="144" t="s">
        <v>131</v>
      </c>
      <c r="C1720" s="144" t="s">
        <v>41</v>
      </c>
      <c r="D1720" s="145" t="n">
        <v>-30000</v>
      </c>
      <c r="E1720" s="145" t="n">
        <v>-30000</v>
      </c>
      <c r="F1720" s="149" t="n">
        <f aca="false">IF(REF_DT&lt;=LastDay,INDEX(IntraMonth_Buckets,MATCH($A1720,IntraSumMonths,0),1),INDEX(BucketTable,MATCH($A1720,SumMonths,0),1))</f>
        <v>1</v>
      </c>
      <c r="G1720" s="144" t="str">
        <f aca="false">INDEX(Book_Type,MATCH($B1720,Book,0),1)</f>
        <v>M</v>
      </c>
      <c r="H1720" s="144" t="str">
        <f aca="false">$F1720&amp;$C1720</f>
        <v>1GDP-CIG/CHEYENN</v>
      </c>
    </row>
    <row r="1721" customFormat="false" ht="12.75" hidden="false" customHeight="false" outlineLevel="0" collapsed="false">
      <c r="A1721" s="148" t="n">
        <v>37192</v>
      </c>
      <c r="B1721" s="144" t="s">
        <v>131</v>
      </c>
      <c r="C1721" s="144" t="s">
        <v>40</v>
      </c>
      <c r="D1721" s="145" t="n">
        <v>67000</v>
      </c>
      <c r="E1721" s="145" t="n">
        <v>67000</v>
      </c>
      <c r="F1721" s="149" t="n">
        <f aca="false">IF(REF_DT&lt;=LastDay,INDEX(IntraMonth_Buckets,MATCH($A1721,IntraSumMonths,0),1),INDEX(BucketTable,MATCH($A1721,SumMonths,0),1))</f>
        <v>1</v>
      </c>
      <c r="G1721" s="144" t="str">
        <f aca="false">INDEX(Book_Type,MATCH($B1721,Book,0),1)</f>
        <v>M</v>
      </c>
      <c r="H1721" s="144" t="str">
        <f aca="false">$F1721&amp;$C1721</f>
        <v>1GDP-CIG/RKYMTN</v>
      </c>
    </row>
    <row r="1722" customFormat="false" ht="12.75" hidden="false" customHeight="false" outlineLevel="0" collapsed="false">
      <c r="A1722" s="148" t="n">
        <v>37192</v>
      </c>
      <c r="B1722" s="144" t="s">
        <v>131</v>
      </c>
      <c r="C1722" s="144" t="s">
        <v>48</v>
      </c>
      <c r="D1722" s="145" t="n">
        <v>125000</v>
      </c>
      <c r="E1722" s="145" t="n">
        <v>125000</v>
      </c>
      <c r="F1722" s="149" t="n">
        <f aca="false">IF(REF_DT&lt;=LastDay,INDEX(IntraMonth_Buckets,MATCH($A1722,IntraSumMonths,0),1),INDEX(BucketTable,MATCH($A1722,SumMonths,0),1))</f>
        <v>1</v>
      </c>
      <c r="G1722" s="144" t="str">
        <f aca="false">INDEX(Book_Type,MATCH($B1722,Book,0),1)</f>
        <v>M</v>
      </c>
      <c r="H1722" s="144" t="str">
        <f aca="false">$F1722&amp;$C1722</f>
        <v>1GDP-ELPO/PERM2</v>
      </c>
    </row>
    <row r="1723" customFormat="false" ht="12.75" hidden="false" customHeight="false" outlineLevel="0" collapsed="false">
      <c r="A1723" s="148" t="n">
        <v>37192</v>
      </c>
      <c r="B1723" s="144" t="s">
        <v>131</v>
      </c>
      <c r="C1723" s="144" t="s">
        <v>53</v>
      </c>
      <c r="D1723" s="145" t="n">
        <v>-35000</v>
      </c>
      <c r="E1723" s="145" t="n">
        <v>-35000</v>
      </c>
      <c r="F1723" s="149" t="n">
        <f aca="false">IF(REF_DT&lt;=LastDay,INDEX(IntraMonth_Buckets,MATCH($A1723,IntraSumMonths,0),1),INDEX(BucketTable,MATCH($A1723,SumMonths,0),1))</f>
        <v>1</v>
      </c>
      <c r="G1723" s="144" t="str">
        <f aca="false">INDEX(Book_Type,MATCH($B1723,Book,0),1)</f>
        <v>M</v>
      </c>
      <c r="H1723" s="144" t="str">
        <f aca="false">$F1723&amp;$C1723</f>
        <v>1GDP-ELPO/SANJUA</v>
      </c>
    </row>
    <row r="1724" customFormat="false" ht="12.75" hidden="false" customHeight="false" outlineLevel="0" collapsed="false">
      <c r="A1724" s="148" t="n">
        <v>37192</v>
      </c>
      <c r="B1724" s="144" t="s">
        <v>131</v>
      </c>
      <c r="C1724" s="144" t="s">
        <v>161</v>
      </c>
      <c r="D1724" s="145" t="n">
        <v>101597</v>
      </c>
      <c r="E1724" s="145" t="n">
        <v>101597</v>
      </c>
      <c r="F1724" s="149" t="n">
        <f aca="false">IF(REF_DT&lt;=LastDay,INDEX(IntraMonth_Buckets,MATCH($A1724,IntraSumMonths,0),1),INDEX(BucketTable,MATCH($A1724,SumMonths,0),1))</f>
        <v>1</v>
      </c>
      <c r="G1724" s="144" t="str">
        <f aca="false">INDEX(Book_Type,MATCH($B1724,Book,0),1)</f>
        <v>M</v>
      </c>
      <c r="H1724" s="144" t="str">
        <f aca="false">$F1724&amp;$C1724</f>
        <v>1GDP-HEHUB</v>
      </c>
    </row>
    <row r="1725" customFormat="false" ht="12.75" hidden="false" customHeight="false" outlineLevel="0" collapsed="false">
      <c r="A1725" s="148" t="n">
        <v>37192</v>
      </c>
      <c r="B1725" s="144" t="s">
        <v>131</v>
      </c>
      <c r="C1725" s="144" t="s">
        <v>30</v>
      </c>
      <c r="D1725" s="145" t="n">
        <v>-257500</v>
      </c>
      <c r="E1725" s="145" t="n">
        <v>-257500</v>
      </c>
      <c r="F1725" s="149" t="n">
        <f aca="false">IF(REF_DT&lt;=LastDay,INDEX(IntraMonth_Buckets,MATCH($A1725,IntraSumMonths,0),1),INDEX(BucketTable,MATCH($A1725,SumMonths,0),1))</f>
        <v>1</v>
      </c>
      <c r="G1725" s="144" t="str">
        <f aca="false">INDEX(Book_Type,MATCH($B1725,Book,0),1)</f>
        <v>M</v>
      </c>
      <c r="H1725" s="144" t="str">
        <f aca="false">$F1725&amp;$C1725</f>
        <v>1GDP-KERN/OPAL</v>
      </c>
    </row>
    <row r="1726" customFormat="false" ht="12.75" hidden="false" customHeight="false" outlineLevel="0" collapsed="false">
      <c r="A1726" s="148" t="n">
        <v>37192</v>
      </c>
      <c r="B1726" s="144" t="s">
        <v>131</v>
      </c>
      <c r="C1726" s="144" t="s">
        <v>14</v>
      </c>
      <c r="D1726" s="145" t="n">
        <v>5000</v>
      </c>
      <c r="E1726" s="145" t="n">
        <v>5000</v>
      </c>
      <c r="F1726" s="149" t="n">
        <f aca="false">IF(REF_DT&lt;=LastDay,INDEX(IntraMonth_Buckets,MATCH($A1726,IntraSumMonths,0),1),INDEX(BucketTable,MATCH($A1726,SumMonths,0),1))</f>
        <v>1</v>
      </c>
      <c r="G1726" s="144" t="str">
        <f aca="false">INDEX(Book_Type,MATCH($B1726,Book,0),1)</f>
        <v>M</v>
      </c>
      <c r="H1726" s="144" t="str">
        <f aca="false">$F1726&amp;$C1726</f>
        <v>1GDP-PG&amp;E/CITIGA</v>
      </c>
    </row>
    <row r="1727" customFormat="false" ht="12.75" hidden="false" customHeight="false" outlineLevel="0" collapsed="false">
      <c r="A1727" s="148" t="n">
        <v>37192</v>
      </c>
      <c r="B1727" s="144" t="s">
        <v>131</v>
      </c>
      <c r="C1727" s="144" t="s">
        <v>15</v>
      </c>
      <c r="D1727" s="145" t="n">
        <v>20000</v>
      </c>
      <c r="E1727" s="145" t="n">
        <v>20000</v>
      </c>
      <c r="F1727" s="149" t="n">
        <f aca="false">IF(REF_DT&lt;=LastDay,INDEX(IntraMonth_Buckets,MATCH($A1727,IntraSumMonths,0),1),INDEX(BucketTable,MATCH($A1727,SumMonths,0),1))</f>
        <v>1</v>
      </c>
      <c r="G1727" s="144" t="str">
        <f aca="false">INDEX(Book_Type,MATCH($B1727,Book,0),1)</f>
        <v>M</v>
      </c>
      <c r="H1727" s="144" t="str">
        <f aca="false">$F1727&amp;$C1727</f>
        <v>1GDP-PG&amp;E/LG-PKG</v>
      </c>
    </row>
    <row r="1728" customFormat="false" ht="12.75" hidden="false" customHeight="false" outlineLevel="0" collapsed="false">
      <c r="A1728" s="148" t="n">
        <v>37193</v>
      </c>
      <c r="B1728" s="144" t="s">
        <v>131</v>
      </c>
      <c r="C1728" s="144" t="s">
        <v>22</v>
      </c>
      <c r="D1728" s="145" t="n">
        <v>15000</v>
      </c>
      <c r="E1728" s="145" t="n">
        <v>15000</v>
      </c>
      <c r="F1728" s="149" t="n">
        <f aca="false">IF(REF_DT&lt;=LastDay,INDEX(IntraMonth_Buckets,MATCH($A1728,IntraSumMonths,0),1),INDEX(BucketTable,MATCH($A1728,SumMonths,0),1))</f>
        <v>1</v>
      </c>
      <c r="G1728" s="144" t="str">
        <f aca="false">INDEX(Book_Type,MATCH($B1728,Book,0),1)</f>
        <v>M</v>
      </c>
      <c r="H1728" s="144" t="str">
        <f aca="false">$F1728&amp;$C1728</f>
        <v>1GDP-CAL BORDER</v>
      </c>
    </row>
    <row r="1729" customFormat="false" ht="12.75" hidden="false" customHeight="false" outlineLevel="0" collapsed="false">
      <c r="A1729" s="148" t="n">
        <v>37193</v>
      </c>
      <c r="B1729" s="144" t="s">
        <v>131</v>
      </c>
      <c r="C1729" s="144" t="s">
        <v>41</v>
      </c>
      <c r="D1729" s="145" t="n">
        <v>-30000</v>
      </c>
      <c r="E1729" s="145" t="n">
        <v>-30000</v>
      </c>
      <c r="F1729" s="149" t="n">
        <f aca="false">IF(REF_DT&lt;=LastDay,INDEX(IntraMonth_Buckets,MATCH($A1729,IntraSumMonths,0),1),INDEX(BucketTable,MATCH($A1729,SumMonths,0),1))</f>
        <v>1</v>
      </c>
      <c r="G1729" s="144" t="str">
        <f aca="false">INDEX(Book_Type,MATCH($B1729,Book,0),1)</f>
        <v>M</v>
      </c>
      <c r="H1729" s="144" t="str">
        <f aca="false">$F1729&amp;$C1729</f>
        <v>1GDP-CIG/CHEYENN</v>
      </c>
    </row>
    <row r="1730" customFormat="false" ht="12.75" hidden="false" customHeight="false" outlineLevel="0" collapsed="false">
      <c r="A1730" s="148" t="n">
        <v>37193</v>
      </c>
      <c r="B1730" s="144" t="s">
        <v>131</v>
      </c>
      <c r="C1730" s="144" t="s">
        <v>40</v>
      </c>
      <c r="D1730" s="145" t="n">
        <v>67000</v>
      </c>
      <c r="E1730" s="145" t="n">
        <v>67000</v>
      </c>
      <c r="F1730" s="149" t="n">
        <f aca="false">IF(REF_DT&lt;=LastDay,INDEX(IntraMonth_Buckets,MATCH($A1730,IntraSumMonths,0),1),INDEX(BucketTable,MATCH($A1730,SumMonths,0),1))</f>
        <v>1</v>
      </c>
      <c r="G1730" s="144" t="str">
        <f aca="false">INDEX(Book_Type,MATCH($B1730,Book,0),1)</f>
        <v>M</v>
      </c>
      <c r="H1730" s="144" t="str">
        <f aca="false">$F1730&amp;$C1730</f>
        <v>1GDP-CIG/RKYMTN</v>
      </c>
    </row>
    <row r="1731" customFormat="false" ht="12.75" hidden="false" customHeight="false" outlineLevel="0" collapsed="false">
      <c r="A1731" s="148" t="n">
        <v>37193</v>
      </c>
      <c r="B1731" s="144" t="s">
        <v>131</v>
      </c>
      <c r="C1731" s="144" t="s">
        <v>48</v>
      </c>
      <c r="D1731" s="145" t="n">
        <v>125000</v>
      </c>
      <c r="E1731" s="145" t="n">
        <v>125000</v>
      </c>
      <c r="F1731" s="149" t="n">
        <f aca="false">IF(REF_DT&lt;=LastDay,INDEX(IntraMonth_Buckets,MATCH($A1731,IntraSumMonths,0),1),INDEX(BucketTable,MATCH($A1731,SumMonths,0),1))</f>
        <v>1</v>
      </c>
      <c r="G1731" s="144" t="str">
        <f aca="false">INDEX(Book_Type,MATCH($B1731,Book,0),1)</f>
        <v>M</v>
      </c>
      <c r="H1731" s="144" t="str">
        <f aca="false">$F1731&amp;$C1731</f>
        <v>1GDP-ELPO/PERM2</v>
      </c>
    </row>
    <row r="1732" customFormat="false" ht="12.75" hidden="false" customHeight="false" outlineLevel="0" collapsed="false">
      <c r="A1732" s="148" t="n">
        <v>37193</v>
      </c>
      <c r="B1732" s="144" t="s">
        <v>131</v>
      </c>
      <c r="C1732" s="144" t="s">
        <v>53</v>
      </c>
      <c r="D1732" s="145" t="n">
        <v>-35000</v>
      </c>
      <c r="E1732" s="145" t="n">
        <v>-35000</v>
      </c>
      <c r="F1732" s="149" t="n">
        <f aca="false">IF(REF_DT&lt;=LastDay,INDEX(IntraMonth_Buckets,MATCH($A1732,IntraSumMonths,0),1),INDEX(BucketTable,MATCH($A1732,SumMonths,0),1))</f>
        <v>1</v>
      </c>
      <c r="G1732" s="144" t="str">
        <f aca="false">INDEX(Book_Type,MATCH($B1732,Book,0),1)</f>
        <v>M</v>
      </c>
      <c r="H1732" s="144" t="str">
        <f aca="false">$F1732&amp;$C1732</f>
        <v>1GDP-ELPO/SANJUA</v>
      </c>
    </row>
    <row r="1733" customFormat="false" ht="12.75" hidden="false" customHeight="false" outlineLevel="0" collapsed="false">
      <c r="A1733" s="148" t="n">
        <v>37193</v>
      </c>
      <c r="B1733" s="144" t="s">
        <v>131</v>
      </c>
      <c r="C1733" s="144" t="s">
        <v>161</v>
      </c>
      <c r="D1733" s="145" t="n">
        <v>101597</v>
      </c>
      <c r="E1733" s="145" t="n">
        <v>101597</v>
      </c>
      <c r="F1733" s="149" t="n">
        <f aca="false">IF(REF_DT&lt;=LastDay,INDEX(IntraMonth_Buckets,MATCH($A1733,IntraSumMonths,0),1),INDEX(BucketTable,MATCH($A1733,SumMonths,0),1))</f>
        <v>1</v>
      </c>
      <c r="G1733" s="144" t="str">
        <f aca="false">INDEX(Book_Type,MATCH($B1733,Book,0),1)</f>
        <v>M</v>
      </c>
      <c r="H1733" s="144" t="str">
        <f aca="false">$F1733&amp;$C1733</f>
        <v>1GDP-HEHUB</v>
      </c>
    </row>
    <row r="1734" customFormat="false" ht="12.75" hidden="false" customHeight="false" outlineLevel="0" collapsed="false">
      <c r="A1734" s="148" t="n">
        <v>37193</v>
      </c>
      <c r="B1734" s="144" t="s">
        <v>131</v>
      </c>
      <c r="C1734" s="144" t="s">
        <v>30</v>
      </c>
      <c r="D1734" s="145" t="n">
        <v>-257500</v>
      </c>
      <c r="E1734" s="145" t="n">
        <v>-257500</v>
      </c>
      <c r="F1734" s="149" t="n">
        <f aca="false">IF(REF_DT&lt;=LastDay,INDEX(IntraMonth_Buckets,MATCH($A1734,IntraSumMonths,0),1),INDEX(BucketTable,MATCH($A1734,SumMonths,0),1))</f>
        <v>1</v>
      </c>
      <c r="G1734" s="144" t="str">
        <f aca="false">INDEX(Book_Type,MATCH($B1734,Book,0),1)</f>
        <v>M</v>
      </c>
      <c r="H1734" s="144" t="str">
        <f aca="false">$F1734&amp;$C1734</f>
        <v>1GDP-KERN/OPAL</v>
      </c>
    </row>
    <row r="1735" customFormat="false" ht="12.75" hidden="false" customHeight="false" outlineLevel="0" collapsed="false">
      <c r="A1735" s="148" t="n">
        <v>37193</v>
      </c>
      <c r="B1735" s="144" t="s">
        <v>131</v>
      </c>
      <c r="C1735" s="144" t="s">
        <v>14</v>
      </c>
      <c r="D1735" s="145" t="n">
        <v>5000</v>
      </c>
      <c r="E1735" s="145" t="n">
        <v>5000</v>
      </c>
      <c r="F1735" s="149" t="n">
        <f aca="false">IF(REF_DT&lt;=LastDay,INDEX(IntraMonth_Buckets,MATCH($A1735,IntraSumMonths,0),1),INDEX(BucketTable,MATCH($A1735,SumMonths,0),1))</f>
        <v>1</v>
      </c>
      <c r="G1735" s="144" t="str">
        <f aca="false">INDEX(Book_Type,MATCH($B1735,Book,0),1)</f>
        <v>M</v>
      </c>
      <c r="H1735" s="144" t="str">
        <f aca="false">$F1735&amp;$C1735</f>
        <v>1GDP-PG&amp;E/CITIGA</v>
      </c>
    </row>
    <row r="1736" customFormat="false" ht="12.75" hidden="false" customHeight="false" outlineLevel="0" collapsed="false">
      <c r="A1736" s="148" t="n">
        <v>37193</v>
      </c>
      <c r="B1736" s="144" t="s">
        <v>131</v>
      </c>
      <c r="C1736" s="144" t="s">
        <v>15</v>
      </c>
      <c r="D1736" s="145" t="n">
        <v>20000</v>
      </c>
      <c r="E1736" s="145" t="n">
        <v>20000</v>
      </c>
      <c r="F1736" s="149" t="n">
        <f aca="false">IF(REF_DT&lt;=LastDay,INDEX(IntraMonth_Buckets,MATCH($A1736,IntraSumMonths,0),1),INDEX(BucketTable,MATCH($A1736,SumMonths,0),1))</f>
        <v>1</v>
      </c>
      <c r="G1736" s="144" t="str">
        <f aca="false">INDEX(Book_Type,MATCH($B1736,Book,0),1)</f>
        <v>M</v>
      </c>
      <c r="H1736" s="144" t="str">
        <f aca="false">$F1736&amp;$C1736</f>
        <v>1GDP-PG&amp;E/LG-PKG</v>
      </c>
    </row>
    <row r="1737" customFormat="false" ht="12.75" hidden="false" customHeight="false" outlineLevel="0" collapsed="false">
      <c r="A1737" s="148" t="n">
        <v>37194</v>
      </c>
      <c r="B1737" s="144" t="s">
        <v>131</v>
      </c>
      <c r="C1737" s="144" t="s">
        <v>22</v>
      </c>
      <c r="D1737" s="145" t="n">
        <v>15000</v>
      </c>
      <c r="E1737" s="145" t="n">
        <v>15000</v>
      </c>
      <c r="F1737" s="149" t="n">
        <f aca="false">IF(REF_DT&lt;=LastDay,INDEX(IntraMonth_Buckets,MATCH($A1737,IntraSumMonths,0),1),INDEX(BucketTable,MATCH($A1737,SumMonths,0),1))</f>
        <v>1</v>
      </c>
      <c r="G1737" s="144" t="str">
        <f aca="false">INDEX(Book_Type,MATCH($B1737,Book,0),1)</f>
        <v>M</v>
      </c>
      <c r="H1737" s="144" t="str">
        <f aca="false">$F1737&amp;$C1737</f>
        <v>1GDP-CAL BORDER</v>
      </c>
    </row>
    <row r="1738" customFormat="false" ht="12.75" hidden="false" customHeight="false" outlineLevel="0" collapsed="false">
      <c r="A1738" s="148" t="n">
        <v>37194</v>
      </c>
      <c r="B1738" s="144" t="s">
        <v>131</v>
      </c>
      <c r="C1738" s="144" t="s">
        <v>41</v>
      </c>
      <c r="D1738" s="145" t="n">
        <v>-30000</v>
      </c>
      <c r="E1738" s="145" t="n">
        <v>-30000</v>
      </c>
      <c r="F1738" s="149" t="n">
        <f aca="false">IF(REF_DT&lt;=LastDay,INDEX(IntraMonth_Buckets,MATCH($A1738,IntraSumMonths,0),1),INDEX(BucketTable,MATCH($A1738,SumMonths,0),1))</f>
        <v>1</v>
      </c>
      <c r="G1738" s="144" t="str">
        <f aca="false">INDEX(Book_Type,MATCH($B1738,Book,0),1)</f>
        <v>M</v>
      </c>
      <c r="H1738" s="144" t="str">
        <f aca="false">$F1738&amp;$C1738</f>
        <v>1GDP-CIG/CHEYENN</v>
      </c>
    </row>
    <row r="1739" customFormat="false" ht="12.75" hidden="false" customHeight="false" outlineLevel="0" collapsed="false">
      <c r="A1739" s="148" t="n">
        <v>37194</v>
      </c>
      <c r="B1739" s="144" t="s">
        <v>131</v>
      </c>
      <c r="C1739" s="144" t="s">
        <v>40</v>
      </c>
      <c r="D1739" s="145" t="n">
        <v>67000</v>
      </c>
      <c r="E1739" s="145" t="n">
        <v>67000</v>
      </c>
      <c r="F1739" s="149" t="n">
        <f aca="false">IF(REF_DT&lt;=LastDay,INDEX(IntraMonth_Buckets,MATCH($A1739,IntraSumMonths,0),1),INDEX(BucketTable,MATCH($A1739,SumMonths,0),1))</f>
        <v>1</v>
      </c>
      <c r="G1739" s="144" t="str">
        <f aca="false">INDEX(Book_Type,MATCH($B1739,Book,0),1)</f>
        <v>M</v>
      </c>
      <c r="H1739" s="144" t="str">
        <f aca="false">$F1739&amp;$C1739</f>
        <v>1GDP-CIG/RKYMTN</v>
      </c>
    </row>
    <row r="1740" customFormat="false" ht="12.75" hidden="false" customHeight="false" outlineLevel="0" collapsed="false">
      <c r="A1740" s="148" t="n">
        <v>37194</v>
      </c>
      <c r="B1740" s="144" t="s">
        <v>131</v>
      </c>
      <c r="C1740" s="144" t="s">
        <v>48</v>
      </c>
      <c r="D1740" s="145" t="n">
        <v>125000</v>
      </c>
      <c r="E1740" s="145" t="n">
        <v>125000</v>
      </c>
      <c r="F1740" s="149" t="n">
        <f aca="false">IF(REF_DT&lt;=LastDay,INDEX(IntraMonth_Buckets,MATCH($A1740,IntraSumMonths,0),1),INDEX(BucketTable,MATCH($A1740,SumMonths,0),1))</f>
        <v>1</v>
      </c>
      <c r="G1740" s="144" t="str">
        <f aca="false">INDEX(Book_Type,MATCH($B1740,Book,0),1)</f>
        <v>M</v>
      </c>
      <c r="H1740" s="144" t="str">
        <f aca="false">$F1740&amp;$C1740</f>
        <v>1GDP-ELPO/PERM2</v>
      </c>
    </row>
    <row r="1741" customFormat="false" ht="12.75" hidden="false" customHeight="false" outlineLevel="0" collapsed="false">
      <c r="A1741" s="148" t="n">
        <v>37194</v>
      </c>
      <c r="B1741" s="144" t="s">
        <v>131</v>
      </c>
      <c r="C1741" s="144" t="s">
        <v>53</v>
      </c>
      <c r="D1741" s="145" t="n">
        <v>-35000</v>
      </c>
      <c r="E1741" s="145" t="n">
        <v>-35000</v>
      </c>
      <c r="F1741" s="149" t="n">
        <f aca="false">IF(REF_DT&lt;=LastDay,INDEX(IntraMonth_Buckets,MATCH($A1741,IntraSumMonths,0),1),INDEX(BucketTable,MATCH($A1741,SumMonths,0),1))</f>
        <v>1</v>
      </c>
      <c r="G1741" s="144" t="str">
        <f aca="false">INDEX(Book_Type,MATCH($B1741,Book,0),1)</f>
        <v>M</v>
      </c>
      <c r="H1741" s="144" t="str">
        <f aca="false">$F1741&amp;$C1741</f>
        <v>1GDP-ELPO/SANJUA</v>
      </c>
    </row>
    <row r="1742" customFormat="false" ht="12.75" hidden="false" customHeight="false" outlineLevel="0" collapsed="false">
      <c r="A1742" s="148" t="n">
        <v>37194</v>
      </c>
      <c r="B1742" s="144" t="s">
        <v>131</v>
      </c>
      <c r="C1742" s="144" t="s">
        <v>161</v>
      </c>
      <c r="D1742" s="145" t="n">
        <v>101597</v>
      </c>
      <c r="E1742" s="145" t="n">
        <v>101597</v>
      </c>
      <c r="F1742" s="149" t="n">
        <f aca="false">IF(REF_DT&lt;=LastDay,INDEX(IntraMonth_Buckets,MATCH($A1742,IntraSumMonths,0),1),INDEX(BucketTable,MATCH($A1742,SumMonths,0),1))</f>
        <v>1</v>
      </c>
      <c r="G1742" s="144" t="str">
        <f aca="false">INDEX(Book_Type,MATCH($B1742,Book,0),1)</f>
        <v>M</v>
      </c>
      <c r="H1742" s="144" t="str">
        <f aca="false">$F1742&amp;$C1742</f>
        <v>1GDP-HEHUB</v>
      </c>
    </row>
    <row r="1743" customFormat="false" ht="12.75" hidden="false" customHeight="false" outlineLevel="0" collapsed="false">
      <c r="A1743" s="148" t="n">
        <v>37194</v>
      </c>
      <c r="B1743" s="144" t="s">
        <v>131</v>
      </c>
      <c r="C1743" s="144" t="s">
        <v>30</v>
      </c>
      <c r="D1743" s="145" t="n">
        <v>-257500</v>
      </c>
      <c r="E1743" s="145" t="n">
        <v>-257500</v>
      </c>
      <c r="F1743" s="149" t="n">
        <f aca="false">IF(REF_DT&lt;=LastDay,INDEX(IntraMonth_Buckets,MATCH($A1743,IntraSumMonths,0),1),INDEX(BucketTable,MATCH($A1743,SumMonths,0),1))</f>
        <v>1</v>
      </c>
      <c r="G1743" s="144" t="str">
        <f aca="false">INDEX(Book_Type,MATCH($B1743,Book,0),1)</f>
        <v>M</v>
      </c>
      <c r="H1743" s="144" t="str">
        <f aca="false">$F1743&amp;$C1743</f>
        <v>1GDP-KERN/OPAL</v>
      </c>
    </row>
    <row r="1744" customFormat="false" ht="12.75" hidden="false" customHeight="false" outlineLevel="0" collapsed="false">
      <c r="A1744" s="148" t="n">
        <v>37194</v>
      </c>
      <c r="B1744" s="144" t="s">
        <v>131</v>
      </c>
      <c r="C1744" s="144" t="s">
        <v>14</v>
      </c>
      <c r="D1744" s="145" t="n">
        <v>5000</v>
      </c>
      <c r="E1744" s="145" t="n">
        <v>5000</v>
      </c>
      <c r="F1744" s="149" t="n">
        <f aca="false">IF(REF_DT&lt;=LastDay,INDEX(IntraMonth_Buckets,MATCH($A1744,IntraSumMonths,0),1),INDEX(BucketTable,MATCH($A1744,SumMonths,0),1))</f>
        <v>1</v>
      </c>
      <c r="G1744" s="144" t="str">
        <f aca="false">INDEX(Book_Type,MATCH($B1744,Book,0),1)</f>
        <v>M</v>
      </c>
      <c r="H1744" s="144" t="str">
        <f aca="false">$F1744&amp;$C1744</f>
        <v>1GDP-PG&amp;E/CITIGA</v>
      </c>
    </row>
    <row r="1745" customFormat="false" ht="12.75" hidden="false" customHeight="false" outlineLevel="0" collapsed="false">
      <c r="A1745" s="148" t="n">
        <v>37194</v>
      </c>
      <c r="B1745" s="144" t="s">
        <v>131</v>
      </c>
      <c r="C1745" s="144" t="s">
        <v>15</v>
      </c>
      <c r="D1745" s="145" t="n">
        <v>20000</v>
      </c>
      <c r="E1745" s="145" t="n">
        <v>20000</v>
      </c>
      <c r="F1745" s="149" t="n">
        <f aca="false">IF(REF_DT&lt;=LastDay,INDEX(IntraMonth_Buckets,MATCH($A1745,IntraSumMonths,0),1),INDEX(BucketTable,MATCH($A1745,SumMonths,0),1))</f>
        <v>1</v>
      </c>
      <c r="G1745" s="144" t="str">
        <f aca="false">INDEX(Book_Type,MATCH($B1745,Book,0),1)</f>
        <v>M</v>
      </c>
      <c r="H1745" s="144" t="str">
        <f aca="false">$F1745&amp;$C1745</f>
        <v>1GDP-PG&amp;E/LG-PKG</v>
      </c>
    </row>
    <row r="1746" customFormat="false" ht="12.75" hidden="false" customHeight="false" outlineLevel="0" collapsed="false">
      <c r="A1746" s="148" t="n">
        <v>37195</v>
      </c>
      <c r="B1746" s="144" t="s">
        <v>131</v>
      </c>
      <c r="C1746" s="144" t="s">
        <v>22</v>
      </c>
      <c r="D1746" s="145" t="n">
        <v>15000</v>
      </c>
      <c r="E1746" s="145" t="n">
        <v>15000</v>
      </c>
      <c r="F1746" s="149" t="n">
        <f aca="false">IF(REF_DT&lt;=LastDay,INDEX(IntraMonth_Buckets,MATCH($A1746,IntraSumMonths,0),1),INDEX(BucketTable,MATCH($A1746,SumMonths,0),1))</f>
        <v>1</v>
      </c>
      <c r="G1746" s="144" t="str">
        <f aca="false">INDEX(Book_Type,MATCH($B1746,Book,0),1)</f>
        <v>M</v>
      </c>
      <c r="H1746" s="144" t="str">
        <f aca="false">$F1746&amp;$C1746</f>
        <v>1GDP-CAL BORDER</v>
      </c>
    </row>
    <row r="1747" customFormat="false" ht="12.75" hidden="false" customHeight="false" outlineLevel="0" collapsed="false">
      <c r="A1747" s="148" t="n">
        <v>37195</v>
      </c>
      <c r="B1747" s="144" t="s">
        <v>131</v>
      </c>
      <c r="C1747" s="144" t="s">
        <v>41</v>
      </c>
      <c r="D1747" s="145" t="n">
        <v>-30000</v>
      </c>
      <c r="E1747" s="145" t="n">
        <v>-30000</v>
      </c>
      <c r="F1747" s="149" t="n">
        <f aca="false">IF(REF_DT&lt;=LastDay,INDEX(IntraMonth_Buckets,MATCH($A1747,IntraSumMonths,0),1),INDEX(BucketTable,MATCH($A1747,SumMonths,0),1))</f>
        <v>1</v>
      </c>
      <c r="G1747" s="144" t="str">
        <f aca="false">INDEX(Book_Type,MATCH($B1747,Book,0),1)</f>
        <v>M</v>
      </c>
      <c r="H1747" s="144" t="str">
        <f aca="false">$F1747&amp;$C1747</f>
        <v>1GDP-CIG/CHEYENN</v>
      </c>
    </row>
    <row r="1748" customFormat="false" ht="12.75" hidden="false" customHeight="false" outlineLevel="0" collapsed="false">
      <c r="A1748" s="148" t="n">
        <v>37195</v>
      </c>
      <c r="B1748" s="144" t="s">
        <v>131</v>
      </c>
      <c r="C1748" s="144" t="s">
        <v>40</v>
      </c>
      <c r="D1748" s="145" t="n">
        <v>67000</v>
      </c>
      <c r="E1748" s="145" t="n">
        <v>67000</v>
      </c>
      <c r="F1748" s="149" t="n">
        <f aca="false">IF(REF_DT&lt;=LastDay,INDEX(IntraMonth_Buckets,MATCH($A1748,IntraSumMonths,0),1),INDEX(BucketTable,MATCH($A1748,SumMonths,0),1))</f>
        <v>1</v>
      </c>
      <c r="G1748" s="144" t="str">
        <f aca="false">INDEX(Book_Type,MATCH($B1748,Book,0),1)</f>
        <v>M</v>
      </c>
      <c r="H1748" s="144" t="str">
        <f aca="false">$F1748&amp;$C1748</f>
        <v>1GDP-CIG/RKYMTN</v>
      </c>
    </row>
    <row r="1749" customFormat="false" ht="12.75" hidden="false" customHeight="false" outlineLevel="0" collapsed="false">
      <c r="A1749" s="148" t="n">
        <v>37195</v>
      </c>
      <c r="B1749" s="144" t="s">
        <v>131</v>
      </c>
      <c r="C1749" s="144" t="s">
        <v>48</v>
      </c>
      <c r="D1749" s="145" t="n">
        <v>125000</v>
      </c>
      <c r="E1749" s="145" t="n">
        <v>125000</v>
      </c>
      <c r="F1749" s="149" t="n">
        <f aca="false">IF(REF_DT&lt;=LastDay,INDEX(IntraMonth_Buckets,MATCH($A1749,IntraSumMonths,0),1),INDEX(BucketTable,MATCH($A1749,SumMonths,0),1))</f>
        <v>1</v>
      </c>
      <c r="G1749" s="144" t="str">
        <f aca="false">INDEX(Book_Type,MATCH($B1749,Book,0),1)</f>
        <v>M</v>
      </c>
      <c r="H1749" s="144" t="str">
        <f aca="false">$F1749&amp;$C1749</f>
        <v>1GDP-ELPO/PERM2</v>
      </c>
    </row>
    <row r="1750" customFormat="false" ht="12.75" hidden="false" customHeight="false" outlineLevel="0" collapsed="false">
      <c r="A1750" s="148" t="n">
        <v>37195</v>
      </c>
      <c r="B1750" s="144" t="s">
        <v>131</v>
      </c>
      <c r="C1750" s="144" t="s">
        <v>53</v>
      </c>
      <c r="D1750" s="145" t="n">
        <v>-35000</v>
      </c>
      <c r="E1750" s="145" t="n">
        <v>-35000</v>
      </c>
      <c r="F1750" s="149" t="n">
        <f aca="false">IF(REF_DT&lt;=LastDay,INDEX(IntraMonth_Buckets,MATCH($A1750,IntraSumMonths,0),1),INDEX(BucketTable,MATCH($A1750,SumMonths,0),1))</f>
        <v>1</v>
      </c>
      <c r="G1750" s="144" t="str">
        <f aca="false">INDEX(Book_Type,MATCH($B1750,Book,0),1)</f>
        <v>M</v>
      </c>
      <c r="H1750" s="144" t="str">
        <f aca="false">$F1750&amp;$C1750</f>
        <v>1GDP-ELPO/SANJUA</v>
      </c>
    </row>
    <row r="1751" customFormat="false" ht="12.75" hidden="false" customHeight="false" outlineLevel="0" collapsed="false">
      <c r="A1751" s="148" t="n">
        <v>37195</v>
      </c>
      <c r="B1751" s="144" t="s">
        <v>131</v>
      </c>
      <c r="C1751" s="144" t="s">
        <v>161</v>
      </c>
      <c r="D1751" s="145" t="n">
        <v>101597</v>
      </c>
      <c r="E1751" s="145" t="n">
        <v>101597</v>
      </c>
      <c r="F1751" s="149" t="n">
        <f aca="false">IF(REF_DT&lt;=LastDay,INDEX(IntraMonth_Buckets,MATCH($A1751,IntraSumMonths,0),1),INDEX(BucketTable,MATCH($A1751,SumMonths,0),1))</f>
        <v>1</v>
      </c>
      <c r="G1751" s="144" t="str">
        <f aca="false">INDEX(Book_Type,MATCH($B1751,Book,0),1)</f>
        <v>M</v>
      </c>
      <c r="H1751" s="144" t="str">
        <f aca="false">$F1751&amp;$C1751</f>
        <v>1GDP-HEHUB</v>
      </c>
    </row>
    <row r="1752" customFormat="false" ht="12.75" hidden="false" customHeight="false" outlineLevel="0" collapsed="false">
      <c r="A1752" s="148" t="n">
        <v>37195</v>
      </c>
      <c r="B1752" s="144" t="s">
        <v>131</v>
      </c>
      <c r="C1752" s="144" t="s">
        <v>30</v>
      </c>
      <c r="D1752" s="145" t="n">
        <v>-257500</v>
      </c>
      <c r="E1752" s="145" t="n">
        <v>-257500</v>
      </c>
      <c r="F1752" s="149" t="n">
        <f aca="false">IF(REF_DT&lt;=LastDay,INDEX(IntraMonth_Buckets,MATCH($A1752,IntraSumMonths,0),1),INDEX(BucketTable,MATCH($A1752,SumMonths,0),1))</f>
        <v>1</v>
      </c>
      <c r="G1752" s="144" t="str">
        <f aca="false">INDEX(Book_Type,MATCH($B1752,Book,0),1)</f>
        <v>M</v>
      </c>
      <c r="H1752" s="144" t="str">
        <f aca="false">$F1752&amp;$C1752</f>
        <v>1GDP-KERN/OPAL</v>
      </c>
    </row>
    <row r="1753" customFormat="false" ht="12.75" hidden="false" customHeight="false" outlineLevel="0" collapsed="false">
      <c r="A1753" s="148" t="n">
        <v>37195</v>
      </c>
      <c r="B1753" s="144" t="s">
        <v>131</v>
      </c>
      <c r="C1753" s="144" t="s">
        <v>14</v>
      </c>
      <c r="D1753" s="145" t="n">
        <v>5000</v>
      </c>
      <c r="E1753" s="145" t="n">
        <v>5000</v>
      </c>
      <c r="F1753" s="149" t="n">
        <f aca="false">IF(REF_DT&lt;=LastDay,INDEX(IntraMonth_Buckets,MATCH($A1753,IntraSumMonths,0),1),INDEX(BucketTable,MATCH($A1753,SumMonths,0),1))</f>
        <v>1</v>
      </c>
      <c r="G1753" s="144" t="str">
        <f aca="false">INDEX(Book_Type,MATCH($B1753,Book,0),1)</f>
        <v>M</v>
      </c>
      <c r="H1753" s="144" t="str">
        <f aca="false">$F1753&amp;$C1753</f>
        <v>1GDP-PG&amp;E/CITIGA</v>
      </c>
    </row>
    <row r="1754" customFormat="false" ht="12.75" hidden="false" customHeight="false" outlineLevel="0" collapsed="false">
      <c r="A1754" s="148" t="n">
        <v>37195</v>
      </c>
      <c r="B1754" s="144" t="s">
        <v>131</v>
      </c>
      <c r="C1754" s="144" t="s">
        <v>15</v>
      </c>
      <c r="D1754" s="145" t="n">
        <v>20000</v>
      </c>
      <c r="E1754" s="145" t="n">
        <v>20000</v>
      </c>
      <c r="F1754" s="149" t="n">
        <f aca="false">IF(REF_DT&lt;=LastDay,INDEX(IntraMonth_Buckets,MATCH($A1754,IntraSumMonths,0),1),INDEX(BucketTable,MATCH($A1754,SumMonths,0),1))</f>
        <v>1</v>
      </c>
      <c r="G1754" s="144" t="str">
        <f aca="false">INDEX(Book_Type,MATCH($B1754,Book,0),1)</f>
        <v>M</v>
      </c>
      <c r="H1754" s="144" t="str">
        <f aca="false">$F1754&amp;$C1754</f>
        <v>1GDP-PG&amp;E/LG-PKG</v>
      </c>
    </row>
    <row r="1755" customFormat="false" ht="12.75" hidden="false" customHeight="false" outlineLevel="0" collapsed="false">
      <c r="A1755" s="148" t="n">
        <v>37165</v>
      </c>
      <c r="B1755" s="144" t="s">
        <v>120</v>
      </c>
      <c r="C1755" s="144" t="s">
        <v>36</v>
      </c>
      <c r="D1755" s="145" t="n">
        <v>0</v>
      </c>
      <c r="E1755" s="145" t="n">
        <v>0</v>
      </c>
      <c r="F1755" s="149" t="n">
        <f aca="false">IF(REF_DT&lt;=LastDay,INDEX(IntraMonth_Buckets,MATCH($A1755,IntraSumMonths,0),1),INDEX(BucketTable,MATCH($A1755,SumMonths,0),1))</f>
        <v>1</v>
      </c>
      <c r="G1755" s="144" t="str">
        <f aca="false">INDEX(Book_Type,MATCH($B1755,Book,0),1)</f>
        <v>D</v>
      </c>
      <c r="H1755" s="144" t="str">
        <f aca="false">$F1755&amp;$C1755</f>
        <v>1IF-CIG/RKYMTN</v>
      </c>
    </row>
    <row r="1756" customFormat="false" ht="12.75" hidden="false" customHeight="false" outlineLevel="0" collapsed="false">
      <c r="A1756" s="148" t="n">
        <v>37165</v>
      </c>
      <c r="B1756" s="144" t="s">
        <v>120</v>
      </c>
      <c r="C1756" s="144" t="s">
        <v>46</v>
      </c>
      <c r="D1756" s="145" t="n">
        <v>0</v>
      </c>
      <c r="E1756" s="145" t="n">
        <v>0</v>
      </c>
      <c r="F1756" s="149" t="n">
        <f aca="false">IF(REF_DT&lt;=LastDay,INDEX(IntraMonth_Buckets,MATCH($A1756,IntraSumMonths,0),1),INDEX(BucketTable,MATCH($A1756,SumMonths,0),1))</f>
        <v>1</v>
      </c>
      <c r="G1756" s="144" t="str">
        <f aca="false">INDEX(Book_Type,MATCH($B1756,Book,0),1)</f>
        <v>D</v>
      </c>
      <c r="H1756" s="144" t="str">
        <f aca="false">$F1756&amp;$C1756</f>
        <v>1IF-ELPO/PERMIAN</v>
      </c>
    </row>
    <row r="1757" customFormat="false" ht="12.75" hidden="false" customHeight="false" outlineLevel="0" collapsed="false">
      <c r="A1757" s="148" t="n">
        <v>37165</v>
      </c>
      <c r="B1757" s="144" t="s">
        <v>120</v>
      </c>
      <c r="C1757" s="144" t="s">
        <v>51</v>
      </c>
      <c r="D1757" s="145" t="n">
        <v>0</v>
      </c>
      <c r="E1757" s="145" t="n">
        <v>0</v>
      </c>
      <c r="F1757" s="149" t="n">
        <f aca="false">IF(REF_DT&lt;=LastDay,INDEX(IntraMonth_Buckets,MATCH($A1757,IntraSumMonths,0),1),INDEX(BucketTable,MATCH($A1757,SumMonths,0),1))</f>
        <v>1</v>
      </c>
      <c r="G1757" s="144" t="str">
        <f aca="false">INDEX(Book_Type,MATCH($B1757,Book,0),1)</f>
        <v>D</v>
      </c>
      <c r="H1757" s="144" t="str">
        <f aca="false">$F1757&amp;$C1757</f>
        <v>1IF-ELPO/SJ</v>
      </c>
    </row>
    <row r="1758" customFormat="false" ht="12.75" hidden="false" customHeight="false" outlineLevel="0" collapsed="false">
      <c r="A1758" s="148" t="n">
        <v>37165</v>
      </c>
      <c r="B1758" s="144" t="s">
        <v>120</v>
      </c>
      <c r="C1758" s="144" t="s">
        <v>66</v>
      </c>
      <c r="D1758" s="145" t="n">
        <v>0</v>
      </c>
      <c r="E1758" s="145" t="n">
        <v>0</v>
      </c>
      <c r="F1758" s="149" t="n">
        <f aca="false">IF(REF_DT&lt;=LastDay,INDEX(IntraMonth_Buckets,MATCH($A1758,IntraSumMonths,0),1),INDEX(BucketTable,MATCH($A1758,SumMonths,0),1))</f>
        <v>1</v>
      </c>
      <c r="G1758" s="144" t="str">
        <f aca="false">INDEX(Book_Type,MATCH($B1758,Book,0),1)</f>
        <v>D</v>
      </c>
      <c r="H1758" s="144" t="str">
        <f aca="false">$F1758&amp;$C1758</f>
        <v>1IF-NTHWST/CANBR</v>
      </c>
    </row>
    <row r="1759" customFormat="false" ht="12.75" hidden="false" customHeight="false" outlineLevel="0" collapsed="false">
      <c r="A1759" s="148" t="n">
        <v>37165</v>
      </c>
      <c r="B1759" s="144" t="s">
        <v>120</v>
      </c>
      <c r="C1759" s="144" t="s">
        <v>27</v>
      </c>
      <c r="D1759" s="145" t="n">
        <v>0</v>
      </c>
      <c r="E1759" s="145" t="n">
        <v>0</v>
      </c>
      <c r="F1759" s="149" t="n">
        <f aca="false">IF(REF_DT&lt;=LastDay,INDEX(IntraMonth_Buckets,MATCH($A1759,IntraSumMonths,0),1),INDEX(BucketTable,MATCH($A1759,SumMonths,0),1))</f>
        <v>1</v>
      </c>
      <c r="G1759" s="144" t="str">
        <f aca="false">INDEX(Book_Type,MATCH($B1759,Book,0),1)</f>
        <v>D</v>
      </c>
      <c r="H1759" s="144" t="str">
        <f aca="false">$F1759&amp;$C1759</f>
        <v>1IF-NWPL_ROCKY_M</v>
      </c>
    </row>
    <row r="1760" customFormat="false" ht="12.75" hidden="false" customHeight="false" outlineLevel="0" collapsed="false">
      <c r="A1760" s="148" t="n">
        <v>37165</v>
      </c>
      <c r="B1760" s="144" t="s">
        <v>120</v>
      </c>
      <c r="C1760" s="144" t="s">
        <v>18</v>
      </c>
      <c r="D1760" s="145" t="n">
        <v>0</v>
      </c>
      <c r="E1760" s="145" t="n">
        <v>0</v>
      </c>
      <c r="F1760" s="149" t="n">
        <f aca="false">IF(REF_DT&lt;=LastDay,INDEX(IntraMonth_Buckets,MATCH($A1760,IntraSumMonths,0),1),INDEX(BucketTable,MATCH($A1760,SumMonths,0),1))</f>
        <v>1</v>
      </c>
      <c r="G1760" s="144" t="str">
        <f aca="false">INDEX(Book_Type,MATCH($B1760,Book,0),1)</f>
        <v>D</v>
      </c>
      <c r="H1760" s="144" t="str">
        <f aca="false">$F1760&amp;$C1760</f>
        <v>1NGI-MALIN</v>
      </c>
    </row>
    <row r="1761" customFormat="false" ht="12.75" hidden="false" customHeight="false" outlineLevel="0" collapsed="false">
      <c r="A1761" s="148" t="n">
        <v>37165</v>
      </c>
      <c r="B1761" s="144" t="s">
        <v>120</v>
      </c>
      <c r="C1761" s="144" t="s">
        <v>13</v>
      </c>
      <c r="D1761" s="145" t="n">
        <v>0</v>
      </c>
      <c r="E1761" s="145" t="n">
        <v>0</v>
      </c>
      <c r="F1761" s="149" t="n">
        <f aca="false">IF(REF_DT&lt;=LastDay,INDEX(IntraMonth_Buckets,MATCH($A1761,IntraSumMonths,0),1),INDEX(BucketTable,MATCH($A1761,SumMonths,0),1))</f>
        <v>1</v>
      </c>
      <c r="G1761" s="144" t="str">
        <f aca="false">INDEX(Book_Type,MATCH($B1761,Book,0),1)</f>
        <v>D</v>
      </c>
      <c r="H1761" s="144" t="str">
        <f aca="false">$F1761&amp;$C1761</f>
        <v>1NGI-PGE/CG</v>
      </c>
    </row>
    <row r="1762" customFormat="false" ht="12.75" hidden="false" customHeight="false" outlineLevel="0" collapsed="false">
      <c r="A1762" s="148" t="n">
        <v>37165</v>
      </c>
      <c r="B1762" s="144" t="s">
        <v>120</v>
      </c>
      <c r="C1762" s="144" t="s">
        <v>24</v>
      </c>
      <c r="D1762" s="145" t="n">
        <v>0</v>
      </c>
      <c r="E1762" s="145" t="n">
        <v>0</v>
      </c>
      <c r="F1762" s="149" t="n">
        <f aca="false">IF(REF_DT&lt;=LastDay,INDEX(IntraMonth_Buckets,MATCH($A1762,IntraSumMonths,0),1),INDEX(BucketTable,MATCH($A1762,SumMonths,0),1))</f>
        <v>1</v>
      </c>
      <c r="G1762" s="144" t="str">
        <f aca="false">INDEX(Book_Type,MATCH($B1762,Book,0),1)</f>
        <v>D</v>
      </c>
      <c r="H1762" s="144" t="str">
        <f aca="false">$F1762&amp;$C1762</f>
        <v>1NGI-SOBDR-PG&amp;E</v>
      </c>
    </row>
    <row r="1763" customFormat="false" ht="12.75" hidden="false" customHeight="false" outlineLevel="0" collapsed="false">
      <c r="A1763" s="148" t="n">
        <v>37165</v>
      </c>
      <c r="B1763" s="144" t="s">
        <v>120</v>
      </c>
      <c r="C1763" s="144" t="s">
        <v>20</v>
      </c>
      <c r="D1763" s="145" t="n">
        <v>0</v>
      </c>
      <c r="E1763" s="145" t="n">
        <v>0</v>
      </c>
      <c r="F1763" s="149" t="n">
        <f aca="false">IF(REF_DT&lt;=LastDay,INDEX(IntraMonth_Buckets,MATCH($A1763,IntraSumMonths,0),1),INDEX(BucketTable,MATCH($A1763,SumMonths,0),1))</f>
        <v>1</v>
      </c>
      <c r="G1763" s="144" t="str">
        <f aca="false">INDEX(Book_Type,MATCH($B1763,Book,0),1)</f>
        <v>D</v>
      </c>
      <c r="H1763" s="144" t="str">
        <f aca="false">$F1763&amp;$C1763</f>
        <v>1NGI-SOCAL</v>
      </c>
    </row>
    <row r="1764" customFormat="false" ht="12.75" hidden="false" customHeight="false" outlineLevel="0" collapsed="false">
      <c r="A1764" s="148" t="n">
        <v>37196</v>
      </c>
      <c r="B1764" s="144" t="s">
        <v>120</v>
      </c>
      <c r="C1764" s="144" t="s">
        <v>71</v>
      </c>
      <c r="D1764" s="145" t="n">
        <v>1499148.7962</v>
      </c>
      <c r="E1764" s="145" t="n">
        <v>-299829.75924</v>
      </c>
      <c r="F1764" s="149" t="n">
        <f aca="false">IF(REF_DT&lt;=LastDay,INDEX(IntraMonth_Buckets,MATCH($A1764,IntraSumMonths,0),1),INDEX(BucketTable,MATCH($A1764,SumMonths,0),1))</f>
        <v>2</v>
      </c>
      <c r="G1764" s="144" t="str">
        <f aca="false">INDEX(Book_Type,MATCH($B1764,Book,0),1)</f>
        <v>D</v>
      </c>
      <c r="H1764" s="144" t="str">
        <f aca="false">$F1764&amp;$C1764</f>
        <v>2CGPR-AECO/BASIS</v>
      </c>
    </row>
    <row r="1765" customFormat="false" ht="12.75" hidden="false" customHeight="false" outlineLevel="0" collapsed="false">
      <c r="A1765" s="148" t="n">
        <v>37196</v>
      </c>
      <c r="B1765" s="144" t="s">
        <v>120</v>
      </c>
      <c r="C1765" s="144" t="s">
        <v>36</v>
      </c>
      <c r="D1765" s="145" t="n">
        <v>524702.0787</v>
      </c>
      <c r="E1765" s="145" t="n">
        <v>-5247.020787</v>
      </c>
      <c r="F1765" s="149" t="n">
        <f aca="false">IF(REF_DT&lt;=LastDay,INDEX(IntraMonth_Buckets,MATCH($A1765,IntraSumMonths,0),1),INDEX(BucketTable,MATCH($A1765,SumMonths,0),1))</f>
        <v>2</v>
      </c>
      <c r="G1765" s="144" t="str">
        <f aca="false">INDEX(Book_Type,MATCH($B1765,Book,0),1)</f>
        <v>D</v>
      </c>
      <c r="H1765" s="144" t="str">
        <f aca="false">$F1765&amp;$C1765</f>
        <v>2IF-CIG/RKYMTN</v>
      </c>
    </row>
    <row r="1766" customFormat="false" ht="12.75" hidden="false" customHeight="false" outlineLevel="0" collapsed="false">
      <c r="A1766" s="148" t="n">
        <v>37196</v>
      </c>
      <c r="B1766" s="144" t="s">
        <v>120</v>
      </c>
      <c r="C1766" s="144" t="s">
        <v>46</v>
      </c>
      <c r="D1766" s="145" t="n">
        <v>149914.8797</v>
      </c>
      <c r="E1766" s="145" t="n">
        <v>-14991.48797</v>
      </c>
      <c r="F1766" s="149" t="n">
        <f aca="false">IF(REF_DT&lt;=LastDay,INDEX(IntraMonth_Buckets,MATCH($A1766,IntraSumMonths,0),1),INDEX(BucketTable,MATCH($A1766,SumMonths,0),1))</f>
        <v>2</v>
      </c>
      <c r="G1766" s="144" t="str">
        <f aca="false">INDEX(Book_Type,MATCH($B1766,Book,0),1)</f>
        <v>D</v>
      </c>
      <c r="H1766" s="144" t="str">
        <f aca="false">$F1766&amp;$C1766</f>
        <v>2IF-ELPO/PERMIAN</v>
      </c>
    </row>
    <row r="1767" customFormat="false" ht="12.75" hidden="false" customHeight="false" outlineLevel="0" collapsed="false">
      <c r="A1767" s="148" t="n">
        <v>37196</v>
      </c>
      <c r="B1767" s="144" t="s">
        <v>120</v>
      </c>
      <c r="C1767" s="144" t="s">
        <v>51</v>
      </c>
      <c r="D1767" s="145" t="n">
        <v>3897786.8705</v>
      </c>
      <c r="E1767" s="145" t="n">
        <v>-389778.68705</v>
      </c>
      <c r="F1767" s="149" t="n">
        <f aca="false">IF(REF_DT&lt;=LastDay,INDEX(IntraMonth_Buckets,MATCH($A1767,IntraSumMonths,0),1),INDEX(BucketTable,MATCH($A1767,SumMonths,0),1))</f>
        <v>2</v>
      </c>
      <c r="G1767" s="144" t="str">
        <f aca="false">INDEX(Book_Type,MATCH($B1767,Book,0),1)</f>
        <v>D</v>
      </c>
      <c r="H1767" s="144" t="str">
        <f aca="false">$F1767&amp;$C1767</f>
        <v>2IF-ELPO/SJ</v>
      </c>
    </row>
    <row r="1768" customFormat="false" ht="12.75" hidden="false" customHeight="false" outlineLevel="0" collapsed="false">
      <c r="A1768" s="148" t="n">
        <v>37196</v>
      </c>
      <c r="B1768" s="144" t="s">
        <v>120</v>
      </c>
      <c r="C1768" s="144" t="s">
        <v>157</v>
      </c>
      <c r="D1768" s="145" t="n">
        <v>0</v>
      </c>
      <c r="E1768" s="145" t="n">
        <v>0</v>
      </c>
      <c r="F1768" s="149" t="n">
        <f aca="false">IF(REF_DT&lt;=LastDay,INDEX(IntraMonth_Buckets,MATCH($A1768,IntraSumMonths,0),1),INDEX(BucketTable,MATCH($A1768,SumMonths,0),1))</f>
        <v>2</v>
      </c>
      <c r="G1768" s="144" t="str">
        <f aca="false">INDEX(Book_Type,MATCH($B1768,Book,0),1)</f>
        <v>D</v>
      </c>
      <c r="H1768" s="144" t="str">
        <f aca="false">$F1768&amp;$C1768</f>
        <v>2IF-HEHUB</v>
      </c>
    </row>
    <row r="1769" customFormat="false" ht="12.75" hidden="false" customHeight="false" outlineLevel="0" collapsed="false">
      <c r="A1769" s="148" t="n">
        <v>37196</v>
      </c>
      <c r="B1769" s="144" t="s">
        <v>120</v>
      </c>
      <c r="C1769" s="144" t="s">
        <v>66</v>
      </c>
      <c r="D1769" s="145" t="n">
        <v>1199319.037</v>
      </c>
      <c r="E1769" s="145" t="n">
        <v>-119931.9037</v>
      </c>
      <c r="F1769" s="149" t="n">
        <f aca="false">IF(REF_DT&lt;=LastDay,INDEX(IntraMonth_Buckets,MATCH($A1769,IntraSumMonths,0),1),INDEX(BucketTable,MATCH($A1769,SumMonths,0),1))</f>
        <v>2</v>
      </c>
      <c r="G1769" s="144" t="str">
        <f aca="false">INDEX(Book_Type,MATCH($B1769,Book,0),1)</f>
        <v>D</v>
      </c>
      <c r="H1769" s="144" t="str">
        <f aca="false">$F1769&amp;$C1769</f>
        <v>2IF-NTHWST/CANBR</v>
      </c>
    </row>
    <row r="1770" customFormat="false" ht="12.75" hidden="false" customHeight="false" outlineLevel="0" collapsed="false">
      <c r="A1770" s="148" t="n">
        <v>37196</v>
      </c>
      <c r="B1770" s="144" t="s">
        <v>120</v>
      </c>
      <c r="C1770" s="144" t="s">
        <v>27</v>
      </c>
      <c r="D1770" s="145" t="n">
        <v>-3373084.7911</v>
      </c>
      <c r="E1770" s="145" t="n">
        <v>337308.47911</v>
      </c>
      <c r="F1770" s="149" t="n">
        <f aca="false">IF(REF_DT&lt;=LastDay,INDEX(IntraMonth_Buckets,MATCH($A1770,IntraSumMonths,0),1),INDEX(BucketTable,MATCH($A1770,SumMonths,0),1))</f>
        <v>2</v>
      </c>
      <c r="G1770" s="144" t="str">
        <f aca="false">INDEX(Book_Type,MATCH($B1770,Book,0),1)</f>
        <v>D</v>
      </c>
      <c r="H1770" s="144" t="str">
        <f aca="false">$F1770&amp;$C1770</f>
        <v>2IF-NWPL_ROCKY_M</v>
      </c>
    </row>
    <row r="1771" customFormat="false" ht="12.75" hidden="false" customHeight="false" outlineLevel="0" collapsed="false">
      <c r="A1771" s="148" t="n">
        <v>37196</v>
      </c>
      <c r="B1771" s="144" t="s">
        <v>120</v>
      </c>
      <c r="C1771" s="144" t="s">
        <v>18</v>
      </c>
      <c r="D1771" s="145" t="n">
        <v>-7570701.4199</v>
      </c>
      <c r="E1771" s="145" t="n">
        <v>75707.014199</v>
      </c>
      <c r="F1771" s="149" t="n">
        <f aca="false">IF(REF_DT&lt;=LastDay,INDEX(IntraMonth_Buckets,MATCH($A1771,IntraSumMonths,0),1),INDEX(BucketTable,MATCH($A1771,SumMonths,0),1))</f>
        <v>2</v>
      </c>
      <c r="G1771" s="144" t="str">
        <f aca="false">INDEX(Book_Type,MATCH($B1771,Book,0),1)</f>
        <v>D</v>
      </c>
      <c r="H1771" s="144" t="str">
        <f aca="false">$F1771&amp;$C1771</f>
        <v>2NGI-MALIN</v>
      </c>
    </row>
    <row r="1772" customFormat="false" ht="12.75" hidden="false" customHeight="false" outlineLevel="0" collapsed="false">
      <c r="A1772" s="148" t="n">
        <v>37196</v>
      </c>
      <c r="B1772" s="144" t="s">
        <v>120</v>
      </c>
      <c r="C1772" s="144" t="s">
        <v>13</v>
      </c>
      <c r="D1772" s="145" t="n">
        <v>-724510.6297</v>
      </c>
      <c r="E1772" s="145" t="n">
        <v>0</v>
      </c>
      <c r="F1772" s="149" t="n">
        <f aca="false">IF(REF_DT&lt;=LastDay,INDEX(IntraMonth_Buckets,MATCH($A1772,IntraSumMonths,0),1),INDEX(BucketTable,MATCH($A1772,SumMonths,0),1))</f>
        <v>2</v>
      </c>
      <c r="G1772" s="144" t="str">
        <f aca="false">INDEX(Book_Type,MATCH($B1772,Book,0),1)</f>
        <v>D</v>
      </c>
      <c r="H1772" s="144" t="str">
        <f aca="false">$F1772&amp;$C1772</f>
        <v>2NGI-PGE/CG</v>
      </c>
    </row>
    <row r="1773" customFormat="false" ht="12.75" hidden="false" customHeight="false" outlineLevel="0" collapsed="false">
      <c r="A1773" s="148" t="n">
        <v>37196</v>
      </c>
      <c r="B1773" s="144" t="s">
        <v>120</v>
      </c>
      <c r="C1773" s="144" t="s">
        <v>20</v>
      </c>
      <c r="D1773" s="145" t="n">
        <v>8095403.4999</v>
      </c>
      <c r="E1773" s="145" t="n">
        <v>-809540.34999</v>
      </c>
      <c r="F1773" s="149" t="n">
        <f aca="false">IF(REF_DT&lt;=LastDay,INDEX(IntraMonth_Buckets,MATCH($A1773,IntraSumMonths,0),1),INDEX(BucketTable,MATCH($A1773,SumMonths,0),1))</f>
        <v>2</v>
      </c>
      <c r="G1773" s="144" t="str">
        <f aca="false">INDEX(Book_Type,MATCH($B1773,Book,0),1)</f>
        <v>D</v>
      </c>
      <c r="H1773" s="144" t="str">
        <f aca="false">$F1773&amp;$C1773</f>
        <v>2NGI-SOCAL</v>
      </c>
    </row>
    <row r="1774" customFormat="false" ht="12.75" hidden="false" customHeight="false" outlineLevel="0" collapsed="false">
      <c r="A1774" s="148" t="n">
        <v>37226</v>
      </c>
      <c r="B1774" s="144" t="s">
        <v>120</v>
      </c>
      <c r="C1774" s="144" t="s">
        <v>71</v>
      </c>
      <c r="D1774" s="145" t="n">
        <v>1546075.3778</v>
      </c>
      <c r="E1774" s="145" t="n">
        <v>-309215.07556</v>
      </c>
      <c r="F1774" s="149" t="n">
        <f aca="false">IF(REF_DT&lt;=LastDay,INDEX(IntraMonth_Buckets,MATCH($A1774,IntraSumMonths,0),1),INDEX(BucketTable,MATCH($A1774,SumMonths,0),1))</f>
        <v>3</v>
      </c>
      <c r="G1774" s="144" t="str">
        <f aca="false">INDEX(Book_Type,MATCH($B1774,Book,0),1)</f>
        <v>D</v>
      </c>
      <c r="H1774" s="144" t="str">
        <f aca="false">$F1774&amp;$C1774</f>
        <v>3CGPR-AECO/BASIS</v>
      </c>
    </row>
    <row r="1775" customFormat="false" ht="12.75" hidden="false" customHeight="false" outlineLevel="0" collapsed="false">
      <c r="A1775" s="148" t="n">
        <v>37226</v>
      </c>
      <c r="B1775" s="144" t="s">
        <v>120</v>
      </c>
      <c r="C1775" s="144" t="s">
        <v>36</v>
      </c>
      <c r="D1775" s="145" t="n">
        <v>77303.7689</v>
      </c>
      <c r="E1775" s="145" t="n">
        <v>-773.037689</v>
      </c>
      <c r="F1775" s="149" t="n">
        <f aca="false">IF(REF_DT&lt;=LastDay,INDEX(IntraMonth_Buckets,MATCH($A1775,IntraSumMonths,0),1),INDEX(BucketTable,MATCH($A1775,SumMonths,0),1))</f>
        <v>3</v>
      </c>
      <c r="G1775" s="144" t="str">
        <f aca="false">INDEX(Book_Type,MATCH($B1775,Book,0),1)</f>
        <v>D</v>
      </c>
      <c r="H1775" s="144" t="str">
        <f aca="false">$F1775&amp;$C1775</f>
        <v>3IF-CIG/RKYMTN</v>
      </c>
    </row>
    <row r="1776" customFormat="false" ht="12.75" hidden="false" customHeight="false" outlineLevel="0" collapsed="false">
      <c r="A1776" s="148" t="n">
        <v>37226</v>
      </c>
      <c r="B1776" s="144" t="s">
        <v>120</v>
      </c>
      <c r="C1776" s="144" t="s">
        <v>46</v>
      </c>
      <c r="D1776" s="145" t="n">
        <v>-154607.5378</v>
      </c>
      <c r="E1776" s="145" t="n">
        <v>15460.75378</v>
      </c>
      <c r="F1776" s="149" t="n">
        <f aca="false">IF(REF_DT&lt;=LastDay,INDEX(IntraMonth_Buckets,MATCH($A1776,IntraSumMonths,0),1),INDEX(BucketTable,MATCH($A1776,SumMonths,0),1))</f>
        <v>3</v>
      </c>
      <c r="G1776" s="144" t="str">
        <f aca="false">INDEX(Book_Type,MATCH($B1776,Book,0),1)</f>
        <v>D</v>
      </c>
      <c r="H1776" s="144" t="str">
        <f aca="false">$F1776&amp;$C1776</f>
        <v>3IF-ELPO/PERMIAN</v>
      </c>
    </row>
    <row r="1777" customFormat="false" ht="12.75" hidden="false" customHeight="false" outlineLevel="0" collapsed="false">
      <c r="A1777" s="148" t="n">
        <v>37226</v>
      </c>
      <c r="B1777" s="144" t="s">
        <v>120</v>
      </c>
      <c r="C1777" s="144" t="s">
        <v>51</v>
      </c>
      <c r="D1777" s="145" t="n">
        <v>1855290.4535</v>
      </c>
      <c r="E1777" s="145" t="n">
        <v>-185529.04535</v>
      </c>
      <c r="F1777" s="149" t="n">
        <f aca="false">IF(REF_DT&lt;=LastDay,INDEX(IntraMonth_Buckets,MATCH($A1777,IntraSumMonths,0),1),INDEX(BucketTable,MATCH($A1777,SumMonths,0),1))</f>
        <v>3</v>
      </c>
      <c r="G1777" s="144" t="str">
        <f aca="false">INDEX(Book_Type,MATCH($B1777,Book,0),1)</f>
        <v>D</v>
      </c>
      <c r="H1777" s="144" t="str">
        <f aca="false">$F1777&amp;$C1777</f>
        <v>3IF-ELPO/SJ</v>
      </c>
    </row>
    <row r="1778" customFormat="false" ht="12.75" hidden="false" customHeight="false" outlineLevel="0" collapsed="false">
      <c r="A1778" s="148" t="n">
        <v>37226</v>
      </c>
      <c r="B1778" s="144" t="s">
        <v>120</v>
      </c>
      <c r="C1778" s="144" t="s">
        <v>66</v>
      </c>
      <c r="D1778" s="145" t="n">
        <v>-1546075.3775</v>
      </c>
      <c r="E1778" s="145" t="n">
        <v>154607.53775</v>
      </c>
      <c r="F1778" s="149" t="n">
        <f aca="false">IF(REF_DT&lt;=LastDay,INDEX(IntraMonth_Buckets,MATCH($A1778,IntraSumMonths,0),1),INDEX(BucketTable,MATCH($A1778,SumMonths,0),1))</f>
        <v>3</v>
      </c>
      <c r="G1778" s="144" t="str">
        <f aca="false">INDEX(Book_Type,MATCH($B1778,Book,0),1)</f>
        <v>D</v>
      </c>
      <c r="H1778" s="144" t="str">
        <f aca="false">$F1778&amp;$C1778</f>
        <v>3IF-NTHWST/CANBR</v>
      </c>
    </row>
    <row r="1779" customFormat="false" ht="12.75" hidden="false" customHeight="false" outlineLevel="0" collapsed="false">
      <c r="A1779" s="148" t="n">
        <v>37226</v>
      </c>
      <c r="B1779" s="144" t="s">
        <v>120</v>
      </c>
      <c r="C1779" s="144" t="s">
        <v>27</v>
      </c>
      <c r="D1779" s="145" t="n">
        <v>-1004948.9958</v>
      </c>
      <c r="E1779" s="145" t="n">
        <v>100494.89958</v>
      </c>
      <c r="F1779" s="149" t="n">
        <f aca="false">IF(REF_DT&lt;=LastDay,INDEX(IntraMonth_Buckets,MATCH($A1779,IntraSumMonths,0),1),INDEX(BucketTable,MATCH($A1779,SumMonths,0),1))</f>
        <v>3</v>
      </c>
      <c r="G1779" s="144" t="str">
        <f aca="false">INDEX(Book_Type,MATCH($B1779,Book,0),1)</f>
        <v>D</v>
      </c>
      <c r="H1779" s="144" t="str">
        <f aca="false">$F1779&amp;$C1779</f>
        <v>3IF-NWPL_ROCKY_M</v>
      </c>
    </row>
    <row r="1780" customFormat="false" ht="12.75" hidden="false" customHeight="false" outlineLevel="0" collapsed="false">
      <c r="A1780" s="148" t="n">
        <v>37226</v>
      </c>
      <c r="B1780" s="144" t="s">
        <v>120</v>
      </c>
      <c r="C1780" s="144" t="s">
        <v>18</v>
      </c>
      <c r="D1780" s="145" t="n">
        <v>-5643175.1295</v>
      </c>
      <c r="E1780" s="145" t="n">
        <v>56431.751295</v>
      </c>
      <c r="F1780" s="149" t="n">
        <f aca="false">IF(REF_DT&lt;=LastDay,INDEX(IntraMonth_Buckets,MATCH($A1780,IntraSumMonths,0),1),INDEX(BucketTable,MATCH($A1780,SumMonths,0),1))</f>
        <v>3</v>
      </c>
      <c r="G1780" s="144" t="str">
        <f aca="false">INDEX(Book_Type,MATCH($B1780,Book,0),1)</f>
        <v>D</v>
      </c>
      <c r="H1780" s="144" t="str">
        <f aca="false">$F1780&amp;$C1780</f>
        <v>3NGI-MALIN</v>
      </c>
    </row>
    <row r="1781" customFormat="false" ht="12.75" hidden="false" customHeight="false" outlineLevel="0" collapsed="false">
      <c r="A1781" s="148" t="n">
        <v>37226</v>
      </c>
      <c r="B1781" s="144" t="s">
        <v>120</v>
      </c>
      <c r="C1781" s="144" t="s">
        <v>13</v>
      </c>
      <c r="D1781" s="145" t="n">
        <v>2052897.8384</v>
      </c>
      <c r="E1781" s="145" t="n">
        <v>0</v>
      </c>
      <c r="F1781" s="149" t="n">
        <f aca="false">IF(REF_DT&lt;=LastDay,INDEX(IntraMonth_Buckets,MATCH($A1781,IntraSumMonths,0),1),INDEX(BucketTable,MATCH($A1781,SumMonths,0),1))</f>
        <v>3</v>
      </c>
      <c r="G1781" s="144" t="str">
        <f aca="false">INDEX(Book_Type,MATCH($B1781,Book,0),1)</f>
        <v>D</v>
      </c>
      <c r="H1781" s="144" t="str">
        <f aca="false">$F1781&amp;$C1781</f>
        <v>3NGI-PGE/CG</v>
      </c>
    </row>
    <row r="1782" customFormat="false" ht="12.75" hidden="false" customHeight="false" outlineLevel="0" collapsed="false">
      <c r="A1782" s="148" t="n">
        <v>37226</v>
      </c>
      <c r="B1782" s="144" t="s">
        <v>120</v>
      </c>
      <c r="C1782" s="144" t="s">
        <v>20</v>
      </c>
      <c r="D1782" s="145" t="n">
        <v>2782935.6802</v>
      </c>
      <c r="E1782" s="145" t="n">
        <v>-278293.56802</v>
      </c>
      <c r="F1782" s="149" t="n">
        <f aca="false">IF(REF_DT&lt;=LastDay,INDEX(IntraMonth_Buckets,MATCH($A1782,IntraSumMonths,0),1),INDEX(BucketTable,MATCH($A1782,SumMonths,0),1))</f>
        <v>3</v>
      </c>
      <c r="G1782" s="144" t="str">
        <f aca="false">INDEX(Book_Type,MATCH($B1782,Book,0),1)</f>
        <v>D</v>
      </c>
      <c r="H1782" s="144" t="str">
        <f aca="false">$F1782&amp;$C1782</f>
        <v>3NGI-SOCAL</v>
      </c>
    </row>
    <row r="1783" customFormat="false" ht="12.75" hidden="false" customHeight="false" outlineLevel="0" collapsed="false">
      <c r="A1783" s="148" t="n">
        <v>37257</v>
      </c>
      <c r="B1783" s="144" t="s">
        <v>120</v>
      </c>
      <c r="C1783" s="144" t="s">
        <v>71</v>
      </c>
      <c r="D1783" s="145" t="n">
        <v>1543059.041</v>
      </c>
      <c r="E1783" s="145" t="n">
        <v>-308611.8082</v>
      </c>
      <c r="F1783" s="149" t="n">
        <f aca="false">IF(REF_DT&lt;=LastDay,INDEX(IntraMonth_Buckets,MATCH($A1783,IntraSumMonths,0),1),INDEX(BucketTable,MATCH($A1783,SumMonths,0),1))</f>
        <v>3</v>
      </c>
      <c r="G1783" s="144" t="str">
        <f aca="false">INDEX(Book_Type,MATCH($B1783,Book,0),1)</f>
        <v>D</v>
      </c>
      <c r="H1783" s="144" t="str">
        <f aca="false">$F1783&amp;$C1783</f>
        <v>3CGPR-AECO/BASIS</v>
      </c>
    </row>
    <row r="1784" customFormat="false" ht="12.75" hidden="false" customHeight="false" outlineLevel="0" collapsed="false">
      <c r="A1784" s="148" t="n">
        <v>37257</v>
      </c>
      <c r="B1784" s="144" t="s">
        <v>120</v>
      </c>
      <c r="C1784" s="144" t="s">
        <v>36</v>
      </c>
      <c r="D1784" s="145" t="n">
        <v>-101841.8967</v>
      </c>
      <c r="E1784" s="145" t="n">
        <v>1018.418967</v>
      </c>
      <c r="F1784" s="149" t="n">
        <f aca="false">IF(REF_DT&lt;=LastDay,INDEX(IntraMonth_Buckets,MATCH($A1784,IntraSumMonths,0),1),INDEX(BucketTable,MATCH($A1784,SumMonths,0),1))</f>
        <v>3</v>
      </c>
      <c r="G1784" s="144" t="str">
        <f aca="false">INDEX(Book_Type,MATCH($B1784,Book,0),1)</f>
        <v>D</v>
      </c>
      <c r="H1784" s="144" t="str">
        <f aca="false">$F1784&amp;$C1784</f>
        <v>3IF-CIG/RKYMTN</v>
      </c>
    </row>
    <row r="1785" customFormat="false" ht="12.75" hidden="false" customHeight="false" outlineLevel="0" collapsed="false">
      <c r="A1785" s="148" t="n">
        <v>37257</v>
      </c>
      <c r="B1785" s="144" t="s">
        <v>120</v>
      </c>
      <c r="C1785" s="144" t="s">
        <v>46</v>
      </c>
      <c r="D1785" s="145" t="n">
        <v>-462917.7123</v>
      </c>
      <c r="E1785" s="145" t="n">
        <v>46291.77123</v>
      </c>
      <c r="F1785" s="149" t="n">
        <f aca="false">IF(REF_DT&lt;=LastDay,INDEX(IntraMonth_Buckets,MATCH($A1785,IntraSumMonths,0),1),INDEX(BucketTable,MATCH($A1785,SumMonths,0),1))</f>
        <v>3</v>
      </c>
      <c r="G1785" s="144" t="str">
        <f aca="false">INDEX(Book_Type,MATCH($B1785,Book,0),1)</f>
        <v>D</v>
      </c>
      <c r="H1785" s="144" t="str">
        <f aca="false">$F1785&amp;$C1785</f>
        <v>3IF-ELPO/PERMIAN</v>
      </c>
    </row>
    <row r="1786" customFormat="false" ht="12.75" hidden="false" customHeight="false" outlineLevel="0" collapsed="false">
      <c r="A1786" s="148" t="n">
        <v>37257</v>
      </c>
      <c r="B1786" s="144" t="s">
        <v>120</v>
      </c>
      <c r="C1786" s="144" t="s">
        <v>51</v>
      </c>
      <c r="D1786" s="145" t="n">
        <v>1851670.8492</v>
      </c>
      <c r="E1786" s="145" t="n">
        <v>-185167.08492</v>
      </c>
      <c r="F1786" s="149" t="n">
        <f aca="false">IF(REF_DT&lt;=LastDay,INDEX(IntraMonth_Buckets,MATCH($A1786,IntraSumMonths,0),1),INDEX(BucketTable,MATCH($A1786,SumMonths,0),1))</f>
        <v>3</v>
      </c>
      <c r="G1786" s="144" t="str">
        <f aca="false">INDEX(Book_Type,MATCH($B1786,Book,0),1)</f>
        <v>D</v>
      </c>
      <c r="H1786" s="144" t="str">
        <f aca="false">$F1786&amp;$C1786</f>
        <v>3IF-ELPO/SJ</v>
      </c>
    </row>
    <row r="1787" customFormat="false" ht="12.75" hidden="false" customHeight="false" outlineLevel="0" collapsed="false">
      <c r="A1787" s="148" t="n">
        <v>37257</v>
      </c>
      <c r="B1787" s="144" t="s">
        <v>120</v>
      </c>
      <c r="C1787" s="144" t="s">
        <v>66</v>
      </c>
      <c r="D1787" s="145" t="n">
        <v>-1543059.041</v>
      </c>
      <c r="E1787" s="145" t="n">
        <v>154305.9041</v>
      </c>
      <c r="F1787" s="149" t="n">
        <f aca="false">IF(REF_DT&lt;=LastDay,INDEX(IntraMonth_Buckets,MATCH($A1787,IntraSumMonths,0),1),INDEX(BucketTable,MATCH($A1787,SumMonths,0),1))</f>
        <v>3</v>
      </c>
      <c r="G1787" s="144" t="str">
        <f aca="false">INDEX(Book_Type,MATCH($B1787,Book,0),1)</f>
        <v>D</v>
      </c>
      <c r="H1787" s="144" t="str">
        <f aca="false">$F1787&amp;$C1787</f>
        <v>3IF-NTHWST/CANBR</v>
      </c>
    </row>
    <row r="1788" customFormat="false" ht="12.75" hidden="false" customHeight="false" outlineLevel="0" collapsed="false">
      <c r="A1788" s="148" t="n">
        <v>37257</v>
      </c>
      <c r="B1788" s="144" t="s">
        <v>120</v>
      </c>
      <c r="C1788" s="144" t="s">
        <v>27</v>
      </c>
      <c r="D1788" s="145" t="n">
        <v>-540070.6643</v>
      </c>
      <c r="E1788" s="145" t="n">
        <v>54007.06643</v>
      </c>
      <c r="F1788" s="149" t="n">
        <f aca="false">IF(REF_DT&lt;=LastDay,INDEX(IntraMonth_Buckets,MATCH($A1788,IntraSumMonths,0),1),INDEX(BucketTable,MATCH($A1788,SumMonths,0),1))</f>
        <v>3</v>
      </c>
      <c r="G1788" s="144" t="str">
        <f aca="false">INDEX(Book_Type,MATCH($B1788,Book,0),1)</f>
        <v>D</v>
      </c>
      <c r="H1788" s="144" t="str">
        <f aca="false">$F1788&amp;$C1788</f>
        <v>3IF-NWPL_ROCKY_M</v>
      </c>
    </row>
    <row r="1789" customFormat="false" ht="12.75" hidden="false" customHeight="false" outlineLevel="0" collapsed="false">
      <c r="A1789" s="148" t="n">
        <v>37257</v>
      </c>
      <c r="B1789" s="144" t="s">
        <v>120</v>
      </c>
      <c r="C1789" s="144" t="s">
        <v>18</v>
      </c>
      <c r="D1789" s="145" t="n">
        <v>-5014941.8832</v>
      </c>
      <c r="E1789" s="145" t="n">
        <v>50149.418832</v>
      </c>
      <c r="F1789" s="149" t="n">
        <f aca="false">IF(REF_DT&lt;=LastDay,INDEX(IntraMonth_Buckets,MATCH($A1789,IntraSumMonths,0),1),INDEX(BucketTable,MATCH($A1789,SumMonths,0),1))</f>
        <v>3</v>
      </c>
      <c r="G1789" s="144" t="str">
        <f aca="false">INDEX(Book_Type,MATCH($B1789,Book,0),1)</f>
        <v>D</v>
      </c>
      <c r="H1789" s="144" t="str">
        <f aca="false">$F1789&amp;$C1789</f>
        <v>3NGI-MALIN</v>
      </c>
    </row>
    <row r="1790" customFormat="false" ht="12.75" hidden="false" customHeight="false" outlineLevel="0" collapsed="false">
      <c r="A1790" s="148" t="n">
        <v>37257</v>
      </c>
      <c r="B1790" s="144" t="s">
        <v>120</v>
      </c>
      <c r="C1790" s="144" t="s">
        <v>13</v>
      </c>
      <c r="D1790" s="145" t="n">
        <v>286965.1786</v>
      </c>
      <c r="E1790" s="145" t="n">
        <v>0</v>
      </c>
      <c r="F1790" s="149" t="n">
        <f aca="false">IF(REF_DT&lt;=LastDay,INDEX(IntraMonth_Buckets,MATCH($A1790,IntraSumMonths,0),1),INDEX(BucketTable,MATCH($A1790,SumMonths,0),1))</f>
        <v>3</v>
      </c>
      <c r="G1790" s="144" t="str">
        <f aca="false">INDEX(Book_Type,MATCH($B1790,Book,0),1)</f>
        <v>D</v>
      </c>
      <c r="H1790" s="144" t="str">
        <f aca="false">$F1790&amp;$C1790</f>
        <v>3NGI-PGE/CG</v>
      </c>
    </row>
    <row r="1791" customFormat="false" ht="12.75" hidden="false" customHeight="false" outlineLevel="0" collapsed="false">
      <c r="A1791" s="148" t="n">
        <v>37257</v>
      </c>
      <c r="B1791" s="144" t="s">
        <v>120</v>
      </c>
      <c r="C1791" s="144" t="s">
        <v>20</v>
      </c>
      <c r="D1791" s="145" t="n">
        <v>3394729.8901</v>
      </c>
      <c r="E1791" s="145" t="n">
        <v>-339472.98901</v>
      </c>
      <c r="F1791" s="149" t="n">
        <f aca="false">IF(REF_DT&lt;=LastDay,INDEX(IntraMonth_Buckets,MATCH($A1791,IntraSumMonths,0),1),INDEX(BucketTable,MATCH($A1791,SumMonths,0),1))</f>
        <v>3</v>
      </c>
      <c r="G1791" s="144" t="str">
        <f aca="false">INDEX(Book_Type,MATCH($B1791,Book,0),1)</f>
        <v>D</v>
      </c>
      <c r="H1791" s="144" t="str">
        <f aca="false">$F1791&amp;$C1791</f>
        <v>3NGI-SOCAL</v>
      </c>
    </row>
    <row r="1792" customFormat="false" ht="12.75" hidden="false" customHeight="false" outlineLevel="0" collapsed="false">
      <c r="A1792" s="148" t="n">
        <v>37288</v>
      </c>
      <c r="B1792" s="144" t="s">
        <v>120</v>
      </c>
      <c r="C1792" s="144" t="s">
        <v>71</v>
      </c>
      <c r="D1792" s="145" t="n">
        <v>1390999.4492</v>
      </c>
      <c r="E1792" s="145" t="n">
        <v>-278199.88984</v>
      </c>
      <c r="F1792" s="149" t="n">
        <f aca="false">IF(REF_DT&lt;=LastDay,INDEX(IntraMonth_Buckets,MATCH($A1792,IntraSumMonths,0),1),INDEX(BucketTable,MATCH($A1792,SumMonths,0),1))</f>
        <v>3</v>
      </c>
      <c r="G1792" s="144" t="str">
        <f aca="false">INDEX(Book_Type,MATCH($B1792,Book,0),1)</f>
        <v>D</v>
      </c>
      <c r="H1792" s="144" t="str">
        <f aca="false">$F1792&amp;$C1792</f>
        <v>3CGPR-AECO/BASIS</v>
      </c>
    </row>
    <row r="1793" customFormat="false" ht="12.75" hidden="false" customHeight="false" outlineLevel="0" collapsed="false">
      <c r="A1793" s="148" t="n">
        <v>37288</v>
      </c>
      <c r="B1793" s="144" t="s">
        <v>120</v>
      </c>
      <c r="C1793" s="144" t="s">
        <v>36</v>
      </c>
      <c r="D1793" s="145" t="n">
        <v>-91805.9637</v>
      </c>
      <c r="E1793" s="145" t="n">
        <v>918.059637</v>
      </c>
      <c r="F1793" s="149" t="n">
        <f aca="false">IF(REF_DT&lt;=LastDay,INDEX(IntraMonth_Buckets,MATCH($A1793,IntraSumMonths,0),1),INDEX(BucketTable,MATCH($A1793,SumMonths,0),1))</f>
        <v>3</v>
      </c>
      <c r="G1793" s="144" t="str">
        <f aca="false">INDEX(Book_Type,MATCH($B1793,Book,0),1)</f>
        <v>D</v>
      </c>
      <c r="H1793" s="144" t="str">
        <f aca="false">$F1793&amp;$C1793</f>
        <v>3IF-CIG/RKYMTN</v>
      </c>
    </row>
    <row r="1794" customFormat="false" ht="12.75" hidden="false" customHeight="false" outlineLevel="0" collapsed="false">
      <c r="A1794" s="148" t="n">
        <v>37288</v>
      </c>
      <c r="B1794" s="144" t="s">
        <v>120</v>
      </c>
      <c r="C1794" s="144" t="s">
        <v>46</v>
      </c>
      <c r="D1794" s="145" t="n">
        <v>-417299.8348</v>
      </c>
      <c r="E1794" s="145" t="n">
        <v>41729.98348</v>
      </c>
      <c r="F1794" s="149" t="n">
        <f aca="false">IF(REF_DT&lt;=LastDay,INDEX(IntraMonth_Buckets,MATCH($A1794,IntraSumMonths,0),1),INDEX(BucketTable,MATCH($A1794,SumMonths,0),1))</f>
        <v>3</v>
      </c>
      <c r="G1794" s="144" t="str">
        <f aca="false">INDEX(Book_Type,MATCH($B1794,Book,0),1)</f>
        <v>D</v>
      </c>
      <c r="H1794" s="144" t="str">
        <f aca="false">$F1794&amp;$C1794</f>
        <v>3IF-ELPO/PERMIAN</v>
      </c>
    </row>
    <row r="1795" customFormat="false" ht="12.75" hidden="false" customHeight="false" outlineLevel="0" collapsed="false">
      <c r="A1795" s="148" t="n">
        <v>37288</v>
      </c>
      <c r="B1795" s="144" t="s">
        <v>120</v>
      </c>
      <c r="C1795" s="144" t="s">
        <v>51</v>
      </c>
      <c r="D1795" s="145" t="n">
        <v>1669199.3389</v>
      </c>
      <c r="E1795" s="145" t="n">
        <v>-166919.93389</v>
      </c>
      <c r="F1795" s="149" t="n">
        <f aca="false">IF(REF_DT&lt;=LastDay,INDEX(IntraMonth_Buckets,MATCH($A1795,IntraSumMonths,0),1),INDEX(BucketTable,MATCH($A1795,SumMonths,0),1))</f>
        <v>3</v>
      </c>
      <c r="G1795" s="144" t="str">
        <f aca="false">INDEX(Book_Type,MATCH($B1795,Book,0),1)</f>
        <v>D</v>
      </c>
      <c r="H1795" s="144" t="str">
        <f aca="false">$F1795&amp;$C1795</f>
        <v>3IF-ELPO/SJ</v>
      </c>
    </row>
    <row r="1796" customFormat="false" ht="12.75" hidden="false" customHeight="false" outlineLevel="0" collapsed="false">
      <c r="A1796" s="148" t="n">
        <v>37288</v>
      </c>
      <c r="B1796" s="144" t="s">
        <v>120</v>
      </c>
      <c r="C1796" s="144" t="s">
        <v>66</v>
      </c>
      <c r="D1796" s="145" t="n">
        <v>139099.9449</v>
      </c>
      <c r="E1796" s="145" t="n">
        <v>-13909.99449</v>
      </c>
      <c r="F1796" s="149" t="n">
        <f aca="false">IF(REF_DT&lt;=LastDay,INDEX(IntraMonth_Buckets,MATCH($A1796,IntraSumMonths,0),1),INDEX(BucketTable,MATCH($A1796,SumMonths,0),1))</f>
        <v>3</v>
      </c>
      <c r="G1796" s="144" t="str">
        <f aca="false">INDEX(Book_Type,MATCH($B1796,Book,0),1)</f>
        <v>D</v>
      </c>
      <c r="H1796" s="144" t="str">
        <f aca="false">$F1796&amp;$C1796</f>
        <v>3IF-NTHWST/CANBR</v>
      </c>
    </row>
    <row r="1797" customFormat="false" ht="12.75" hidden="false" customHeight="false" outlineLevel="0" collapsed="false">
      <c r="A1797" s="148" t="n">
        <v>37288</v>
      </c>
      <c r="B1797" s="144" t="s">
        <v>120</v>
      </c>
      <c r="C1797" s="144" t="s">
        <v>27</v>
      </c>
      <c r="D1797" s="145" t="n">
        <v>-486849.807</v>
      </c>
      <c r="E1797" s="145" t="n">
        <v>48684.9807</v>
      </c>
      <c r="F1797" s="149" t="n">
        <f aca="false">IF(REF_DT&lt;=LastDay,INDEX(IntraMonth_Buckets,MATCH($A1797,IntraSumMonths,0),1),INDEX(BucketTable,MATCH($A1797,SumMonths,0),1))</f>
        <v>3</v>
      </c>
      <c r="G1797" s="144" t="str">
        <f aca="false">INDEX(Book_Type,MATCH($B1797,Book,0),1)</f>
        <v>D</v>
      </c>
      <c r="H1797" s="144" t="str">
        <f aca="false">$F1797&amp;$C1797</f>
        <v>3IF-NWPL_ROCKY_M</v>
      </c>
    </row>
    <row r="1798" customFormat="false" ht="12.75" hidden="false" customHeight="false" outlineLevel="0" collapsed="false">
      <c r="A1798" s="148" t="n">
        <v>37288</v>
      </c>
      <c r="B1798" s="144" t="s">
        <v>120</v>
      </c>
      <c r="C1798" s="144" t="s">
        <v>18</v>
      </c>
      <c r="D1798" s="145" t="n">
        <v>-3964348.4296</v>
      </c>
      <c r="E1798" s="145" t="n">
        <v>39643.484296</v>
      </c>
      <c r="F1798" s="149" t="n">
        <f aca="false">IF(REF_DT&lt;=LastDay,INDEX(IntraMonth_Buckets,MATCH($A1798,IntraSumMonths,0),1),INDEX(BucketTable,MATCH($A1798,SumMonths,0),1))</f>
        <v>3</v>
      </c>
      <c r="G1798" s="144" t="str">
        <f aca="false">INDEX(Book_Type,MATCH($B1798,Book,0),1)</f>
        <v>D</v>
      </c>
      <c r="H1798" s="144" t="str">
        <f aca="false">$F1798&amp;$C1798</f>
        <v>3NGI-MALIN</v>
      </c>
    </row>
    <row r="1799" customFormat="false" ht="12.75" hidden="false" customHeight="false" outlineLevel="0" collapsed="false">
      <c r="A1799" s="148" t="n">
        <v>37288</v>
      </c>
      <c r="B1799" s="144" t="s">
        <v>120</v>
      </c>
      <c r="C1799" s="144" t="s">
        <v>13</v>
      </c>
      <c r="D1799" s="145" t="n">
        <v>-1283454.327</v>
      </c>
      <c r="E1799" s="145" t="n">
        <v>0</v>
      </c>
      <c r="F1799" s="149" t="n">
        <f aca="false">IF(REF_DT&lt;=LastDay,INDEX(IntraMonth_Buckets,MATCH($A1799,IntraSumMonths,0),1),INDEX(BucketTable,MATCH($A1799,SumMonths,0),1))</f>
        <v>3</v>
      </c>
      <c r="G1799" s="144" t="str">
        <f aca="false">INDEX(Book_Type,MATCH($B1799,Book,0),1)</f>
        <v>D</v>
      </c>
      <c r="H1799" s="144" t="str">
        <f aca="false">$F1799&amp;$C1799</f>
        <v>3NGI-PGE/CG</v>
      </c>
    </row>
    <row r="1800" customFormat="false" ht="12.75" hidden="false" customHeight="false" outlineLevel="0" collapsed="false">
      <c r="A1800" s="148" t="n">
        <v>37288</v>
      </c>
      <c r="B1800" s="144" t="s">
        <v>120</v>
      </c>
      <c r="C1800" s="144" t="s">
        <v>20</v>
      </c>
      <c r="D1800" s="145" t="n">
        <v>3060198.7882</v>
      </c>
      <c r="E1800" s="145" t="n">
        <v>-306019.87882</v>
      </c>
      <c r="F1800" s="149" t="n">
        <f aca="false">IF(REF_DT&lt;=LastDay,INDEX(IntraMonth_Buckets,MATCH($A1800,IntraSumMonths,0),1),INDEX(BucketTable,MATCH($A1800,SumMonths,0),1))</f>
        <v>3</v>
      </c>
      <c r="G1800" s="144" t="str">
        <f aca="false">INDEX(Book_Type,MATCH($B1800,Book,0),1)</f>
        <v>D</v>
      </c>
      <c r="H1800" s="144" t="str">
        <f aca="false">$F1800&amp;$C1800</f>
        <v>3NGI-SOCAL</v>
      </c>
    </row>
    <row r="1801" customFormat="false" ht="12.75" hidden="false" customHeight="false" outlineLevel="0" collapsed="false">
      <c r="A1801" s="148" t="n">
        <v>37316</v>
      </c>
      <c r="B1801" s="144" t="s">
        <v>120</v>
      </c>
      <c r="C1801" s="144" t="s">
        <v>71</v>
      </c>
      <c r="D1801" s="145" t="n">
        <v>1537472.268</v>
      </c>
      <c r="E1801" s="145" t="n">
        <v>-307494.4536</v>
      </c>
      <c r="F1801" s="149" t="n">
        <f aca="false">IF(REF_DT&lt;=LastDay,INDEX(IntraMonth_Buckets,MATCH($A1801,IntraSumMonths,0),1),INDEX(BucketTable,MATCH($A1801,SumMonths,0),1))</f>
        <v>3</v>
      </c>
      <c r="G1801" s="144" t="str">
        <f aca="false">INDEX(Book_Type,MATCH($B1801,Book,0),1)</f>
        <v>D</v>
      </c>
      <c r="H1801" s="144" t="str">
        <f aca="false">$F1801&amp;$C1801</f>
        <v>3CGPR-AECO/BASIS</v>
      </c>
    </row>
    <row r="1802" customFormat="false" ht="12.75" hidden="false" customHeight="false" outlineLevel="0" collapsed="false">
      <c r="A1802" s="148" t="n">
        <v>37316</v>
      </c>
      <c r="B1802" s="144" t="s">
        <v>120</v>
      </c>
      <c r="C1802" s="144" t="s">
        <v>36</v>
      </c>
      <c r="D1802" s="145" t="n">
        <v>-101473.1697</v>
      </c>
      <c r="E1802" s="145" t="n">
        <v>1014.731697</v>
      </c>
      <c r="F1802" s="149" t="n">
        <f aca="false">IF(REF_DT&lt;=LastDay,INDEX(IntraMonth_Buckets,MATCH($A1802,IntraSumMonths,0),1),INDEX(BucketTable,MATCH($A1802,SumMonths,0),1))</f>
        <v>3</v>
      </c>
      <c r="G1802" s="144" t="str">
        <f aca="false">INDEX(Book_Type,MATCH($B1802,Book,0),1)</f>
        <v>D</v>
      </c>
      <c r="H1802" s="144" t="str">
        <f aca="false">$F1802&amp;$C1802</f>
        <v>3IF-CIG/RKYMTN</v>
      </c>
    </row>
    <row r="1803" customFormat="false" ht="12.75" hidden="false" customHeight="false" outlineLevel="0" collapsed="false">
      <c r="A1803" s="148" t="n">
        <v>37316</v>
      </c>
      <c r="B1803" s="144" t="s">
        <v>120</v>
      </c>
      <c r="C1803" s="144" t="s">
        <v>46</v>
      </c>
      <c r="D1803" s="145" t="n">
        <v>-461241.6804</v>
      </c>
      <c r="E1803" s="145" t="n">
        <v>46124.16804</v>
      </c>
      <c r="F1803" s="149" t="n">
        <f aca="false">IF(REF_DT&lt;=LastDay,INDEX(IntraMonth_Buckets,MATCH($A1803,IntraSumMonths,0),1),INDEX(BucketTable,MATCH($A1803,SumMonths,0),1))</f>
        <v>3</v>
      </c>
      <c r="G1803" s="144" t="str">
        <f aca="false">INDEX(Book_Type,MATCH($B1803,Book,0),1)</f>
        <v>D</v>
      </c>
      <c r="H1803" s="144" t="str">
        <f aca="false">$F1803&amp;$C1803</f>
        <v>3IF-ELPO/PERMIAN</v>
      </c>
    </row>
    <row r="1804" customFormat="false" ht="12.75" hidden="false" customHeight="false" outlineLevel="0" collapsed="false">
      <c r="A1804" s="148" t="n">
        <v>37316</v>
      </c>
      <c r="B1804" s="144" t="s">
        <v>120</v>
      </c>
      <c r="C1804" s="144" t="s">
        <v>51</v>
      </c>
      <c r="D1804" s="145" t="n">
        <v>1844966.7216</v>
      </c>
      <c r="E1804" s="145" t="n">
        <v>-184496.67216</v>
      </c>
      <c r="F1804" s="149" t="n">
        <f aca="false">IF(REF_DT&lt;=LastDay,INDEX(IntraMonth_Buckets,MATCH($A1804,IntraSumMonths,0),1),INDEX(BucketTable,MATCH($A1804,SumMonths,0),1))</f>
        <v>3</v>
      </c>
      <c r="G1804" s="144" t="str">
        <f aca="false">INDEX(Book_Type,MATCH($B1804,Book,0),1)</f>
        <v>D</v>
      </c>
      <c r="H1804" s="144" t="str">
        <f aca="false">$F1804&amp;$C1804</f>
        <v>3IF-ELPO/SJ</v>
      </c>
    </row>
    <row r="1805" customFormat="false" ht="12.75" hidden="false" customHeight="false" outlineLevel="0" collapsed="false">
      <c r="A1805" s="148" t="n">
        <v>37316</v>
      </c>
      <c r="B1805" s="144" t="s">
        <v>120</v>
      </c>
      <c r="C1805" s="144" t="s">
        <v>66</v>
      </c>
      <c r="D1805" s="145" t="n">
        <v>153747.2268</v>
      </c>
      <c r="E1805" s="145" t="n">
        <v>-15374.72268</v>
      </c>
      <c r="F1805" s="149" t="n">
        <f aca="false">IF(REF_DT&lt;=LastDay,INDEX(IntraMonth_Buckets,MATCH($A1805,IntraSumMonths,0),1),INDEX(BucketTable,MATCH($A1805,SumMonths,0),1))</f>
        <v>3</v>
      </c>
      <c r="G1805" s="144" t="str">
        <f aca="false">INDEX(Book_Type,MATCH($B1805,Book,0),1)</f>
        <v>D</v>
      </c>
      <c r="H1805" s="144" t="str">
        <f aca="false">$F1805&amp;$C1805</f>
        <v>3IF-NTHWST/CANBR</v>
      </c>
    </row>
    <row r="1806" customFormat="false" ht="12.75" hidden="false" customHeight="false" outlineLevel="0" collapsed="false">
      <c r="A1806" s="148" t="n">
        <v>37316</v>
      </c>
      <c r="B1806" s="144" t="s">
        <v>120</v>
      </c>
      <c r="C1806" s="144" t="s">
        <v>27</v>
      </c>
      <c r="D1806" s="145" t="n">
        <v>-538115.2938</v>
      </c>
      <c r="E1806" s="145" t="n">
        <v>53811.52938</v>
      </c>
      <c r="F1806" s="149" t="n">
        <f aca="false">IF(REF_DT&lt;=LastDay,INDEX(IntraMonth_Buckets,MATCH($A1806,IntraSumMonths,0),1),INDEX(BucketTable,MATCH($A1806,SumMonths,0),1))</f>
        <v>3</v>
      </c>
      <c r="G1806" s="144" t="str">
        <f aca="false">INDEX(Book_Type,MATCH($B1806,Book,0),1)</f>
        <v>D</v>
      </c>
      <c r="H1806" s="144" t="str">
        <f aca="false">$F1806&amp;$C1806</f>
        <v>3IF-NWPL_ROCKY_M</v>
      </c>
    </row>
    <row r="1807" customFormat="false" ht="12.75" hidden="false" customHeight="false" outlineLevel="0" collapsed="false">
      <c r="A1807" s="148" t="n">
        <v>37316</v>
      </c>
      <c r="B1807" s="144" t="s">
        <v>120</v>
      </c>
      <c r="C1807" s="144" t="s">
        <v>18</v>
      </c>
      <c r="D1807" s="145" t="n">
        <v>-3459312.603</v>
      </c>
      <c r="E1807" s="145" t="n">
        <v>34593.12603</v>
      </c>
      <c r="F1807" s="149" t="n">
        <f aca="false">IF(REF_DT&lt;=LastDay,INDEX(IntraMonth_Buckets,MATCH($A1807,IntraSumMonths,0),1),INDEX(BucketTable,MATCH($A1807,SumMonths,0),1))</f>
        <v>3</v>
      </c>
      <c r="G1807" s="144" t="str">
        <f aca="false">INDEX(Book_Type,MATCH($B1807,Book,0),1)</f>
        <v>D</v>
      </c>
      <c r="H1807" s="144" t="str">
        <f aca="false">$F1807&amp;$C1807</f>
        <v>3NGI-MALIN</v>
      </c>
    </row>
    <row r="1808" customFormat="false" ht="12.75" hidden="false" customHeight="false" outlineLevel="0" collapsed="false">
      <c r="A1808" s="148" t="n">
        <v>37316</v>
      </c>
      <c r="B1808" s="144" t="s">
        <v>120</v>
      </c>
      <c r="C1808" s="144" t="s">
        <v>13</v>
      </c>
      <c r="D1808" s="145" t="n">
        <v>-2653456.9289</v>
      </c>
      <c r="E1808" s="145" t="n">
        <v>0</v>
      </c>
      <c r="F1808" s="149" t="n">
        <f aca="false">IF(REF_DT&lt;=LastDay,INDEX(IntraMonth_Buckets,MATCH($A1808,IntraSumMonths,0),1),INDEX(BucketTable,MATCH($A1808,SumMonths,0),1))</f>
        <v>3</v>
      </c>
      <c r="G1808" s="144" t="str">
        <f aca="false">INDEX(Book_Type,MATCH($B1808,Book,0),1)</f>
        <v>D</v>
      </c>
      <c r="H1808" s="144" t="str">
        <f aca="false">$F1808&amp;$C1808</f>
        <v>3NGI-PGE/CG</v>
      </c>
    </row>
    <row r="1809" customFormat="false" ht="12.75" hidden="false" customHeight="false" outlineLevel="0" collapsed="false">
      <c r="A1809" s="148" t="n">
        <v>37316</v>
      </c>
      <c r="B1809" s="144" t="s">
        <v>120</v>
      </c>
      <c r="C1809" s="144" t="s">
        <v>20</v>
      </c>
      <c r="D1809" s="145" t="n">
        <v>3382438.9896</v>
      </c>
      <c r="E1809" s="145" t="n">
        <v>-338243.89896</v>
      </c>
      <c r="F1809" s="149" t="n">
        <f aca="false">IF(REF_DT&lt;=LastDay,INDEX(IntraMonth_Buckets,MATCH($A1809,IntraSumMonths,0),1),INDEX(BucketTable,MATCH($A1809,SumMonths,0),1))</f>
        <v>3</v>
      </c>
      <c r="G1809" s="144" t="str">
        <f aca="false">INDEX(Book_Type,MATCH($B1809,Book,0),1)</f>
        <v>D</v>
      </c>
      <c r="H1809" s="144" t="str">
        <f aca="false">$F1809&amp;$C1809</f>
        <v>3NGI-SOCAL</v>
      </c>
    </row>
    <row r="1810" customFormat="false" ht="12.75" hidden="false" customHeight="false" outlineLevel="0" collapsed="false">
      <c r="A1810" s="148" t="n">
        <v>37347</v>
      </c>
      <c r="B1810" s="144" t="s">
        <v>120</v>
      </c>
      <c r="C1810" s="144" t="s">
        <v>36</v>
      </c>
      <c r="D1810" s="145" t="n">
        <v>-1856388.6179</v>
      </c>
      <c r="E1810" s="145" t="n">
        <v>18563.886179</v>
      </c>
      <c r="F1810" s="149" t="n">
        <f aca="false">IF(REF_DT&lt;=LastDay,INDEX(IntraMonth_Buckets,MATCH($A1810,IntraSumMonths,0),1),INDEX(BucketTable,MATCH($A1810,SumMonths,0),1))</f>
        <v>4</v>
      </c>
      <c r="G1810" s="144" t="str">
        <f aca="false">INDEX(Book_Type,MATCH($B1810,Book,0),1)</f>
        <v>D</v>
      </c>
      <c r="H1810" s="144" t="str">
        <f aca="false">$F1810&amp;$C1810</f>
        <v>4IF-CIG/RKYMTN</v>
      </c>
    </row>
    <row r="1811" customFormat="false" ht="12.75" hidden="false" customHeight="false" outlineLevel="0" collapsed="false">
      <c r="A1811" s="148" t="n">
        <v>37347</v>
      </c>
      <c r="B1811" s="144" t="s">
        <v>120</v>
      </c>
      <c r="C1811" s="144" t="s">
        <v>51</v>
      </c>
      <c r="D1811" s="145" t="n">
        <v>1930644.1626</v>
      </c>
      <c r="E1811" s="145" t="n">
        <v>-193064.41626</v>
      </c>
      <c r="F1811" s="149" t="n">
        <f aca="false">IF(REF_DT&lt;=LastDay,INDEX(IntraMonth_Buckets,MATCH($A1811,IntraSumMonths,0),1),INDEX(BucketTable,MATCH($A1811,SumMonths,0),1))</f>
        <v>4</v>
      </c>
      <c r="G1811" s="144" t="str">
        <f aca="false">INDEX(Book_Type,MATCH($B1811,Book,0),1)</f>
        <v>D</v>
      </c>
      <c r="H1811" s="144" t="str">
        <f aca="false">$F1811&amp;$C1811</f>
        <v>4IF-ELPO/SJ</v>
      </c>
    </row>
    <row r="1812" customFormat="false" ht="12.75" hidden="false" customHeight="false" outlineLevel="0" collapsed="false">
      <c r="A1812" s="148" t="n">
        <v>37347</v>
      </c>
      <c r="B1812" s="144" t="s">
        <v>120</v>
      </c>
      <c r="C1812" s="144" t="s">
        <v>27</v>
      </c>
      <c r="D1812" s="145" t="n">
        <v>1856388.6179</v>
      </c>
      <c r="E1812" s="145" t="n">
        <v>-185638.86179</v>
      </c>
      <c r="F1812" s="149" t="n">
        <f aca="false">IF(REF_DT&lt;=LastDay,INDEX(IntraMonth_Buckets,MATCH($A1812,IntraSumMonths,0),1),INDEX(BucketTable,MATCH($A1812,SumMonths,0),1))</f>
        <v>4</v>
      </c>
      <c r="G1812" s="144" t="str">
        <f aca="false">INDEX(Book_Type,MATCH($B1812,Book,0),1)</f>
        <v>D</v>
      </c>
      <c r="H1812" s="144" t="str">
        <f aca="false">$F1812&amp;$C1812</f>
        <v>4IF-NWPL_ROCKY_M</v>
      </c>
    </row>
    <row r="1813" customFormat="false" ht="12.75" hidden="false" customHeight="false" outlineLevel="0" collapsed="false">
      <c r="A1813" s="148" t="n">
        <v>37347</v>
      </c>
      <c r="B1813" s="144" t="s">
        <v>120</v>
      </c>
      <c r="C1813" s="144" t="s">
        <v>18</v>
      </c>
      <c r="D1813" s="145" t="n">
        <v>-891066.5362</v>
      </c>
      <c r="E1813" s="145" t="n">
        <v>8910.665362</v>
      </c>
      <c r="F1813" s="149" t="n">
        <f aca="false">IF(REF_DT&lt;=LastDay,INDEX(IntraMonth_Buckets,MATCH($A1813,IntraSumMonths,0),1),INDEX(BucketTable,MATCH($A1813,SumMonths,0),1))</f>
        <v>4</v>
      </c>
      <c r="G1813" s="144" t="str">
        <f aca="false">INDEX(Book_Type,MATCH($B1813,Book,0),1)</f>
        <v>D</v>
      </c>
      <c r="H1813" s="144" t="str">
        <f aca="false">$F1813&amp;$C1813</f>
        <v>4NGI-MALIN</v>
      </c>
    </row>
    <row r="1814" customFormat="false" ht="12.75" hidden="false" customHeight="false" outlineLevel="0" collapsed="false">
      <c r="A1814" s="148" t="n">
        <v>37347</v>
      </c>
      <c r="B1814" s="144" t="s">
        <v>120</v>
      </c>
      <c r="C1814" s="144" t="s">
        <v>13</v>
      </c>
      <c r="D1814" s="145" t="n">
        <v>-2467600.8573</v>
      </c>
      <c r="E1814" s="145" t="n">
        <v>0</v>
      </c>
      <c r="F1814" s="149" t="n">
        <f aca="false">IF(REF_DT&lt;=LastDay,INDEX(IntraMonth_Buckets,MATCH($A1814,IntraSumMonths,0),1),INDEX(BucketTable,MATCH($A1814,SumMonths,0),1))</f>
        <v>4</v>
      </c>
      <c r="G1814" s="144" t="str">
        <f aca="false">INDEX(Book_Type,MATCH($B1814,Book,0),1)</f>
        <v>D</v>
      </c>
      <c r="H1814" s="144" t="str">
        <f aca="false">$F1814&amp;$C1814</f>
        <v>4NGI-PGE/CG</v>
      </c>
    </row>
    <row r="1815" customFormat="false" ht="12.75" hidden="false" customHeight="false" outlineLevel="0" collapsed="false">
      <c r="A1815" s="148" t="n">
        <v>37347</v>
      </c>
      <c r="B1815" s="144" t="s">
        <v>120</v>
      </c>
      <c r="C1815" s="144" t="s">
        <v>20</v>
      </c>
      <c r="D1815" s="145" t="n">
        <v>891066.5364</v>
      </c>
      <c r="E1815" s="145" t="n">
        <v>-89106.65364</v>
      </c>
      <c r="F1815" s="149" t="n">
        <f aca="false">IF(REF_DT&lt;=LastDay,INDEX(IntraMonth_Buckets,MATCH($A1815,IntraSumMonths,0),1),INDEX(BucketTable,MATCH($A1815,SumMonths,0),1))</f>
        <v>4</v>
      </c>
      <c r="G1815" s="144" t="str">
        <f aca="false">INDEX(Book_Type,MATCH($B1815,Book,0),1)</f>
        <v>D</v>
      </c>
      <c r="H1815" s="144" t="str">
        <f aca="false">$F1815&amp;$C1815</f>
        <v>4NGI-SOCAL</v>
      </c>
    </row>
    <row r="1816" customFormat="false" ht="12.75" hidden="false" customHeight="false" outlineLevel="0" collapsed="false">
      <c r="A1816" s="148" t="n">
        <v>37377</v>
      </c>
      <c r="B1816" s="144" t="s">
        <v>120</v>
      </c>
      <c r="C1816" s="144" t="s">
        <v>36</v>
      </c>
      <c r="D1816" s="145" t="n">
        <v>-1914626.3302</v>
      </c>
      <c r="E1816" s="145" t="n">
        <v>19146.263302</v>
      </c>
      <c r="F1816" s="149" t="n">
        <f aca="false">IF(REF_DT&lt;=LastDay,INDEX(IntraMonth_Buckets,MATCH($A1816,IntraSumMonths,0),1),INDEX(BucketTable,MATCH($A1816,SumMonths,0),1))</f>
        <v>4</v>
      </c>
      <c r="G1816" s="144" t="str">
        <f aca="false">INDEX(Book_Type,MATCH($B1816,Book,0),1)</f>
        <v>D</v>
      </c>
      <c r="H1816" s="144" t="str">
        <f aca="false">$F1816&amp;$C1816</f>
        <v>4IF-CIG/RKYMTN</v>
      </c>
    </row>
    <row r="1817" customFormat="false" ht="12.75" hidden="false" customHeight="false" outlineLevel="0" collapsed="false">
      <c r="A1817" s="148" t="n">
        <v>37377</v>
      </c>
      <c r="B1817" s="144" t="s">
        <v>120</v>
      </c>
      <c r="C1817" s="144" t="s">
        <v>51</v>
      </c>
      <c r="D1817" s="145" t="n">
        <v>1991211.3832</v>
      </c>
      <c r="E1817" s="145" t="n">
        <v>-199121.13832</v>
      </c>
      <c r="F1817" s="149" t="n">
        <f aca="false">IF(REF_DT&lt;=LastDay,INDEX(IntraMonth_Buckets,MATCH($A1817,IntraSumMonths,0),1),INDEX(BucketTable,MATCH($A1817,SumMonths,0),1))</f>
        <v>4</v>
      </c>
      <c r="G1817" s="144" t="str">
        <f aca="false">INDEX(Book_Type,MATCH($B1817,Book,0),1)</f>
        <v>D</v>
      </c>
      <c r="H1817" s="144" t="str">
        <f aca="false">$F1817&amp;$C1817</f>
        <v>4IF-ELPO/SJ</v>
      </c>
    </row>
    <row r="1818" customFormat="false" ht="12.75" hidden="false" customHeight="false" outlineLevel="0" collapsed="false">
      <c r="A1818" s="148" t="n">
        <v>37377</v>
      </c>
      <c r="B1818" s="144" t="s">
        <v>120</v>
      </c>
      <c r="C1818" s="144" t="s">
        <v>27</v>
      </c>
      <c r="D1818" s="145" t="n">
        <v>1914626.3302</v>
      </c>
      <c r="E1818" s="145" t="n">
        <v>-191462.63302</v>
      </c>
      <c r="F1818" s="149" t="n">
        <f aca="false">IF(REF_DT&lt;=LastDay,INDEX(IntraMonth_Buckets,MATCH($A1818,IntraSumMonths,0),1),INDEX(BucketTable,MATCH($A1818,SumMonths,0),1))</f>
        <v>4</v>
      </c>
      <c r="G1818" s="144" t="str">
        <f aca="false">INDEX(Book_Type,MATCH($B1818,Book,0),1)</f>
        <v>D</v>
      </c>
      <c r="H1818" s="144" t="str">
        <f aca="false">$F1818&amp;$C1818</f>
        <v>4IF-NWPL_ROCKY_M</v>
      </c>
    </row>
    <row r="1819" customFormat="false" ht="12.75" hidden="false" customHeight="false" outlineLevel="0" collapsed="false">
      <c r="A1819" s="148" t="n">
        <v>37377</v>
      </c>
      <c r="B1819" s="144" t="s">
        <v>120</v>
      </c>
      <c r="C1819" s="144" t="s">
        <v>18</v>
      </c>
      <c r="D1819" s="145" t="n">
        <v>-919020.6384</v>
      </c>
      <c r="E1819" s="145" t="n">
        <v>9190.206384</v>
      </c>
      <c r="F1819" s="149" t="n">
        <f aca="false">IF(REF_DT&lt;=LastDay,INDEX(IntraMonth_Buckets,MATCH($A1819,IntraSumMonths,0),1),INDEX(BucketTable,MATCH($A1819,SumMonths,0),1))</f>
        <v>4</v>
      </c>
      <c r="G1819" s="144" t="str">
        <f aca="false">INDEX(Book_Type,MATCH($B1819,Book,0),1)</f>
        <v>D</v>
      </c>
      <c r="H1819" s="144" t="str">
        <f aca="false">$F1819&amp;$C1819</f>
        <v>4NGI-MALIN</v>
      </c>
    </row>
    <row r="1820" customFormat="false" ht="12.75" hidden="false" customHeight="false" outlineLevel="0" collapsed="false">
      <c r="A1820" s="148" t="n">
        <v>37377</v>
      </c>
      <c r="B1820" s="144" t="s">
        <v>120</v>
      </c>
      <c r="C1820" s="144" t="s">
        <v>13</v>
      </c>
      <c r="D1820" s="145" t="n">
        <v>-2554190.5796</v>
      </c>
      <c r="E1820" s="145" t="n">
        <v>0</v>
      </c>
      <c r="F1820" s="149" t="n">
        <f aca="false">IF(REF_DT&lt;=LastDay,INDEX(IntraMonth_Buckets,MATCH($A1820,IntraSumMonths,0),1),INDEX(BucketTable,MATCH($A1820,SumMonths,0),1))</f>
        <v>4</v>
      </c>
      <c r="G1820" s="144" t="str">
        <f aca="false">INDEX(Book_Type,MATCH($B1820,Book,0),1)</f>
        <v>D</v>
      </c>
      <c r="H1820" s="144" t="str">
        <f aca="false">$F1820&amp;$C1820</f>
        <v>4NGI-PGE/CG</v>
      </c>
    </row>
    <row r="1821" customFormat="false" ht="12.75" hidden="false" customHeight="false" outlineLevel="0" collapsed="false">
      <c r="A1821" s="148" t="n">
        <v>37377</v>
      </c>
      <c r="B1821" s="144" t="s">
        <v>120</v>
      </c>
      <c r="C1821" s="144" t="s">
        <v>20</v>
      </c>
      <c r="D1821" s="145" t="n">
        <v>919020.6383</v>
      </c>
      <c r="E1821" s="145" t="n">
        <v>-91902.06383</v>
      </c>
      <c r="F1821" s="149" t="n">
        <f aca="false">IF(REF_DT&lt;=LastDay,INDEX(IntraMonth_Buckets,MATCH($A1821,IntraSumMonths,0),1),INDEX(BucketTable,MATCH($A1821,SumMonths,0),1))</f>
        <v>4</v>
      </c>
      <c r="G1821" s="144" t="str">
        <f aca="false">INDEX(Book_Type,MATCH($B1821,Book,0),1)</f>
        <v>D</v>
      </c>
      <c r="H1821" s="144" t="str">
        <f aca="false">$F1821&amp;$C1821</f>
        <v>4NGI-SOCAL</v>
      </c>
    </row>
    <row r="1822" customFormat="false" ht="12.75" hidden="false" customHeight="false" outlineLevel="0" collapsed="false">
      <c r="A1822" s="148" t="n">
        <v>37408</v>
      </c>
      <c r="B1822" s="144" t="s">
        <v>120</v>
      </c>
      <c r="C1822" s="144" t="s">
        <v>36</v>
      </c>
      <c r="D1822" s="145" t="n">
        <v>-1849218.1224</v>
      </c>
      <c r="E1822" s="145" t="n">
        <v>18492.181224</v>
      </c>
      <c r="F1822" s="149" t="n">
        <f aca="false">IF(REF_DT&lt;=LastDay,INDEX(IntraMonth_Buckets,MATCH($A1822,IntraSumMonths,0),1),INDEX(BucketTable,MATCH($A1822,SumMonths,0),1))</f>
        <v>4</v>
      </c>
      <c r="G1822" s="144" t="str">
        <f aca="false">INDEX(Book_Type,MATCH($B1822,Book,0),1)</f>
        <v>D</v>
      </c>
      <c r="H1822" s="144" t="str">
        <f aca="false">$F1822&amp;$C1822</f>
        <v>4IF-CIG/RKYMTN</v>
      </c>
    </row>
    <row r="1823" customFormat="false" ht="12.75" hidden="false" customHeight="false" outlineLevel="0" collapsed="false">
      <c r="A1823" s="148" t="n">
        <v>37408</v>
      </c>
      <c r="B1823" s="144" t="s">
        <v>120</v>
      </c>
      <c r="C1823" s="144" t="s">
        <v>51</v>
      </c>
      <c r="D1823" s="145" t="n">
        <v>1923186.8474</v>
      </c>
      <c r="E1823" s="145" t="n">
        <v>-192318.68474</v>
      </c>
      <c r="F1823" s="149" t="n">
        <f aca="false">IF(REF_DT&lt;=LastDay,INDEX(IntraMonth_Buckets,MATCH($A1823,IntraSumMonths,0),1),INDEX(BucketTable,MATCH($A1823,SumMonths,0),1))</f>
        <v>4</v>
      </c>
      <c r="G1823" s="144" t="str">
        <f aca="false">INDEX(Book_Type,MATCH($B1823,Book,0),1)</f>
        <v>D</v>
      </c>
      <c r="H1823" s="144" t="str">
        <f aca="false">$F1823&amp;$C1823</f>
        <v>4IF-ELPO/SJ</v>
      </c>
    </row>
    <row r="1824" customFormat="false" ht="12.75" hidden="false" customHeight="false" outlineLevel="0" collapsed="false">
      <c r="A1824" s="148" t="n">
        <v>37408</v>
      </c>
      <c r="B1824" s="144" t="s">
        <v>120</v>
      </c>
      <c r="C1824" s="144" t="s">
        <v>27</v>
      </c>
      <c r="D1824" s="145" t="n">
        <v>1849218.1224</v>
      </c>
      <c r="E1824" s="145" t="n">
        <v>-184921.81224</v>
      </c>
      <c r="F1824" s="149" t="n">
        <f aca="false">IF(REF_DT&lt;=LastDay,INDEX(IntraMonth_Buckets,MATCH($A1824,IntraSumMonths,0),1),INDEX(BucketTable,MATCH($A1824,SumMonths,0),1))</f>
        <v>4</v>
      </c>
      <c r="G1824" s="144" t="str">
        <f aca="false">INDEX(Book_Type,MATCH($B1824,Book,0),1)</f>
        <v>D</v>
      </c>
      <c r="H1824" s="144" t="str">
        <f aca="false">$F1824&amp;$C1824</f>
        <v>4IF-NWPL_ROCKY_M</v>
      </c>
    </row>
    <row r="1825" customFormat="false" ht="12.75" hidden="false" customHeight="false" outlineLevel="0" collapsed="false">
      <c r="A1825" s="148" t="n">
        <v>37408</v>
      </c>
      <c r="B1825" s="144" t="s">
        <v>120</v>
      </c>
      <c r="C1825" s="144" t="s">
        <v>18</v>
      </c>
      <c r="D1825" s="145" t="n">
        <v>-887624.6988</v>
      </c>
      <c r="E1825" s="145" t="n">
        <v>8876.246988</v>
      </c>
      <c r="F1825" s="149" t="n">
        <f aca="false">IF(REF_DT&lt;=LastDay,INDEX(IntraMonth_Buckets,MATCH($A1825,IntraSumMonths,0),1),INDEX(BucketTable,MATCH($A1825,SumMonths,0),1))</f>
        <v>4</v>
      </c>
      <c r="G1825" s="144" t="str">
        <f aca="false">INDEX(Book_Type,MATCH($B1825,Book,0),1)</f>
        <v>D</v>
      </c>
      <c r="H1825" s="144" t="str">
        <f aca="false">$F1825&amp;$C1825</f>
        <v>4NGI-MALIN</v>
      </c>
    </row>
    <row r="1826" customFormat="false" ht="12.75" hidden="false" customHeight="false" outlineLevel="0" collapsed="false">
      <c r="A1826" s="148" t="n">
        <v>37408</v>
      </c>
      <c r="B1826" s="144" t="s">
        <v>120</v>
      </c>
      <c r="C1826" s="144" t="s">
        <v>13</v>
      </c>
      <c r="D1826" s="145" t="n">
        <v>-2326842.0692</v>
      </c>
      <c r="E1826" s="145" t="n">
        <v>0</v>
      </c>
      <c r="F1826" s="149" t="n">
        <f aca="false">IF(REF_DT&lt;=LastDay,INDEX(IntraMonth_Buckets,MATCH($A1826,IntraSumMonths,0),1),INDEX(BucketTable,MATCH($A1826,SumMonths,0),1))</f>
        <v>4</v>
      </c>
      <c r="G1826" s="144" t="str">
        <f aca="false">INDEX(Book_Type,MATCH($B1826,Book,0),1)</f>
        <v>D</v>
      </c>
      <c r="H1826" s="144" t="str">
        <f aca="false">$F1826&amp;$C1826</f>
        <v>4NGI-PGE/CG</v>
      </c>
    </row>
    <row r="1827" customFormat="false" ht="12.75" hidden="false" customHeight="false" outlineLevel="0" collapsed="false">
      <c r="A1827" s="148" t="n">
        <v>37408</v>
      </c>
      <c r="B1827" s="144" t="s">
        <v>120</v>
      </c>
      <c r="C1827" s="144" t="s">
        <v>20</v>
      </c>
      <c r="D1827" s="145" t="n">
        <v>887624.6988</v>
      </c>
      <c r="E1827" s="145" t="n">
        <v>-88762.46988</v>
      </c>
      <c r="F1827" s="149" t="n">
        <f aca="false">IF(REF_DT&lt;=LastDay,INDEX(IntraMonth_Buckets,MATCH($A1827,IntraSumMonths,0),1),INDEX(BucketTable,MATCH($A1827,SumMonths,0),1))</f>
        <v>4</v>
      </c>
      <c r="G1827" s="144" t="str">
        <f aca="false">INDEX(Book_Type,MATCH($B1827,Book,0),1)</f>
        <v>D</v>
      </c>
      <c r="H1827" s="144" t="str">
        <f aca="false">$F1827&amp;$C1827</f>
        <v>4NGI-SOCAL</v>
      </c>
    </row>
    <row r="1828" customFormat="false" ht="12.75" hidden="false" customHeight="false" outlineLevel="0" collapsed="false">
      <c r="A1828" s="148" t="n">
        <v>37438</v>
      </c>
      <c r="B1828" s="144" t="s">
        <v>120</v>
      </c>
      <c r="C1828" s="144" t="s">
        <v>36</v>
      </c>
      <c r="D1828" s="145" t="n">
        <v>-1907078.3967</v>
      </c>
      <c r="E1828" s="145" t="n">
        <v>19070.783967</v>
      </c>
      <c r="F1828" s="149" t="n">
        <f aca="false">IF(REF_DT&lt;=LastDay,INDEX(IntraMonth_Buckets,MATCH($A1828,IntraSumMonths,0),1),INDEX(BucketTable,MATCH($A1828,SumMonths,0),1))</f>
        <v>4</v>
      </c>
      <c r="G1828" s="144" t="str">
        <f aca="false">INDEX(Book_Type,MATCH($B1828,Book,0),1)</f>
        <v>D</v>
      </c>
      <c r="H1828" s="144" t="str">
        <f aca="false">$F1828&amp;$C1828</f>
        <v>4IF-CIG/RKYMTN</v>
      </c>
    </row>
    <row r="1829" customFormat="false" ht="12.75" hidden="false" customHeight="false" outlineLevel="0" collapsed="false">
      <c r="A1829" s="148" t="n">
        <v>37438</v>
      </c>
      <c r="B1829" s="144" t="s">
        <v>120</v>
      </c>
      <c r="C1829" s="144" t="s">
        <v>51</v>
      </c>
      <c r="D1829" s="145" t="n">
        <v>1983361.5325</v>
      </c>
      <c r="E1829" s="145" t="n">
        <v>-198336.15325</v>
      </c>
      <c r="F1829" s="149" t="n">
        <f aca="false">IF(REF_DT&lt;=LastDay,INDEX(IntraMonth_Buckets,MATCH($A1829,IntraSumMonths,0),1),INDEX(BucketTable,MATCH($A1829,SumMonths,0),1))</f>
        <v>4</v>
      </c>
      <c r="G1829" s="144" t="str">
        <f aca="false">INDEX(Book_Type,MATCH($B1829,Book,0),1)</f>
        <v>D</v>
      </c>
      <c r="H1829" s="144" t="str">
        <f aca="false">$F1829&amp;$C1829</f>
        <v>4IF-ELPO/SJ</v>
      </c>
    </row>
    <row r="1830" customFormat="false" ht="12.75" hidden="false" customHeight="false" outlineLevel="0" collapsed="false">
      <c r="A1830" s="148" t="n">
        <v>37438</v>
      </c>
      <c r="B1830" s="144" t="s">
        <v>120</v>
      </c>
      <c r="C1830" s="144" t="s">
        <v>27</v>
      </c>
      <c r="D1830" s="145" t="n">
        <v>1907078.3967</v>
      </c>
      <c r="E1830" s="145" t="n">
        <v>-190707.83967</v>
      </c>
      <c r="F1830" s="149" t="n">
        <f aca="false">IF(REF_DT&lt;=LastDay,INDEX(IntraMonth_Buckets,MATCH($A1830,IntraSumMonths,0),1),INDEX(BucketTable,MATCH($A1830,SumMonths,0),1))</f>
        <v>4</v>
      </c>
      <c r="G1830" s="144" t="str">
        <f aca="false">INDEX(Book_Type,MATCH($B1830,Book,0),1)</f>
        <v>D</v>
      </c>
      <c r="H1830" s="144" t="str">
        <f aca="false">$F1830&amp;$C1830</f>
        <v>4IF-NWPL_ROCKY_M</v>
      </c>
    </row>
    <row r="1831" customFormat="false" ht="12.75" hidden="false" customHeight="false" outlineLevel="0" collapsed="false">
      <c r="A1831" s="148" t="n">
        <v>37438</v>
      </c>
      <c r="B1831" s="144" t="s">
        <v>120</v>
      </c>
      <c r="C1831" s="144" t="s">
        <v>18</v>
      </c>
      <c r="D1831" s="145" t="n">
        <v>-1067963.9017</v>
      </c>
      <c r="E1831" s="145" t="n">
        <v>10679.639017</v>
      </c>
      <c r="F1831" s="149" t="n">
        <f aca="false">IF(REF_DT&lt;=LastDay,INDEX(IntraMonth_Buckets,MATCH($A1831,IntraSumMonths,0),1),INDEX(BucketTable,MATCH($A1831,SumMonths,0),1))</f>
        <v>4</v>
      </c>
      <c r="G1831" s="144" t="str">
        <f aca="false">INDEX(Book_Type,MATCH($B1831,Book,0),1)</f>
        <v>D</v>
      </c>
      <c r="H1831" s="144" t="str">
        <f aca="false">$F1831&amp;$C1831</f>
        <v>4NGI-MALIN</v>
      </c>
    </row>
    <row r="1832" customFormat="false" ht="12.75" hidden="false" customHeight="false" outlineLevel="0" collapsed="false">
      <c r="A1832" s="148" t="n">
        <v>37438</v>
      </c>
      <c r="B1832" s="144" t="s">
        <v>120</v>
      </c>
      <c r="C1832" s="144" t="s">
        <v>13</v>
      </c>
      <c r="D1832" s="145" t="n">
        <v>-3087326.1531</v>
      </c>
      <c r="E1832" s="145" t="n">
        <v>0</v>
      </c>
      <c r="F1832" s="149" t="n">
        <f aca="false">IF(REF_DT&lt;=LastDay,INDEX(IntraMonth_Buckets,MATCH($A1832,IntraSumMonths,0),1),INDEX(BucketTable,MATCH($A1832,SumMonths,0),1))</f>
        <v>4</v>
      </c>
      <c r="G1832" s="144" t="str">
        <f aca="false">INDEX(Book_Type,MATCH($B1832,Book,0),1)</f>
        <v>D</v>
      </c>
      <c r="H1832" s="144" t="str">
        <f aca="false">$F1832&amp;$C1832</f>
        <v>4NGI-PGE/CG</v>
      </c>
    </row>
    <row r="1833" customFormat="false" ht="12.75" hidden="false" customHeight="false" outlineLevel="0" collapsed="false">
      <c r="A1833" s="148" t="n">
        <v>37438</v>
      </c>
      <c r="B1833" s="144" t="s">
        <v>120</v>
      </c>
      <c r="C1833" s="144" t="s">
        <v>20</v>
      </c>
      <c r="D1833" s="145" t="n">
        <v>915397.6302</v>
      </c>
      <c r="E1833" s="145" t="n">
        <v>-91539.76302</v>
      </c>
      <c r="F1833" s="149" t="n">
        <f aca="false">IF(REF_DT&lt;=LastDay,INDEX(IntraMonth_Buckets,MATCH($A1833,IntraSumMonths,0),1),INDEX(BucketTable,MATCH($A1833,SumMonths,0),1))</f>
        <v>4</v>
      </c>
      <c r="G1833" s="144" t="str">
        <f aca="false">INDEX(Book_Type,MATCH($B1833,Book,0),1)</f>
        <v>D</v>
      </c>
      <c r="H1833" s="144" t="str">
        <f aca="false">$F1833&amp;$C1833</f>
        <v>4NGI-SOCAL</v>
      </c>
    </row>
    <row r="1834" customFormat="false" ht="12.75" hidden="false" customHeight="false" outlineLevel="0" collapsed="false">
      <c r="A1834" s="148" t="n">
        <v>37469</v>
      </c>
      <c r="B1834" s="144" t="s">
        <v>120</v>
      </c>
      <c r="C1834" s="144" t="s">
        <v>36</v>
      </c>
      <c r="D1834" s="145" t="n">
        <v>-1902899.6035</v>
      </c>
      <c r="E1834" s="145" t="n">
        <v>19028.996035</v>
      </c>
      <c r="F1834" s="149" t="n">
        <f aca="false">IF(REF_DT&lt;=LastDay,INDEX(IntraMonth_Buckets,MATCH($A1834,IntraSumMonths,0),1),INDEX(BucketTable,MATCH($A1834,SumMonths,0),1))</f>
        <v>4</v>
      </c>
      <c r="G1834" s="144" t="str">
        <f aca="false">INDEX(Book_Type,MATCH($B1834,Book,0),1)</f>
        <v>D</v>
      </c>
      <c r="H1834" s="144" t="str">
        <f aca="false">$F1834&amp;$C1834</f>
        <v>4IF-CIG/RKYMTN</v>
      </c>
    </row>
    <row r="1835" customFormat="false" ht="12.75" hidden="false" customHeight="false" outlineLevel="0" collapsed="false">
      <c r="A1835" s="148" t="n">
        <v>37469</v>
      </c>
      <c r="B1835" s="144" t="s">
        <v>120</v>
      </c>
      <c r="C1835" s="144" t="s">
        <v>51</v>
      </c>
      <c r="D1835" s="145" t="n">
        <v>1979015.5879</v>
      </c>
      <c r="E1835" s="145" t="n">
        <v>0</v>
      </c>
      <c r="F1835" s="149" t="n">
        <f aca="false">IF(REF_DT&lt;=LastDay,INDEX(IntraMonth_Buckets,MATCH($A1835,IntraSumMonths,0),1),INDEX(BucketTable,MATCH($A1835,SumMonths,0),1))</f>
        <v>4</v>
      </c>
      <c r="G1835" s="144" t="str">
        <f aca="false">INDEX(Book_Type,MATCH($B1835,Book,0),1)</f>
        <v>D</v>
      </c>
      <c r="H1835" s="144" t="str">
        <f aca="false">$F1835&amp;$C1835</f>
        <v>4IF-ELPO/SJ</v>
      </c>
    </row>
    <row r="1836" customFormat="false" ht="12.75" hidden="false" customHeight="false" outlineLevel="0" collapsed="false">
      <c r="A1836" s="148" t="n">
        <v>37469</v>
      </c>
      <c r="B1836" s="144" t="s">
        <v>120</v>
      </c>
      <c r="C1836" s="144" t="s">
        <v>27</v>
      </c>
      <c r="D1836" s="145" t="n">
        <v>1902899.6035</v>
      </c>
      <c r="E1836" s="145" t="n">
        <v>-190289.96035</v>
      </c>
      <c r="F1836" s="149" t="n">
        <f aca="false">IF(REF_DT&lt;=LastDay,INDEX(IntraMonth_Buckets,MATCH($A1836,IntraSumMonths,0),1),INDEX(BucketTable,MATCH($A1836,SumMonths,0),1))</f>
        <v>4</v>
      </c>
      <c r="G1836" s="144" t="str">
        <f aca="false">INDEX(Book_Type,MATCH($B1836,Book,0),1)</f>
        <v>D</v>
      </c>
      <c r="H1836" s="144" t="str">
        <f aca="false">$F1836&amp;$C1836</f>
        <v>4IF-NWPL_ROCKY_M</v>
      </c>
    </row>
    <row r="1837" customFormat="false" ht="12.75" hidden="false" customHeight="false" outlineLevel="0" collapsed="false">
      <c r="A1837" s="148" t="n">
        <v>37469</v>
      </c>
      <c r="B1837" s="144" t="s">
        <v>120</v>
      </c>
      <c r="C1837" s="144" t="s">
        <v>18</v>
      </c>
      <c r="D1837" s="145" t="n">
        <v>-1065623.7781</v>
      </c>
      <c r="E1837" s="145" t="n">
        <v>10656.237781</v>
      </c>
      <c r="F1837" s="149" t="n">
        <f aca="false">IF(REF_DT&lt;=LastDay,INDEX(IntraMonth_Buckets,MATCH($A1837,IntraSumMonths,0),1),INDEX(BucketTable,MATCH($A1837,SumMonths,0),1))</f>
        <v>4</v>
      </c>
      <c r="G1837" s="144" t="str">
        <f aca="false">INDEX(Book_Type,MATCH($B1837,Book,0),1)</f>
        <v>D</v>
      </c>
      <c r="H1837" s="144" t="str">
        <f aca="false">$F1837&amp;$C1837</f>
        <v>4NGI-MALIN</v>
      </c>
    </row>
    <row r="1838" customFormat="false" ht="12.75" hidden="false" customHeight="false" outlineLevel="0" collapsed="false">
      <c r="A1838" s="148" t="n">
        <v>37469</v>
      </c>
      <c r="B1838" s="144" t="s">
        <v>120</v>
      </c>
      <c r="C1838" s="144" t="s">
        <v>13</v>
      </c>
      <c r="D1838" s="145" t="n">
        <v>-3081179.949</v>
      </c>
      <c r="E1838" s="145" t="n">
        <v>0</v>
      </c>
      <c r="F1838" s="149" t="n">
        <f aca="false">IF(REF_DT&lt;=LastDay,INDEX(IntraMonth_Buckets,MATCH($A1838,IntraSumMonths,0),1),INDEX(BucketTable,MATCH($A1838,SumMonths,0),1))</f>
        <v>4</v>
      </c>
      <c r="G1838" s="144" t="str">
        <f aca="false">INDEX(Book_Type,MATCH($B1838,Book,0),1)</f>
        <v>D</v>
      </c>
      <c r="H1838" s="144" t="str">
        <f aca="false">$F1838&amp;$C1838</f>
        <v>4NGI-PGE/CG</v>
      </c>
    </row>
    <row r="1839" customFormat="false" ht="12.75" hidden="false" customHeight="false" outlineLevel="0" collapsed="false">
      <c r="A1839" s="148" t="n">
        <v>37469</v>
      </c>
      <c r="B1839" s="144" t="s">
        <v>120</v>
      </c>
      <c r="C1839" s="144" t="s">
        <v>20</v>
      </c>
      <c r="D1839" s="145" t="n">
        <v>913391.8099</v>
      </c>
      <c r="E1839" s="145" t="n">
        <v>0</v>
      </c>
      <c r="F1839" s="149" t="n">
        <f aca="false">IF(REF_DT&lt;=LastDay,INDEX(IntraMonth_Buckets,MATCH($A1839,IntraSumMonths,0),1),INDEX(BucketTable,MATCH($A1839,SumMonths,0),1))</f>
        <v>4</v>
      </c>
      <c r="G1839" s="144" t="str">
        <f aca="false">INDEX(Book_Type,MATCH($B1839,Book,0),1)</f>
        <v>D</v>
      </c>
      <c r="H1839" s="144" t="str">
        <f aca="false">$F1839&amp;$C1839</f>
        <v>4NGI-SOCAL</v>
      </c>
    </row>
    <row r="1840" customFormat="false" ht="12.75" hidden="false" customHeight="false" outlineLevel="0" collapsed="false">
      <c r="A1840" s="148" t="n">
        <v>37500</v>
      </c>
      <c r="B1840" s="144" t="s">
        <v>120</v>
      </c>
      <c r="C1840" s="144" t="s">
        <v>36</v>
      </c>
      <c r="D1840" s="145" t="n">
        <v>-1837386.9622</v>
      </c>
      <c r="E1840" s="145" t="n">
        <v>18373.869622</v>
      </c>
      <c r="F1840" s="149" t="n">
        <f aca="false">IF(REF_DT&lt;=LastDay,INDEX(IntraMonth_Buckets,MATCH($A1840,IntraSumMonths,0),1),INDEX(BucketTable,MATCH($A1840,SumMonths,0),1))</f>
        <v>4</v>
      </c>
      <c r="G1840" s="144" t="str">
        <f aca="false">INDEX(Book_Type,MATCH($B1840,Book,0),1)</f>
        <v>D</v>
      </c>
      <c r="H1840" s="144" t="str">
        <f aca="false">$F1840&amp;$C1840</f>
        <v>4IF-CIG/RKYMTN</v>
      </c>
    </row>
    <row r="1841" customFormat="false" ht="12.75" hidden="false" customHeight="false" outlineLevel="0" collapsed="false">
      <c r="A1841" s="148" t="n">
        <v>37500</v>
      </c>
      <c r="B1841" s="144" t="s">
        <v>120</v>
      </c>
      <c r="C1841" s="144" t="s">
        <v>51</v>
      </c>
      <c r="D1841" s="145" t="n">
        <v>1910882.4406</v>
      </c>
      <c r="E1841" s="145" t="n">
        <v>-191088.24406</v>
      </c>
      <c r="F1841" s="149" t="n">
        <f aca="false">IF(REF_DT&lt;=LastDay,INDEX(IntraMonth_Buckets,MATCH($A1841,IntraSumMonths,0),1),INDEX(BucketTable,MATCH($A1841,SumMonths,0),1))</f>
        <v>4</v>
      </c>
      <c r="G1841" s="144" t="str">
        <f aca="false">INDEX(Book_Type,MATCH($B1841,Book,0),1)</f>
        <v>D</v>
      </c>
      <c r="H1841" s="144" t="str">
        <f aca="false">$F1841&amp;$C1841</f>
        <v>4IF-ELPO/SJ</v>
      </c>
    </row>
    <row r="1842" customFormat="false" ht="12.75" hidden="false" customHeight="false" outlineLevel="0" collapsed="false">
      <c r="A1842" s="148" t="n">
        <v>37500</v>
      </c>
      <c r="B1842" s="144" t="s">
        <v>120</v>
      </c>
      <c r="C1842" s="144" t="s">
        <v>27</v>
      </c>
      <c r="D1842" s="145" t="n">
        <v>1837386.9622</v>
      </c>
      <c r="E1842" s="145" t="n">
        <v>-183738.69622</v>
      </c>
      <c r="F1842" s="149" t="n">
        <f aca="false">IF(REF_DT&lt;=LastDay,INDEX(IntraMonth_Buckets,MATCH($A1842,IntraSumMonths,0),1),INDEX(BucketTable,MATCH($A1842,SumMonths,0),1))</f>
        <v>4</v>
      </c>
      <c r="G1842" s="144" t="str">
        <f aca="false">INDEX(Book_Type,MATCH($B1842,Book,0),1)</f>
        <v>D</v>
      </c>
      <c r="H1842" s="144" t="str">
        <f aca="false">$F1842&amp;$C1842</f>
        <v>4IF-NWPL_ROCKY_M</v>
      </c>
    </row>
    <row r="1843" customFormat="false" ht="12.75" hidden="false" customHeight="false" outlineLevel="0" collapsed="false">
      <c r="A1843" s="148" t="n">
        <v>37500</v>
      </c>
      <c r="B1843" s="144" t="s">
        <v>120</v>
      </c>
      <c r="C1843" s="144" t="s">
        <v>18</v>
      </c>
      <c r="D1843" s="145" t="n">
        <v>-1028936.6992</v>
      </c>
      <c r="E1843" s="145" t="n">
        <v>10289.366992</v>
      </c>
      <c r="F1843" s="149" t="n">
        <f aca="false">IF(REF_DT&lt;=LastDay,INDEX(IntraMonth_Buckets,MATCH($A1843,IntraSumMonths,0),1),INDEX(BucketTable,MATCH($A1843,SumMonths,0),1))</f>
        <v>4</v>
      </c>
      <c r="G1843" s="144" t="str">
        <f aca="false">INDEX(Book_Type,MATCH($B1843,Book,0),1)</f>
        <v>D</v>
      </c>
      <c r="H1843" s="144" t="str">
        <f aca="false">$F1843&amp;$C1843</f>
        <v>4NGI-MALIN</v>
      </c>
    </row>
    <row r="1844" customFormat="false" ht="12.75" hidden="false" customHeight="false" outlineLevel="0" collapsed="false">
      <c r="A1844" s="148" t="n">
        <v>37500</v>
      </c>
      <c r="B1844" s="144" t="s">
        <v>120</v>
      </c>
      <c r="C1844" s="144" t="s">
        <v>13</v>
      </c>
      <c r="D1844" s="145" t="n">
        <v>-2975832.9041</v>
      </c>
      <c r="E1844" s="145" t="n">
        <v>0</v>
      </c>
      <c r="F1844" s="149" t="n">
        <f aca="false">IF(REF_DT&lt;=LastDay,INDEX(IntraMonth_Buckets,MATCH($A1844,IntraSumMonths,0),1),INDEX(BucketTable,MATCH($A1844,SumMonths,0),1))</f>
        <v>4</v>
      </c>
      <c r="G1844" s="144" t="str">
        <f aca="false">INDEX(Book_Type,MATCH($B1844,Book,0),1)</f>
        <v>D</v>
      </c>
      <c r="H1844" s="144" t="str">
        <f aca="false">$F1844&amp;$C1844</f>
        <v>4NGI-PGE/CG</v>
      </c>
    </row>
    <row r="1845" customFormat="false" ht="12.75" hidden="false" customHeight="false" outlineLevel="0" collapsed="false">
      <c r="A1845" s="148" t="n">
        <v>37500</v>
      </c>
      <c r="B1845" s="144" t="s">
        <v>120</v>
      </c>
      <c r="C1845" s="144" t="s">
        <v>20</v>
      </c>
      <c r="D1845" s="145" t="n">
        <v>881945.742</v>
      </c>
      <c r="E1845" s="145" t="n">
        <v>-88194.5742</v>
      </c>
      <c r="F1845" s="149" t="n">
        <f aca="false">IF(REF_DT&lt;=LastDay,INDEX(IntraMonth_Buckets,MATCH($A1845,IntraSumMonths,0),1),INDEX(BucketTable,MATCH($A1845,SumMonths,0),1))</f>
        <v>4</v>
      </c>
      <c r="G1845" s="144" t="str">
        <f aca="false">INDEX(Book_Type,MATCH($B1845,Book,0),1)</f>
        <v>D</v>
      </c>
      <c r="H1845" s="144" t="str">
        <f aca="false">$F1845&amp;$C1845</f>
        <v>4NGI-SOCAL</v>
      </c>
    </row>
    <row r="1846" customFormat="false" ht="12.75" hidden="false" customHeight="false" outlineLevel="0" collapsed="false">
      <c r="A1846" s="148" t="n">
        <v>37530</v>
      </c>
      <c r="B1846" s="144" t="s">
        <v>120</v>
      </c>
      <c r="C1846" s="144" t="s">
        <v>36</v>
      </c>
      <c r="D1846" s="145" t="n">
        <v>-1894283.9588</v>
      </c>
      <c r="E1846" s="145" t="n">
        <v>18942.839588</v>
      </c>
      <c r="F1846" s="149" t="n">
        <f aca="false">IF(REF_DT&lt;=LastDay,INDEX(IntraMonth_Buckets,MATCH($A1846,IntraSumMonths,0),1),INDEX(BucketTable,MATCH($A1846,SumMonths,0),1))</f>
        <v>4</v>
      </c>
      <c r="G1846" s="144" t="str">
        <f aca="false">INDEX(Book_Type,MATCH($B1846,Book,0),1)</f>
        <v>D</v>
      </c>
      <c r="H1846" s="144" t="str">
        <f aca="false">$F1846&amp;$C1846</f>
        <v>4IF-CIG/RKYMTN</v>
      </c>
    </row>
    <row r="1847" customFormat="false" ht="12.75" hidden="false" customHeight="false" outlineLevel="0" collapsed="false">
      <c r="A1847" s="148" t="n">
        <v>37530</v>
      </c>
      <c r="B1847" s="144" t="s">
        <v>120</v>
      </c>
      <c r="C1847" s="144" t="s">
        <v>51</v>
      </c>
      <c r="D1847" s="145" t="n">
        <v>1970055.3171</v>
      </c>
      <c r="E1847" s="145" t="n">
        <v>0</v>
      </c>
      <c r="F1847" s="149" t="n">
        <f aca="false">IF(REF_DT&lt;=LastDay,INDEX(IntraMonth_Buckets,MATCH($A1847,IntraSumMonths,0),1),INDEX(BucketTable,MATCH($A1847,SumMonths,0),1))</f>
        <v>4</v>
      </c>
      <c r="G1847" s="144" t="str">
        <f aca="false">INDEX(Book_Type,MATCH($B1847,Book,0),1)</f>
        <v>D</v>
      </c>
      <c r="H1847" s="144" t="str">
        <f aca="false">$F1847&amp;$C1847</f>
        <v>4IF-ELPO/SJ</v>
      </c>
    </row>
    <row r="1848" customFormat="false" ht="12.75" hidden="false" customHeight="false" outlineLevel="0" collapsed="false">
      <c r="A1848" s="148" t="n">
        <v>37530</v>
      </c>
      <c r="B1848" s="144" t="s">
        <v>120</v>
      </c>
      <c r="C1848" s="144" t="s">
        <v>27</v>
      </c>
      <c r="D1848" s="145" t="n">
        <v>2045826.6755</v>
      </c>
      <c r="E1848" s="145" t="n">
        <v>-204582.66755</v>
      </c>
      <c r="F1848" s="149" t="n">
        <f aca="false">IF(REF_DT&lt;=LastDay,INDEX(IntraMonth_Buckets,MATCH($A1848,IntraSumMonths,0),1),INDEX(BucketTable,MATCH($A1848,SumMonths,0),1))</f>
        <v>4</v>
      </c>
      <c r="G1848" s="144" t="str">
        <f aca="false">INDEX(Book_Type,MATCH($B1848,Book,0),1)</f>
        <v>D</v>
      </c>
      <c r="H1848" s="144" t="str">
        <f aca="false">$F1848&amp;$C1848</f>
        <v>4IF-NWPL_ROCKY_M</v>
      </c>
    </row>
    <row r="1849" customFormat="false" ht="12.75" hidden="false" customHeight="false" outlineLevel="0" collapsed="false">
      <c r="A1849" s="148" t="n">
        <v>37530</v>
      </c>
      <c r="B1849" s="144" t="s">
        <v>120</v>
      </c>
      <c r="C1849" s="144" t="s">
        <v>18</v>
      </c>
      <c r="D1849" s="145" t="n">
        <v>-1060799.0169</v>
      </c>
      <c r="E1849" s="145" t="n">
        <v>10607.990169</v>
      </c>
      <c r="F1849" s="149" t="n">
        <f aca="false">IF(REF_DT&lt;=LastDay,INDEX(IntraMonth_Buckets,MATCH($A1849,IntraSumMonths,0),1),INDEX(BucketTable,MATCH($A1849,SumMonths,0),1))</f>
        <v>4</v>
      </c>
      <c r="G1849" s="144" t="str">
        <f aca="false">INDEX(Book_Type,MATCH($B1849,Book,0),1)</f>
        <v>D</v>
      </c>
      <c r="H1849" s="144" t="str">
        <f aca="false">$F1849&amp;$C1849</f>
        <v>4NGI-MALIN</v>
      </c>
    </row>
    <row r="1850" customFormat="false" ht="12.75" hidden="false" customHeight="false" outlineLevel="0" collapsed="false">
      <c r="A1850" s="148" t="n">
        <v>37530</v>
      </c>
      <c r="B1850" s="144" t="s">
        <v>120</v>
      </c>
      <c r="C1850" s="144" t="s">
        <v>13</v>
      </c>
      <c r="D1850" s="145" t="n">
        <v>-3130894.0363</v>
      </c>
      <c r="E1850" s="145" t="n">
        <v>0</v>
      </c>
      <c r="F1850" s="149" t="n">
        <f aca="false">IF(REF_DT&lt;=LastDay,INDEX(IntraMonth_Buckets,MATCH($A1850,IntraSumMonths,0),1),INDEX(BucketTable,MATCH($A1850,SumMonths,0),1))</f>
        <v>4</v>
      </c>
      <c r="G1850" s="144" t="str">
        <f aca="false">INDEX(Book_Type,MATCH($B1850,Book,0),1)</f>
        <v>D</v>
      </c>
      <c r="H1850" s="144" t="str">
        <f aca="false">$F1850&amp;$C1850</f>
        <v>4NGI-PGE/CG</v>
      </c>
    </row>
    <row r="1851" customFormat="false" ht="12.75" hidden="false" customHeight="false" outlineLevel="0" collapsed="false">
      <c r="A1851" s="148" t="n">
        <v>37530</v>
      </c>
      <c r="B1851" s="144" t="s">
        <v>120</v>
      </c>
      <c r="C1851" s="144" t="s">
        <v>20</v>
      </c>
      <c r="D1851" s="145" t="n">
        <v>909256.3002</v>
      </c>
      <c r="E1851" s="145" t="n">
        <v>0</v>
      </c>
      <c r="F1851" s="149" t="n">
        <f aca="false">IF(REF_DT&lt;=LastDay,INDEX(IntraMonth_Buckets,MATCH($A1851,IntraSumMonths,0),1),INDEX(BucketTable,MATCH($A1851,SumMonths,0),1))</f>
        <v>4</v>
      </c>
      <c r="G1851" s="144" t="str">
        <f aca="false">INDEX(Book_Type,MATCH($B1851,Book,0),1)</f>
        <v>D</v>
      </c>
      <c r="H1851" s="144" t="str">
        <f aca="false">$F1851&amp;$C1851</f>
        <v>4NGI-SOCAL</v>
      </c>
    </row>
    <row r="1852" customFormat="false" ht="12.75" hidden="false" customHeight="false" outlineLevel="0" collapsed="false">
      <c r="A1852" s="148" t="n">
        <v>37561</v>
      </c>
      <c r="B1852" s="144" t="s">
        <v>120</v>
      </c>
      <c r="C1852" s="144" t="s">
        <v>51</v>
      </c>
      <c r="D1852" s="145" t="n">
        <v>0</v>
      </c>
      <c r="E1852" s="145" t="n">
        <v>0</v>
      </c>
      <c r="F1852" s="149" t="n">
        <f aca="false">IF(REF_DT&lt;=LastDay,INDEX(IntraMonth_Buckets,MATCH($A1852,IntraSumMonths,0),1),INDEX(BucketTable,MATCH($A1852,SumMonths,0),1))</f>
        <v>5</v>
      </c>
      <c r="G1852" s="144" t="str">
        <f aca="false">INDEX(Book_Type,MATCH($B1852,Book,0),1)</f>
        <v>D</v>
      </c>
      <c r="H1852" s="144" t="str">
        <f aca="false">$F1852&amp;$C1852</f>
        <v>5IF-ELPO/SJ</v>
      </c>
    </row>
    <row r="1853" customFormat="false" ht="12.75" hidden="false" customHeight="false" outlineLevel="0" collapsed="false">
      <c r="A1853" s="148" t="n">
        <v>37561</v>
      </c>
      <c r="B1853" s="144" t="s">
        <v>120</v>
      </c>
      <c r="C1853" s="144" t="s">
        <v>13</v>
      </c>
      <c r="D1853" s="145" t="n">
        <v>8344.8645</v>
      </c>
      <c r="E1853" s="145" t="n">
        <v>0</v>
      </c>
      <c r="F1853" s="149" t="n">
        <f aca="false">IF(REF_DT&lt;=LastDay,INDEX(IntraMonth_Buckets,MATCH($A1853,IntraSumMonths,0),1),INDEX(BucketTable,MATCH($A1853,SumMonths,0),1))</f>
        <v>5</v>
      </c>
      <c r="G1853" s="144" t="str">
        <f aca="false">INDEX(Book_Type,MATCH($B1853,Book,0),1)</f>
        <v>D</v>
      </c>
      <c r="H1853" s="144" t="str">
        <f aca="false">$F1853&amp;$C1853</f>
        <v>5NGI-PGE/CG</v>
      </c>
    </row>
    <row r="1854" customFormat="false" ht="12.75" hidden="false" customHeight="false" outlineLevel="0" collapsed="false">
      <c r="A1854" s="148" t="n">
        <v>37561</v>
      </c>
      <c r="B1854" s="144" t="s">
        <v>120</v>
      </c>
      <c r="C1854" s="144" t="s">
        <v>20</v>
      </c>
      <c r="D1854" s="145" t="n">
        <v>0</v>
      </c>
      <c r="E1854" s="145" t="n">
        <v>0</v>
      </c>
      <c r="F1854" s="149" t="n">
        <f aca="false">IF(REF_DT&lt;=LastDay,INDEX(IntraMonth_Buckets,MATCH($A1854,IntraSumMonths,0),1),INDEX(BucketTable,MATCH($A1854,SumMonths,0),1))</f>
        <v>5</v>
      </c>
      <c r="G1854" s="144" t="str">
        <f aca="false">INDEX(Book_Type,MATCH($B1854,Book,0),1)</f>
        <v>D</v>
      </c>
      <c r="H1854" s="144" t="str">
        <f aca="false">$F1854&amp;$C1854</f>
        <v>5NGI-SOCAL</v>
      </c>
    </row>
    <row r="1855" customFormat="false" ht="12.75" hidden="false" customHeight="false" outlineLevel="0" collapsed="false">
      <c r="A1855" s="148" t="n">
        <v>37591</v>
      </c>
      <c r="B1855" s="144" t="s">
        <v>120</v>
      </c>
      <c r="C1855" s="144" t="s">
        <v>51</v>
      </c>
      <c r="D1855" s="145" t="n">
        <v>0</v>
      </c>
      <c r="E1855" s="145" t="n">
        <v>0</v>
      </c>
      <c r="F1855" s="149" t="n">
        <f aca="false">IF(REF_DT&lt;=LastDay,INDEX(IntraMonth_Buckets,MATCH($A1855,IntraSumMonths,0),1),INDEX(BucketTable,MATCH($A1855,SumMonths,0),1))</f>
        <v>5</v>
      </c>
      <c r="G1855" s="144" t="str">
        <f aca="false">INDEX(Book_Type,MATCH($B1855,Book,0),1)</f>
        <v>D</v>
      </c>
      <c r="H1855" s="144" t="str">
        <f aca="false">$F1855&amp;$C1855</f>
        <v>5IF-ELPO/SJ</v>
      </c>
    </row>
    <row r="1856" customFormat="false" ht="12.75" hidden="false" customHeight="false" outlineLevel="0" collapsed="false">
      <c r="A1856" s="148" t="n">
        <v>37591</v>
      </c>
      <c r="B1856" s="144" t="s">
        <v>120</v>
      </c>
      <c r="C1856" s="144" t="s">
        <v>13</v>
      </c>
      <c r="D1856" s="145" t="n">
        <v>29190.7294</v>
      </c>
      <c r="E1856" s="145" t="n">
        <v>0</v>
      </c>
      <c r="F1856" s="149" t="n">
        <f aca="false">IF(REF_DT&lt;=LastDay,INDEX(IntraMonth_Buckets,MATCH($A1856,IntraSumMonths,0),1),INDEX(BucketTable,MATCH($A1856,SumMonths,0),1))</f>
        <v>5</v>
      </c>
      <c r="G1856" s="144" t="str">
        <f aca="false">INDEX(Book_Type,MATCH($B1856,Book,0),1)</f>
        <v>D</v>
      </c>
      <c r="H1856" s="144" t="str">
        <f aca="false">$F1856&amp;$C1856</f>
        <v>5NGI-PGE/CG</v>
      </c>
    </row>
    <row r="1857" customFormat="false" ht="12.75" hidden="false" customHeight="false" outlineLevel="0" collapsed="false">
      <c r="A1857" s="148" t="n">
        <v>37591</v>
      </c>
      <c r="B1857" s="144" t="s">
        <v>120</v>
      </c>
      <c r="C1857" s="144" t="s">
        <v>20</v>
      </c>
      <c r="D1857" s="145" t="n">
        <v>0</v>
      </c>
      <c r="E1857" s="145" t="n">
        <v>0</v>
      </c>
      <c r="F1857" s="149" t="n">
        <f aca="false">IF(REF_DT&lt;=LastDay,INDEX(IntraMonth_Buckets,MATCH($A1857,IntraSumMonths,0),1),INDEX(BucketTable,MATCH($A1857,SumMonths,0),1))</f>
        <v>5</v>
      </c>
      <c r="G1857" s="144" t="str">
        <f aca="false">INDEX(Book_Type,MATCH($B1857,Book,0),1)</f>
        <v>D</v>
      </c>
      <c r="H1857" s="144" t="str">
        <f aca="false">$F1857&amp;$C1857</f>
        <v>5NGI-SOCAL</v>
      </c>
    </row>
    <row r="1858" customFormat="false" ht="12.75" hidden="false" customHeight="false" outlineLevel="0" collapsed="false">
      <c r="A1858" s="148" t="n">
        <v>37622</v>
      </c>
      <c r="B1858" s="144" t="s">
        <v>120</v>
      </c>
      <c r="C1858" s="144" t="s">
        <v>51</v>
      </c>
      <c r="D1858" s="145" t="n">
        <v>0</v>
      </c>
      <c r="E1858" s="145" t="n">
        <v>0</v>
      </c>
      <c r="F1858" s="149" t="n">
        <f aca="false">IF(REF_DT&lt;=LastDay,INDEX(IntraMonth_Buckets,MATCH($A1858,IntraSumMonths,0),1),INDEX(BucketTable,MATCH($A1858,SumMonths,0),1))</f>
        <v>5</v>
      </c>
      <c r="G1858" s="144" t="str">
        <f aca="false">INDEX(Book_Type,MATCH($B1858,Book,0),1)</f>
        <v>D</v>
      </c>
      <c r="H1858" s="144" t="str">
        <f aca="false">$F1858&amp;$C1858</f>
        <v>5IF-ELPO/SJ</v>
      </c>
    </row>
    <row r="1859" customFormat="false" ht="12.75" hidden="false" customHeight="false" outlineLevel="0" collapsed="false">
      <c r="A1859" s="148" t="n">
        <v>37622</v>
      </c>
      <c r="B1859" s="144" t="s">
        <v>120</v>
      </c>
      <c r="C1859" s="144" t="s">
        <v>27</v>
      </c>
      <c r="D1859" s="145" t="n">
        <v>75177.5523</v>
      </c>
      <c r="E1859" s="145" t="n">
        <v>-7517.75523</v>
      </c>
      <c r="F1859" s="149" t="n">
        <f aca="false">IF(REF_DT&lt;=LastDay,INDEX(IntraMonth_Buckets,MATCH($A1859,IntraSumMonths,0),1),INDEX(BucketTable,MATCH($A1859,SumMonths,0),1))</f>
        <v>5</v>
      </c>
      <c r="G1859" s="144" t="str">
        <f aca="false">INDEX(Book_Type,MATCH($B1859,Book,0),1)</f>
        <v>D</v>
      </c>
      <c r="H1859" s="144" t="str">
        <f aca="false">$F1859&amp;$C1859</f>
        <v>5IF-NWPL_ROCKY_M</v>
      </c>
    </row>
    <row r="1860" customFormat="false" ht="12.75" hidden="false" customHeight="false" outlineLevel="0" collapsed="false">
      <c r="A1860" s="148" t="n">
        <v>37622</v>
      </c>
      <c r="B1860" s="144" t="s">
        <v>120</v>
      </c>
      <c r="C1860" s="144" t="s">
        <v>13</v>
      </c>
      <c r="D1860" s="145" t="n">
        <v>64300.5731</v>
      </c>
      <c r="E1860" s="145" t="n">
        <v>0</v>
      </c>
      <c r="F1860" s="149" t="n">
        <f aca="false">IF(REF_DT&lt;=LastDay,INDEX(IntraMonth_Buckets,MATCH($A1860,IntraSumMonths,0),1),INDEX(BucketTable,MATCH($A1860,SumMonths,0),1))</f>
        <v>5</v>
      </c>
      <c r="G1860" s="144" t="str">
        <f aca="false">INDEX(Book_Type,MATCH($B1860,Book,0),1)</f>
        <v>D</v>
      </c>
      <c r="H1860" s="144" t="str">
        <f aca="false">$F1860&amp;$C1860</f>
        <v>5NGI-PGE/CG</v>
      </c>
    </row>
    <row r="1861" customFormat="false" ht="12.75" hidden="false" customHeight="false" outlineLevel="0" collapsed="false">
      <c r="A1861" s="148" t="n">
        <v>37622</v>
      </c>
      <c r="B1861" s="144" t="s">
        <v>120</v>
      </c>
      <c r="C1861" s="144" t="s">
        <v>20</v>
      </c>
      <c r="D1861" s="145" t="n">
        <v>0</v>
      </c>
      <c r="E1861" s="145" t="n">
        <v>0</v>
      </c>
      <c r="F1861" s="149" t="n">
        <f aca="false">IF(REF_DT&lt;=LastDay,INDEX(IntraMonth_Buckets,MATCH($A1861,IntraSumMonths,0),1),INDEX(BucketTable,MATCH($A1861,SumMonths,0),1))</f>
        <v>5</v>
      </c>
      <c r="G1861" s="144" t="str">
        <f aca="false">INDEX(Book_Type,MATCH($B1861,Book,0),1)</f>
        <v>D</v>
      </c>
      <c r="H1861" s="144" t="str">
        <f aca="false">$F1861&amp;$C1861</f>
        <v>5NGI-SOCAL</v>
      </c>
    </row>
    <row r="1862" customFormat="false" ht="12.75" hidden="false" customHeight="false" outlineLevel="0" collapsed="false">
      <c r="A1862" s="148" t="n">
        <v>37653</v>
      </c>
      <c r="B1862" s="144" t="s">
        <v>120</v>
      </c>
      <c r="C1862" s="144" t="s">
        <v>51</v>
      </c>
      <c r="D1862" s="145" t="n">
        <v>0</v>
      </c>
      <c r="E1862" s="145" t="n">
        <v>0</v>
      </c>
      <c r="F1862" s="149" t="n">
        <f aca="false">IF(REF_DT&lt;=LastDay,INDEX(IntraMonth_Buckets,MATCH($A1862,IntraSumMonths,0),1),INDEX(BucketTable,MATCH($A1862,SumMonths,0),1))</f>
        <v>5</v>
      </c>
      <c r="G1862" s="144" t="str">
        <f aca="false">INDEX(Book_Type,MATCH($B1862,Book,0),1)</f>
        <v>D</v>
      </c>
      <c r="H1862" s="144" t="str">
        <f aca="false">$F1862&amp;$C1862</f>
        <v>5IF-ELPO/SJ</v>
      </c>
    </row>
    <row r="1863" customFormat="false" ht="12.75" hidden="false" customHeight="false" outlineLevel="0" collapsed="false">
      <c r="A1863" s="148" t="n">
        <v>37653</v>
      </c>
      <c r="B1863" s="144" t="s">
        <v>120</v>
      </c>
      <c r="C1863" s="144" t="s">
        <v>27</v>
      </c>
      <c r="D1863" s="145" t="n">
        <v>67701.4226</v>
      </c>
      <c r="E1863" s="145" t="n">
        <v>-6770.14226</v>
      </c>
      <c r="F1863" s="149" t="n">
        <f aca="false">IF(REF_DT&lt;=LastDay,INDEX(IntraMonth_Buckets,MATCH($A1863,IntraSumMonths,0),1),INDEX(BucketTable,MATCH($A1863,SumMonths,0),1))</f>
        <v>5</v>
      </c>
      <c r="G1863" s="144" t="str">
        <f aca="false">INDEX(Book_Type,MATCH($B1863,Book,0),1)</f>
        <v>D</v>
      </c>
      <c r="H1863" s="144" t="str">
        <f aca="false">$F1863&amp;$C1863</f>
        <v>5IF-NWPL_ROCKY_M</v>
      </c>
    </row>
    <row r="1864" customFormat="false" ht="12.75" hidden="false" customHeight="false" outlineLevel="0" collapsed="false">
      <c r="A1864" s="148" t="n">
        <v>37653</v>
      </c>
      <c r="B1864" s="144" t="s">
        <v>120</v>
      </c>
      <c r="C1864" s="144" t="s">
        <v>13</v>
      </c>
      <c r="D1864" s="145" t="n">
        <v>51840.9136</v>
      </c>
      <c r="E1864" s="145" t="n">
        <v>0</v>
      </c>
      <c r="F1864" s="149" t="n">
        <f aca="false">IF(REF_DT&lt;=LastDay,INDEX(IntraMonth_Buckets,MATCH($A1864,IntraSumMonths,0),1),INDEX(BucketTable,MATCH($A1864,SumMonths,0),1))</f>
        <v>5</v>
      </c>
      <c r="G1864" s="144" t="str">
        <f aca="false">INDEX(Book_Type,MATCH($B1864,Book,0),1)</f>
        <v>D</v>
      </c>
      <c r="H1864" s="144" t="str">
        <f aca="false">$F1864&amp;$C1864</f>
        <v>5NGI-PGE/CG</v>
      </c>
    </row>
    <row r="1865" customFormat="false" ht="12.75" hidden="false" customHeight="false" outlineLevel="0" collapsed="false">
      <c r="A1865" s="148" t="n">
        <v>37653</v>
      </c>
      <c r="B1865" s="144" t="s">
        <v>120</v>
      </c>
      <c r="C1865" s="144" t="s">
        <v>20</v>
      </c>
      <c r="D1865" s="145" t="n">
        <v>0</v>
      </c>
      <c r="E1865" s="145" t="n">
        <v>0</v>
      </c>
      <c r="F1865" s="149" t="n">
        <f aca="false">IF(REF_DT&lt;=LastDay,INDEX(IntraMonth_Buckets,MATCH($A1865,IntraSumMonths,0),1),INDEX(BucketTable,MATCH($A1865,SumMonths,0),1))</f>
        <v>5</v>
      </c>
      <c r="G1865" s="144" t="str">
        <f aca="false">INDEX(Book_Type,MATCH($B1865,Book,0),1)</f>
        <v>D</v>
      </c>
      <c r="H1865" s="144" t="str">
        <f aca="false">$F1865&amp;$C1865</f>
        <v>5NGI-SOCAL</v>
      </c>
    </row>
    <row r="1866" customFormat="false" ht="12.75" hidden="false" customHeight="false" outlineLevel="0" collapsed="false">
      <c r="A1866" s="148" t="n">
        <v>37681</v>
      </c>
      <c r="B1866" s="144" t="s">
        <v>120</v>
      </c>
      <c r="C1866" s="144" t="s">
        <v>51</v>
      </c>
      <c r="D1866" s="145" t="n">
        <v>0</v>
      </c>
      <c r="E1866" s="145" t="n">
        <v>0</v>
      </c>
      <c r="F1866" s="149" t="n">
        <f aca="false">IF(REF_DT&lt;=LastDay,INDEX(IntraMonth_Buckets,MATCH($A1866,IntraSumMonths,0),1),INDEX(BucketTable,MATCH($A1866,SumMonths,0),1))</f>
        <v>5</v>
      </c>
      <c r="G1866" s="144" t="str">
        <f aca="false">INDEX(Book_Type,MATCH($B1866,Book,0),1)</f>
        <v>D</v>
      </c>
      <c r="H1866" s="144" t="str">
        <f aca="false">$F1866&amp;$C1866</f>
        <v>5IF-ELPO/SJ</v>
      </c>
    </row>
    <row r="1867" customFormat="false" ht="12.75" hidden="false" customHeight="false" outlineLevel="0" collapsed="false">
      <c r="A1867" s="148" t="n">
        <v>37681</v>
      </c>
      <c r="B1867" s="144" t="s">
        <v>120</v>
      </c>
      <c r="C1867" s="144" t="s">
        <v>27</v>
      </c>
      <c r="D1867" s="145" t="n">
        <v>74748.082</v>
      </c>
      <c r="E1867" s="145" t="n">
        <v>-7474.8082</v>
      </c>
      <c r="F1867" s="149" t="n">
        <f aca="false">IF(REF_DT&lt;=LastDay,INDEX(IntraMonth_Buckets,MATCH($A1867,IntraSumMonths,0),1),INDEX(BucketTable,MATCH($A1867,SumMonths,0),1))</f>
        <v>5</v>
      </c>
      <c r="G1867" s="144" t="str">
        <f aca="false">INDEX(Book_Type,MATCH($B1867,Book,0),1)</f>
        <v>D</v>
      </c>
      <c r="H1867" s="144" t="str">
        <f aca="false">$F1867&amp;$C1867</f>
        <v>5IF-NWPL_ROCKY_M</v>
      </c>
    </row>
    <row r="1868" customFormat="false" ht="12.75" hidden="false" customHeight="false" outlineLevel="0" collapsed="false">
      <c r="A1868" s="148" t="n">
        <v>37681</v>
      </c>
      <c r="B1868" s="144" t="s">
        <v>120</v>
      </c>
      <c r="C1868" s="144" t="s">
        <v>13</v>
      </c>
      <c r="D1868" s="145" t="n">
        <v>47448.1535</v>
      </c>
      <c r="E1868" s="145" t="n">
        <v>0</v>
      </c>
      <c r="F1868" s="149" t="n">
        <f aca="false">IF(REF_DT&lt;=LastDay,INDEX(IntraMonth_Buckets,MATCH($A1868,IntraSumMonths,0),1),INDEX(BucketTable,MATCH($A1868,SumMonths,0),1))</f>
        <v>5</v>
      </c>
      <c r="G1868" s="144" t="str">
        <f aca="false">INDEX(Book_Type,MATCH($B1868,Book,0),1)</f>
        <v>D</v>
      </c>
      <c r="H1868" s="144" t="str">
        <f aca="false">$F1868&amp;$C1868</f>
        <v>5NGI-PGE/CG</v>
      </c>
    </row>
    <row r="1869" customFormat="false" ht="12.75" hidden="false" customHeight="false" outlineLevel="0" collapsed="false">
      <c r="A1869" s="148" t="n">
        <v>37681</v>
      </c>
      <c r="B1869" s="144" t="s">
        <v>120</v>
      </c>
      <c r="C1869" s="144" t="s">
        <v>20</v>
      </c>
      <c r="D1869" s="145" t="n">
        <v>0</v>
      </c>
      <c r="E1869" s="145" t="n">
        <v>0</v>
      </c>
      <c r="F1869" s="149" t="n">
        <f aca="false">IF(REF_DT&lt;=LastDay,INDEX(IntraMonth_Buckets,MATCH($A1869,IntraSumMonths,0),1),INDEX(BucketTable,MATCH($A1869,SumMonths,0),1))</f>
        <v>5</v>
      </c>
      <c r="G1869" s="144" t="str">
        <f aca="false">INDEX(Book_Type,MATCH($B1869,Book,0),1)</f>
        <v>D</v>
      </c>
      <c r="H1869" s="144" t="str">
        <f aca="false">$F1869&amp;$C1869</f>
        <v>5NGI-SOCAL</v>
      </c>
    </row>
    <row r="1870" customFormat="false" ht="12.75" hidden="false" customHeight="false" outlineLevel="0" collapsed="false">
      <c r="A1870" s="148" t="n">
        <v>37712</v>
      </c>
      <c r="B1870" s="144" t="s">
        <v>120</v>
      </c>
      <c r="C1870" s="144" t="s">
        <v>27</v>
      </c>
      <c r="D1870" s="145" t="n">
        <v>72108.248</v>
      </c>
      <c r="E1870" s="145" t="n">
        <v>-7210.8248</v>
      </c>
      <c r="F1870" s="149" t="n">
        <f aca="false">IF(REF_DT&lt;=LastDay,INDEX(IntraMonth_Buckets,MATCH($A1870,IntraSumMonths,0),1),INDEX(BucketTable,MATCH($A1870,SumMonths,0),1))</f>
        <v>6</v>
      </c>
      <c r="G1870" s="144" t="str">
        <f aca="false">INDEX(Book_Type,MATCH($B1870,Book,0),1)</f>
        <v>D</v>
      </c>
      <c r="H1870" s="144" t="str">
        <f aca="false">$F1870&amp;$C1870</f>
        <v>6IF-NWPL_ROCKY_M</v>
      </c>
    </row>
    <row r="1871" customFormat="false" ht="12.75" hidden="false" customHeight="false" outlineLevel="0" collapsed="false">
      <c r="A1871" s="148" t="n">
        <v>37712</v>
      </c>
      <c r="B1871" s="144" t="s">
        <v>120</v>
      </c>
      <c r="C1871" s="144" t="s">
        <v>13</v>
      </c>
      <c r="D1871" s="145" t="n">
        <v>32697.7255</v>
      </c>
      <c r="E1871" s="145" t="n">
        <v>0</v>
      </c>
      <c r="F1871" s="149" t="n">
        <f aca="false">IF(REF_DT&lt;=LastDay,INDEX(IntraMonth_Buckets,MATCH($A1871,IntraSumMonths,0),1),INDEX(BucketTable,MATCH($A1871,SumMonths,0),1))</f>
        <v>6</v>
      </c>
      <c r="G1871" s="144" t="str">
        <f aca="false">INDEX(Book_Type,MATCH($B1871,Book,0),1)</f>
        <v>D</v>
      </c>
      <c r="H1871" s="144" t="str">
        <f aca="false">$F1871&amp;$C1871</f>
        <v>6NGI-PGE/CG</v>
      </c>
    </row>
    <row r="1872" customFormat="false" ht="12.75" hidden="false" customHeight="false" outlineLevel="0" collapsed="false">
      <c r="A1872" s="148" t="n">
        <v>37712</v>
      </c>
      <c r="B1872" s="144" t="s">
        <v>120</v>
      </c>
      <c r="C1872" s="144" t="s">
        <v>20</v>
      </c>
      <c r="D1872" s="145" t="n">
        <v>0</v>
      </c>
      <c r="E1872" s="145" t="n">
        <v>0</v>
      </c>
      <c r="F1872" s="149" t="n">
        <f aca="false">IF(REF_DT&lt;=LastDay,INDEX(IntraMonth_Buckets,MATCH($A1872,IntraSumMonths,0),1),INDEX(BucketTable,MATCH($A1872,SumMonths,0),1))</f>
        <v>6</v>
      </c>
      <c r="G1872" s="144" t="str">
        <f aca="false">INDEX(Book_Type,MATCH($B1872,Book,0),1)</f>
        <v>D</v>
      </c>
      <c r="H1872" s="144" t="str">
        <f aca="false">$F1872&amp;$C1872</f>
        <v>6NGI-SOCAL</v>
      </c>
    </row>
    <row r="1873" customFormat="false" ht="12.75" hidden="false" customHeight="false" outlineLevel="0" collapsed="false">
      <c r="A1873" s="148" t="n">
        <v>37742</v>
      </c>
      <c r="B1873" s="144" t="s">
        <v>120</v>
      </c>
      <c r="C1873" s="144" t="s">
        <v>27</v>
      </c>
      <c r="D1873" s="145" t="n">
        <v>74277.2224</v>
      </c>
      <c r="E1873" s="145" t="n">
        <v>-7427.72224</v>
      </c>
      <c r="F1873" s="149" t="n">
        <f aca="false">IF(REF_DT&lt;=LastDay,INDEX(IntraMonth_Buckets,MATCH($A1873,IntraSumMonths,0),1),INDEX(BucketTable,MATCH($A1873,SumMonths,0),1))</f>
        <v>6</v>
      </c>
      <c r="G1873" s="144" t="str">
        <f aca="false">INDEX(Book_Type,MATCH($B1873,Book,0),1)</f>
        <v>D</v>
      </c>
      <c r="H1873" s="144" t="str">
        <f aca="false">$F1873&amp;$C1873</f>
        <v>6IF-NWPL_ROCKY_M</v>
      </c>
    </row>
    <row r="1874" customFormat="false" ht="12.75" hidden="false" customHeight="false" outlineLevel="0" collapsed="false">
      <c r="A1874" s="148" t="n">
        <v>37742</v>
      </c>
      <c r="B1874" s="144" t="s">
        <v>120</v>
      </c>
      <c r="C1874" s="144" t="s">
        <v>13</v>
      </c>
      <c r="D1874" s="145" t="n">
        <v>24435.7686</v>
      </c>
      <c r="E1874" s="145" t="n">
        <v>0</v>
      </c>
      <c r="F1874" s="149" t="n">
        <f aca="false">IF(REF_DT&lt;=LastDay,INDEX(IntraMonth_Buckets,MATCH($A1874,IntraSumMonths,0),1),INDEX(BucketTable,MATCH($A1874,SumMonths,0),1))</f>
        <v>6</v>
      </c>
      <c r="G1874" s="144" t="str">
        <f aca="false">INDEX(Book_Type,MATCH($B1874,Book,0),1)</f>
        <v>D</v>
      </c>
      <c r="H1874" s="144" t="str">
        <f aca="false">$F1874&amp;$C1874</f>
        <v>6NGI-PGE/CG</v>
      </c>
    </row>
    <row r="1875" customFormat="false" ht="12.75" hidden="false" customHeight="false" outlineLevel="0" collapsed="false">
      <c r="A1875" s="148" t="n">
        <v>37742</v>
      </c>
      <c r="B1875" s="144" t="s">
        <v>120</v>
      </c>
      <c r="C1875" s="144" t="s">
        <v>20</v>
      </c>
      <c r="D1875" s="145" t="n">
        <v>594217.7797</v>
      </c>
      <c r="E1875" s="145" t="n">
        <v>-59421.77797</v>
      </c>
      <c r="F1875" s="149" t="n">
        <f aca="false">IF(REF_DT&lt;=LastDay,INDEX(IntraMonth_Buckets,MATCH($A1875,IntraSumMonths,0),1),INDEX(BucketTable,MATCH($A1875,SumMonths,0),1))</f>
        <v>6</v>
      </c>
      <c r="G1875" s="144" t="str">
        <f aca="false">INDEX(Book_Type,MATCH($B1875,Book,0),1)</f>
        <v>D</v>
      </c>
      <c r="H1875" s="144" t="str">
        <f aca="false">$F1875&amp;$C1875</f>
        <v>6NGI-SOCAL</v>
      </c>
    </row>
    <row r="1876" customFormat="false" ht="12.75" hidden="false" customHeight="false" outlineLevel="0" collapsed="false">
      <c r="A1876" s="148" t="n">
        <v>37773</v>
      </c>
      <c r="B1876" s="144" t="s">
        <v>120</v>
      </c>
      <c r="C1876" s="144" t="s">
        <v>27</v>
      </c>
      <c r="D1876" s="145" t="n">
        <v>71639.9625</v>
      </c>
      <c r="E1876" s="145" t="n">
        <v>-7163.99625</v>
      </c>
      <c r="F1876" s="149" t="n">
        <f aca="false">IF(REF_DT&lt;=LastDay,INDEX(IntraMonth_Buckets,MATCH($A1876,IntraSumMonths,0),1),INDEX(BucketTable,MATCH($A1876,SumMonths,0),1))</f>
        <v>6</v>
      </c>
      <c r="G1876" s="144" t="str">
        <f aca="false">INDEX(Book_Type,MATCH($B1876,Book,0),1)</f>
        <v>D</v>
      </c>
      <c r="H1876" s="144" t="str">
        <f aca="false">$F1876&amp;$C1876</f>
        <v>6IF-NWPL_ROCKY_M</v>
      </c>
    </row>
    <row r="1877" customFormat="false" ht="12.75" hidden="false" customHeight="false" outlineLevel="0" collapsed="false">
      <c r="A1877" s="148" t="n">
        <v>37773</v>
      </c>
      <c r="B1877" s="144" t="s">
        <v>120</v>
      </c>
      <c r="C1877" s="144" t="s">
        <v>13</v>
      </c>
      <c r="D1877" s="145" t="n">
        <v>18024.6146</v>
      </c>
      <c r="E1877" s="145" t="n">
        <v>0</v>
      </c>
      <c r="F1877" s="149" t="n">
        <f aca="false">IF(REF_DT&lt;=LastDay,INDEX(IntraMonth_Buckets,MATCH($A1877,IntraSumMonths,0),1),INDEX(BucketTable,MATCH($A1877,SumMonths,0),1))</f>
        <v>6</v>
      </c>
      <c r="G1877" s="144" t="str">
        <f aca="false">INDEX(Book_Type,MATCH($B1877,Book,0),1)</f>
        <v>D</v>
      </c>
      <c r="H1877" s="144" t="str">
        <f aca="false">$F1877&amp;$C1877</f>
        <v>6NGI-PGE/CG</v>
      </c>
    </row>
    <row r="1878" customFormat="false" ht="12.75" hidden="false" customHeight="false" outlineLevel="0" collapsed="false">
      <c r="A1878" s="148" t="n">
        <v>37773</v>
      </c>
      <c r="B1878" s="144" t="s">
        <v>120</v>
      </c>
      <c r="C1878" s="144" t="s">
        <v>20</v>
      </c>
      <c r="D1878" s="145" t="n">
        <v>0</v>
      </c>
      <c r="E1878" s="145" t="n">
        <v>0</v>
      </c>
      <c r="F1878" s="149" t="n">
        <f aca="false">IF(REF_DT&lt;=LastDay,INDEX(IntraMonth_Buckets,MATCH($A1878,IntraSumMonths,0),1),INDEX(BucketTable,MATCH($A1878,SumMonths,0),1))</f>
        <v>6</v>
      </c>
      <c r="G1878" s="144" t="str">
        <f aca="false">INDEX(Book_Type,MATCH($B1878,Book,0),1)</f>
        <v>D</v>
      </c>
      <c r="H1878" s="144" t="str">
        <f aca="false">$F1878&amp;$C1878</f>
        <v>6NGI-SOCAL</v>
      </c>
    </row>
    <row r="1879" customFormat="false" ht="12.75" hidden="false" customHeight="false" outlineLevel="0" collapsed="false">
      <c r="A1879" s="148" t="n">
        <v>37803</v>
      </c>
      <c r="B1879" s="144" t="s">
        <v>120</v>
      </c>
      <c r="C1879" s="144" t="s">
        <v>27</v>
      </c>
      <c r="D1879" s="145" t="n">
        <v>73779.9312</v>
      </c>
      <c r="E1879" s="145" t="n">
        <v>-7377.99312</v>
      </c>
      <c r="F1879" s="149" t="n">
        <f aca="false">IF(REF_DT&lt;=LastDay,INDEX(IntraMonth_Buckets,MATCH($A1879,IntraSumMonths,0),1),INDEX(BucketTable,MATCH($A1879,SumMonths,0),1))</f>
        <v>6</v>
      </c>
      <c r="G1879" s="144" t="str">
        <f aca="false">INDEX(Book_Type,MATCH($B1879,Book,0),1)</f>
        <v>D</v>
      </c>
      <c r="H1879" s="144" t="str">
        <f aca="false">$F1879&amp;$C1879</f>
        <v>6IF-NWPL_ROCKY_M</v>
      </c>
    </row>
    <row r="1880" customFormat="false" ht="12.75" hidden="false" customHeight="false" outlineLevel="0" collapsed="false">
      <c r="A1880" s="148" t="n">
        <v>37803</v>
      </c>
      <c r="B1880" s="144" t="s">
        <v>120</v>
      </c>
      <c r="C1880" s="144" t="s">
        <v>13</v>
      </c>
      <c r="D1880" s="145" t="n">
        <v>1804.9903</v>
      </c>
      <c r="E1880" s="145" t="n">
        <v>0</v>
      </c>
      <c r="F1880" s="149" t="n">
        <f aca="false">IF(REF_DT&lt;=LastDay,INDEX(IntraMonth_Buckets,MATCH($A1880,IntraSumMonths,0),1),INDEX(BucketTable,MATCH($A1880,SumMonths,0),1))</f>
        <v>6</v>
      </c>
      <c r="G1880" s="144" t="str">
        <f aca="false">INDEX(Book_Type,MATCH($B1880,Book,0),1)</f>
        <v>D</v>
      </c>
      <c r="H1880" s="144" t="str">
        <f aca="false">$F1880&amp;$C1880</f>
        <v>6NGI-PGE/CG</v>
      </c>
    </row>
    <row r="1881" customFormat="false" ht="12.75" hidden="false" customHeight="false" outlineLevel="0" collapsed="false">
      <c r="A1881" s="148" t="n">
        <v>37803</v>
      </c>
      <c r="B1881" s="144" t="s">
        <v>120</v>
      </c>
      <c r="C1881" s="144" t="s">
        <v>20</v>
      </c>
      <c r="D1881" s="145" t="n">
        <v>0</v>
      </c>
      <c r="E1881" s="145" t="n">
        <v>0</v>
      </c>
      <c r="F1881" s="149" t="n">
        <f aca="false">IF(REF_DT&lt;=LastDay,INDEX(IntraMonth_Buckets,MATCH($A1881,IntraSumMonths,0),1),INDEX(BucketTable,MATCH($A1881,SumMonths,0),1))</f>
        <v>6</v>
      </c>
      <c r="G1881" s="144" t="str">
        <f aca="false">INDEX(Book_Type,MATCH($B1881,Book,0),1)</f>
        <v>D</v>
      </c>
      <c r="H1881" s="144" t="str">
        <f aca="false">$F1881&amp;$C1881</f>
        <v>6NGI-SOCAL</v>
      </c>
    </row>
    <row r="1882" customFormat="false" ht="12.75" hidden="false" customHeight="false" outlineLevel="0" collapsed="false">
      <c r="A1882" s="148" t="n">
        <v>37834</v>
      </c>
      <c r="B1882" s="144" t="s">
        <v>120</v>
      </c>
      <c r="C1882" s="144" t="s">
        <v>27</v>
      </c>
      <c r="D1882" s="145" t="n">
        <v>73516.5084</v>
      </c>
      <c r="E1882" s="145" t="n">
        <v>-7351.65084</v>
      </c>
      <c r="F1882" s="149" t="n">
        <f aca="false">IF(REF_DT&lt;=LastDay,INDEX(IntraMonth_Buckets,MATCH($A1882,IntraSumMonths,0),1),INDEX(BucketTable,MATCH($A1882,SumMonths,0),1))</f>
        <v>6</v>
      </c>
      <c r="G1882" s="144" t="str">
        <f aca="false">INDEX(Book_Type,MATCH($B1882,Book,0),1)</f>
        <v>D</v>
      </c>
      <c r="H1882" s="144" t="str">
        <f aca="false">$F1882&amp;$C1882</f>
        <v>6IF-NWPL_ROCKY_M</v>
      </c>
    </row>
    <row r="1883" customFormat="false" ht="12.75" hidden="false" customHeight="false" outlineLevel="0" collapsed="false">
      <c r="A1883" s="148" t="n">
        <v>37834</v>
      </c>
      <c r="B1883" s="144" t="s">
        <v>120</v>
      </c>
      <c r="C1883" s="144" t="s">
        <v>13</v>
      </c>
      <c r="D1883" s="145" t="n">
        <v>-7065.1736</v>
      </c>
      <c r="E1883" s="145" t="n">
        <v>0</v>
      </c>
      <c r="F1883" s="149" t="n">
        <f aca="false">IF(REF_DT&lt;=LastDay,INDEX(IntraMonth_Buckets,MATCH($A1883,IntraSumMonths,0),1),INDEX(BucketTable,MATCH($A1883,SumMonths,0),1))</f>
        <v>6</v>
      </c>
      <c r="G1883" s="144" t="str">
        <f aca="false">INDEX(Book_Type,MATCH($B1883,Book,0),1)</f>
        <v>D</v>
      </c>
      <c r="H1883" s="144" t="str">
        <f aca="false">$F1883&amp;$C1883</f>
        <v>6NGI-PGE/CG</v>
      </c>
    </row>
    <row r="1884" customFormat="false" ht="12.75" hidden="false" customHeight="false" outlineLevel="0" collapsed="false">
      <c r="A1884" s="148" t="n">
        <v>37834</v>
      </c>
      <c r="B1884" s="144" t="s">
        <v>120</v>
      </c>
      <c r="C1884" s="144" t="s">
        <v>20</v>
      </c>
      <c r="D1884" s="145" t="n">
        <v>0</v>
      </c>
      <c r="E1884" s="145" t="n">
        <v>0</v>
      </c>
      <c r="F1884" s="149" t="n">
        <f aca="false">IF(REF_DT&lt;=LastDay,INDEX(IntraMonth_Buckets,MATCH($A1884,IntraSumMonths,0),1),INDEX(BucketTable,MATCH($A1884,SumMonths,0),1))</f>
        <v>6</v>
      </c>
      <c r="G1884" s="144" t="str">
        <f aca="false">INDEX(Book_Type,MATCH($B1884,Book,0),1)</f>
        <v>D</v>
      </c>
      <c r="H1884" s="144" t="str">
        <f aca="false">$F1884&amp;$C1884</f>
        <v>6NGI-SOCAL</v>
      </c>
    </row>
    <row r="1885" customFormat="false" ht="12.75" hidden="false" customHeight="false" outlineLevel="0" collapsed="false">
      <c r="A1885" s="148" t="n">
        <v>37865</v>
      </c>
      <c r="B1885" s="144" t="s">
        <v>120</v>
      </c>
      <c r="C1885" s="144" t="s">
        <v>27</v>
      </c>
      <c r="D1885" s="145" t="n">
        <v>70883.5535</v>
      </c>
      <c r="E1885" s="145" t="n">
        <v>-7088.35535</v>
      </c>
      <c r="F1885" s="149" t="n">
        <f aca="false">IF(REF_DT&lt;=LastDay,INDEX(IntraMonth_Buckets,MATCH($A1885,IntraSumMonths,0),1),INDEX(BucketTable,MATCH($A1885,SumMonths,0),1))</f>
        <v>6</v>
      </c>
      <c r="G1885" s="144" t="str">
        <f aca="false">INDEX(Book_Type,MATCH($B1885,Book,0),1)</f>
        <v>D</v>
      </c>
      <c r="H1885" s="144" t="str">
        <f aca="false">$F1885&amp;$C1885</f>
        <v>6IF-NWPL_ROCKY_M</v>
      </c>
    </row>
    <row r="1886" customFormat="false" ht="12.75" hidden="false" customHeight="false" outlineLevel="0" collapsed="false">
      <c r="A1886" s="148" t="n">
        <v>37865</v>
      </c>
      <c r="B1886" s="144" t="s">
        <v>120</v>
      </c>
      <c r="C1886" s="144" t="s">
        <v>13</v>
      </c>
      <c r="D1886" s="145" t="n">
        <v>-9927.478</v>
      </c>
      <c r="E1886" s="145" t="n">
        <v>0</v>
      </c>
      <c r="F1886" s="149" t="n">
        <f aca="false">IF(REF_DT&lt;=LastDay,INDEX(IntraMonth_Buckets,MATCH($A1886,IntraSumMonths,0),1),INDEX(BucketTable,MATCH($A1886,SumMonths,0),1))</f>
        <v>6</v>
      </c>
      <c r="G1886" s="144" t="str">
        <f aca="false">INDEX(Book_Type,MATCH($B1886,Book,0),1)</f>
        <v>D</v>
      </c>
      <c r="H1886" s="144" t="str">
        <f aca="false">$F1886&amp;$C1886</f>
        <v>6NGI-PGE/CG</v>
      </c>
    </row>
    <row r="1887" customFormat="false" ht="12.75" hidden="false" customHeight="false" outlineLevel="0" collapsed="false">
      <c r="A1887" s="148" t="n">
        <v>37865</v>
      </c>
      <c r="B1887" s="144" t="s">
        <v>120</v>
      </c>
      <c r="C1887" s="144" t="s">
        <v>20</v>
      </c>
      <c r="D1887" s="145" t="n">
        <v>0</v>
      </c>
      <c r="E1887" s="145" t="n">
        <v>0</v>
      </c>
      <c r="F1887" s="149" t="n">
        <f aca="false">IF(REF_DT&lt;=LastDay,INDEX(IntraMonth_Buckets,MATCH($A1887,IntraSumMonths,0),1),INDEX(BucketTable,MATCH($A1887,SumMonths,0),1))</f>
        <v>6</v>
      </c>
      <c r="G1887" s="144" t="str">
        <f aca="false">INDEX(Book_Type,MATCH($B1887,Book,0),1)</f>
        <v>D</v>
      </c>
      <c r="H1887" s="144" t="str">
        <f aca="false">$F1887&amp;$C1887</f>
        <v>6NGI-SOCAL</v>
      </c>
    </row>
    <row r="1888" customFormat="false" ht="12.75" hidden="false" customHeight="false" outlineLevel="0" collapsed="false">
      <c r="A1888" s="148" t="n">
        <v>37895</v>
      </c>
      <c r="B1888" s="144" t="s">
        <v>120</v>
      </c>
      <c r="C1888" s="144" t="s">
        <v>27</v>
      </c>
      <c r="D1888" s="145" t="n">
        <v>72979.7628</v>
      </c>
      <c r="E1888" s="145" t="n">
        <v>-7297.97628</v>
      </c>
      <c r="F1888" s="149" t="n">
        <f aca="false">IF(REF_DT&lt;=LastDay,INDEX(IntraMonth_Buckets,MATCH($A1888,IntraSumMonths,0),1),INDEX(BucketTable,MATCH($A1888,SumMonths,0),1))</f>
        <v>6</v>
      </c>
      <c r="G1888" s="144" t="str">
        <f aca="false">INDEX(Book_Type,MATCH($B1888,Book,0),1)</f>
        <v>D</v>
      </c>
      <c r="H1888" s="144" t="str">
        <f aca="false">$F1888&amp;$C1888</f>
        <v>6IF-NWPL_ROCKY_M</v>
      </c>
    </row>
    <row r="1889" customFormat="false" ht="12.75" hidden="false" customHeight="false" outlineLevel="0" collapsed="false">
      <c r="A1889" s="148" t="n">
        <v>37895</v>
      </c>
      <c r="B1889" s="144" t="s">
        <v>120</v>
      </c>
      <c r="C1889" s="144" t="s">
        <v>13</v>
      </c>
      <c r="D1889" s="145" t="n">
        <v>-8783.9384</v>
      </c>
      <c r="E1889" s="145" t="n">
        <v>0</v>
      </c>
      <c r="F1889" s="149" t="n">
        <f aca="false">IF(REF_DT&lt;=LastDay,INDEX(IntraMonth_Buckets,MATCH($A1889,IntraSumMonths,0),1),INDEX(BucketTable,MATCH($A1889,SumMonths,0),1))</f>
        <v>6</v>
      </c>
      <c r="G1889" s="144" t="str">
        <f aca="false">INDEX(Book_Type,MATCH($B1889,Book,0),1)</f>
        <v>D</v>
      </c>
      <c r="H1889" s="144" t="str">
        <f aca="false">$F1889&amp;$C1889</f>
        <v>6NGI-PGE/CG</v>
      </c>
    </row>
    <row r="1890" customFormat="false" ht="12.75" hidden="false" customHeight="false" outlineLevel="0" collapsed="false">
      <c r="A1890" s="148" t="n">
        <v>37895</v>
      </c>
      <c r="B1890" s="144" t="s">
        <v>120</v>
      </c>
      <c r="C1890" s="144" t="s">
        <v>20</v>
      </c>
      <c r="D1890" s="145" t="n">
        <v>0</v>
      </c>
      <c r="E1890" s="145" t="n">
        <v>0</v>
      </c>
      <c r="F1890" s="149" t="n">
        <f aca="false">IF(REF_DT&lt;=LastDay,INDEX(IntraMonth_Buckets,MATCH($A1890,IntraSumMonths,0),1),INDEX(BucketTable,MATCH($A1890,SumMonths,0),1))</f>
        <v>6</v>
      </c>
      <c r="G1890" s="144" t="str">
        <f aca="false">INDEX(Book_Type,MATCH($B1890,Book,0),1)</f>
        <v>D</v>
      </c>
      <c r="H1890" s="144" t="str">
        <f aca="false">$F1890&amp;$C1890</f>
        <v>6NGI-SOCAL</v>
      </c>
    </row>
    <row r="1891" customFormat="false" ht="12.75" hidden="false" customHeight="false" outlineLevel="0" collapsed="false">
      <c r="A1891" s="148" t="n">
        <v>37926</v>
      </c>
      <c r="B1891" s="144" t="s">
        <v>120</v>
      </c>
      <c r="C1891" s="144" t="s">
        <v>27</v>
      </c>
      <c r="D1891" s="145" t="n">
        <v>70354.3736</v>
      </c>
      <c r="E1891" s="145" t="n">
        <v>-7035.43736</v>
      </c>
      <c r="F1891" s="149" t="n">
        <f aca="false">IF(REF_DT&lt;=LastDay,INDEX(IntraMonth_Buckets,MATCH($A1891,IntraSumMonths,0),1),INDEX(BucketTable,MATCH($A1891,SumMonths,0),1))</f>
        <v>6</v>
      </c>
      <c r="G1891" s="144" t="str">
        <f aca="false">INDEX(Book_Type,MATCH($B1891,Book,0),1)</f>
        <v>D</v>
      </c>
      <c r="H1891" s="144" t="str">
        <f aca="false">$F1891&amp;$C1891</f>
        <v>6IF-NWPL_ROCKY_M</v>
      </c>
    </row>
    <row r="1892" customFormat="false" ht="12.75" hidden="false" customHeight="false" outlineLevel="0" collapsed="false">
      <c r="A1892" s="148" t="n">
        <v>37926</v>
      </c>
      <c r="B1892" s="144" t="s">
        <v>120</v>
      </c>
      <c r="C1892" s="144" t="s">
        <v>13</v>
      </c>
      <c r="D1892" s="145" t="n">
        <v>-2702.546</v>
      </c>
      <c r="E1892" s="145" t="n">
        <v>0</v>
      </c>
      <c r="F1892" s="149" t="n">
        <f aca="false">IF(REF_DT&lt;=LastDay,INDEX(IntraMonth_Buckets,MATCH($A1892,IntraSumMonths,0),1),INDEX(BucketTable,MATCH($A1892,SumMonths,0),1))</f>
        <v>6</v>
      </c>
      <c r="G1892" s="144" t="str">
        <f aca="false">INDEX(Book_Type,MATCH($B1892,Book,0),1)</f>
        <v>D</v>
      </c>
      <c r="H1892" s="144" t="str">
        <f aca="false">$F1892&amp;$C1892</f>
        <v>6NGI-PGE/CG</v>
      </c>
    </row>
    <row r="1893" customFormat="false" ht="12.75" hidden="false" customHeight="false" outlineLevel="0" collapsed="false">
      <c r="A1893" s="148" t="n">
        <v>37926</v>
      </c>
      <c r="B1893" s="144" t="s">
        <v>120</v>
      </c>
      <c r="C1893" s="144" t="s">
        <v>20</v>
      </c>
      <c r="D1893" s="145" t="n">
        <v>0</v>
      </c>
      <c r="E1893" s="145" t="n">
        <v>0</v>
      </c>
      <c r="F1893" s="149" t="n">
        <f aca="false">IF(REF_DT&lt;=LastDay,INDEX(IntraMonth_Buckets,MATCH($A1893,IntraSumMonths,0),1),INDEX(BucketTable,MATCH($A1893,SumMonths,0),1))</f>
        <v>6</v>
      </c>
      <c r="G1893" s="144" t="str">
        <f aca="false">INDEX(Book_Type,MATCH($B1893,Book,0),1)</f>
        <v>D</v>
      </c>
      <c r="H1893" s="144" t="str">
        <f aca="false">$F1893&amp;$C1893</f>
        <v>6NGI-SOCAL</v>
      </c>
    </row>
    <row r="1894" customFormat="false" ht="12.75" hidden="false" customHeight="false" outlineLevel="0" collapsed="false">
      <c r="A1894" s="148" t="n">
        <v>37956</v>
      </c>
      <c r="B1894" s="144" t="s">
        <v>120</v>
      </c>
      <c r="C1894" s="144" t="s">
        <v>27</v>
      </c>
      <c r="D1894" s="145" t="n">
        <v>72422.3431</v>
      </c>
      <c r="E1894" s="145" t="n">
        <v>-7242.23431</v>
      </c>
      <c r="F1894" s="149" t="n">
        <f aca="false">IF(REF_DT&lt;=LastDay,INDEX(IntraMonth_Buckets,MATCH($A1894,IntraSumMonths,0),1),INDEX(BucketTable,MATCH($A1894,SumMonths,0),1))</f>
        <v>6</v>
      </c>
      <c r="G1894" s="144" t="str">
        <f aca="false">INDEX(Book_Type,MATCH($B1894,Book,0),1)</f>
        <v>D</v>
      </c>
      <c r="H1894" s="144" t="str">
        <f aca="false">$F1894&amp;$C1894</f>
        <v>6IF-NWPL_ROCKY_M</v>
      </c>
    </row>
    <row r="1895" customFormat="false" ht="12.75" hidden="false" customHeight="false" outlineLevel="0" collapsed="false">
      <c r="A1895" s="148" t="n">
        <v>37956</v>
      </c>
      <c r="B1895" s="144" t="s">
        <v>120</v>
      </c>
      <c r="C1895" s="144" t="s">
        <v>20</v>
      </c>
      <c r="D1895" s="145" t="n">
        <v>0</v>
      </c>
      <c r="E1895" s="145" t="n">
        <v>0</v>
      </c>
      <c r="F1895" s="149" t="n">
        <f aca="false">IF(REF_DT&lt;=LastDay,INDEX(IntraMonth_Buckets,MATCH($A1895,IntraSumMonths,0),1),INDEX(BucketTable,MATCH($A1895,SumMonths,0),1))</f>
        <v>6</v>
      </c>
      <c r="G1895" s="144" t="str">
        <f aca="false">INDEX(Book_Type,MATCH($B1895,Book,0),1)</f>
        <v>D</v>
      </c>
      <c r="H1895" s="144" t="str">
        <f aca="false">$F1895&amp;$C1895</f>
        <v>6NGI-SOCAL</v>
      </c>
    </row>
    <row r="1896" customFormat="false" ht="12.75" hidden="false" customHeight="false" outlineLevel="0" collapsed="false">
      <c r="A1896" s="148" t="n">
        <v>37189</v>
      </c>
      <c r="B1896" s="144" t="s">
        <v>135</v>
      </c>
      <c r="C1896" s="144" t="s">
        <v>22</v>
      </c>
      <c r="D1896" s="145" t="n">
        <v>0</v>
      </c>
      <c r="E1896" s="145" t="n">
        <v>0</v>
      </c>
      <c r="F1896" s="149" t="n">
        <f aca="false">IF(REF_DT&lt;=LastDay,INDEX(IntraMonth_Buckets,MATCH($A1896,IntraSumMonths,0),1),INDEX(BucketTable,MATCH($A1896,SumMonths,0),1))</f>
        <v>1</v>
      </c>
      <c r="G1896" s="144" t="str">
        <f aca="false">INDEX(Book_Type,MATCH($B1896,Book,0),1)</f>
        <v>M</v>
      </c>
      <c r="H1896" s="144" t="str">
        <f aca="false">$F1896&amp;$C1896</f>
        <v>1GDP-CAL BORDER</v>
      </c>
    </row>
    <row r="1897" customFormat="false" ht="12.75" hidden="false" customHeight="false" outlineLevel="0" collapsed="false">
      <c r="A1897" s="148" t="n">
        <v>37189</v>
      </c>
      <c r="B1897" s="144" t="s">
        <v>135</v>
      </c>
      <c r="C1897" s="144" t="s">
        <v>53</v>
      </c>
      <c r="D1897" s="145" t="n">
        <v>0</v>
      </c>
      <c r="E1897" s="145" t="n">
        <v>0</v>
      </c>
      <c r="F1897" s="149" t="n">
        <f aca="false">IF(REF_DT&lt;=LastDay,INDEX(IntraMonth_Buckets,MATCH($A1897,IntraSumMonths,0),1),INDEX(BucketTable,MATCH($A1897,SumMonths,0),1))</f>
        <v>1</v>
      </c>
      <c r="G1897" s="144" t="str">
        <f aca="false">INDEX(Book_Type,MATCH($B1897,Book,0),1)</f>
        <v>M</v>
      </c>
      <c r="H1897" s="144" t="str">
        <f aca="false">$F1897&amp;$C1897</f>
        <v>1GDP-ELPO/SANJUA</v>
      </c>
    </row>
    <row r="1898" customFormat="false" ht="12.75" hidden="false" customHeight="false" outlineLevel="0" collapsed="false">
      <c r="A1898" s="148" t="n">
        <v>37189</v>
      </c>
      <c r="B1898" s="144" t="s">
        <v>135</v>
      </c>
      <c r="C1898" s="144" t="s">
        <v>30</v>
      </c>
      <c r="D1898" s="145" t="n">
        <v>0</v>
      </c>
      <c r="E1898" s="145" t="n">
        <v>0</v>
      </c>
      <c r="F1898" s="149" t="n">
        <f aca="false">IF(REF_DT&lt;=LastDay,INDEX(IntraMonth_Buckets,MATCH($A1898,IntraSumMonths,0),1),INDEX(BucketTable,MATCH($A1898,SumMonths,0),1))</f>
        <v>1</v>
      </c>
      <c r="G1898" s="144" t="str">
        <f aca="false">INDEX(Book_Type,MATCH($B1898,Book,0),1)</f>
        <v>M</v>
      </c>
      <c r="H1898" s="144" t="str">
        <f aca="false">$F1898&amp;$C1898</f>
        <v>1GDP-KERN/OPAL</v>
      </c>
    </row>
    <row r="1899" customFormat="false" ht="12.75" hidden="false" customHeight="false" outlineLevel="0" collapsed="false">
      <c r="A1899" s="148" t="n">
        <v>37189</v>
      </c>
      <c r="B1899" s="144" t="s">
        <v>135</v>
      </c>
      <c r="C1899" s="144" t="s">
        <v>14</v>
      </c>
      <c r="D1899" s="145" t="n">
        <v>0</v>
      </c>
      <c r="E1899" s="145" t="n">
        <v>0</v>
      </c>
      <c r="F1899" s="149" t="n">
        <f aca="false">IF(REF_DT&lt;=LastDay,INDEX(IntraMonth_Buckets,MATCH($A1899,IntraSumMonths,0),1),INDEX(BucketTable,MATCH($A1899,SumMonths,0),1))</f>
        <v>1</v>
      </c>
      <c r="G1899" s="144" t="str">
        <f aca="false">INDEX(Book_Type,MATCH($B1899,Book,0),1)</f>
        <v>M</v>
      </c>
      <c r="H1899" s="144" t="str">
        <f aca="false">$F1899&amp;$C1899</f>
        <v>1GDP-PG&amp;E/CITIGA</v>
      </c>
    </row>
    <row r="1900" customFormat="false" ht="12.75" hidden="false" customHeight="false" outlineLevel="0" collapsed="false">
      <c r="A1900" s="148" t="n">
        <v>37190</v>
      </c>
      <c r="B1900" s="144" t="s">
        <v>135</v>
      </c>
      <c r="C1900" s="144" t="s">
        <v>22</v>
      </c>
      <c r="D1900" s="145" t="n">
        <v>-25000</v>
      </c>
      <c r="E1900" s="145" t="n">
        <v>-25000</v>
      </c>
      <c r="F1900" s="149" t="n">
        <f aca="false">IF(REF_DT&lt;=LastDay,INDEX(IntraMonth_Buckets,MATCH($A1900,IntraSumMonths,0),1),INDEX(BucketTable,MATCH($A1900,SumMonths,0),1))</f>
        <v>1</v>
      </c>
      <c r="G1900" s="144" t="str">
        <f aca="false">INDEX(Book_Type,MATCH($B1900,Book,0),1)</f>
        <v>M</v>
      </c>
      <c r="H1900" s="144" t="str">
        <f aca="false">$F1900&amp;$C1900</f>
        <v>1GDP-CAL BORDER</v>
      </c>
    </row>
    <row r="1901" customFormat="false" ht="12.75" hidden="false" customHeight="false" outlineLevel="0" collapsed="false">
      <c r="A1901" s="148" t="n">
        <v>37190</v>
      </c>
      <c r="B1901" s="144" t="s">
        <v>135</v>
      </c>
      <c r="C1901" s="144" t="s">
        <v>53</v>
      </c>
      <c r="D1901" s="145" t="n">
        <v>0</v>
      </c>
      <c r="E1901" s="145" t="n">
        <v>0</v>
      </c>
      <c r="F1901" s="149" t="n">
        <f aca="false">IF(REF_DT&lt;=LastDay,INDEX(IntraMonth_Buckets,MATCH($A1901,IntraSumMonths,0),1),INDEX(BucketTable,MATCH($A1901,SumMonths,0),1))</f>
        <v>1</v>
      </c>
      <c r="G1901" s="144" t="str">
        <f aca="false">INDEX(Book_Type,MATCH($B1901,Book,0),1)</f>
        <v>M</v>
      </c>
      <c r="H1901" s="144" t="str">
        <f aca="false">$F1901&amp;$C1901</f>
        <v>1GDP-ELPO/SANJUA</v>
      </c>
    </row>
    <row r="1902" customFormat="false" ht="12.75" hidden="false" customHeight="false" outlineLevel="0" collapsed="false">
      <c r="A1902" s="148" t="n">
        <v>37190</v>
      </c>
      <c r="B1902" s="144" t="s">
        <v>135</v>
      </c>
      <c r="C1902" s="144" t="s">
        <v>30</v>
      </c>
      <c r="D1902" s="145" t="n">
        <v>10000</v>
      </c>
      <c r="E1902" s="145" t="n">
        <v>10000</v>
      </c>
      <c r="F1902" s="149" t="n">
        <f aca="false">IF(REF_DT&lt;=LastDay,INDEX(IntraMonth_Buckets,MATCH($A1902,IntraSumMonths,0),1),INDEX(BucketTable,MATCH($A1902,SumMonths,0),1))</f>
        <v>1</v>
      </c>
      <c r="G1902" s="144" t="str">
        <f aca="false">INDEX(Book_Type,MATCH($B1902,Book,0),1)</f>
        <v>M</v>
      </c>
      <c r="H1902" s="144" t="str">
        <f aca="false">$F1902&amp;$C1902</f>
        <v>1GDP-KERN/OPAL</v>
      </c>
    </row>
    <row r="1903" customFormat="false" ht="12.75" hidden="false" customHeight="false" outlineLevel="0" collapsed="false">
      <c r="A1903" s="148" t="n">
        <v>37190</v>
      </c>
      <c r="B1903" s="144" t="s">
        <v>135</v>
      </c>
      <c r="C1903" s="144" t="s">
        <v>14</v>
      </c>
      <c r="D1903" s="145" t="n">
        <v>-49797</v>
      </c>
      <c r="E1903" s="145" t="n">
        <v>-49797</v>
      </c>
      <c r="F1903" s="149" t="n">
        <f aca="false">IF(REF_DT&lt;=LastDay,INDEX(IntraMonth_Buckets,MATCH($A1903,IntraSumMonths,0),1),INDEX(BucketTable,MATCH($A1903,SumMonths,0),1))</f>
        <v>1</v>
      </c>
      <c r="G1903" s="144" t="str">
        <f aca="false">INDEX(Book_Type,MATCH($B1903,Book,0),1)</f>
        <v>M</v>
      </c>
      <c r="H1903" s="144" t="str">
        <f aca="false">$F1903&amp;$C1903</f>
        <v>1GDP-PG&amp;E/CITIGA</v>
      </c>
    </row>
    <row r="1904" customFormat="false" ht="12.75" hidden="false" customHeight="false" outlineLevel="0" collapsed="false">
      <c r="A1904" s="148" t="n">
        <v>37191</v>
      </c>
      <c r="B1904" s="144" t="s">
        <v>135</v>
      </c>
      <c r="C1904" s="144" t="s">
        <v>22</v>
      </c>
      <c r="D1904" s="145" t="n">
        <v>-25000</v>
      </c>
      <c r="E1904" s="145" t="n">
        <v>-25000</v>
      </c>
      <c r="F1904" s="149" t="n">
        <f aca="false">IF(REF_DT&lt;=LastDay,INDEX(IntraMonth_Buckets,MATCH($A1904,IntraSumMonths,0),1),INDEX(BucketTable,MATCH($A1904,SumMonths,0),1))</f>
        <v>1</v>
      </c>
      <c r="G1904" s="144" t="str">
        <f aca="false">INDEX(Book_Type,MATCH($B1904,Book,0),1)</f>
        <v>M</v>
      </c>
      <c r="H1904" s="144" t="str">
        <f aca="false">$F1904&amp;$C1904</f>
        <v>1GDP-CAL BORDER</v>
      </c>
    </row>
    <row r="1905" customFormat="false" ht="12.75" hidden="false" customHeight="false" outlineLevel="0" collapsed="false">
      <c r="A1905" s="148" t="n">
        <v>37191</v>
      </c>
      <c r="B1905" s="144" t="s">
        <v>135</v>
      </c>
      <c r="C1905" s="144" t="s">
        <v>53</v>
      </c>
      <c r="D1905" s="145" t="n">
        <v>0</v>
      </c>
      <c r="E1905" s="145" t="n">
        <v>0</v>
      </c>
      <c r="F1905" s="149" t="n">
        <f aca="false">IF(REF_DT&lt;=LastDay,INDEX(IntraMonth_Buckets,MATCH($A1905,IntraSumMonths,0),1),INDEX(BucketTable,MATCH($A1905,SumMonths,0),1))</f>
        <v>1</v>
      </c>
      <c r="G1905" s="144" t="str">
        <f aca="false">INDEX(Book_Type,MATCH($B1905,Book,0),1)</f>
        <v>M</v>
      </c>
      <c r="H1905" s="144" t="str">
        <f aca="false">$F1905&amp;$C1905</f>
        <v>1GDP-ELPO/SANJUA</v>
      </c>
    </row>
    <row r="1906" customFormat="false" ht="12.75" hidden="false" customHeight="false" outlineLevel="0" collapsed="false">
      <c r="A1906" s="148" t="n">
        <v>37191</v>
      </c>
      <c r="B1906" s="144" t="s">
        <v>135</v>
      </c>
      <c r="C1906" s="144" t="s">
        <v>30</v>
      </c>
      <c r="D1906" s="145" t="n">
        <v>10000</v>
      </c>
      <c r="E1906" s="145" t="n">
        <v>10000</v>
      </c>
      <c r="F1906" s="149" t="n">
        <f aca="false">IF(REF_DT&lt;=LastDay,INDEX(IntraMonth_Buckets,MATCH($A1906,IntraSumMonths,0),1),INDEX(BucketTable,MATCH($A1906,SumMonths,0),1))</f>
        <v>1</v>
      </c>
      <c r="G1906" s="144" t="str">
        <f aca="false">INDEX(Book_Type,MATCH($B1906,Book,0),1)</f>
        <v>M</v>
      </c>
      <c r="H1906" s="144" t="str">
        <f aca="false">$F1906&amp;$C1906</f>
        <v>1GDP-KERN/OPAL</v>
      </c>
    </row>
    <row r="1907" customFormat="false" ht="12.75" hidden="false" customHeight="false" outlineLevel="0" collapsed="false">
      <c r="A1907" s="148" t="n">
        <v>37191</v>
      </c>
      <c r="B1907" s="144" t="s">
        <v>135</v>
      </c>
      <c r="C1907" s="144" t="s">
        <v>14</v>
      </c>
      <c r="D1907" s="145" t="n">
        <v>-49797</v>
      </c>
      <c r="E1907" s="145" t="n">
        <v>-49797</v>
      </c>
      <c r="F1907" s="149" t="n">
        <f aca="false">IF(REF_DT&lt;=LastDay,INDEX(IntraMonth_Buckets,MATCH($A1907,IntraSumMonths,0),1),INDEX(BucketTable,MATCH($A1907,SumMonths,0),1))</f>
        <v>1</v>
      </c>
      <c r="G1907" s="144" t="str">
        <f aca="false">INDEX(Book_Type,MATCH($B1907,Book,0),1)</f>
        <v>M</v>
      </c>
      <c r="H1907" s="144" t="str">
        <f aca="false">$F1907&amp;$C1907</f>
        <v>1GDP-PG&amp;E/CITIGA</v>
      </c>
    </row>
    <row r="1908" customFormat="false" ht="12.75" hidden="false" customHeight="false" outlineLevel="0" collapsed="false">
      <c r="A1908" s="148" t="n">
        <v>37192</v>
      </c>
      <c r="B1908" s="144" t="s">
        <v>135</v>
      </c>
      <c r="C1908" s="144" t="s">
        <v>22</v>
      </c>
      <c r="D1908" s="145" t="n">
        <v>-25000</v>
      </c>
      <c r="E1908" s="145" t="n">
        <v>-25000</v>
      </c>
      <c r="F1908" s="149" t="n">
        <f aca="false">IF(REF_DT&lt;=LastDay,INDEX(IntraMonth_Buckets,MATCH($A1908,IntraSumMonths,0),1),INDEX(BucketTable,MATCH($A1908,SumMonths,0),1))</f>
        <v>1</v>
      </c>
      <c r="G1908" s="144" t="str">
        <f aca="false">INDEX(Book_Type,MATCH($B1908,Book,0),1)</f>
        <v>M</v>
      </c>
      <c r="H1908" s="144" t="str">
        <f aca="false">$F1908&amp;$C1908</f>
        <v>1GDP-CAL BORDER</v>
      </c>
    </row>
    <row r="1909" customFormat="false" ht="12.75" hidden="false" customHeight="false" outlineLevel="0" collapsed="false">
      <c r="A1909" s="148" t="n">
        <v>37192</v>
      </c>
      <c r="B1909" s="144" t="s">
        <v>135</v>
      </c>
      <c r="C1909" s="144" t="s">
        <v>53</v>
      </c>
      <c r="D1909" s="145" t="n">
        <v>0</v>
      </c>
      <c r="E1909" s="145" t="n">
        <v>0</v>
      </c>
      <c r="F1909" s="149" t="n">
        <f aca="false">IF(REF_DT&lt;=LastDay,INDEX(IntraMonth_Buckets,MATCH($A1909,IntraSumMonths,0),1),INDEX(BucketTable,MATCH($A1909,SumMonths,0),1))</f>
        <v>1</v>
      </c>
      <c r="G1909" s="144" t="str">
        <f aca="false">INDEX(Book_Type,MATCH($B1909,Book,0),1)</f>
        <v>M</v>
      </c>
      <c r="H1909" s="144" t="str">
        <f aca="false">$F1909&amp;$C1909</f>
        <v>1GDP-ELPO/SANJUA</v>
      </c>
    </row>
    <row r="1910" customFormat="false" ht="12.75" hidden="false" customHeight="false" outlineLevel="0" collapsed="false">
      <c r="A1910" s="148" t="n">
        <v>37192</v>
      </c>
      <c r="B1910" s="144" t="s">
        <v>135</v>
      </c>
      <c r="C1910" s="144" t="s">
        <v>30</v>
      </c>
      <c r="D1910" s="145" t="n">
        <v>10000</v>
      </c>
      <c r="E1910" s="145" t="n">
        <v>10000</v>
      </c>
      <c r="F1910" s="149" t="n">
        <f aca="false">IF(REF_DT&lt;=LastDay,INDEX(IntraMonth_Buckets,MATCH($A1910,IntraSumMonths,0),1),INDEX(BucketTable,MATCH($A1910,SumMonths,0),1))</f>
        <v>1</v>
      </c>
      <c r="G1910" s="144" t="str">
        <f aca="false">INDEX(Book_Type,MATCH($B1910,Book,0),1)</f>
        <v>M</v>
      </c>
      <c r="H1910" s="144" t="str">
        <f aca="false">$F1910&amp;$C1910</f>
        <v>1GDP-KERN/OPAL</v>
      </c>
    </row>
    <row r="1911" customFormat="false" ht="12.75" hidden="false" customHeight="false" outlineLevel="0" collapsed="false">
      <c r="A1911" s="148" t="n">
        <v>37192</v>
      </c>
      <c r="B1911" s="144" t="s">
        <v>135</v>
      </c>
      <c r="C1911" s="144" t="s">
        <v>14</v>
      </c>
      <c r="D1911" s="145" t="n">
        <v>-49797</v>
      </c>
      <c r="E1911" s="145" t="n">
        <v>-49797</v>
      </c>
      <c r="F1911" s="149" t="n">
        <f aca="false">IF(REF_DT&lt;=LastDay,INDEX(IntraMonth_Buckets,MATCH($A1911,IntraSumMonths,0),1),INDEX(BucketTable,MATCH($A1911,SumMonths,0),1))</f>
        <v>1</v>
      </c>
      <c r="G1911" s="144" t="str">
        <f aca="false">INDEX(Book_Type,MATCH($B1911,Book,0),1)</f>
        <v>M</v>
      </c>
      <c r="H1911" s="144" t="str">
        <f aca="false">$F1911&amp;$C1911</f>
        <v>1GDP-PG&amp;E/CITIGA</v>
      </c>
    </row>
    <row r="1912" customFormat="false" ht="12.75" hidden="false" customHeight="false" outlineLevel="0" collapsed="false">
      <c r="A1912" s="148" t="n">
        <v>37193</v>
      </c>
      <c r="B1912" s="144" t="s">
        <v>135</v>
      </c>
      <c r="C1912" s="144" t="s">
        <v>22</v>
      </c>
      <c r="D1912" s="145" t="n">
        <v>-25000</v>
      </c>
      <c r="E1912" s="145" t="n">
        <v>-25000</v>
      </c>
      <c r="F1912" s="149" t="n">
        <f aca="false">IF(REF_DT&lt;=LastDay,INDEX(IntraMonth_Buckets,MATCH($A1912,IntraSumMonths,0),1),INDEX(BucketTable,MATCH($A1912,SumMonths,0),1))</f>
        <v>1</v>
      </c>
      <c r="G1912" s="144" t="str">
        <f aca="false">INDEX(Book_Type,MATCH($B1912,Book,0),1)</f>
        <v>M</v>
      </c>
      <c r="H1912" s="144" t="str">
        <f aca="false">$F1912&amp;$C1912</f>
        <v>1GDP-CAL BORDER</v>
      </c>
    </row>
    <row r="1913" customFormat="false" ht="12.75" hidden="false" customHeight="false" outlineLevel="0" collapsed="false">
      <c r="A1913" s="148" t="n">
        <v>37193</v>
      </c>
      <c r="B1913" s="144" t="s">
        <v>135</v>
      </c>
      <c r="C1913" s="144" t="s">
        <v>53</v>
      </c>
      <c r="D1913" s="145" t="n">
        <v>0</v>
      </c>
      <c r="E1913" s="145" t="n">
        <v>0</v>
      </c>
      <c r="F1913" s="149" t="n">
        <f aca="false">IF(REF_DT&lt;=LastDay,INDEX(IntraMonth_Buckets,MATCH($A1913,IntraSumMonths,0),1),INDEX(BucketTable,MATCH($A1913,SumMonths,0),1))</f>
        <v>1</v>
      </c>
      <c r="G1913" s="144" t="str">
        <f aca="false">INDEX(Book_Type,MATCH($B1913,Book,0),1)</f>
        <v>M</v>
      </c>
      <c r="H1913" s="144" t="str">
        <f aca="false">$F1913&amp;$C1913</f>
        <v>1GDP-ELPO/SANJUA</v>
      </c>
    </row>
    <row r="1914" customFormat="false" ht="12.75" hidden="false" customHeight="false" outlineLevel="0" collapsed="false">
      <c r="A1914" s="148" t="n">
        <v>37193</v>
      </c>
      <c r="B1914" s="144" t="s">
        <v>135</v>
      </c>
      <c r="C1914" s="144" t="s">
        <v>30</v>
      </c>
      <c r="D1914" s="145" t="n">
        <v>10000</v>
      </c>
      <c r="E1914" s="145" t="n">
        <v>10000</v>
      </c>
      <c r="F1914" s="149" t="n">
        <f aca="false">IF(REF_DT&lt;=LastDay,INDEX(IntraMonth_Buckets,MATCH($A1914,IntraSumMonths,0),1),INDEX(BucketTable,MATCH($A1914,SumMonths,0),1))</f>
        <v>1</v>
      </c>
      <c r="G1914" s="144" t="str">
        <f aca="false">INDEX(Book_Type,MATCH($B1914,Book,0),1)</f>
        <v>M</v>
      </c>
      <c r="H1914" s="144" t="str">
        <f aca="false">$F1914&amp;$C1914</f>
        <v>1GDP-KERN/OPAL</v>
      </c>
    </row>
    <row r="1915" customFormat="false" ht="12.75" hidden="false" customHeight="false" outlineLevel="0" collapsed="false">
      <c r="A1915" s="148" t="n">
        <v>37193</v>
      </c>
      <c r="B1915" s="144" t="s">
        <v>135</v>
      </c>
      <c r="C1915" s="144" t="s">
        <v>14</v>
      </c>
      <c r="D1915" s="145" t="n">
        <v>-49797</v>
      </c>
      <c r="E1915" s="145" t="n">
        <v>-49797</v>
      </c>
      <c r="F1915" s="149" t="n">
        <f aca="false">IF(REF_DT&lt;=LastDay,INDEX(IntraMonth_Buckets,MATCH($A1915,IntraSumMonths,0),1),INDEX(BucketTable,MATCH($A1915,SumMonths,0),1))</f>
        <v>1</v>
      </c>
      <c r="G1915" s="144" t="str">
        <f aca="false">INDEX(Book_Type,MATCH($B1915,Book,0),1)</f>
        <v>M</v>
      </c>
      <c r="H1915" s="144" t="str">
        <f aca="false">$F1915&amp;$C1915</f>
        <v>1GDP-PG&amp;E/CITIGA</v>
      </c>
    </row>
    <row r="1916" customFormat="false" ht="12.75" hidden="false" customHeight="false" outlineLevel="0" collapsed="false">
      <c r="A1916" s="148" t="n">
        <v>37194</v>
      </c>
      <c r="B1916" s="144" t="s">
        <v>135</v>
      </c>
      <c r="C1916" s="144" t="s">
        <v>22</v>
      </c>
      <c r="D1916" s="145" t="n">
        <v>-25000</v>
      </c>
      <c r="E1916" s="145" t="n">
        <v>-25000</v>
      </c>
      <c r="F1916" s="149" t="n">
        <f aca="false">IF(REF_DT&lt;=LastDay,INDEX(IntraMonth_Buckets,MATCH($A1916,IntraSumMonths,0),1),INDEX(BucketTable,MATCH($A1916,SumMonths,0),1))</f>
        <v>1</v>
      </c>
      <c r="G1916" s="144" t="str">
        <f aca="false">INDEX(Book_Type,MATCH($B1916,Book,0),1)</f>
        <v>M</v>
      </c>
      <c r="H1916" s="144" t="str">
        <f aca="false">$F1916&amp;$C1916</f>
        <v>1GDP-CAL BORDER</v>
      </c>
    </row>
    <row r="1917" customFormat="false" ht="12.75" hidden="false" customHeight="false" outlineLevel="0" collapsed="false">
      <c r="A1917" s="148" t="n">
        <v>37194</v>
      </c>
      <c r="B1917" s="144" t="s">
        <v>135</v>
      </c>
      <c r="C1917" s="144" t="s">
        <v>53</v>
      </c>
      <c r="D1917" s="145" t="n">
        <v>0</v>
      </c>
      <c r="E1917" s="145" t="n">
        <v>0</v>
      </c>
      <c r="F1917" s="149" t="n">
        <f aca="false">IF(REF_DT&lt;=LastDay,INDEX(IntraMonth_Buckets,MATCH($A1917,IntraSumMonths,0),1),INDEX(BucketTable,MATCH($A1917,SumMonths,0),1))</f>
        <v>1</v>
      </c>
      <c r="G1917" s="144" t="str">
        <f aca="false">INDEX(Book_Type,MATCH($B1917,Book,0),1)</f>
        <v>M</v>
      </c>
      <c r="H1917" s="144" t="str">
        <f aca="false">$F1917&amp;$C1917</f>
        <v>1GDP-ELPO/SANJUA</v>
      </c>
    </row>
    <row r="1918" customFormat="false" ht="12.75" hidden="false" customHeight="false" outlineLevel="0" collapsed="false">
      <c r="A1918" s="148" t="n">
        <v>37194</v>
      </c>
      <c r="B1918" s="144" t="s">
        <v>135</v>
      </c>
      <c r="C1918" s="144" t="s">
        <v>30</v>
      </c>
      <c r="D1918" s="145" t="n">
        <v>10000</v>
      </c>
      <c r="E1918" s="145" t="n">
        <v>10000</v>
      </c>
      <c r="F1918" s="149" t="n">
        <f aca="false">IF(REF_DT&lt;=LastDay,INDEX(IntraMonth_Buckets,MATCH($A1918,IntraSumMonths,0),1),INDEX(BucketTable,MATCH($A1918,SumMonths,0),1))</f>
        <v>1</v>
      </c>
      <c r="G1918" s="144" t="str">
        <f aca="false">INDEX(Book_Type,MATCH($B1918,Book,0),1)</f>
        <v>M</v>
      </c>
      <c r="H1918" s="144" t="str">
        <f aca="false">$F1918&amp;$C1918</f>
        <v>1GDP-KERN/OPAL</v>
      </c>
    </row>
    <row r="1919" customFormat="false" ht="12.75" hidden="false" customHeight="false" outlineLevel="0" collapsed="false">
      <c r="A1919" s="148" t="n">
        <v>37194</v>
      </c>
      <c r="B1919" s="144" t="s">
        <v>135</v>
      </c>
      <c r="C1919" s="144" t="s">
        <v>14</v>
      </c>
      <c r="D1919" s="145" t="n">
        <v>-49797</v>
      </c>
      <c r="E1919" s="145" t="n">
        <v>-49797</v>
      </c>
      <c r="F1919" s="149" t="n">
        <f aca="false">IF(REF_DT&lt;=LastDay,INDEX(IntraMonth_Buckets,MATCH($A1919,IntraSumMonths,0),1),INDEX(BucketTable,MATCH($A1919,SumMonths,0),1))</f>
        <v>1</v>
      </c>
      <c r="G1919" s="144" t="str">
        <f aca="false">INDEX(Book_Type,MATCH($B1919,Book,0),1)</f>
        <v>M</v>
      </c>
      <c r="H1919" s="144" t="str">
        <f aca="false">$F1919&amp;$C1919</f>
        <v>1GDP-PG&amp;E/CITIGA</v>
      </c>
    </row>
    <row r="1920" customFormat="false" ht="12.75" hidden="false" customHeight="false" outlineLevel="0" collapsed="false">
      <c r="A1920" s="148" t="n">
        <v>37195</v>
      </c>
      <c r="B1920" s="144" t="s">
        <v>135</v>
      </c>
      <c r="C1920" s="144" t="s">
        <v>22</v>
      </c>
      <c r="D1920" s="145" t="n">
        <v>-25000</v>
      </c>
      <c r="E1920" s="145" t="n">
        <v>-25000</v>
      </c>
      <c r="F1920" s="149" t="n">
        <f aca="false">IF(REF_DT&lt;=LastDay,INDEX(IntraMonth_Buckets,MATCH($A1920,IntraSumMonths,0),1),INDEX(BucketTable,MATCH($A1920,SumMonths,0),1))</f>
        <v>1</v>
      </c>
      <c r="G1920" s="144" t="str">
        <f aca="false">INDEX(Book_Type,MATCH($B1920,Book,0),1)</f>
        <v>M</v>
      </c>
      <c r="H1920" s="144" t="str">
        <f aca="false">$F1920&amp;$C1920</f>
        <v>1GDP-CAL BORDER</v>
      </c>
    </row>
    <row r="1921" customFormat="false" ht="12.75" hidden="false" customHeight="false" outlineLevel="0" collapsed="false">
      <c r="A1921" s="148" t="n">
        <v>37195</v>
      </c>
      <c r="B1921" s="144" t="s">
        <v>135</v>
      </c>
      <c r="C1921" s="144" t="s">
        <v>53</v>
      </c>
      <c r="D1921" s="145" t="n">
        <v>0</v>
      </c>
      <c r="E1921" s="145" t="n">
        <v>0</v>
      </c>
      <c r="F1921" s="149" t="n">
        <f aca="false">IF(REF_DT&lt;=LastDay,INDEX(IntraMonth_Buckets,MATCH($A1921,IntraSumMonths,0),1),INDEX(BucketTable,MATCH($A1921,SumMonths,0),1))</f>
        <v>1</v>
      </c>
      <c r="G1921" s="144" t="str">
        <f aca="false">INDEX(Book_Type,MATCH($B1921,Book,0),1)</f>
        <v>M</v>
      </c>
      <c r="H1921" s="144" t="str">
        <f aca="false">$F1921&amp;$C1921</f>
        <v>1GDP-ELPO/SANJUA</v>
      </c>
    </row>
    <row r="1922" customFormat="false" ht="12.75" hidden="false" customHeight="false" outlineLevel="0" collapsed="false">
      <c r="A1922" s="148" t="n">
        <v>37195</v>
      </c>
      <c r="B1922" s="144" t="s">
        <v>135</v>
      </c>
      <c r="C1922" s="144" t="s">
        <v>30</v>
      </c>
      <c r="D1922" s="145" t="n">
        <v>10000</v>
      </c>
      <c r="E1922" s="145" t="n">
        <v>10000</v>
      </c>
      <c r="F1922" s="149" t="n">
        <f aca="false">IF(REF_DT&lt;=LastDay,INDEX(IntraMonth_Buckets,MATCH($A1922,IntraSumMonths,0),1),INDEX(BucketTable,MATCH($A1922,SumMonths,0),1))</f>
        <v>1</v>
      </c>
      <c r="G1922" s="144" t="str">
        <f aca="false">INDEX(Book_Type,MATCH($B1922,Book,0),1)</f>
        <v>M</v>
      </c>
      <c r="H1922" s="144" t="str">
        <f aca="false">$F1922&amp;$C1922</f>
        <v>1GDP-KERN/OPAL</v>
      </c>
    </row>
    <row r="1923" customFormat="false" ht="12.75" hidden="false" customHeight="false" outlineLevel="0" collapsed="false">
      <c r="A1923" s="148" t="n">
        <v>37195</v>
      </c>
      <c r="B1923" s="144" t="s">
        <v>135</v>
      </c>
      <c r="C1923" s="144" t="s">
        <v>14</v>
      </c>
      <c r="D1923" s="145" t="n">
        <v>-49797</v>
      </c>
      <c r="E1923" s="145" t="n">
        <v>-49797</v>
      </c>
      <c r="F1923" s="149" t="n">
        <f aca="false">IF(REF_DT&lt;=LastDay,INDEX(IntraMonth_Buckets,MATCH($A1923,IntraSumMonths,0),1),INDEX(BucketTable,MATCH($A1923,SumMonths,0),1))</f>
        <v>1</v>
      </c>
      <c r="G1923" s="144" t="str">
        <f aca="false">INDEX(Book_Type,MATCH($B1923,Book,0),1)</f>
        <v>M</v>
      </c>
      <c r="H1923" s="144" t="str">
        <f aca="false">$F1923&amp;$C1923</f>
        <v>1GDP-PG&amp;E/CITIGA</v>
      </c>
    </row>
    <row r="1924" customFormat="false" ht="12.75" hidden="false" customHeight="false" outlineLevel="0" collapsed="false">
      <c r="A1924" s="148" t="n">
        <v>37189</v>
      </c>
      <c r="B1924" s="144" t="s">
        <v>139</v>
      </c>
      <c r="C1924" s="144" t="s">
        <v>75</v>
      </c>
      <c r="D1924" s="145" t="n">
        <v>0</v>
      </c>
      <c r="E1924" s="145" t="n">
        <v>0</v>
      </c>
      <c r="F1924" s="149" t="n">
        <f aca="false">IF(REF_DT&lt;=LastDay,INDEX(IntraMonth_Buckets,MATCH($A1924,IntraSumMonths,0),1),INDEX(BucketTable,MATCH($A1924,SumMonths,0),1))</f>
        <v>1</v>
      </c>
      <c r="G1924" s="144" t="str">
        <f aca="false">INDEX(Book_Type,MATCH($B1924,Book,0),1)</f>
        <v>M</v>
      </c>
      <c r="H1924" s="144" t="str">
        <f aca="false">$F1924&amp;$C1924</f>
        <v>1GD-AECOUSD-DAIL</v>
      </c>
    </row>
    <row r="1925" customFormat="false" ht="12.75" hidden="false" customHeight="false" outlineLevel="0" collapsed="false">
      <c r="A1925" s="148" t="n">
        <v>37190</v>
      </c>
      <c r="B1925" s="144" t="s">
        <v>139</v>
      </c>
      <c r="C1925" s="144" t="s">
        <v>75</v>
      </c>
      <c r="D1925" s="145" t="n">
        <v>40000</v>
      </c>
      <c r="E1925" s="145" t="n">
        <v>40000</v>
      </c>
      <c r="F1925" s="149" t="n">
        <f aca="false">IF(REF_DT&lt;=LastDay,INDEX(IntraMonth_Buckets,MATCH($A1925,IntraSumMonths,0),1),INDEX(BucketTable,MATCH($A1925,SumMonths,0),1))</f>
        <v>1</v>
      </c>
      <c r="G1925" s="144" t="str">
        <f aca="false">INDEX(Book_Type,MATCH($B1925,Book,0),1)</f>
        <v>M</v>
      </c>
      <c r="H1925" s="144" t="str">
        <f aca="false">$F1925&amp;$C1925</f>
        <v>1GD-AECOUSD-DAIL</v>
      </c>
    </row>
    <row r="1926" customFormat="false" ht="12.75" hidden="false" customHeight="false" outlineLevel="0" collapsed="false">
      <c r="A1926" s="148" t="n">
        <v>37191</v>
      </c>
      <c r="B1926" s="144" t="s">
        <v>139</v>
      </c>
      <c r="C1926" s="144" t="s">
        <v>75</v>
      </c>
      <c r="D1926" s="145" t="n">
        <v>40000</v>
      </c>
      <c r="E1926" s="145" t="n">
        <v>40000</v>
      </c>
      <c r="F1926" s="149" t="n">
        <f aca="false">IF(REF_DT&lt;=LastDay,INDEX(IntraMonth_Buckets,MATCH($A1926,IntraSumMonths,0),1),INDEX(BucketTable,MATCH($A1926,SumMonths,0),1))</f>
        <v>1</v>
      </c>
      <c r="G1926" s="144" t="str">
        <f aca="false">INDEX(Book_Type,MATCH($B1926,Book,0),1)</f>
        <v>M</v>
      </c>
      <c r="H1926" s="144" t="str">
        <f aca="false">$F1926&amp;$C1926</f>
        <v>1GD-AECOUSD-DAIL</v>
      </c>
    </row>
    <row r="1927" customFormat="false" ht="12.75" hidden="false" customHeight="false" outlineLevel="0" collapsed="false">
      <c r="A1927" s="148" t="n">
        <v>37192</v>
      </c>
      <c r="B1927" s="144" t="s">
        <v>139</v>
      </c>
      <c r="C1927" s="144" t="s">
        <v>75</v>
      </c>
      <c r="D1927" s="145" t="n">
        <v>40000</v>
      </c>
      <c r="E1927" s="145" t="n">
        <v>40000</v>
      </c>
      <c r="F1927" s="149" t="n">
        <f aca="false">IF(REF_DT&lt;=LastDay,INDEX(IntraMonth_Buckets,MATCH($A1927,IntraSumMonths,0),1),INDEX(BucketTable,MATCH($A1927,SumMonths,0),1))</f>
        <v>1</v>
      </c>
      <c r="G1927" s="144" t="str">
        <f aca="false">INDEX(Book_Type,MATCH($B1927,Book,0),1)</f>
        <v>M</v>
      </c>
      <c r="H1927" s="144" t="str">
        <f aca="false">$F1927&amp;$C1927</f>
        <v>1GD-AECOUSD-DAIL</v>
      </c>
    </row>
    <row r="1928" customFormat="false" ht="12.75" hidden="false" customHeight="false" outlineLevel="0" collapsed="false">
      <c r="A1928" s="148" t="n">
        <v>37193</v>
      </c>
      <c r="B1928" s="144" t="s">
        <v>139</v>
      </c>
      <c r="C1928" s="144" t="s">
        <v>75</v>
      </c>
      <c r="D1928" s="145" t="n">
        <v>40000</v>
      </c>
      <c r="E1928" s="145" t="n">
        <v>40000</v>
      </c>
      <c r="F1928" s="149" t="n">
        <f aca="false">IF(REF_DT&lt;=LastDay,INDEX(IntraMonth_Buckets,MATCH($A1928,IntraSumMonths,0),1),INDEX(BucketTable,MATCH($A1928,SumMonths,0),1))</f>
        <v>1</v>
      </c>
      <c r="G1928" s="144" t="str">
        <f aca="false">INDEX(Book_Type,MATCH($B1928,Book,0),1)</f>
        <v>M</v>
      </c>
      <c r="H1928" s="144" t="str">
        <f aca="false">$F1928&amp;$C1928</f>
        <v>1GD-AECOUSD-DAIL</v>
      </c>
    </row>
    <row r="1929" customFormat="false" ht="12.75" hidden="false" customHeight="false" outlineLevel="0" collapsed="false">
      <c r="A1929" s="148" t="n">
        <v>37194</v>
      </c>
      <c r="B1929" s="144" t="s">
        <v>139</v>
      </c>
      <c r="C1929" s="144" t="s">
        <v>75</v>
      </c>
      <c r="D1929" s="145" t="n">
        <v>40000</v>
      </c>
      <c r="E1929" s="145" t="n">
        <v>40000</v>
      </c>
      <c r="F1929" s="149" t="n">
        <f aca="false">IF(REF_DT&lt;=LastDay,INDEX(IntraMonth_Buckets,MATCH($A1929,IntraSumMonths,0),1),INDEX(BucketTable,MATCH($A1929,SumMonths,0),1))</f>
        <v>1</v>
      </c>
      <c r="G1929" s="144" t="str">
        <f aca="false">INDEX(Book_Type,MATCH($B1929,Book,0),1)</f>
        <v>M</v>
      </c>
      <c r="H1929" s="144" t="str">
        <f aca="false">$F1929&amp;$C1929</f>
        <v>1GD-AECOUSD-DAIL</v>
      </c>
    </row>
    <row r="1930" customFormat="false" ht="12.75" hidden="false" customHeight="false" outlineLevel="0" collapsed="false">
      <c r="A1930" s="148" t="n">
        <v>37195</v>
      </c>
      <c r="B1930" s="144" t="s">
        <v>139</v>
      </c>
      <c r="C1930" s="144" t="s">
        <v>75</v>
      </c>
      <c r="D1930" s="145" t="n">
        <v>40000</v>
      </c>
      <c r="E1930" s="145" t="n">
        <v>40000</v>
      </c>
      <c r="F1930" s="149" t="n">
        <f aca="false">IF(REF_DT&lt;=LastDay,INDEX(IntraMonth_Buckets,MATCH($A1930,IntraSumMonths,0),1),INDEX(BucketTable,MATCH($A1930,SumMonths,0),1))</f>
        <v>1</v>
      </c>
      <c r="G1930" s="144" t="str">
        <f aca="false">INDEX(Book_Type,MATCH($B1930,Book,0),1)</f>
        <v>M</v>
      </c>
      <c r="H1930" s="144" t="str">
        <f aca="false">$F1930&amp;$C1930</f>
        <v>1GD-AECOUSD-DAIL</v>
      </c>
    </row>
    <row r="1931" customFormat="false" ht="12.75" hidden="false" customHeight="false" outlineLevel="0" collapsed="false">
      <c r="A1931" s="148" t="n">
        <v>37165</v>
      </c>
      <c r="B1931" s="144" t="s">
        <v>118</v>
      </c>
      <c r="C1931" s="144" t="s">
        <v>36</v>
      </c>
      <c r="D1931" s="145" t="n">
        <v>0</v>
      </c>
      <c r="E1931" s="145" t="n">
        <v>0</v>
      </c>
      <c r="F1931" s="149" t="n">
        <f aca="false">IF(REF_DT&lt;=LastDay,INDEX(IntraMonth_Buckets,MATCH($A1931,IntraSumMonths,0),1),INDEX(BucketTable,MATCH($A1931,SumMonths,0),1))</f>
        <v>1</v>
      </c>
      <c r="G1931" s="144" t="str">
        <f aca="false">INDEX(Book_Type,MATCH($B1931,Book,0),1)</f>
        <v>D</v>
      </c>
      <c r="H1931" s="144" t="str">
        <f aca="false">$F1931&amp;$C1931</f>
        <v>1IF-CIG/RKYMTN</v>
      </c>
    </row>
    <row r="1932" customFormat="false" ht="12.75" hidden="false" customHeight="false" outlineLevel="0" collapsed="false">
      <c r="A1932" s="148" t="n">
        <v>37165</v>
      </c>
      <c r="B1932" s="144" t="s">
        <v>118</v>
      </c>
      <c r="C1932" s="144" t="s">
        <v>46</v>
      </c>
      <c r="D1932" s="145" t="n">
        <v>0</v>
      </c>
      <c r="E1932" s="145" t="n">
        <v>0</v>
      </c>
      <c r="F1932" s="149" t="n">
        <f aca="false">IF(REF_DT&lt;=LastDay,INDEX(IntraMonth_Buckets,MATCH($A1932,IntraSumMonths,0),1),INDEX(BucketTable,MATCH($A1932,SumMonths,0),1))</f>
        <v>1</v>
      </c>
      <c r="G1932" s="144" t="str">
        <f aca="false">INDEX(Book_Type,MATCH($B1932,Book,0),1)</f>
        <v>D</v>
      </c>
      <c r="H1932" s="144" t="str">
        <f aca="false">$F1932&amp;$C1932</f>
        <v>1IF-ELPO/PERMIAN</v>
      </c>
    </row>
    <row r="1933" customFormat="false" ht="12.75" hidden="false" customHeight="false" outlineLevel="0" collapsed="false">
      <c r="A1933" s="148" t="n">
        <v>37165</v>
      </c>
      <c r="B1933" s="144" t="s">
        <v>118</v>
      </c>
      <c r="C1933" s="144" t="s">
        <v>51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1</v>
      </c>
      <c r="G1933" s="144" t="str">
        <f aca="false">INDEX(Book_Type,MATCH($B1933,Book,0),1)</f>
        <v>D</v>
      </c>
      <c r="H1933" s="144" t="str">
        <f aca="false">$F1933&amp;$C1933</f>
        <v>1IF-ELPO/SJ</v>
      </c>
    </row>
    <row r="1934" customFormat="false" ht="12.75" hidden="false" customHeight="false" outlineLevel="0" collapsed="false">
      <c r="A1934" s="148" t="n">
        <v>37165</v>
      </c>
      <c r="B1934" s="144" t="s">
        <v>118</v>
      </c>
      <c r="C1934" s="144" t="s">
        <v>157</v>
      </c>
      <c r="D1934" s="145" t="n">
        <v>0</v>
      </c>
      <c r="E1934" s="145" t="n">
        <v>0</v>
      </c>
      <c r="F1934" s="149" t="n">
        <f aca="false">IF(REF_DT&lt;=LastDay,INDEX(IntraMonth_Buckets,MATCH($A1934,IntraSumMonths,0),1),INDEX(BucketTable,MATCH($A1934,SumMonths,0),1))</f>
        <v>1</v>
      </c>
      <c r="G1934" s="144" t="str">
        <f aca="false">INDEX(Book_Type,MATCH($B1934,Book,0),1)</f>
        <v>D</v>
      </c>
      <c r="H1934" s="144" t="str">
        <f aca="false">$F1934&amp;$C1934</f>
        <v>1IF-HEHUB</v>
      </c>
    </row>
    <row r="1935" customFormat="false" ht="12.75" hidden="false" customHeight="false" outlineLevel="0" collapsed="false">
      <c r="A1935" s="148" t="n">
        <v>37165</v>
      </c>
      <c r="B1935" s="144" t="s">
        <v>118</v>
      </c>
      <c r="C1935" s="144" t="s">
        <v>27</v>
      </c>
      <c r="D1935" s="145" t="n">
        <v>0</v>
      </c>
      <c r="E1935" s="145" t="n">
        <v>0</v>
      </c>
      <c r="F1935" s="149" t="n">
        <f aca="false">IF(REF_DT&lt;=LastDay,INDEX(IntraMonth_Buckets,MATCH($A1935,IntraSumMonths,0),1),INDEX(BucketTable,MATCH($A1935,SumMonths,0),1))</f>
        <v>1</v>
      </c>
      <c r="G1935" s="144" t="str">
        <f aca="false">INDEX(Book_Type,MATCH($B1935,Book,0),1)</f>
        <v>D</v>
      </c>
      <c r="H1935" s="144" t="str">
        <f aca="false">$F1935&amp;$C1935</f>
        <v>1IF-NWPL_ROCKY_M</v>
      </c>
    </row>
    <row r="1936" customFormat="false" ht="12.75" hidden="false" customHeight="false" outlineLevel="0" collapsed="false">
      <c r="A1936" s="148" t="n">
        <v>37165</v>
      </c>
      <c r="B1936" s="144" t="s">
        <v>118</v>
      </c>
      <c r="C1936" s="144" t="s">
        <v>58</v>
      </c>
      <c r="D1936" s="145" t="n">
        <v>0</v>
      </c>
      <c r="E1936" s="145" t="n">
        <v>0</v>
      </c>
      <c r="F1936" s="149" t="n">
        <f aca="false">IF(REF_DT&lt;=LastDay,INDEX(IntraMonth_Buckets,MATCH($A1936,IntraSumMonths,0),1),INDEX(BucketTable,MATCH($A1936,SumMonths,0),1))</f>
        <v>1</v>
      </c>
      <c r="G1936" s="144" t="str">
        <f aca="false">INDEX(Book_Type,MATCH($B1936,Book,0),1)</f>
        <v>D</v>
      </c>
      <c r="H1936" s="144" t="str">
        <f aca="false">$F1936&amp;$C1936</f>
        <v>1IF-WAHA-TX</v>
      </c>
    </row>
    <row r="1937" customFormat="false" ht="12.75" hidden="false" customHeight="false" outlineLevel="0" collapsed="false">
      <c r="A1937" s="148" t="n">
        <v>37165</v>
      </c>
      <c r="B1937" s="144" t="s">
        <v>118</v>
      </c>
      <c r="C1937" s="144" t="s">
        <v>18</v>
      </c>
      <c r="D1937" s="145" t="n">
        <v>0</v>
      </c>
      <c r="E1937" s="145" t="n">
        <v>0</v>
      </c>
      <c r="F1937" s="149" t="n">
        <f aca="false">IF(REF_DT&lt;=LastDay,INDEX(IntraMonth_Buckets,MATCH($A1937,IntraSumMonths,0),1),INDEX(BucketTable,MATCH($A1937,SumMonths,0),1))</f>
        <v>1</v>
      </c>
      <c r="G1937" s="144" t="str">
        <f aca="false">INDEX(Book_Type,MATCH($B1937,Book,0),1)</f>
        <v>D</v>
      </c>
      <c r="H1937" s="144" t="str">
        <f aca="false">$F1937&amp;$C1937</f>
        <v>1NGI-MALIN</v>
      </c>
    </row>
    <row r="1938" customFormat="false" ht="12.75" hidden="false" customHeight="false" outlineLevel="0" collapsed="false">
      <c r="A1938" s="148" t="n">
        <v>37165</v>
      </c>
      <c r="B1938" s="144" t="s">
        <v>118</v>
      </c>
      <c r="C1938" s="144" t="s">
        <v>20</v>
      </c>
      <c r="D1938" s="145" t="n">
        <v>0</v>
      </c>
      <c r="E1938" s="145" t="n">
        <v>0</v>
      </c>
      <c r="F1938" s="149" t="n">
        <f aca="false">IF(REF_DT&lt;=LastDay,INDEX(IntraMonth_Buckets,MATCH($A1938,IntraSumMonths,0),1),INDEX(BucketTable,MATCH($A1938,SumMonths,0),1))</f>
        <v>1</v>
      </c>
      <c r="G1938" s="144" t="str">
        <f aca="false">INDEX(Book_Type,MATCH($B1938,Book,0),1)</f>
        <v>D</v>
      </c>
      <c r="H1938" s="144" t="str">
        <f aca="false">$F1938&amp;$C1938</f>
        <v>1NGI-SOCAL</v>
      </c>
    </row>
    <row r="1939" customFormat="false" ht="12.75" hidden="false" customHeight="false" outlineLevel="0" collapsed="false">
      <c r="A1939" s="148" t="n">
        <v>37196</v>
      </c>
      <c r="B1939" s="144" t="s">
        <v>118</v>
      </c>
      <c r="C1939" s="144" t="s">
        <v>71</v>
      </c>
      <c r="D1939" s="145" t="n">
        <v>149914.8796</v>
      </c>
      <c r="E1939" s="145" t="n">
        <v>-29982.97592</v>
      </c>
      <c r="F1939" s="149" t="n">
        <f aca="false">IF(REF_DT&lt;=LastDay,INDEX(IntraMonth_Buckets,MATCH($A1939,IntraSumMonths,0),1),INDEX(BucketTable,MATCH($A1939,SumMonths,0),1))</f>
        <v>2</v>
      </c>
      <c r="G1939" s="144" t="str">
        <f aca="false">INDEX(Book_Type,MATCH($B1939,Book,0),1)</f>
        <v>D</v>
      </c>
      <c r="H1939" s="144" t="str">
        <f aca="false">$F1939&amp;$C1939</f>
        <v>2CGPR-AECO/BASIS</v>
      </c>
    </row>
    <row r="1940" customFormat="false" ht="12.75" hidden="false" customHeight="false" outlineLevel="0" collapsed="false">
      <c r="A1940" s="148" t="n">
        <v>37196</v>
      </c>
      <c r="B1940" s="144" t="s">
        <v>118</v>
      </c>
      <c r="C1940" s="144" t="s">
        <v>36</v>
      </c>
      <c r="D1940" s="145" t="n">
        <v>149914.8797</v>
      </c>
      <c r="E1940" s="145" t="n">
        <v>-1499.148797</v>
      </c>
      <c r="F1940" s="149" t="n">
        <f aca="false">IF(REF_DT&lt;=LastDay,INDEX(IntraMonth_Buckets,MATCH($A1940,IntraSumMonths,0),1),INDEX(BucketTable,MATCH($A1940,SumMonths,0),1))</f>
        <v>2</v>
      </c>
      <c r="G1940" s="144" t="str">
        <f aca="false">INDEX(Book_Type,MATCH($B1940,Book,0),1)</f>
        <v>D</v>
      </c>
      <c r="H1940" s="144" t="str">
        <f aca="false">$F1940&amp;$C1940</f>
        <v>2IF-CIG/RKYMTN</v>
      </c>
    </row>
    <row r="1941" customFormat="false" ht="12.75" hidden="false" customHeight="false" outlineLevel="0" collapsed="false">
      <c r="A1941" s="148" t="n">
        <v>37196</v>
      </c>
      <c r="B1941" s="144" t="s">
        <v>118</v>
      </c>
      <c r="C1941" s="144" t="s">
        <v>46</v>
      </c>
      <c r="D1941" s="145" t="n">
        <v>149914.8796</v>
      </c>
      <c r="E1941" s="145" t="n">
        <v>-14991.48796</v>
      </c>
      <c r="F1941" s="149" t="n">
        <f aca="false">IF(REF_DT&lt;=LastDay,INDEX(IntraMonth_Buckets,MATCH($A1941,IntraSumMonths,0),1),INDEX(BucketTable,MATCH($A1941,SumMonths,0),1))</f>
        <v>2</v>
      </c>
      <c r="G1941" s="144" t="str">
        <f aca="false">INDEX(Book_Type,MATCH($B1941,Book,0),1)</f>
        <v>D</v>
      </c>
      <c r="H1941" s="144" t="str">
        <f aca="false">$F1941&amp;$C1941</f>
        <v>2IF-ELPO/PERMIAN</v>
      </c>
    </row>
    <row r="1942" customFormat="false" ht="12.75" hidden="false" customHeight="false" outlineLevel="0" collapsed="false">
      <c r="A1942" s="148" t="n">
        <v>37196</v>
      </c>
      <c r="B1942" s="144" t="s">
        <v>118</v>
      </c>
      <c r="C1942" s="144" t="s">
        <v>51</v>
      </c>
      <c r="D1942" s="145" t="n">
        <v>2711460.4561</v>
      </c>
      <c r="E1942" s="145" t="n">
        <v>-271146.04561</v>
      </c>
      <c r="F1942" s="149" t="n">
        <f aca="false">IF(REF_DT&lt;=LastDay,INDEX(IntraMonth_Buckets,MATCH($A1942,IntraSumMonths,0),1),INDEX(BucketTable,MATCH($A1942,SumMonths,0),1))</f>
        <v>2</v>
      </c>
      <c r="G1942" s="144" t="str">
        <f aca="false">INDEX(Book_Type,MATCH($B1942,Book,0),1)</f>
        <v>D</v>
      </c>
      <c r="H1942" s="144" t="str">
        <f aca="false">$F1942&amp;$C1942</f>
        <v>2IF-ELPO/SJ</v>
      </c>
    </row>
    <row r="1943" customFormat="false" ht="12.75" hidden="false" customHeight="false" outlineLevel="0" collapsed="false">
      <c r="A1943" s="148" t="n">
        <v>37196</v>
      </c>
      <c r="B1943" s="144" t="s">
        <v>118</v>
      </c>
      <c r="C1943" s="144" t="s">
        <v>66</v>
      </c>
      <c r="D1943" s="145" t="n">
        <v>0</v>
      </c>
      <c r="E1943" s="145" t="n">
        <v>0</v>
      </c>
      <c r="F1943" s="149" t="n">
        <f aca="false">IF(REF_DT&lt;=LastDay,INDEX(IntraMonth_Buckets,MATCH($A1943,IntraSumMonths,0),1),INDEX(BucketTable,MATCH($A1943,SumMonths,0),1))</f>
        <v>2</v>
      </c>
      <c r="G1943" s="144" t="str">
        <f aca="false">INDEX(Book_Type,MATCH($B1943,Book,0),1)</f>
        <v>D</v>
      </c>
      <c r="H1943" s="144" t="str">
        <f aca="false">$F1943&amp;$C1943</f>
        <v>2IF-NTHWST/CANBR</v>
      </c>
    </row>
    <row r="1944" customFormat="false" ht="12.75" hidden="false" customHeight="false" outlineLevel="0" collapsed="false">
      <c r="A1944" s="148" t="n">
        <v>37196</v>
      </c>
      <c r="B1944" s="144" t="s">
        <v>118</v>
      </c>
      <c r="C1944" s="144" t="s">
        <v>27</v>
      </c>
      <c r="D1944" s="145" t="n">
        <v>446746.3416</v>
      </c>
      <c r="E1944" s="145" t="n">
        <v>-44674.63416</v>
      </c>
      <c r="F1944" s="149" t="n">
        <f aca="false">IF(REF_DT&lt;=LastDay,INDEX(IntraMonth_Buckets,MATCH($A1944,IntraSumMonths,0),1),INDEX(BucketTable,MATCH($A1944,SumMonths,0),1))</f>
        <v>2</v>
      </c>
      <c r="G1944" s="144" t="str">
        <f aca="false">INDEX(Book_Type,MATCH($B1944,Book,0),1)</f>
        <v>D</v>
      </c>
      <c r="H1944" s="144" t="str">
        <f aca="false">$F1944&amp;$C1944</f>
        <v>2IF-NWPL_ROCKY_M</v>
      </c>
    </row>
    <row r="1945" customFormat="false" ht="12.75" hidden="false" customHeight="false" outlineLevel="0" collapsed="false">
      <c r="A1945" s="148" t="n">
        <v>37196</v>
      </c>
      <c r="B1945" s="144" t="s">
        <v>118</v>
      </c>
      <c r="C1945" s="144" t="s">
        <v>18</v>
      </c>
      <c r="D1945" s="145" t="n">
        <v>-299829.7592</v>
      </c>
      <c r="E1945" s="145" t="n">
        <v>2998.297592</v>
      </c>
      <c r="F1945" s="149" t="n">
        <f aca="false">IF(REF_DT&lt;=LastDay,INDEX(IntraMonth_Buckets,MATCH($A1945,IntraSumMonths,0),1),INDEX(BucketTable,MATCH($A1945,SumMonths,0),1))</f>
        <v>2</v>
      </c>
      <c r="G1945" s="144" t="str">
        <f aca="false">INDEX(Book_Type,MATCH($B1945,Book,0),1)</f>
        <v>D</v>
      </c>
      <c r="H1945" s="144" t="str">
        <f aca="false">$F1945&amp;$C1945</f>
        <v>2NGI-MALIN</v>
      </c>
    </row>
    <row r="1946" customFormat="false" ht="12.75" hidden="false" customHeight="false" outlineLevel="0" collapsed="false">
      <c r="A1946" s="148" t="n">
        <v>37196</v>
      </c>
      <c r="B1946" s="144" t="s">
        <v>118</v>
      </c>
      <c r="C1946" s="144" t="s">
        <v>13</v>
      </c>
      <c r="D1946" s="145" t="n">
        <v>0</v>
      </c>
      <c r="E1946" s="145" t="n">
        <v>0</v>
      </c>
      <c r="F1946" s="149" t="n">
        <f aca="false">IF(REF_DT&lt;=LastDay,INDEX(IntraMonth_Buckets,MATCH($A1946,IntraSumMonths,0),1),INDEX(BucketTable,MATCH($A1946,SumMonths,0),1))</f>
        <v>2</v>
      </c>
      <c r="G1946" s="144" t="str">
        <f aca="false">INDEX(Book_Type,MATCH($B1946,Book,0),1)</f>
        <v>D</v>
      </c>
      <c r="H1946" s="144" t="str">
        <f aca="false">$F1946&amp;$C1946</f>
        <v>2NGI-PGE/CG</v>
      </c>
    </row>
    <row r="1947" customFormat="false" ht="12.75" hidden="false" customHeight="false" outlineLevel="0" collapsed="false">
      <c r="A1947" s="148" t="n">
        <v>37196</v>
      </c>
      <c r="B1947" s="144" t="s">
        <v>118</v>
      </c>
      <c r="C1947" s="144" t="s">
        <v>20</v>
      </c>
      <c r="D1947" s="145" t="n">
        <v>-149914.8796</v>
      </c>
      <c r="E1947" s="145" t="n">
        <v>14991.48796</v>
      </c>
      <c r="F1947" s="149" t="n">
        <f aca="false">IF(REF_DT&lt;=LastDay,INDEX(IntraMonth_Buckets,MATCH($A1947,IntraSumMonths,0),1),INDEX(BucketTable,MATCH($A1947,SumMonths,0),1))</f>
        <v>2</v>
      </c>
      <c r="G1947" s="144" t="str">
        <f aca="false">INDEX(Book_Type,MATCH($B1947,Book,0),1)</f>
        <v>D</v>
      </c>
      <c r="H1947" s="144" t="str">
        <f aca="false">$F1947&amp;$C1947</f>
        <v>2NGI-SOCAL</v>
      </c>
    </row>
    <row r="1948" customFormat="false" ht="12.75" hidden="false" customHeight="false" outlineLevel="0" collapsed="false">
      <c r="A1948" s="148" t="n">
        <v>37226</v>
      </c>
      <c r="B1948" s="144" t="s">
        <v>118</v>
      </c>
      <c r="C1948" s="144" t="s">
        <v>71</v>
      </c>
      <c r="D1948" s="145" t="n">
        <v>154607.5378</v>
      </c>
      <c r="E1948" s="145" t="n">
        <v>-30921.50756</v>
      </c>
      <c r="F1948" s="149" t="n">
        <f aca="false">IF(REF_DT&lt;=LastDay,INDEX(IntraMonth_Buckets,MATCH($A1948,IntraSumMonths,0),1),INDEX(BucketTable,MATCH($A1948,SumMonths,0),1))</f>
        <v>3</v>
      </c>
      <c r="G1948" s="144" t="str">
        <f aca="false">INDEX(Book_Type,MATCH($B1948,Book,0),1)</f>
        <v>D</v>
      </c>
      <c r="H1948" s="144" t="str">
        <f aca="false">$F1948&amp;$C1948</f>
        <v>3CGPR-AECO/BASIS</v>
      </c>
    </row>
    <row r="1949" customFormat="false" ht="12.75" hidden="false" customHeight="false" outlineLevel="0" collapsed="false">
      <c r="A1949" s="148" t="n">
        <v>37226</v>
      </c>
      <c r="B1949" s="144" t="s">
        <v>118</v>
      </c>
      <c r="C1949" s="144" t="s">
        <v>36</v>
      </c>
      <c r="D1949" s="145" t="n">
        <v>-154607.5378</v>
      </c>
      <c r="E1949" s="145" t="n">
        <v>1546.075378</v>
      </c>
      <c r="F1949" s="149" t="n">
        <f aca="false">IF(REF_DT&lt;=LastDay,INDEX(IntraMonth_Buckets,MATCH($A1949,IntraSumMonths,0),1),INDEX(BucketTable,MATCH($A1949,SumMonths,0),1))</f>
        <v>3</v>
      </c>
      <c r="G1949" s="144" t="str">
        <f aca="false">INDEX(Book_Type,MATCH($B1949,Book,0),1)</f>
        <v>D</v>
      </c>
      <c r="H1949" s="144" t="str">
        <f aca="false">$F1949&amp;$C1949</f>
        <v>3IF-CIG/RKYMTN</v>
      </c>
    </row>
    <row r="1950" customFormat="false" ht="12.75" hidden="false" customHeight="false" outlineLevel="0" collapsed="false">
      <c r="A1950" s="148" t="n">
        <v>37226</v>
      </c>
      <c r="B1950" s="144" t="s">
        <v>118</v>
      </c>
      <c r="C1950" s="144" t="s">
        <v>46</v>
      </c>
      <c r="D1950" s="145" t="n">
        <v>773037.6887</v>
      </c>
      <c r="E1950" s="145" t="n">
        <v>-77303.76887</v>
      </c>
      <c r="F1950" s="149" t="n">
        <f aca="false">IF(REF_DT&lt;=LastDay,INDEX(IntraMonth_Buckets,MATCH($A1950,IntraSumMonths,0),1),INDEX(BucketTable,MATCH($A1950,SumMonths,0),1))</f>
        <v>3</v>
      </c>
      <c r="G1950" s="144" t="str">
        <f aca="false">INDEX(Book_Type,MATCH($B1950,Book,0),1)</f>
        <v>D</v>
      </c>
      <c r="H1950" s="144" t="str">
        <f aca="false">$F1950&amp;$C1950</f>
        <v>3IF-ELPO/PERMIAN</v>
      </c>
    </row>
    <row r="1951" customFormat="false" ht="12.75" hidden="false" customHeight="false" outlineLevel="0" collapsed="false">
      <c r="A1951" s="148" t="n">
        <v>37226</v>
      </c>
      <c r="B1951" s="144" t="s">
        <v>118</v>
      </c>
      <c r="C1951" s="144" t="s">
        <v>51</v>
      </c>
      <c r="D1951" s="145" t="n">
        <v>1389223.5372</v>
      </c>
      <c r="E1951" s="145" t="n">
        <v>-138922.35372</v>
      </c>
      <c r="F1951" s="149" t="n">
        <f aca="false">IF(REF_DT&lt;=LastDay,INDEX(IntraMonth_Buckets,MATCH($A1951,IntraSumMonths,0),1),INDEX(BucketTable,MATCH($A1951,SumMonths,0),1))</f>
        <v>3</v>
      </c>
      <c r="G1951" s="144" t="str">
        <f aca="false">INDEX(Book_Type,MATCH($B1951,Book,0),1)</f>
        <v>D</v>
      </c>
      <c r="H1951" s="144" t="str">
        <f aca="false">$F1951&amp;$C1951</f>
        <v>3IF-ELPO/SJ</v>
      </c>
    </row>
    <row r="1952" customFormat="false" ht="12.75" hidden="false" customHeight="false" outlineLevel="0" collapsed="false">
      <c r="A1952" s="148" t="n">
        <v>37226</v>
      </c>
      <c r="B1952" s="144" t="s">
        <v>118</v>
      </c>
      <c r="C1952" s="144" t="s">
        <v>27</v>
      </c>
      <c r="D1952" s="145" t="n">
        <v>-930737.3775</v>
      </c>
      <c r="E1952" s="145" t="n">
        <v>93073.73775</v>
      </c>
      <c r="F1952" s="149" t="n">
        <f aca="false">IF(REF_DT&lt;=LastDay,INDEX(IntraMonth_Buckets,MATCH($A1952,IntraSumMonths,0),1),INDEX(BucketTable,MATCH($A1952,SumMonths,0),1))</f>
        <v>3</v>
      </c>
      <c r="G1952" s="144" t="str">
        <f aca="false">INDEX(Book_Type,MATCH($B1952,Book,0),1)</f>
        <v>D</v>
      </c>
      <c r="H1952" s="144" t="str">
        <f aca="false">$F1952&amp;$C1952</f>
        <v>3IF-NWPL_ROCKY_M</v>
      </c>
    </row>
    <row r="1953" customFormat="false" ht="12.75" hidden="false" customHeight="false" outlineLevel="0" collapsed="false">
      <c r="A1953" s="148" t="n">
        <v>37226</v>
      </c>
      <c r="B1953" s="144" t="s">
        <v>118</v>
      </c>
      <c r="C1953" s="144" t="s">
        <v>18</v>
      </c>
      <c r="D1953" s="145" t="n">
        <v>-309215.0756</v>
      </c>
      <c r="E1953" s="145" t="n">
        <v>3092.150756</v>
      </c>
      <c r="F1953" s="149" t="n">
        <f aca="false">IF(REF_DT&lt;=LastDay,INDEX(IntraMonth_Buckets,MATCH($A1953,IntraSumMonths,0),1),INDEX(BucketTable,MATCH($A1953,SumMonths,0),1))</f>
        <v>3</v>
      </c>
      <c r="G1953" s="144" t="str">
        <f aca="false">INDEX(Book_Type,MATCH($B1953,Book,0),1)</f>
        <v>D</v>
      </c>
      <c r="H1953" s="144" t="str">
        <f aca="false">$F1953&amp;$C1953</f>
        <v>3NGI-MALIN</v>
      </c>
    </row>
    <row r="1954" customFormat="false" ht="12.75" hidden="false" customHeight="false" outlineLevel="0" collapsed="false">
      <c r="A1954" s="148" t="n">
        <v>37226</v>
      </c>
      <c r="B1954" s="144" t="s">
        <v>118</v>
      </c>
      <c r="C1954" s="144" t="s">
        <v>13</v>
      </c>
      <c r="D1954" s="145" t="n">
        <v>0</v>
      </c>
      <c r="E1954" s="145" t="n">
        <v>0</v>
      </c>
      <c r="F1954" s="149" t="n">
        <f aca="false">IF(REF_DT&lt;=LastDay,INDEX(IntraMonth_Buckets,MATCH($A1954,IntraSumMonths,0),1),INDEX(BucketTable,MATCH($A1954,SumMonths,0),1))</f>
        <v>3</v>
      </c>
      <c r="G1954" s="144" t="str">
        <f aca="false">INDEX(Book_Type,MATCH($B1954,Book,0),1)</f>
        <v>D</v>
      </c>
      <c r="H1954" s="144" t="str">
        <f aca="false">$F1954&amp;$C1954</f>
        <v>3NGI-PGE/CG</v>
      </c>
    </row>
    <row r="1955" customFormat="false" ht="12.75" hidden="false" customHeight="false" outlineLevel="0" collapsed="false">
      <c r="A1955" s="148" t="n">
        <v>37226</v>
      </c>
      <c r="B1955" s="144" t="s">
        <v>118</v>
      </c>
      <c r="C1955" s="144" t="s">
        <v>20</v>
      </c>
      <c r="D1955" s="145" t="n">
        <v>-309215.0756</v>
      </c>
      <c r="E1955" s="145" t="n">
        <v>30921.50756</v>
      </c>
      <c r="F1955" s="149" t="n">
        <f aca="false">IF(REF_DT&lt;=LastDay,INDEX(IntraMonth_Buckets,MATCH($A1955,IntraSumMonths,0),1),INDEX(BucketTable,MATCH($A1955,SumMonths,0),1))</f>
        <v>3</v>
      </c>
      <c r="G1955" s="144" t="str">
        <f aca="false">INDEX(Book_Type,MATCH($B1955,Book,0),1)</f>
        <v>D</v>
      </c>
      <c r="H1955" s="144" t="str">
        <f aca="false">$F1955&amp;$C1955</f>
        <v>3NGI-SOCAL</v>
      </c>
    </row>
    <row r="1956" customFormat="false" ht="12.75" hidden="false" customHeight="false" outlineLevel="0" collapsed="false">
      <c r="A1956" s="148" t="n">
        <v>37257</v>
      </c>
      <c r="B1956" s="144" t="s">
        <v>118</v>
      </c>
      <c r="C1956" s="144" t="s">
        <v>71</v>
      </c>
      <c r="D1956" s="145" t="n">
        <v>154305.9041</v>
      </c>
      <c r="E1956" s="145" t="n">
        <v>-30861.18082</v>
      </c>
      <c r="F1956" s="149" t="n">
        <f aca="false">IF(REF_DT&lt;=LastDay,INDEX(IntraMonth_Buckets,MATCH($A1956,IntraSumMonths,0),1),INDEX(BucketTable,MATCH($A1956,SumMonths,0),1))</f>
        <v>3</v>
      </c>
      <c r="G1956" s="144" t="str">
        <f aca="false">INDEX(Book_Type,MATCH($B1956,Book,0),1)</f>
        <v>D</v>
      </c>
      <c r="H1956" s="144" t="str">
        <f aca="false">$F1956&amp;$C1956</f>
        <v>3CGPR-AECO/BASIS</v>
      </c>
    </row>
    <row r="1957" customFormat="false" ht="12.75" hidden="false" customHeight="false" outlineLevel="0" collapsed="false">
      <c r="A1957" s="148" t="n">
        <v>37257</v>
      </c>
      <c r="B1957" s="144" t="s">
        <v>118</v>
      </c>
      <c r="C1957" s="144" t="s">
        <v>36</v>
      </c>
      <c r="D1957" s="145" t="n">
        <v>-154305.9041</v>
      </c>
      <c r="E1957" s="145" t="n">
        <v>1543.059041</v>
      </c>
      <c r="F1957" s="149" t="n">
        <f aca="false">IF(REF_DT&lt;=LastDay,INDEX(IntraMonth_Buckets,MATCH($A1957,IntraSumMonths,0),1),INDEX(BucketTable,MATCH($A1957,SumMonths,0),1))</f>
        <v>3</v>
      </c>
      <c r="G1957" s="144" t="str">
        <f aca="false">INDEX(Book_Type,MATCH($B1957,Book,0),1)</f>
        <v>D</v>
      </c>
      <c r="H1957" s="144" t="str">
        <f aca="false">$F1957&amp;$C1957</f>
        <v>3IF-CIG/RKYMTN</v>
      </c>
    </row>
    <row r="1958" customFormat="false" ht="12.75" hidden="false" customHeight="false" outlineLevel="0" collapsed="false">
      <c r="A1958" s="148" t="n">
        <v>37257</v>
      </c>
      <c r="B1958" s="144" t="s">
        <v>118</v>
      </c>
      <c r="C1958" s="144" t="s">
        <v>46</v>
      </c>
      <c r="D1958" s="145" t="n">
        <v>617223.6164</v>
      </c>
      <c r="E1958" s="145" t="n">
        <v>-61722.36164</v>
      </c>
      <c r="F1958" s="149" t="n">
        <f aca="false">IF(REF_DT&lt;=LastDay,INDEX(IntraMonth_Buckets,MATCH($A1958,IntraSumMonths,0),1),INDEX(BucketTable,MATCH($A1958,SumMonths,0),1))</f>
        <v>3</v>
      </c>
      <c r="G1958" s="144" t="str">
        <f aca="false">INDEX(Book_Type,MATCH($B1958,Book,0),1)</f>
        <v>D</v>
      </c>
      <c r="H1958" s="144" t="str">
        <f aca="false">$F1958&amp;$C1958</f>
        <v>3IF-ELPO/PERMIAN</v>
      </c>
    </row>
    <row r="1959" customFormat="false" ht="12.75" hidden="false" customHeight="false" outlineLevel="0" collapsed="false">
      <c r="A1959" s="148" t="n">
        <v>37257</v>
      </c>
      <c r="B1959" s="144" t="s">
        <v>118</v>
      </c>
      <c r="C1959" s="144" t="s">
        <v>51</v>
      </c>
      <c r="D1959" s="145" t="n">
        <v>-157541.3505</v>
      </c>
      <c r="E1959" s="145" t="n">
        <v>15754.13505</v>
      </c>
      <c r="F1959" s="149" t="n">
        <f aca="false">IF(REF_DT&lt;=LastDay,INDEX(IntraMonth_Buckets,MATCH($A1959,IntraSumMonths,0),1),INDEX(BucketTable,MATCH($A1959,SumMonths,0),1))</f>
        <v>3</v>
      </c>
      <c r="G1959" s="144" t="str">
        <f aca="false">INDEX(Book_Type,MATCH($B1959,Book,0),1)</f>
        <v>D</v>
      </c>
      <c r="H1959" s="144" t="str">
        <f aca="false">$F1959&amp;$C1959</f>
        <v>3IF-ELPO/SJ</v>
      </c>
    </row>
    <row r="1960" customFormat="false" ht="12.75" hidden="false" customHeight="false" outlineLevel="0" collapsed="false">
      <c r="A1960" s="148" t="n">
        <v>37257</v>
      </c>
      <c r="B1960" s="144" t="s">
        <v>118</v>
      </c>
      <c r="C1960" s="144" t="s">
        <v>27</v>
      </c>
      <c r="D1960" s="145" t="n">
        <v>-1391839.2548</v>
      </c>
      <c r="E1960" s="145" t="n">
        <v>139183.92548</v>
      </c>
      <c r="F1960" s="149" t="n">
        <f aca="false">IF(REF_DT&lt;=LastDay,INDEX(IntraMonth_Buckets,MATCH($A1960,IntraSumMonths,0),1),INDEX(BucketTable,MATCH($A1960,SumMonths,0),1))</f>
        <v>3</v>
      </c>
      <c r="G1960" s="144" t="str">
        <f aca="false">INDEX(Book_Type,MATCH($B1960,Book,0),1)</f>
        <v>D</v>
      </c>
      <c r="H1960" s="144" t="str">
        <f aca="false">$F1960&amp;$C1960</f>
        <v>3IF-NWPL_ROCKY_M</v>
      </c>
    </row>
    <row r="1961" customFormat="false" ht="12.75" hidden="false" customHeight="false" outlineLevel="0" collapsed="false">
      <c r="A1961" s="148" t="n">
        <v>37257</v>
      </c>
      <c r="B1961" s="144" t="s">
        <v>118</v>
      </c>
      <c r="C1961" s="144" t="s">
        <v>18</v>
      </c>
      <c r="D1961" s="145" t="n">
        <v>-308611.8082</v>
      </c>
      <c r="E1961" s="145" t="n">
        <v>3086.118082</v>
      </c>
      <c r="F1961" s="149" t="n">
        <f aca="false">IF(REF_DT&lt;=LastDay,INDEX(IntraMonth_Buckets,MATCH($A1961,IntraSumMonths,0),1),INDEX(BucketTable,MATCH($A1961,SumMonths,0),1))</f>
        <v>3</v>
      </c>
      <c r="G1961" s="144" t="str">
        <f aca="false">INDEX(Book_Type,MATCH($B1961,Book,0),1)</f>
        <v>D</v>
      </c>
      <c r="H1961" s="144" t="str">
        <f aca="false">$F1961&amp;$C1961</f>
        <v>3NGI-MALIN</v>
      </c>
    </row>
    <row r="1962" customFormat="false" ht="12.75" hidden="false" customHeight="false" outlineLevel="0" collapsed="false">
      <c r="A1962" s="148" t="n">
        <v>37257</v>
      </c>
      <c r="B1962" s="144" t="s">
        <v>118</v>
      </c>
      <c r="C1962" s="144" t="s">
        <v>13</v>
      </c>
      <c r="D1962" s="145" t="n">
        <v>0</v>
      </c>
      <c r="E1962" s="145" t="n">
        <v>0</v>
      </c>
      <c r="F1962" s="149" t="n">
        <f aca="false">IF(REF_DT&lt;=LastDay,INDEX(IntraMonth_Buckets,MATCH($A1962,IntraSumMonths,0),1),INDEX(BucketTable,MATCH($A1962,SumMonths,0),1))</f>
        <v>3</v>
      </c>
      <c r="G1962" s="144" t="str">
        <f aca="false">INDEX(Book_Type,MATCH($B1962,Book,0),1)</f>
        <v>D</v>
      </c>
      <c r="H1962" s="144" t="str">
        <f aca="false">$F1962&amp;$C1962</f>
        <v>3NGI-PGE/CG</v>
      </c>
    </row>
    <row r="1963" customFormat="false" ht="12.75" hidden="false" customHeight="false" outlineLevel="0" collapsed="false">
      <c r="A1963" s="148" t="n">
        <v>37257</v>
      </c>
      <c r="B1963" s="144" t="s">
        <v>118</v>
      </c>
      <c r="C1963" s="144" t="s">
        <v>20</v>
      </c>
      <c r="D1963" s="145" t="n">
        <v>-308611.8081</v>
      </c>
      <c r="E1963" s="145" t="n">
        <v>30861.18081</v>
      </c>
      <c r="F1963" s="149" t="n">
        <f aca="false">IF(REF_DT&lt;=LastDay,INDEX(IntraMonth_Buckets,MATCH($A1963,IntraSumMonths,0),1),INDEX(BucketTable,MATCH($A1963,SumMonths,0),1))</f>
        <v>3</v>
      </c>
      <c r="G1963" s="144" t="str">
        <f aca="false">INDEX(Book_Type,MATCH($B1963,Book,0),1)</f>
        <v>D</v>
      </c>
      <c r="H1963" s="144" t="str">
        <f aca="false">$F1963&amp;$C1963</f>
        <v>3NGI-SOCAL</v>
      </c>
    </row>
    <row r="1964" customFormat="false" ht="12.75" hidden="false" customHeight="false" outlineLevel="0" collapsed="false">
      <c r="A1964" s="148" t="n">
        <v>37288</v>
      </c>
      <c r="B1964" s="144" t="s">
        <v>118</v>
      </c>
      <c r="C1964" s="144" t="s">
        <v>71</v>
      </c>
      <c r="D1964" s="145" t="n">
        <v>139099.9449</v>
      </c>
      <c r="E1964" s="145" t="n">
        <v>-27819.98898</v>
      </c>
      <c r="F1964" s="149" t="n">
        <f aca="false">IF(REF_DT&lt;=LastDay,INDEX(IntraMonth_Buckets,MATCH($A1964,IntraSumMonths,0),1),INDEX(BucketTable,MATCH($A1964,SumMonths,0),1))</f>
        <v>3</v>
      </c>
      <c r="G1964" s="144" t="str">
        <f aca="false">INDEX(Book_Type,MATCH($B1964,Book,0),1)</f>
        <v>D</v>
      </c>
      <c r="H1964" s="144" t="str">
        <f aca="false">$F1964&amp;$C1964</f>
        <v>3CGPR-AECO/BASIS</v>
      </c>
    </row>
    <row r="1965" customFormat="false" ht="12.75" hidden="false" customHeight="false" outlineLevel="0" collapsed="false">
      <c r="A1965" s="148" t="n">
        <v>37288</v>
      </c>
      <c r="B1965" s="144" t="s">
        <v>118</v>
      </c>
      <c r="C1965" s="144" t="s">
        <v>36</v>
      </c>
      <c r="D1965" s="145" t="n">
        <v>-139099.9449</v>
      </c>
      <c r="E1965" s="145" t="n">
        <v>1390.999449</v>
      </c>
      <c r="F1965" s="149" t="n">
        <f aca="false">IF(REF_DT&lt;=LastDay,INDEX(IntraMonth_Buckets,MATCH($A1965,IntraSumMonths,0),1),INDEX(BucketTable,MATCH($A1965,SumMonths,0),1))</f>
        <v>3</v>
      </c>
      <c r="G1965" s="144" t="str">
        <f aca="false">INDEX(Book_Type,MATCH($B1965,Book,0),1)</f>
        <v>D</v>
      </c>
      <c r="H1965" s="144" t="str">
        <f aca="false">$F1965&amp;$C1965</f>
        <v>3IF-CIG/RKYMTN</v>
      </c>
    </row>
    <row r="1966" customFormat="false" ht="12.75" hidden="false" customHeight="false" outlineLevel="0" collapsed="false">
      <c r="A1966" s="148" t="n">
        <v>37288</v>
      </c>
      <c r="B1966" s="144" t="s">
        <v>118</v>
      </c>
      <c r="C1966" s="144" t="s">
        <v>46</v>
      </c>
      <c r="D1966" s="145" t="n">
        <v>278199.8899</v>
      </c>
      <c r="E1966" s="145" t="n">
        <v>-27819.98899</v>
      </c>
      <c r="F1966" s="149" t="n">
        <f aca="false">IF(REF_DT&lt;=LastDay,INDEX(IntraMonth_Buckets,MATCH($A1966,IntraSumMonths,0),1),INDEX(BucketTable,MATCH($A1966,SumMonths,0),1))</f>
        <v>3</v>
      </c>
      <c r="G1966" s="144" t="str">
        <f aca="false">INDEX(Book_Type,MATCH($B1966,Book,0),1)</f>
        <v>D</v>
      </c>
      <c r="H1966" s="144" t="str">
        <f aca="false">$F1966&amp;$C1966</f>
        <v>3IF-ELPO/PERMIAN</v>
      </c>
    </row>
    <row r="1967" customFormat="false" ht="12.75" hidden="false" customHeight="false" outlineLevel="0" collapsed="false">
      <c r="A1967" s="148" t="n">
        <v>37288</v>
      </c>
      <c r="B1967" s="144" t="s">
        <v>118</v>
      </c>
      <c r="C1967" s="144" t="s">
        <v>51</v>
      </c>
      <c r="D1967" s="145" t="n">
        <v>-130654.5911</v>
      </c>
      <c r="E1967" s="145" t="n">
        <v>13065.45911</v>
      </c>
      <c r="F1967" s="149" t="n">
        <f aca="false">IF(REF_DT&lt;=LastDay,INDEX(IntraMonth_Buckets,MATCH($A1967,IntraSumMonths,0),1),INDEX(BucketTable,MATCH($A1967,SumMonths,0),1))</f>
        <v>3</v>
      </c>
      <c r="G1967" s="144" t="str">
        <f aca="false">INDEX(Book_Type,MATCH($B1967,Book,0),1)</f>
        <v>D</v>
      </c>
      <c r="H1967" s="144" t="str">
        <f aca="false">$F1967&amp;$C1967</f>
        <v>3IF-ELPO/SJ</v>
      </c>
    </row>
    <row r="1968" customFormat="false" ht="12.75" hidden="false" customHeight="false" outlineLevel="0" collapsed="false">
      <c r="A1968" s="148" t="n">
        <v>37288</v>
      </c>
      <c r="B1968" s="144" t="s">
        <v>118</v>
      </c>
      <c r="C1968" s="144" t="s">
        <v>27</v>
      </c>
      <c r="D1968" s="145" t="n">
        <v>-1254681.5031</v>
      </c>
      <c r="E1968" s="145" t="n">
        <v>125468.15031</v>
      </c>
      <c r="F1968" s="149" t="n">
        <f aca="false">IF(REF_DT&lt;=LastDay,INDEX(IntraMonth_Buckets,MATCH($A1968,IntraSumMonths,0),1),INDEX(BucketTable,MATCH($A1968,SumMonths,0),1))</f>
        <v>3</v>
      </c>
      <c r="G1968" s="144" t="str">
        <f aca="false">INDEX(Book_Type,MATCH($B1968,Book,0),1)</f>
        <v>D</v>
      </c>
      <c r="H1968" s="144" t="str">
        <f aca="false">$F1968&amp;$C1968</f>
        <v>3IF-NWPL_ROCKY_M</v>
      </c>
    </row>
    <row r="1969" customFormat="false" ht="12.75" hidden="false" customHeight="false" outlineLevel="0" collapsed="false">
      <c r="A1969" s="148" t="n">
        <v>37288</v>
      </c>
      <c r="B1969" s="144" t="s">
        <v>118</v>
      </c>
      <c r="C1969" s="144" t="s">
        <v>18</v>
      </c>
      <c r="D1969" s="145" t="n">
        <v>-278199.8898</v>
      </c>
      <c r="E1969" s="145" t="n">
        <v>2781.998898</v>
      </c>
      <c r="F1969" s="149" t="n">
        <f aca="false">IF(REF_DT&lt;=LastDay,INDEX(IntraMonth_Buckets,MATCH($A1969,IntraSumMonths,0),1),INDEX(BucketTable,MATCH($A1969,SumMonths,0),1))</f>
        <v>3</v>
      </c>
      <c r="G1969" s="144" t="str">
        <f aca="false">INDEX(Book_Type,MATCH($B1969,Book,0),1)</f>
        <v>D</v>
      </c>
      <c r="H1969" s="144" t="str">
        <f aca="false">$F1969&amp;$C1969</f>
        <v>3NGI-MALIN</v>
      </c>
    </row>
    <row r="1970" customFormat="false" ht="12.75" hidden="false" customHeight="false" outlineLevel="0" collapsed="false">
      <c r="A1970" s="148" t="n">
        <v>37288</v>
      </c>
      <c r="B1970" s="144" t="s">
        <v>118</v>
      </c>
      <c r="C1970" s="144" t="s">
        <v>13</v>
      </c>
      <c r="D1970" s="145" t="n">
        <v>0</v>
      </c>
      <c r="E1970" s="145" t="n">
        <v>0</v>
      </c>
      <c r="F1970" s="149" t="n">
        <f aca="false">IF(REF_DT&lt;=LastDay,INDEX(IntraMonth_Buckets,MATCH($A1970,IntraSumMonths,0),1),INDEX(BucketTable,MATCH($A1970,SumMonths,0),1))</f>
        <v>3</v>
      </c>
      <c r="G1970" s="144" t="str">
        <f aca="false">INDEX(Book_Type,MATCH($B1970,Book,0),1)</f>
        <v>D</v>
      </c>
      <c r="H1970" s="144" t="str">
        <f aca="false">$F1970&amp;$C1970</f>
        <v>3NGI-PGE/CG</v>
      </c>
    </row>
    <row r="1971" customFormat="false" ht="12.75" hidden="false" customHeight="false" outlineLevel="0" collapsed="false">
      <c r="A1971" s="148" t="n">
        <v>37288</v>
      </c>
      <c r="B1971" s="144" t="s">
        <v>118</v>
      </c>
      <c r="C1971" s="144" t="s">
        <v>20</v>
      </c>
      <c r="D1971" s="145" t="n">
        <v>-278199.8899</v>
      </c>
      <c r="E1971" s="145" t="n">
        <v>27819.98899</v>
      </c>
      <c r="F1971" s="149" t="n">
        <f aca="false">IF(REF_DT&lt;=LastDay,INDEX(IntraMonth_Buckets,MATCH($A1971,IntraSumMonths,0),1),INDEX(BucketTable,MATCH($A1971,SumMonths,0),1))</f>
        <v>3</v>
      </c>
      <c r="G1971" s="144" t="str">
        <f aca="false">INDEX(Book_Type,MATCH($B1971,Book,0),1)</f>
        <v>D</v>
      </c>
      <c r="H1971" s="144" t="str">
        <f aca="false">$F1971&amp;$C1971</f>
        <v>3NGI-SOCAL</v>
      </c>
    </row>
    <row r="1972" customFormat="false" ht="12.75" hidden="false" customHeight="false" outlineLevel="0" collapsed="false">
      <c r="A1972" s="148" t="n">
        <v>37316</v>
      </c>
      <c r="B1972" s="144" t="s">
        <v>118</v>
      </c>
      <c r="C1972" s="144" t="s">
        <v>71</v>
      </c>
      <c r="D1972" s="145" t="n">
        <v>153747.2268</v>
      </c>
      <c r="E1972" s="145" t="n">
        <v>-30749.44536</v>
      </c>
      <c r="F1972" s="149" t="n">
        <f aca="false">IF(REF_DT&lt;=LastDay,INDEX(IntraMonth_Buckets,MATCH($A1972,IntraSumMonths,0),1),INDEX(BucketTable,MATCH($A1972,SumMonths,0),1))</f>
        <v>3</v>
      </c>
      <c r="G1972" s="144" t="str">
        <f aca="false">INDEX(Book_Type,MATCH($B1972,Book,0),1)</f>
        <v>D</v>
      </c>
      <c r="H1972" s="144" t="str">
        <f aca="false">$F1972&amp;$C1972</f>
        <v>3CGPR-AECO/BASIS</v>
      </c>
    </row>
    <row r="1973" customFormat="false" ht="12.75" hidden="false" customHeight="false" outlineLevel="0" collapsed="false">
      <c r="A1973" s="148" t="n">
        <v>37316</v>
      </c>
      <c r="B1973" s="144" t="s">
        <v>118</v>
      </c>
      <c r="C1973" s="144" t="s">
        <v>36</v>
      </c>
      <c r="D1973" s="145" t="n">
        <v>-153747.2268</v>
      </c>
      <c r="E1973" s="145" t="n">
        <v>1537.472268</v>
      </c>
      <c r="F1973" s="149" t="n">
        <f aca="false">IF(REF_DT&lt;=LastDay,INDEX(IntraMonth_Buckets,MATCH($A1973,IntraSumMonths,0),1),INDEX(BucketTable,MATCH($A1973,SumMonths,0),1))</f>
        <v>3</v>
      </c>
      <c r="G1973" s="144" t="str">
        <f aca="false">INDEX(Book_Type,MATCH($B1973,Book,0),1)</f>
        <v>D</v>
      </c>
      <c r="H1973" s="144" t="str">
        <f aca="false">$F1973&amp;$C1973</f>
        <v>3IF-CIG/RKYMTN</v>
      </c>
    </row>
    <row r="1974" customFormat="false" ht="12.75" hidden="false" customHeight="false" outlineLevel="0" collapsed="false">
      <c r="A1974" s="148" t="n">
        <v>37316</v>
      </c>
      <c r="B1974" s="144" t="s">
        <v>118</v>
      </c>
      <c r="C1974" s="144" t="s">
        <v>46</v>
      </c>
      <c r="D1974" s="145" t="n">
        <v>307494.4536</v>
      </c>
      <c r="E1974" s="145" t="n">
        <v>-30749.44536</v>
      </c>
      <c r="F1974" s="149" t="n">
        <f aca="false">IF(REF_DT&lt;=LastDay,INDEX(IntraMonth_Buckets,MATCH($A1974,IntraSumMonths,0),1),INDEX(BucketTable,MATCH($A1974,SumMonths,0),1))</f>
        <v>3</v>
      </c>
      <c r="G1974" s="144" t="str">
        <f aca="false">INDEX(Book_Type,MATCH($B1974,Book,0),1)</f>
        <v>D</v>
      </c>
      <c r="H1974" s="144" t="str">
        <f aca="false">$F1974&amp;$C1974</f>
        <v>3IF-ELPO/PERMIAN</v>
      </c>
    </row>
    <row r="1975" customFormat="false" ht="12.75" hidden="false" customHeight="false" outlineLevel="0" collapsed="false">
      <c r="A1975" s="148" t="n">
        <v>37316</v>
      </c>
      <c r="B1975" s="144" t="s">
        <v>118</v>
      </c>
      <c r="C1975" s="144" t="s">
        <v>51</v>
      </c>
      <c r="D1975" s="145" t="n">
        <v>247.9795</v>
      </c>
      <c r="E1975" s="145" t="n">
        <v>-24.79795</v>
      </c>
      <c r="F1975" s="149" t="n">
        <f aca="false">IF(REF_DT&lt;=LastDay,INDEX(IntraMonth_Buckets,MATCH($A1975,IntraSumMonths,0),1),INDEX(BucketTable,MATCH($A1975,SumMonths,0),1))</f>
        <v>3</v>
      </c>
      <c r="G1975" s="144" t="str">
        <f aca="false">INDEX(Book_Type,MATCH($B1975,Book,0),1)</f>
        <v>D</v>
      </c>
      <c r="H1975" s="144" t="str">
        <f aca="false">$F1975&amp;$C1975</f>
        <v>3IF-ELPO/SJ</v>
      </c>
    </row>
    <row r="1976" customFormat="false" ht="12.75" hidden="false" customHeight="false" outlineLevel="0" collapsed="false">
      <c r="A1976" s="148" t="n">
        <v>37316</v>
      </c>
      <c r="B1976" s="144" t="s">
        <v>118</v>
      </c>
      <c r="C1976" s="144" t="s">
        <v>27</v>
      </c>
      <c r="D1976" s="145" t="n">
        <v>-1383725.0412</v>
      </c>
      <c r="E1976" s="145" t="n">
        <v>138372.50412</v>
      </c>
      <c r="F1976" s="149" t="n">
        <f aca="false">IF(REF_DT&lt;=LastDay,INDEX(IntraMonth_Buckets,MATCH($A1976,IntraSumMonths,0),1),INDEX(BucketTable,MATCH($A1976,SumMonths,0),1))</f>
        <v>3</v>
      </c>
      <c r="G1976" s="144" t="str">
        <f aca="false">INDEX(Book_Type,MATCH($B1976,Book,0),1)</f>
        <v>D</v>
      </c>
      <c r="H1976" s="144" t="str">
        <f aca="false">$F1976&amp;$C1976</f>
        <v>3IF-NWPL_ROCKY_M</v>
      </c>
    </row>
    <row r="1977" customFormat="false" ht="12.75" hidden="false" customHeight="false" outlineLevel="0" collapsed="false">
      <c r="A1977" s="148" t="n">
        <v>37316</v>
      </c>
      <c r="B1977" s="144" t="s">
        <v>118</v>
      </c>
      <c r="C1977" s="144" t="s">
        <v>18</v>
      </c>
      <c r="D1977" s="145" t="n">
        <v>-307494.4536</v>
      </c>
      <c r="E1977" s="145" t="n">
        <v>3074.944536</v>
      </c>
      <c r="F1977" s="149" t="n">
        <f aca="false">IF(REF_DT&lt;=LastDay,INDEX(IntraMonth_Buckets,MATCH($A1977,IntraSumMonths,0),1),INDEX(BucketTable,MATCH($A1977,SumMonths,0),1))</f>
        <v>3</v>
      </c>
      <c r="G1977" s="144" t="str">
        <f aca="false">INDEX(Book_Type,MATCH($B1977,Book,0),1)</f>
        <v>D</v>
      </c>
      <c r="H1977" s="144" t="str">
        <f aca="false">$F1977&amp;$C1977</f>
        <v>3NGI-MALIN</v>
      </c>
    </row>
    <row r="1978" customFormat="false" ht="12.75" hidden="false" customHeight="false" outlineLevel="0" collapsed="false">
      <c r="A1978" s="148" t="n">
        <v>37316</v>
      </c>
      <c r="B1978" s="144" t="s">
        <v>118</v>
      </c>
      <c r="C1978" s="144" t="s">
        <v>13</v>
      </c>
      <c r="D1978" s="145" t="n">
        <v>0</v>
      </c>
      <c r="E1978" s="145" t="n">
        <v>0</v>
      </c>
      <c r="F1978" s="149" t="n">
        <f aca="false">IF(REF_DT&lt;=LastDay,INDEX(IntraMonth_Buckets,MATCH($A1978,IntraSumMonths,0),1),INDEX(BucketTable,MATCH($A1978,SumMonths,0),1))</f>
        <v>3</v>
      </c>
      <c r="G1978" s="144" t="str">
        <f aca="false">INDEX(Book_Type,MATCH($B1978,Book,0),1)</f>
        <v>D</v>
      </c>
      <c r="H1978" s="144" t="str">
        <f aca="false">$F1978&amp;$C1978</f>
        <v>3NGI-PGE/CG</v>
      </c>
    </row>
    <row r="1979" customFormat="false" ht="12.75" hidden="false" customHeight="false" outlineLevel="0" collapsed="false">
      <c r="A1979" s="148" t="n">
        <v>37316</v>
      </c>
      <c r="B1979" s="144" t="s">
        <v>118</v>
      </c>
      <c r="C1979" s="144" t="s">
        <v>20</v>
      </c>
      <c r="D1979" s="145" t="n">
        <v>-307494.4536</v>
      </c>
      <c r="E1979" s="145" t="n">
        <v>30749.44536</v>
      </c>
      <c r="F1979" s="149" t="n">
        <f aca="false">IF(REF_DT&lt;=LastDay,INDEX(IntraMonth_Buckets,MATCH($A1979,IntraSumMonths,0),1),INDEX(BucketTable,MATCH($A1979,SumMonths,0),1))</f>
        <v>3</v>
      </c>
      <c r="G1979" s="144" t="str">
        <f aca="false">INDEX(Book_Type,MATCH($B1979,Book,0),1)</f>
        <v>D</v>
      </c>
      <c r="H1979" s="144" t="str">
        <f aca="false">$F1979&amp;$C1979</f>
        <v>3NGI-SOCAL</v>
      </c>
    </row>
    <row r="1980" customFormat="false" ht="12.75" hidden="false" customHeight="false" outlineLevel="0" collapsed="false">
      <c r="A1980" s="148" t="n">
        <v>37347</v>
      </c>
      <c r="B1980" s="144" t="s">
        <v>118</v>
      </c>
      <c r="C1980" s="144" t="s">
        <v>71</v>
      </c>
      <c r="D1980" s="145" t="n">
        <v>148511.0894</v>
      </c>
      <c r="E1980" s="145" t="n">
        <v>0</v>
      </c>
      <c r="F1980" s="149" t="n">
        <f aca="false">IF(REF_DT&lt;=LastDay,INDEX(IntraMonth_Buckets,MATCH($A1980,IntraSumMonths,0),1),INDEX(BucketTable,MATCH($A1980,SumMonths,0),1))</f>
        <v>4</v>
      </c>
      <c r="G1980" s="144" t="str">
        <f aca="false">INDEX(Book_Type,MATCH($B1980,Book,0),1)</f>
        <v>D</v>
      </c>
      <c r="H1980" s="144" t="str">
        <f aca="false">$F1980&amp;$C1980</f>
        <v>4CGPR-AECO/BASIS</v>
      </c>
    </row>
    <row r="1981" customFormat="false" ht="12.75" hidden="false" customHeight="false" outlineLevel="0" collapsed="false">
      <c r="A1981" s="148" t="n">
        <v>37347</v>
      </c>
      <c r="B1981" s="144" t="s">
        <v>118</v>
      </c>
      <c r="C1981" s="144" t="s">
        <v>51</v>
      </c>
      <c r="D1981" s="145" t="n">
        <v>2123708.5791</v>
      </c>
      <c r="E1981" s="145" t="n">
        <v>-212370.85791</v>
      </c>
      <c r="F1981" s="149" t="n">
        <f aca="false">IF(REF_DT&lt;=LastDay,INDEX(IntraMonth_Buckets,MATCH($A1981,IntraSumMonths,0),1),INDEX(BucketTable,MATCH($A1981,SumMonths,0),1))</f>
        <v>4</v>
      </c>
      <c r="G1981" s="144" t="str">
        <f aca="false">INDEX(Book_Type,MATCH($B1981,Book,0),1)</f>
        <v>D</v>
      </c>
      <c r="H1981" s="144" t="str">
        <f aca="false">$F1981&amp;$C1981</f>
        <v>4IF-ELPO/SJ</v>
      </c>
    </row>
    <row r="1982" customFormat="false" ht="12.75" hidden="false" customHeight="false" outlineLevel="0" collapsed="false">
      <c r="A1982" s="148" t="n">
        <v>37347</v>
      </c>
      <c r="B1982" s="144" t="s">
        <v>118</v>
      </c>
      <c r="C1982" s="144" t="s">
        <v>27</v>
      </c>
      <c r="D1982" s="145" t="n">
        <v>-1856388.6179</v>
      </c>
      <c r="E1982" s="145" t="n">
        <v>185638.86179</v>
      </c>
      <c r="F1982" s="149" t="n">
        <f aca="false">IF(REF_DT&lt;=LastDay,INDEX(IntraMonth_Buckets,MATCH($A1982,IntraSumMonths,0),1),INDEX(BucketTable,MATCH($A1982,SumMonths,0),1))</f>
        <v>4</v>
      </c>
      <c r="G1982" s="144" t="str">
        <f aca="false">INDEX(Book_Type,MATCH($B1982,Book,0),1)</f>
        <v>D</v>
      </c>
      <c r="H1982" s="144" t="str">
        <f aca="false">$F1982&amp;$C1982</f>
        <v>4IF-NWPL_ROCKY_M</v>
      </c>
    </row>
    <row r="1983" customFormat="false" ht="12.75" hidden="false" customHeight="false" outlineLevel="0" collapsed="false">
      <c r="A1983" s="148" t="n">
        <v>37347</v>
      </c>
      <c r="B1983" s="144" t="s">
        <v>118</v>
      </c>
      <c r="C1983" s="144" t="s">
        <v>20</v>
      </c>
      <c r="D1983" s="145" t="n">
        <v>0</v>
      </c>
      <c r="E1983" s="145" t="n">
        <v>0</v>
      </c>
      <c r="F1983" s="149" t="n">
        <f aca="false">IF(REF_DT&lt;=LastDay,INDEX(IntraMonth_Buckets,MATCH($A1983,IntraSumMonths,0),1),INDEX(BucketTable,MATCH($A1983,SumMonths,0),1))</f>
        <v>4</v>
      </c>
      <c r="G1983" s="144" t="str">
        <f aca="false">INDEX(Book_Type,MATCH($B1983,Book,0),1)</f>
        <v>D</v>
      </c>
      <c r="H1983" s="144" t="str">
        <f aca="false">$F1983&amp;$C1983</f>
        <v>4NGI-SOCAL</v>
      </c>
    </row>
    <row r="1984" customFormat="false" ht="12.75" hidden="false" customHeight="false" outlineLevel="0" collapsed="false">
      <c r="A1984" s="148" t="n">
        <v>37377</v>
      </c>
      <c r="B1984" s="144" t="s">
        <v>118</v>
      </c>
      <c r="C1984" s="144" t="s">
        <v>71</v>
      </c>
      <c r="D1984" s="145" t="n">
        <v>153170.1064</v>
      </c>
      <c r="E1984" s="145" t="n">
        <v>0</v>
      </c>
      <c r="F1984" s="149" t="n">
        <f aca="false">IF(REF_DT&lt;=LastDay,INDEX(IntraMonth_Buckets,MATCH($A1984,IntraSumMonths,0),1),INDEX(BucketTable,MATCH($A1984,SumMonths,0),1))</f>
        <v>4</v>
      </c>
      <c r="G1984" s="144" t="str">
        <f aca="false">INDEX(Book_Type,MATCH($B1984,Book,0),1)</f>
        <v>D</v>
      </c>
      <c r="H1984" s="144" t="str">
        <f aca="false">$F1984&amp;$C1984</f>
        <v>4CGPR-AECO/BASIS</v>
      </c>
    </row>
    <row r="1985" customFormat="false" ht="12.75" hidden="false" customHeight="false" outlineLevel="0" collapsed="false">
      <c r="A1985" s="148" t="n">
        <v>37377</v>
      </c>
      <c r="B1985" s="144" t="s">
        <v>118</v>
      </c>
      <c r="C1985" s="144" t="s">
        <v>51</v>
      </c>
      <c r="D1985" s="145" t="n">
        <v>2493708.1518</v>
      </c>
      <c r="E1985" s="145" t="n">
        <v>-249370.81518</v>
      </c>
      <c r="F1985" s="149" t="n">
        <f aca="false">IF(REF_DT&lt;=LastDay,INDEX(IntraMonth_Buckets,MATCH($A1985,IntraSumMonths,0),1),INDEX(BucketTable,MATCH($A1985,SumMonths,0),1))</f>
        <v>4</v>
      </c>
      <c r="G1985" s="144" t="str">
        <f aca="false">INDEX(Book_Type,MATCH($B1985,Book,0),1)</f>
        <v>D</v>
      </c>
      <c r="H1985" s="144" t="str">
        <f aca="false">$F1985&amp;$C1985</f>
        <v>4IF-ELPO/SJ</v>
      </c>
    </row>
    <row r="1986" customFormat="false" ht="12.75" hidden="false" customHeight="false" outlineLevel="0" collapsed="false">
      <c r="A1986" s="148" t="n">
        <v>37377</v>
      </c>
      <c r="B1986" s="144" t="s">
        <v>118</v>
      </c>
      <c r="C1986" s="144" t="s">
        <v>27</v>
      </c>
      <c r="D1986" s="145" t="n">
        <v>-1914626.3301</v>
      </c>
      <c r="E1986" s="145" t="n">
        <v>191462.63301</v>
      </c>
      <c r="F1986" s="149" t="n">
        <f aca="false">IF(REF_DT&lt;=LastDay,INDEX(IntraMonth_Buckets,MATCH($A1986,IntraSumMonths,0),1),INDEX(BucketTable,MATCH($A1986,SumMonths,0),1))</f>
        <v>4</v>
      </c>
      <c r="G1986" s="144" t="str">
        <f aca="false">INDEX(Book_Type,MATCH($B1986,Book,0),1)</f>
        <v>D</v>
      </c>
      <c r="H1986" s="144" t="str">
        <f aca="false">$F1986&amp;$C1986</f>
        <v>4IF-NWPL_ROCKY_M</v>
      </c>
    </row>
    <row r="1987" customFormat="false" ht="12.75" hidden="false" customHeight="false" outlineLevel="0" collapsed="false">
      <c r="A1987" s="148" t="n">
        <v>37377</v>
      </c>
      <c r="B1987" s="144" t="s">
        <v>118</v>
      </c>
      <c r="C1987" s="144" t="s">
        <v>20</v>
      </c>
      <c r="D1987" s="145" t="n">
        <v>0</v>
      </c>
      <c r="E1987" s="145" t="n">
        <v>0</v>
      </c>
      <c r="F1987" s="149" t="n">
        <f aca="false">IF(REF_DT&lt;=LastDay,INDEX(IntraMonth_Buckets,MATCH($A1987,IntraSumMonths,0),1),INDEX(BucketTable,MATCH($A1987,SumMonths,0),1))</f>
        <v>4</v>
      </c>
      <c r="G1987" s="144" t="str">
        <f aca="false">INDEX(Book_Type,MATCH($B1987,Book,0),1)</f>
        <v>D</v>
      </c>
      <c r="H1987" s="144" t="str">
        <f aca="false">$F1987&amp;$C1987</f>
        <v>4NGI-SOCAL</v>
      </c>
    </row>
    <row r="1988" customFormat="false" ht="12.75" hidden="false" customHeight="false" outlineLevel="0" collapsed="false">
      <c r="A1988" s="148" t="n">
        <v>37408</v>
      </c>
      <c r="B1988" s="144" t="s">
        <v>118</v>
      </c>
      <c r="C1988" s="144" t="s">
        <v>71</v>
      </c>
      <c r="D1988" s="145" t="n">
        <v>147937.4498</v>
      </c>
      <c r="E1988" s="145" t="n">
        <v>0</v>
      </c>
      <c r="F1988" s="149" t="n">
        <f aca="false">IF(REF_DT&lt;=LastDay,INDEX(IntraMonth_Buckets,MATCH($A1988,IntraSumMonths,0),1),INDEX(BucketTable,MATCH($A1988,SumMonths,0),1))</f>
        <v>4</v>
      </c>
      <c r="G1988" s="144" t="str">
        <f aca="false">INDEX(Book_Type,MATCH($B1988,Book,0),1)</f>
        <v>D</v>
      </c>
      <c r="H1988" s="144" t="str">
        <f aca="false">$F1988&amp;$C1988</f>
        <v>4CGPR-AECO/BASIS</v>
      </c>
    </row>
    <row r="1989" customFormat="false" ht="12.75" hidden="false" customHeight="false" outlineLevel="0" collapsed="false">
      <c r="A1989" s="148" t="n">
        <v>37408</v>
      </c>
      <c r="B1989" s="144" t="s">
        <v>118</v>
      </c>
      <c r="C1989" s="144" t="s">
        <v>51</v>
      </c>
      <c r="D1989" s="145" t="n">
        <v>2411380.4316</v>
      </c>
      <c r="E1989" s="145" t="n">
        <v>-241138.04316</v>
      </c>
      <c r="F1989" s="149" t="n">
        <f aca="false">IF(REF_DT&lt;=LastDay,INDEX(IntraMonth_Buckets,MATCH($A1989,IntraSumMonths,0),1),INDEX(BucketTable,MATCH($A1989,SumMonths,0),1))</f>
        <v>4</v>
      </c>
      <c r="G1989" s="144" t="str">
        <f aca="false">INDEX(Book_Type,MATCH($B1989,Book,0),1)</f>
        <v>D</v>
      </c>
      <c r="H1989" s="144" t="str">
        <f aca="false">$F1989&amp;$C1989</f>
        <v>4IF-ELPO/SJ</v>
      </c>
    </row>
    <row r="1990" customFormat="false" ht="12.75" hidden="false" customHeight="false" outlineLevel="0" collapsed="false">
      <c r="A1990" s="148" t="n">
        <v>37408</v>
      </c>
      <c r="B1990" s="144" t="s">
        <v>118</v>
      </c>
      <c r="C1990" s="144" t="s">
        <v>27</v>
      </c>
      <c r="D1990" s="145" t="n">
        <v>-1849218.1224</v>
      </c>
      <c r="E1990" s="145" t="n">
        <v>184921.81224</v>
      </c>
      <c r="F1990" s="149" t="n">
        <f aca="false">IF(REF_DT&lt;=LastDay,INDEX(IntraMonth_Buckets,MATCH($A1990,IntraSumMonths,0),1),INDEX(BucketTable,MATCH($A1990,SumMonths,0),1))</f>
        <v>4</v>
      </c>
      <c r="G1990" s="144" t="str">
        <f aca="false">INDEX(Book_Type,MATCH($B1990,Book,0),1)</f>
        <v>D</v>
      </c>
      <c r="H1990" s="144" t="str">
        <f aca="false">$F1990&amp;$C1990</f>
        <v>4IF-NWPL_ROCKY_M</v>
      </c>
    </row>
    <row r="1991" customFormat="false" ht="12.75" hidden="false" customHeight="false" outlineLevel="0" collapsed="false">
      <c r="A1991" s="148" t="n">
        <v>37408</v>
      </c>
      <c r="B1991" s="144" t="s">
        <v>118</v>
      </c>
      <c r="C1991" s="144" t="s">
        <v>20</v>
      </c>
      <c r="D1991" s="145" t="n">
        <v>0</v>
      </c>
      <c r="E1991" s="145" t="n">
        <v>0</v>
      </c>
      <c r="F1991" s="149" t="n">
        <f aca="false">IF(REF_DT&lt;=LastDay,INDEX(IntraMonth_Buckets,MATCH($A1991,IntraSumMonths,0),1),INDEX(BucketTable,MATCH($A1991,SumMonths,0),1))</f>
        <v>4</v>
      </c>
      <c r="G1991" s="144" t="str">
        <f aca="false">INDEX(Book_Type,MATCH($B1991,Book,0),1)</f>
        <v>D</v>
      </c>
      <c r="H1991" s="144" t="str">
        <f aca="false">$F1991&amp;$C1991</f>
        <v>4NGI-SOCAL</v>
      </c>
    </row>
    <row r="1992" customFormat="false" ht="12.75" hidden="false" customHeight="false" outlineLevel="0" collapsed="false">
      <c r="A1992" s="148" t="n">
        <v>37438</v>
      </c>
      <c r="B1992" s="144" t="s">
        <v>118</v>
      </c>
      <c r="C1992" s="144" t="s">
        <v>71</v>
      </c>
      <c r="D1992" s="145" t="n">
        <v>152566.2716</v>
      </c>
      <c r="E1992" s="145" t="n">
        <v>0</v>
      </c>
      <c r="F1992" s="149" t="n">
        <f aca="false">IF(REF_DT&lt;=LastDay,INDEX(IntraMonth_Buckets,MATCH($A1992,IntraSumMonths,0),1),INDEX(BucketTable,MATCH($A1992,SumMonths,0),1))</f>
        <v>4</v>
      </c>
      <c r="G1992" s="144" t="str">
        <f aca="false">INDEX(Book_Type,MATCH($B1992,Book,0),1)</f>
        <v>D</v>
      </c>
      <c r="H1992" s="144" t="str">
        <f aca="false">$F1992&amp;$C1992</f>
        <v>4CGPR-AECO/BASIS</v>
      </c>
    </row>
    <row r="1993" customFormat="false" ht="12.75" hidden="false" customHeight="false" outlineLevel="0" collapsed="false">
      <c r="A1993" s="148" t="n">
        <v>37438</v>
      </c>
      <c r="B1993" s="144" t="s">
        <v>118</v>
      </c>
      <c r="C1993" s="144" t="s">
        <v>51</v>
      </c>
      <c r="D1993" s="145" t="n">
        <v>2941576.1492</v>
      </c>
      <c r="E1993" s="145" t="n">
        <v>-294157.61492</v>
      </c>
      <c r="F1993" s="149" t="n">
        <f aca="false">IF(REF_DT&lt;=LastDay,INDEX(IntraMonth_Buckets,MATCH($A1993,IntraSumMonths,0),1),INDEX(BucketTable,MATCH($A1993,SumMonths,0),1))</f>
        <v>4</v>
      </c>
      <c r="G1993" s="144" t="str">
        <f aca="false">INDEX(Book_Type,MATCH($B1993,Book,0),1)</f>
        <v>D</v>
      </c>
      <c r="H1993" s="144" t="str">
        <f aca="false">$F1993&amp;$C1993</f>
        <v>4IF-ELPO/SJ</v>
      </c>
    </row>
    <row r="1994" customFormat="false" ht="12.75" hidden="false" customHeight="false" outlineLevel="0" collapsed="false">
      <c r="A1994" s="148" t="n">
        <v>37438</v>
      </c>
      <c r="B1994" s="144" t="s">
        <v>118</v>
      </c>
      <c r="C1994" s="144" t="s">
        <v>27</v>
      </c>
      <c r="D1994" s="145" t="n">
        <v>-1907078.3967</v>
      </c>
      <c r="E1994" s="145" t="n">
        <v>190707.83967</v>
      </c>
      <c r="F1994" s="149" t="n">
        <f aca="false">IF(REF_DT&lt;=LastDay,INDEX(IntraMonth_Buckets,MATCH($A1994,IntraSumMonths,0),1),INDEX(BucketTable,MATCH($A1994,SumMonths,0),1))</f>
        <v>4</v>
      </c>
      <c r="G1994" s="144" t="str">
        <f aca="false">INDEX(Book_Type,MATCH($B1994,Book,0),1)</f>
        <v>D</v>
      </c>
      <c r="H1994" s="144" t="str">
        <f aca="false">$F1994&amp;$C1994</f>
        <v>4IF-NWPL_ROCKY_M</v>
      </c>
    </row>
    <row r="1995" customFormat="false" ht="12.75" hidden="false" customHeight="false" outlineLevel="0" collapsed="false">
      <c r="A1995" s="148" t="n">
        <v>37438</v>
      </c>
      <c r="B1995" s="144" t="s">
        <v>118</v>
      </c>
      <c r="C1995" s="144" t="s">
        <v>20</v>
      </c>
      <c r="D1995" s="145" t="n">
        <v>0</v>
      </c>
      <c r="E1995" s="145" t="n">
        <v>0</v>
      </c>
      <c r="F1995" s="149" t="n">
        <f aca="false">IF(REF_DT&lt;=LastDay,INDEX(IntraMonth_Buckets,MATCH($A1995,IntraSumMonths,0),1),INDEX(BucketTable,MATCH($A1995,SumMonths,0),1))</f>
        <v>4</v>
      </c>
      <c r="G1995" s="144" t="str">
        <f aca="false">INDEX(Book_Type,MATCH($B1995,Book,0),1)</f>
        <v>D</v>
      </c>
      <c r="H1995" s="144" t="str">
        <f aca="false">$F1995&amp;$C1995</f>
        <v>4NGI-SOCAL</v>
      </c>
    </row>
    <row r="1996" customFormat="false" ht="12.75" hidden="false" customHeight="false" outlineLevel="0" collapsed="false">
      <c r="A1996" s="148" t="n">
        <v>37469</v>
      </c>
      <c r="B1996" s="144" t="s">
        <v>118</v>
      </c>
      <c r="C1996" s="144" t="s">
        <v>71</v>
      </c>
      <c r="D1996" s="145" t="n">
        <v>152231.9684</v>
      </c>
      <c r="E1996" s="145" t="n">
        <v>0</v>
      </c>
      <c r="F1996" s="149" t="n">
        <f aca="false">IF(REF_DT&lt;=LastDay,INDEX(IntraMonth_Buckets,MATCH($A1996,IntraSumMonths,0),1),INDEX(BucketTable,MATCH($A1996,SumMonths,0),1))</f>
        <v>4</v>
      </c>
      <c r="G1996" s="144" t="str">
        <f aca="false">INDEX(Book_Type,MATCH($B1996,Book,0),1)</f>
        <v>D</v>
      </c>
      <c r="H1996" s="144" t="str">
        <f aca="false">$F1996&amp;$C1996</f>
        <v>4CGPR-AECO/BASIS</v>
      </c>
    </row>
    <row r="1997" customFormat="false" ht="12.75" hidden="false" customHeight="false" outlineLevel="0" collapsed="false">
      <c r="A1997" s="148" t="n">
        <v>37469</v>
      </c>
      <c r="B1997" s="144" t="s">
        <v>118</v>
      </c>
      <c r="C1997" s="144" t="s">
        <v>51</v>
      </c>
      <c r="D1997" s="145" t="n">
        <v>2935130.5628</v>
      </c>
      <c r="E1997" s="145" t="n">
        <v>0</v>
      </c>
      <c r="F1997" s="149" t="n">
        <f aca="false">IF(REF_DT&lt;=LastDay,INDEX(IntraMonth_Buckets,MATCH($A1997,IntraSumMonths,0),1),INDEX(BucketTable,MATCH($A1997,SumMonths,0),1))</f>
        <v>4</v>
      </c>
      <c r="G1997" s="144" t="str">
        <f aca="false">INDEX(Book_Type,MATCH($B1997,Book,0),1)</f>
        <v>D</v>
      </c>
      <c r="H1997" s="144" t="str">
        <f aca="false">$F1997&amp;$C1997</f>
        <v>4IF-ELPO/SJ</v>
      </c>
    </row>
    <row r="1998" customFormat="false" ht="12.75" hidden="false" customHeight="false" outlineLevel="0" collapsed="false">
      <c r="A1998" s="148" t="n">
        <v>37469</v>
      </c>
      <c r="B1998" s="144" t="s">
        <v>118</v>
      </c>
      <c r="C1998" s="144" t="s">
        <v>27</v>
      </c>
      <c r="D1998" s="145" t="n">
        <v>-1902899.6036</v>
      </c>
      <c r="E1998" s="145" t="n">
        <v>190289.96036</v>
      </c>
      <c r="F1998" s="149" t="n">
        <f aca="false">IF(REF_DT&lt;=LastDay,INDEX(IntraMonth_Buckets,MATCH($A1998,IntraSumMonths,0),1),INDEX(BucketTable,MATCH($A1998,SumMonths,0),1))</f>
        <v>4</v>
      </c>
      <c r="G1998" s="144" t="str">
        <f aca="false">INDEX(Book_Type,MATCH($B1998,Book,0),1)</f>
        <v>D</v>
      </c>
      <c r="H1998" s="144" t="str">
        <f aca="false">$F1998&amp;$C1998</f>
        <v>4IF-NWPL_ROCKY_M</v>
      </c>
    </row>
    <row r="1999" customFormat="false" ht="12.75" hidden="false" customHeight="false" outlineLevel="0" collapsed="false">
      <c r="A1999" s="148" t="n">
        <v>37469</v>
      </c>
      <c r="B1999" s="144" t="s">
        <v>118</v>
      </c>
      <c r="C1999" s="144" t="s">
        <v>20</v>
      </c>
      <c r="D1999" s="145" t="n">
        <v>0</v>
      </c>
      <c r="E1999" s="145" t="n">
        <v>0</v>
      </c>
      <c r="F1999" s="149" t="n">
        <f aca="false">IF(REF_DT&lt;=LastDay,INDEX(IntraMonth_Buckets,MATCH($A1999,IntraSumMonths,0),1),INDEX(BucketTable,MATCH($A1999,SumMonths,0),1))</f>
        <v>4</v>
      </c>
      <c r="G1999" s="144" t="str">
        <f aca="false">INDEX(Book_Type,MATCH($B1999,Book,0),1)</f>
        <v>D</v>
      </c>
      <c r="H1999" s="144" t="str">
        <f aca="false">$F1999&amp;$C1999</f>
        <v>4NGI-SOCAL</v>
      </c>
    </row>
    <row r="2000" customFormat="false" ht="12.75" hidden="false" customHeight="false" outlineLevel="0" collapsed="false">
      <c r="A2000" s="148" t="n">
        <v>37500</v>
      </c>
      <c r="B2000" s="144" t="s">
        <v>118</v>
      </c>
      <c r="C2000" s="144" t="s">
        <v>71</v>
      </c>
      <c r="D2000" s="145" t="n">
        <v>146990.957</v>
      </c>
      <c r="E2000" s="145" t="n">
        <v>0</v>
      </c>
      <c r="F2000" s="149" t="n">
        <f aca="false">IF(REF_DT&lt;=LastDay,INDEX(IntraMonth_Buckets,MATCH($A2000,IntraSumMonths,0),1),INDEX(BucketTable,MATCH($A2000,SumMonths,0),1))</f>
        <v>4</v>
      </c>
      <c r="G2000" s="144" t="str">
        <f aca="false">INDEX(Book_Type,MATCH($B2000,Book,0),1)</f>
        <v>D</v>
      </c>
      <c r="H2000" s="144" t="str">
        <f aca="false">$F2000&amp;$C2000</f>
        <v>4CGPR-AECO/BASIS</v>
      </c>
    </row>
    <row r="2001" customFormat="false" ht="12.75" hidden="false" customHeight="false" outlineLevel="0" collapsed="false">
      <c r="A2001" s="148" t="n">
        <v>37500</v>
      </c>
      <c r="B2001" s="144" t="s">
        <v>118</v>
      </c>
      <c r="C2001" s="144" t="s">
        <v>51</v>
      </c>
      <c r="D2001" s="145" t="n">
        <v>2836925.4694</v>
      </c>
      <c r="E2001" s="145" t="n">
        <v>-283692.54694</v>
      </c>
      <c r="F2001" s="149" t="n">
        <f aca="false">IF(REF_DT&lt;=LastDay,INDEX(IntraMonth_Buckets,MATCH($A2001,IntraSumMonths,0),1),INDEX(BucketTable,MATCH($A2001,SumMonths,0),1))</f>
        <v>4</v>
      </c>
      <c r="G2001" s="144" t="str">
        <f aca="false">INDEX(Book_Type,MATCH($B2001,Book,0),1)</f>
        <v>D</v>
      </c>
      <c r="H2001" s="144" t="str">
        <f aca="false">$F2001&amp;$C2001</f>
        <v>4IF-ELPO/SJ</v>
      </c>
    </row>
    <row r="2002" customFormat="false" ht="12.75" hidden="false" customHeight="false" outlineLevel="0" collapsed="false">
      <c r="A2002" s="148" t="n">
        <v>37500</v>
      </c>
      <c r="B2002" s="144" t="s">
        <v>118</v>
      </c>
      <c r="C2002" s="144" t="s">
        <v>27</v>
      </c>
      <c r="D2002" s="145" t="n">
        <v>-1837386.9622</v>
      </c>
      <c r="E2002" s="145" t="n">
        <v>183738.69622</v>
      </c>
      <c r="F2002" s="149" t="n">
        <f aca="false">IF(REF_DT&lt;=LastDay,INDEX(IntraMonth_Buckets,MATCH($A2002,IntraSumMonths,0),1),INDEX(BucketTable,MATCH($A2002,SumMonths,0),1))</f>
        <v>4</v>
      </c>
      <c r="G2002" s="144" t="str">
        <f aca="false">INDEX(Book_Type,MATCH($B2002,Book,0),1)</f>
        <v>D</v>
      </c>
      <c r="H2002" s="144" t="str">
        <f aca="false">$F2002&amp;$C2002</f>
        <v>4IF-NWPL_ROCKY_M</v>
      </c>
    </row>
    <row r="2003" customFormat="false" ht="12.75" hidden="false" customHeight="false" outlineLevel="0" collapsed="false">
      <c r="A2003" s="148" t="n">
        <v>37500</v>
      </c>
      <c r="B2003" s="144" t="s">
        <v>118</v>
      </c>
      <c r="C2003" s="144" t="s">
        <v>20</v>
      </c>
      <c r="D2003" s="145" t="n">
        <v>0</v>
      </c>
      <c r="E2003" s="145" t="n">
        <v>0</v>
      </c>
      <c r="F2003" s="149" t="n">
        <f aca="false">IF(REF_DT&lt;=LastDay,INDEX(IntraMonth_Buckets,MATCH($A2003,IntraSumMonths,0),1),INDEX(BucketTable,MATCH($A2003,SumMonths,0),1))</f>
        <v>4</v>
      </c>
      <c r="G2003" s="144" t="str">
        <f aca="false">INDEX(Book_Type,MATCH($B2003,Book,0),1)</f>
        <v>D</v>
      </c>
      <c r="H2003" s="144" t="str">
        <f aca="false">$F2003&amp;$C2003</f>
        <v>4NGI-SOCAL</v>
      </c>
    </row>
    <row r="2004" customFormat="false" ht="12.75" hidden="false" customHeight="false" outlineLevel="0" collapsed="false">
      <c r="A2004" s="148" t="n">
        <v>37530</v>
      </c>
      <c r="B2004" s="144" t="s">
        <v>118</v>
      </c>
      <c r="C2004" s="144" t="s">
        <v>71</v>
      </c>
      <c r="D2004" s="145" t="n">
        <v>151542.7166</v>
      </c>
      <c r="E2004" s="145" t="n">
        <v>0</v>
      </c>
      <c r="F2004" s="149" t="n">
        <f aca="false">IF(REF_DT&lt;=LastDay,INDEX(IntraMonth_Buckets,MATCH($A2004,IntraSumMonths,0),1),INDEX(BucketTable,MATCH($A2004,SumMonths,0),1))</f>
        <v>4</v>
      </c>
      <c r="G2004" s="144" t="str">
        <f aca="false">INDEX(Book_Type,MATCH($B2004,Book,0),1)</f>
        <v>D</v>
      </c>
      <c r="H2004" s="144" t="str">
        <f aca="false">$F2004&amp;$C2004</f>
        <v>4CGPR-AECO/BASIS</v>
      </c>
    </row>
    <row r="2005" customFormat="false" ht="12.75" hidden="false" customHeight="false" outlineLevel="0" collapsed="false">
      <c r="A2005" s="148" t="n">
        <v>37530</v>
      </c>
      <c r="B2005" s="144" t="s">
        <v>118</v>
      </c>
      <c r="C2005" s="144" t="s">
        <v>51</v>
      </c>
      <c r="D2005" s="145" t="n">
        <v>2130788.3663</v>
      </c>
      <c r="E2005" s="145" t="n">
        <v>0</v>
      </c>
      <c r="F2005" s="149" t="n">
        <f aca="false">IF(REF_DT&lt;=LastDay,INDEX(IntraMonth_Buckets,MATCH($A2005,IntraSumMonths,0),1),INDEX(BucketTable,MATCH($A2005,SumMonths,0),1))</f>
        <v>4</v>
      </c>
      <c r="G2005" s="144" t="str">
        <f aca="false">INDEX(Book_Type,MATCH($B2005,Book,0),1)</f>
        <v>D</v>
      </c>
      <c r="H2005" s="144" t="str">
        <f aca="false">$F2005&amp;$C2005</f>
        <v>4IF-ELPO/SJ</v>
      </c>
    </row>
    <row r="2006" customFormat="false" ht="12.75" hidden="false" customHeight="false" outlineLevel="0" collapsed="false">
      <c r="A2006" s="148" t="n">
        <v>37530</v>
      </c>
      <c r="B2006" s="144" t="s">
        <v>118</v>
      </c>
      <c r="C2006" s="144" t="s">
        <v>27</v>
      </c>
      <c r="D2006" s="145" t="n">
        <v>-1894283.9588</v>
      </c>
      <c r="E2006" s="145" t="n">
        <v>189428.39588</v>
      </c>
      <c r="F2006" s="149" t="n">
        <f aca="false">IF(REF_DT&lt;=LastDay,INDEX(IntraMonth_Buckets,MATCH($A2006,IntraSumMonths,0),1),INDEX(BucketTable,MATCH($A2006,SumMonths,0),1))</f>
        <v>4</v>
      </c>
      <c r="G2006" s="144" t="str">
        <f aca="false">INDEX(Book_Type,MATCH($B2006,Book,0),1)</f>
        <v>D</v>
      </c>
      <c r="H2006" s="144" t="str">
        <f aca="false">$F2006&amp;$C2006</f>
        <v>4IF-NWPL_ROCKY_M</v>
      </c>
    </row>
    <row r="2007" customFormat="false" ht="12.75" hidden="false" customHeight="false" outlineLevel="0" collapsed="false">
      <c r="A2007" s="148" t="n">
        <v>37530</v>
      </c>
      <c r="B2007" s="144" t="s">
        <v>118</v>
      </c>
      <c r="C2007" s="144" t="s">
        <v>20</v>
      </c>
      <c r="D2007" s="145" t="n">
        <v>0</v>
      </c>
      <c r="E2007" s="145" t="n">
        <v>0</v>
      </c>
      <c r="F2007" s="149" t="n">
        <f aca="false">IF(REF_DT&lt;=LastDay,INDEX(IntraMonth_Buckets,MATCH($A2007,IntraSumMonths,0),1),INDEX(BucketTable,MATCH($A2007,SumMonths,0),1))</f>
        <v>4</v>
      </c>
      <c r="G2007" s="144" t="str">
        <f aca="false">INDEX(Book_Type,MATCH($B2007,Book,0),1)</f>
        <v>D</v>
      </c>
      <c r="H2007" s="144" t="str">
        <f aca="false">$F2007&amp;$C2007</f>
        <v>4NGI-SOCAL</v>
      </c>
    </row>
    <row r="2008" customFormat="false" ht="12.75" hidden="false" customHeight="false" outlineLevel="0" collapsed="false">
      <c r="A2008" s="148" t="n">
        <v>37561</v>
      </c>
      <c r="B2008" s="144" t="s">
        <v>118</v>
      </c>
      <c r="C2008" s="144" t="s">
        <v>51</v>
      </c>
      <c r="D2008" s="145" t="n">
        <v>1079556.504</v>
      </c>
      <c r="E2008" s="145" t="n">
        <v>-107955.6504</v>
      </c>
      <c r="F2008" s="149" t="n">
        <f aca="false">IF(REF_DT&lt;=LastDay,INDEX(IntraMonth_Buckets,MATCH($A2008,IntraSumMonths,0),1),INDEX(BucketTable,MATCH($A2008,SumMonths,0),1))</f>
        <v>5</v>
      </c>
      <c r="G2008" s="144" t="str">
        <f aca="false">INDEX(Book_Type,MATCH($B2008,Book,0),1)</f>
        <v>D</v>
      </c>
      <c r="H2008" s="144" t="str">
        <f aca="false">$F2008&amp;$C2008</f>
        <v>5IF-ELPO/SJ</v>
      </c>
    </row>
    <row r="2009" customFormat="false" ht="12.75" hidden="false" customHeight="false" outlineLevel="0" collapsed="false">
      <c r="A2009" s="148" t="n">
        <v>37561</v>
      </c>
      <c r="B2009" s="144" t="s">
        <v>118</v>
      </c>
      <c r="C2009" s="144" t="s">
        <v>27</v>
      </c>
      <c r="D2009" s="145" t="n">
        <v>-585125.4763</v>
      </c>
      <c r="E2009" s="145" t="n">
        <v>58512.54763</v>
      </c>
      <c r="F2009" s="149" t="n">
        <f aca="false">IF(REF_DT&lt;=LastDay,INDEX(IntraMonth_Buckets,MATCH($A2009,IntraSumMonths,0),1),INDEX(BucketTable,MATCH($A2009,SumMonths,0),1))</f>
        <v>5</v>
      </c>
      <c r="G2009" s="144" t="str">
        <f aca="false">INDEX(Book_Type,MATCH($B2009,Book,0),1)</f>
        <v>D</v>
      </c>
      <c r="H2009" s="144" t="str">
        <f aca="false">$F2009&amp;$C2009</f>
        <v>5IF-NWPL_ROCKY_M</v>
      </c>
    </row>
    <row r="2010" customFormat="false" ht="12.75" hidden="false" customHeight="false" outlineLevel="0" collapsed="false">
      <c r="A2010" s="148" t="n">
        <v>37591</v>
      </c>
      <c r="B2010" s="144" t="s">
        <v>118</v>
      </c>
      <c r="C2010" s="144" t="s">
        <v>51</v>
      </c>
      <c r="D2010" s="145" t="n">
        <v>1022244.5779</v>
      </c>
      <c r="E2010" s="145" t="n">
        <v>-102224.45779</v>
      </c>
      <c r="F2010" s="149" t="n">
        <f aca="false">IF(REF_DT&lt;=LastDay,INDEX(IntraMonth_Buckets,MATCH($A2010,IntraSumMonths,0),1),INDEX(BucketTable,MATCH($A2010,SumMonths,0),1))</f>
        <v>5</v>
      </c>
      <c r="G2010" s="144" t="str">
        <f aca="false">INDEX(Book_Type,MATCH($B2010,Book,0),1)</f>
        <v>D</v>
      </c>
      <c r="H2010" s="144" t="str">
        <f aca="false">$F2010&amp;$C2010</f>
        <v>5IF-ELPO/SJ</v>
      </c>
    </row>
    <row r="2011" customFormat="false" ht="12.75" hidden="false" customHeight="false" outlineLevel="0" collapsed="false">
      <c r="A2011" s="148" t="n">
        <v>37591</v>
      </c>
      <c r="B2011" s="144" t="s">
        <v>118</v>
      </c>
      <c r="C2011" s="144" t="s">
        <v>27</v>
      </c>
      <c r="D2011" s="145" t="n">
        <v>-603094.1461</v>
      </c>
      <c r="E2011" s="145" t="n">
        <v>60309.41461</v>
      </c>
      <c r="F2011" s="149" t="n">
        <f aca="false">IF(REF_DT&lt;=LastDay,INDEX(IntraMonth_Buckets,MATCH($A2011,IntraSumMonths,0),1),INDEX(BucketTable,MATCH($A2011,SumMonths,0),1))</f>
        <v>5</v>
      </c>
      <c r="G2011" s="144" t="str">
        <f aca="false">INDEX(Book_Type,MATCH($B2011,Book,0),1)</f>
        <v>D</v>
      </c>
      <c r="H2011" s="144" t="str">
        <f aca="false">$F2011&amp;$C2011</f>
        <v>5IF-NWPL_ROCKY_M</v>
      </c>
    </row>
    <row r="2012" customFormat="false" ht="12.75" hidden="false" customHeight="false" outlineLevel="0" collapsed="false">
      <c r="A2012" s="148" t="n">
        <v>37622</v>
      </c>
      <c r="B2012" s="144" t="s">
        <v>118</v>
      </c>
      <c r="C2012" s="144" t="s">
        <v>51</v>
      </c>
      <c r="D2012" s="145" t="n">
        <v>1019407.6099</v>
      </c>
      <c r="E2012" s="145" t="n">
        <v>-101940.76099</v>
      </c>
      <c r="F2012" s="149" t="n">
        <f aca="false">IF(REF_DT&lt;=LastDay,INDEX(IntraMonth_Buckets,MATCH($A2012,IntraSumMonths,0),1),INDEX(BucketTable,MATCH($A2012,SumMonths,0),1))</f>
        <v>5</v>
      </c>
      <c r="G2012" s="144" t="str">
        <f aca="false">INDEX(Book_Type,MATCH($B2012,Book,0),1)</f>
        <v>D</v>
      </c>
      <c r="H2012" s="144" t="str">
        <f aca="false">$F2012&amp;$C2012</f>
        <v>5IF-ELPO/SJ</v>
      </c>
    </row>
    <row r="2013" customFormat="false" ht="12.75" hidden="false" customHeight="false" outlineLevel="0" collapsed="false">
      <c r="A2013" s="148" t="n">
        <v>37622</v>
      </c>
      <c r="B2013" s="144" t="s">
        <v>118</v>
      </c>
      <c r="C2013" s="144" t="s">
        <v>27</v>
      </c>
      <c r="D2013" s="145" t="n">
        <v>-601420.4189</v>
      </c>
      <c r="E2013" s="145" t="n">
        <v>60142.04189</v>
      </c>
      <c r="F2013" s="149" t="n">
        <f aca="false">IF(REF_DT&lt;=LastDay,INDEX(IntraMonth_Buckets,MATCH($A2013,IntraSumMonths,0),1),INDEX(BucketTable,MATCH($A2013,SumMonths,0),1))</f>
        <v>5</v>
      </c>
      <c r="G2013" s="144" t="str">
        <f aca="false">INDEX(Book_Type,MATCH($B2013,Book,0),1)</f>
        <v>D</v>
      </c>
      <c r="H2013" s="144" t="str">
        <f aca="false">$F2013&amp;$C2013</f>
        <v>5IF-NWPL_ROCKY_M</v>
      </c>
    </row>
    <row r="2014" customFormat="false" ht="12.75" hidden="false" customHeight="false" outlineLevel="0" collapsed="false">
      <c r="A2014" s="148" t="n">
        <v>37653</v>
      </c>
      <c r="B2014" s="144" t="s">
        <v>118</v>
      </c>
      <c r="C2014" s="144" t="s">
        <v>51</v>
      </c>
      <c r="D2014" s="145" t="n">
        <v>918031.2905</v>
      </c>
      <c r="E2014" s="145" t="n">
        <v>-91803.12905</v>
      </c>
      <c r="F2014" s="149" t="n">
        <f aca="false">IF(REF_DT&lt;=LastDay,INDEX(IntraMonth_Buckets,MATCH($A2014,IntraSumMonths,0),1),INDEX(BucketTable,MATCH($A2014,SumMonths,0),1))</f>
        <v>5</v>
      </c>
      <c r="G2014" s="144" t="str">
        <f aca="false">INDEX(Book_Type,MATCH($B2014,Book,0),1)</f>
        <v>D</v>
      </c>
      <c r="H2014" s="144" t="str">
        <f aca="false">$F2014&amp;$C2014</f>
        <v>5IF-ELPO/SJ</v>
      </c>
    </row>
    <row r="2015" customFormat="false" ht="12.75" hidden="false" customHeight="false" outlineLevel="0" collapsed="false">
      <c r="A2015" s="148" t="n">
        <v>37653</v>
      </c>
      <c r="B2015" s="144" t="s">
        <v>118</v>
      </c>
      <c r="C2015" s="144" t="s">
        <v>27</v>
      </c>
      <c r="D2015" s="145" t="n">
        <v>-541611.3808</v>
      </c>
      <c r="E2015" s="145" t="n">
        <v>54161.13808</v>
      </c>
      <c r="F2015" s="149" t="n">
        <f aca="false">IF(REF_DT&lt;=LastDay,INDEX(IntraMonth_Buckets,MATCH($A2015,IntraSumMonths,0),1),INDEX(BucketTable,MATCH($A2015,SumMonths,0),1))</f>
        <v>5</v>
      </c>
      <c r="G2015" s="144" t="str">
        <f aca="false">INDEX(Book_Type,MATCH($B2015,Book,0),1)</f>
        <v>D</v>
      </c>
      <c r="H2015" s="144" t="str">
        <f aca="false">$F2015&amp;$C2015</f>
        <v>5IF-NWPL_ROCKY_M</v>
      </c>
    </row>
    <row r="2016" customFormat="false" ht="12.75" hidden="false" customHeight="false" outlineLevel="0" collapsed="false">
      <c r="A2016" s="148" t="n">
        <v>37681</v>
      </c>
      <c r="B2016" s="144" t="s">
        <v>118</v>
      </c>
      <c r="C2016" s="144" t="s">
        <v>51</v>
      </c>
      <c r="D2016" s="145" t="n">
        <v>1013583.9919</v>
      </c>
      <c r="E2016" s="145" t="n">
        <v>-101358.39919</v>
      </c>
      <c r="F2016" s="149" t="n">
        <f aca="false">IF(REF_DT&lt;=LastDay,INDEX(IntraMonth_Buckets,MATCH($A2016,IntraSumMonths,0),1),INDEX(BucketTable,MATCH($A2016,SumMonths,0),1))</f>
        <v>5</v>
      </c>
      <c r="G2016" s="144" t="str">
        <f aca="false">INDEX(Book_Type,MATCH($B2016,Book,0),1)</f>
        <v>D</v>
      </c>
      <c r="H2016" s="144" t="str">
        <f aca="false">$F2016&amp;$C2016</f>
        <v>5IF-ELPO/SJ</v>
      </c>
    </row>
    <row r="2017" customFormat="false" ht="12.75" hidden="false" customHeight="false" outlineLevel="0" collapsed="false">
      <c r="A2017" s="148" t="n">
        <v>37681</v>
      </c>
      <c r="B2017" s="144" t="s">
        <v>118</v>
      </c>
      <c r="C2017" s="144" t="s">
        <v>27</v>
      </c>
      <c r="D2017" s="145" t="n">
        <v>-597984.656</v>
      </c>
      <c r="E2017" s="145" t="n">
        <v>59798.4656</v>
      </c>
      <c r="F2017" s="149" t="n">
        <f aca="false">IF(REF_DT&lt;=LastDay,INDEX(IntraMonth_Buckets,MATCH($A2017,IntraSumMonths,0),1),INDEX(BucketTable,MATCH($A2017,SumMonths,0),1))</f>
        <v>5</v>
      </c>
      <c r="G2017" s="144" t="str">
        <f aca="false">INDEX(Book_Type,MATCH($B2017,Book,0),1)</f>
        <v>D</v>
      </c>
      <c r="H2017" s="144" t="str">
        <f aca="false">$F2017&amp;$C2017</f>
        <v>5IF-NWPL_ROCKY_M</v>
      </c>
    </row>
    <row r="2018" customFormat="false" ht="12.75" hidden="false" customHeight="false" outlineLevel="0" collapsed="false">
      <c r="A2018" s="148" t="n">
        <v>37712</v>
      </c>
      <c r="B2018" s="144" t="s">
        <v>118</v>
      </c>
      <c r="C2018" s="144" t="s">
        <v>51</v>
      </c>
      <c r="D2018" s="145" t="n">
        <v>144216.4961</v>
      </c>
      <c r="E2018" s="145" t="n">
        <v>-14421.64961</v>
      </c>
      <c r="F2018" s="149" t="n">
        <f aca="false">IF(REF_DT&lt;=LastDay,INDEX(IntraMonth_Buckets,MATCH($A2018,IntraSumMonths,0),1),INDEX(BucketTable,MATCH($A2018,SumMonths,0),1))</f>
        <v>6</v>
      </c>
      <c r="G2018" s="144" t="str">
        <f aca="false">INDEX(Book_Type,MATCH($B2018,Book,0),1)</f>
        <v>D</v>
      </c>
      <c r="H2018" s="144" t="str">
        <f aca="false">$F2018&amp;$C2018</f>
        <v>6IF-ELPO/SJ</v>
      </c>
    </row>
    <row r="2019" customFormat="false" ht="12.75" hidden="false" customHeight="false" outlineLevel="0" collapsed="false">
      <c r="A2019" s="148" t="n">
        <v>37742</v>
      </c>
      <c r="B2019" s="144" t="s">
        <v>118</v>
      </c>
      <c r="C2019" s="144" t="s">
        <v>51</v>
      </c>
      <c r="D2019" s="145" t="n">
        <v>148554.4449</v>
      </c>
      <c r="E2019" s="145" t="n">
        <v>-14855.44449</v>
      </c>
      <c r="F2019" s="149" t="n">
        <f aca="false">IF(REF_DT&lt;=LastDay,INDEX(IntraMonth_Buckets,MATCH($A2019,IntraSumMonths,0),1),INDEX(BucketTable,MATCH($A2019,SumMonths,0),1))</f>
        <v>6</v>
      </c>
      <c r="G2019" s="144" t="str">
        <f aca="false">INDEX(Book_Type,MATCH($B2019,Book,0),1)</f>
        <v>D</v>
      </c>
      <c r="H2019" s="144" t="str">
        <f aca="false">$F2019&amp;$C2019</f>
        <v>6IF-ELPO/SJ</v>
      </c>
    </row>
    <row r="2020" customFormat="false" ht="12.75" hidden="false" customHeight="false" outlineLevel="0" collapsed="false">
      <c r="A2020" s="148" t="n">
        <v>37773</v>
      </c>
      <c r="B2020" s="144" t="s">
        <v>118</v>
      </c>
      <c r="C2020" s="144" t="s">
        <v>51</v>
      </c>
      <c r="D2020" s="145" t="n">
        <v>143279.925</v>
      </c>
      <c r="E2020" s="145" t="n">
        <v>-14327.9925</v>
      </c>
      <c r="F2020" s="149" t="n">
        <f aca="false">IF(REF_DT&lt;=LastDay,INDEX(IntraMonth_Buckets,MATCH($A2020,IntraSumMonths,0),1),INDEX(BucketTable,MATCH($A2020,SumMonths,0),1))</f>
        <v>6</v>
      </c>
      <c r="G2020" s="144" t="str">
        <f aca="false">INDEX(Book_Type,MATCH($B2020,Book,0),1)</f>
        <v>D</v>
      </c>
      <c r="H2020" s="144" t="str">
        <f aca="false">$F2020&amp;$C2020</f>
        <v>6IF-ELPO/SJ</v>
      </c>
    </row>
    <row r="2021" customFormat="false" ht="12.75" hidden="false" customHeight="false" outlineLevel="0" collapsed="false">
      <c r="A2021" s="148" t="n">
        <v>37803</v>
      </c>
      <c r="B2021" s="144" t="s">
        <v>118</v>
      </c>
      <c r="C2021" s="144" t="s">
        <v>51</v>
      </c>
      <c r="D2021" s="145" t="n">
        <v>147559.8624</v>
      </c>
      <c r="E2021" s="145" t="n">
        <v>-14755.98624</v>
      </c>
      <c r="F2021" s="149" t="n">
        <f aca="false">IF(REF_DT&lt;=LastDay,INDEX(IntraMonth_Buckets,MATCH($A2021,IntraSumMonths,0),1),INDEX(BucketTable,MATCH($A2021,SumMonths,0),1))</f>
        <v>6</v>
      </c>
      <c r="G2021" s="144" t="str">
        <f aca="false">INDEX(Book_Type,MATCH($B2021,Book,0),1)</f>
        <v>D</v>
      </c>
      <c r="H2021" s="144" t="str">
        <f aca="false">$F2021&amp;$C2021</f>
        <v>6IF-ELPO/SJ</v>
      </c>
    </row>
    <row r="2022" customFormat="false" ht="12.75" hidden="false" customHeight="false" outlineLevel="0" collapsed="false">
      <c r="A2022" s="148" t="n">
        <v>37834</v>
      </c>
      <c r="B2022" s="144" t="s">
        <v>118</v>
      </c>
      <c r="C2022" s="144" t="s">
        <v>51</v>
      </c>
      <c r="D2022" s="145" t="n">
        <v>147033.0169</v>
      </c>
      <c r="E2022" s="145" t="n">
        <v>-14703.30169</v>
      </c>
      <c r="F2022" s="149" t="n">
        <f aca="false">IF(REF_DT&lt;=LastDay,INDEX(IntraMonth_Buckets,MATCH($A2022,IntraSumMonths,0),1),INDEX(BucketTable,MATCH($A2022,SumMonths,0),1))</f>
        <v>6</v>
      </c>
      <c r="G2022" s="144" t="str">
        <f aca="false">INDEX(Book_Type,MATCH($B2022,Book,0),1)</f>
        <v>D</v>
      </c>
      <c r="H2022" s="144" t="str">
        <f aca="false">$F2022&amp;$C2022</f>
        <v>6IF-ELPO/SJ</v>
      </c>
    </row>
    <row r="2023" customFormat="false" ht="12.75" hidden="false" customHeight="false" outlineLevel="0" collapsed="false">
      <c r="A2023" s="148" t="n">
        <v>37865</v>
      </c>
      <c r="B2023" s="144" t="s">
        <v>118</v>
      </c>
      <c r="C2023" s="144" t="s">
        <v>51</v>
      </c>
      <c r="D2023" s="145" t="n">
        <v>141767.1071</v>
      </c>
      <c r="E2023" s="145" t="n">
        <v>-14176.71071</v>
      </c>
      <c r="F2023" s="149" t="n">
        <f aca="false">IF(REF_DT&lt;=LastDay,INDEX(IntraMonth_Buckets,MATCH($A2023,IntraSumMonths,0),1),INDEX(BucketTable,MATCH($A2023,SumMonths,0),1))</f>
        <v>6</v>
      </c>
      <c r="G2023" s="144" t="str">
        <f aca="false">INDEX(Book_Type,MATCH($B2023,Book,0),1)</f>
        <v>D</v>
      </c>
      <c r="H2023" s="144" t="str">
        <f aca="false">$F2023&amp;$C2023</f>
        <v>6IF-ELPO/SJ</v>
      </c>
    </row>
    <row r="2024" customFormat="false" ht="12.75" hidden="false" customHeight="false" outlineLevel="0" collapsed="false">
      <c r="A2024" s="148" t="n">
        <v>37895</v>
      </c>
      <c r="B2024" s="144" t="s">
        <v>118</v>
      </c>
      <c r="C2024" s="144" t="s">
        <v>51</v>
      </c>
      <c r="D2024" s="145" t="n">
        <v>145959.5257</v>
      </c>
      <c r="E2024" s="145" t="n">
        <v>-14595.95257</v>
      </c>
      <c r="F2024" s="149" t="n">
        <f aca="false">IF(REF_DT&lt;=LastDay,INDEX(IntraMonth_Buckets,MATCH($A2024,IntraSumMonths,0),1),INDEX(BucketTable,MATCH($A2024,SumMonths,0),1))</f>
        <v>6</v>
      </c>
      <c r="G2024" s="144" t="str">
        <f aca="false">INDEX(Book_Type,MATCH($B2024,Book,0),1)</f>
        <v>D</v>
      </c>
      <c r="H2024" s="144" t="str">
        <f aca="false">$F2024&amp;$C2024</f>
        <v>6IF-ELPO/SJ</v>
      </c>
    </row>
    <row r="2025" customFormat="false" ht="12.75" hidden="false" customHeight="false" outlineLevel="0" collapsed="false">
      <c r="A2025" s="148" t="n">
        <v>37189</v>
      </c>
      <c r="B2025" s="144" t="s">
        <v>133</v>
      </c>
      <c r="C2025" s="144" t="s">
        <v>48</v>
      </c>
      <c r="D2025" s="145" t="n">
        <v>0</v>
      </c>
      <c r="E2025" s="145" t="n">
        <v>0</v>
      </c>
      <c r="F2025" s="149" t="n">
        <f aca="false">IF(REF_DT&lt;=LastDay,INDEX(IntraMonth_Buckets,MATCH($A2025,IntraSumMonths,0),1),INDEX(BucketTable,MATCH($A2025,SumMonths,0),1))</f>
        <v>1</v>
      </c>
      <c r="G2025" s="144" t="str">
        <f aca="false">INDEX(Book_Type,MATCH($B2025,Book,0),1)</f>
        <v>M</v>
      </c>
      <c r="H2025" s="144" t="str">
        <f aca="false">$F2025&amp;$C2025</f>
        <v>1GDP-ELPO/PERM2</v>
      </c>
    </row>
    <row r="2026" customFormat="false" ht="12.75" hidden="false" customHeight="false" outlineLevel="0" collapsed="false">
      <c r="A2026" s="148" t="n">
        <v>37189</v>
      </c>
      <c r="B2026" s="144" t="s">
        <v>133</v>
      </c>
      <c r="C2026" s="144" t="s">
        <v>53</v>
      </c>
      <c r="D2026" s="145" t="n">
        <v>0</v>
      </c>
      <c r="E2026" s="145" t="n">
        <v>0</v>
      </c>
      <c r="F2026" s="149" t="n">
        <f aca="false">IF(REF_DT&lt;=LastDay,INDEX(IntraMonth_Buckets,MATCH($A2026,IntraSumMonths,0),1),INDEX(BucketTable,MATCH($A2026,SumMonths,0),1))</f>
        <v>1</v>
      </c>
      <c r="G2026" s="144" t="str">
        <f aca="false">INDEX(Book_Type,MATCH($B2026,Book,0),1)</f>
        <v>M</v>
      </c>
      <c r="H2026" s="144" t="str">
        <f aca="false">$F2026&amp;$C2026</f>
        <v>1GDP-ELPO/SANJUA</v>
      </c>
    </row>
    <row r="2027" customFormat="false" ht="12.75" hidden="false" customHeight="false" outlineLevel="0" collapsed="false">
      <c r="A2027" s="148" t="n">
        <v>37189</v>
      </c>
      <c r="B2027" s="144" t="s">
        <v>133</v>
      </c>
      <c r="C2027" s="144" t="s">
        <v>161</v>
      </c>
      <c r="D2027" s="145" t="n">
        <v>0</v>
      </c>
      <c r="E2027" s="145" t="n">
        <v>0</v>
      </c>
      <c r="F2027" s="149" t="n">
        <f aca="false">IF(REF_DT&lt;=LastDay,INDEX(IntraMonth_Buckets,MATCH($A2027,IntraSumMonths,0),1),INDEX(BucketTable,MATCH($A2027,SumMonths,0),1))</f>
        <v>1</v>
      </c>
      <c r="G2027" s="144" t="str">
        <f aca="false">INDEX(Book_Type,MATCH($B2027,Book,0),1)</f>
        <v>M</v>
      </c>
      <c r="H2027" s="144" t="str">
        <f aca="false">$F2027&amp;$C2027</f>
        <v>1GDP-HEHUB</v>
      </c>
    </row>
    <row r="2028" customFormat="false" ht="12.75" hidden="false" customHeight="false" outlineLevel="0" collapsed="false">
      <c r="A2028" s="148" t="n">
        <v>37189</v>
      </c>
      <c r="B2028" s="144" t="s">
        <v>133</v>
      </c>
      <c r="C2028" s="144" t="s">
        <v>30</v>
      </c>
      <c r="D2028" s="145" t="n">
        <v>0</v>
      </c>
      <c r="E2028" s="145" t="n">
        <v>0</v>
      </c>
      <c r="F2028" s="149" t="n">
        <f aca="false">IF(REF_DT&lt;=LastDay,INDEX(IntraMonth_Buckets,MATCH($A2028,IntraSumMonths,0),1),INDEX(BucketTable,MATCH($A2028,SumMonths,0),1))</f>
        <v>1</v>
      </c>
      <c r="G2028" s="144" t="str">
        <f aca="false">INDEX(Book_Type,MATCH($B2028,Book,0),1)</f>
        <v>M</v>
      </c>
      <c r="H2028" s="144" t="str">
        <f aca="false">$F2028&amp;$C2028</f>
        <v>1GDP-KERN/OPAL</v>
      </c>
    </row>
    <row r="2029" customFormat="false" ht="12.75" hidden="false" customHeight="false" outlineLevel="0" collapsed="false">
      <c r="A2029" s="148" t="n">
        <v>37189</v>
      </c>
      <c r="B2029" s="144" t="s">
        <v>133</v>
      </c>
      <c r="C2029" s="144" t="s">
        <v>19</v>
      </c>
      <c r="D2029" s="145" t="n">
        <v>0</v>
      </c>
      <c r="E2029" s="145" t="n">
        <v>0</v>
      </c>
      <c r="F2029" s="149" t="n">
        <f aca="false">IF(REF_DT&lt;=LastDay,INDEX(IntraMonth_Buckets,MATCH($A2029,IntraSumMonths,0),1),INDEX(BucketTable,MATCH($A2029,SumMonths,0),1))</f>
        <v>1</v>
      </c>
      <c r="G2029" s="144" t="str">
        <f aca="false">INDEX(Book_Type,MATCH($B2029,Book,0),1)</f>
        <v>M</v>
      </c>
      <c r="H2029" s="144" t="str">
        <f aca="false">$F2029&amp;$C2029</f>
        <v>1GDP-MALIN-CTYGA</v>
      </c>
    </row>
    <row r="2030" customFormat="false" ht="12.75" hidden="false" customHeight="false" outlineLevel="0" collapsed="false">
      <c r="A2030" s="148" t="n">
        <v>37190</v>
      </c>
      <c r="B2030" s="144" t="s">
        <v>133</v>
      </c>
      <c r="C2030" s="144" t="s">
        <v>48</v>
      </c>
      <c r="D2030" s="145" t="n">
        <v>20000</v>
      </c>
      <c r="E2030" s="145" t="n">
        <v>20000</v>
      </c>
      <c r="F2030" s="149" t="n">
        <f aca="false">IF(REF_DT&lt;=LastDay,INDEX(IntraMonth_Buckets,MATCH($A2030,IntraSumMonths,0),1),INDEX(BucketTable,MATCH($A2030,SumMonths,0),1))</f>
        <v>1</v>
      </c>
      <c r="G2030" s="144" t="str">
        <f aca="false">INDEX(Book_Type,MATCH($B2030,Book,0),1)</f>
        <v>M</v>
      </c>
      <c r="H2030" s="144" t="str">
        <f aca="false">$F2030&amp;$C2030</f>
        <v>1GDP-ELPO/PERM2</v>
      </c>
    </row>
    <row r="2031" customFormat="false" ht="12.75" hidden="false" customHeight="false" outlineLevel="0" collapsed="false">
      <c r="A2031" s="148" t="n">
        <v>37190</v>
      </c>
      <c r="B2031" s="144" t="s">
        <v>133</v>
      </c>
      <c r="C2031" s="144" t="s">
        <v>53</v>
      </c>
      <c r="D2031" s="145" t="n">
        <v>-85000</v>
      </c>
      <c r="E2031" s="145" t="n">
        <v>-85000</v>
      </c>
      <c r="F2031" s="149" t="n">
        <f aca="false">IF(REF_DT&lt;=LastDay,INDEX(IntraMonth_Buckets,MATCH($A2031,IntraSumMonths,0),1),INDEX(BucketTable,MATCH($A2031,SumMonths,0),1))</f>
        <v>1</v>
      </c>
      <c r="G2031" s="144" t="str">
        <f aca="false">INDEX(Book_Type,MATCH($B2031,Book,0),1)</f>
        <v>M</v>
      </c>
      <c r="H2031" s="144" t="str">
        <f aca="false">$F2031&amp;$C2031</f>
        <v>1GDP-ELPO/SANJUA</v>
      </c>
    </row>
    <row r="2032" customFormat="false" ht="12.75" hidden="false" customHeight="false" outlineLevel="0" collapsed="false">
      <c r="A2032" s="148" t="n">
        <v>37190</v>
      </c>
      <c r="B2032" s="144" t="s">
        <v>133</v>
      </c>
      <c r="C2032" s="144" t="s">
        <v>161</v>
      </c>
      <c r="D2032" s="145" t="n">
        <v>40000</v>
      </c>
      <c r="E2032" s="145" t="n">
        <v>40000</v>
      </c>
      <c r="F2032" s="149" t="n">
        <f aca="false">IF(REF_DT&lt;=LastDay,INDEX(IntraMonth_Buckets,MATCH($A2032,IntraSumMonths,0),1),INDEX(BucketTable,MATCH($A2032,SumMonths,0),1))</f>
        <v>1</v>
      </c>
      <c r="G2032" s="144" t="str">
        <f aca="false">INDEX(Book_Type,MATCH($B2032,Book,0),1)</f>
        <v>M</v>
      </c>
      <c r="H2032" s="144" t="str">
        <f aca="false">$F2032&amp;$C2032</f>
        <v>1GDP-HEHUB</v>
      </c>
    </row>
    <row r="2033" customFormat="false" ht="12.75" hidden="false" customHeight="false" outlineLevel="0" collapsed="false">
      <c r="A2033" s="148" t="n">
        <v>37190</v>
      </c>
      <c r="B2033" s="144" t="s">
        <v>133</v>
      </c>
      <c r="C2033" s="144" t="s">
        <v>30</v>
      </c>
      <c r="D2033" s="145" t="n">
        <v>30000</v>
      </c>
      <c r="E2033" s="145" t="n">
        <v>30000</v>
      </c>
      <c r="F2033" s="149" t="n">
        <f aca="false">IF(REF_DT&lt;=LastDay,INDEX(IntraMonth_Buckets,MATCH($A2033,IntraSumMonths,0),1),INDEX(BucketTable,MATCH($A2033,SumMonths,0),1))</f>
        <v>1</v>
      </c>
      <c r="G2033" s="144" t="str">
        <f aca="false">INDEX(Book_Type,MATCH($B2033,Book,0),1)</f>
        <v>M</v>
      </c>
      <c r="H2033" s="144" t="str">
        <f aca="false">$F2033&amp;$C2033</f>
        <v>1GDP-KERN/OPAL</v>
      </c>
    </row>
    <row r="2034" customFormat="false" ht="12.75" hidden="false" customHeight="false" outlineLevel="0" collapsed="false">
      <c r="A2034" s="148" t="n">
        <v>37190</v>
      </c>
      <c r="B2034" s="144" t="s">
        <v>133</v>
      </c>
      <c r="C2034" s="144" t="s">
        <v>19</v>
      </c>
      <c r="D2034" s="145" t="n">
        <v>-10000</v>
      </c>
      <c r="E2034" s="145" t="n">
        <v>-10000</v>
      </c>
      <c r="F2034" s="149" t="n">
        <f aca="false">IF(REF_DT&lt;=LastDay,INDEX(IntraMonth_Buckets,MATCH($A2034,IntraSumMonths,0),1),INDEX(BucketTable,MATCH($A2034,SumMonths,0),1))</f>
        <v>1</v>
      </c>
      <c r="G2034" s="144" t="str">
        <f aca="false">INDEX(Book_Type,MATCH($B2034,Book,0),1)</f>
        <v>M</v>
      </c>
      <c r="H2034" s="144" t="str">
        <f aca="false">$F2034&amp;$C2034</f>
        <v>1GDP-MALIN-CTYGA</v>
      </c>
    </row>
    <row r="2035" customFormat="false" ht="12.75" hidden="false" customHeight="false" outlineLevel="0" collapsed="false">
      <c r="A2035" s="148" t="n">
        <v>37191</v>
      </c>
      <c r="B2035" s="144" t="s">
        <v>133</v>
      </c>
      <c r="C2035" s="144" t="s">
        <v>48</v>
      </c>
      <c r="D2035" s="145" t="n">
        <v>20000</v>
      </c>
      <c r="E2035" s="145" t="n">
        <v>20000</v>
      </c>
      <c r="F2035" s="149" t="n">
        <f aca="false">IF(REF_DT&lt;=LastDay,INDEX(IntraMonth_Buckets,MATCH($A2035,IntraSumMonths,0),1),INDEX(BucketTable,MATCH($A2035,SumMonths,0),1))</f>
        <v>1</v>
      </c>
      <c r="G2035" s="144" t="str">
        <f aca="false">INDEX(Book_Type,MATCH($B2035,Book,0),1)</f>
        <v>M</v>
      </c>
      <c r="H2035" s="144" t="str">
        <f aca="false">$F2035&amp;$C2035</f>
        <v>1GDP-ELPO/PERM2</v>
      </c>
    </row>
    <row r="2036" customFormat="false" ht="12.75" hidden="false" customHeight="false" outlineLevel="0" collapsed="false">
      <c r="A2036" s="148" t="n">
        <v>37191</v>
      </c>
      <c r="B2036" s="144" t="s">
        <v>133</v>
      </c>
      <c r="C2036" s="144" t="s">
        <v>53</v>
      </c>
      <c r="D2036" s="145" t="n">
        <v>-85000</v>
      </c>
      <c r="E2036" s="145" t="n">
        <v>-85000</v>
      </c>
      <c r="F2036" s="149" t="n">
        <f aca="false">IF(REF_DT&lt;=LastDay,INDEX(IntraMonth_Buckets,MATCH($A2036,IntraSumMonths,0),1),INDEX(BucketTable,MATCH($A2036,SumMonths,0),1))</f>
        <v>1</v>
      </c>
      <c r="G2036" s="144" t="str">
        <f aca="false">INDEX(Book_Type,MATCH($B2036,Book,0),1)</f>
        <v>M</v>
      </c>
      <c r="H2036" s="144" t="str">
        <f aca="false">$F2036&amp;$C2036</f>
        <v>1GDP-ELPO/SANJUA</v>
      </c>
    </row>
    <row r="2037" customFormat="false" ht="12.75" hidden="false" customHeight="false" outlineLevel="0" collapsed="false">
      <c r="A2037" s="148" t="n">
        <v>37191</v>
      </c>
      <c r="B2037" s="144" t="s">
        <v>133</v>
      </c>
      <c r="C2037" s="144" t="s">
        <v>161</v>
      </c>
      <c r="D2037" s="145" t="n">
        <v>40000</v>
      </c>
      <c r="E2037" s="145" t="n">
        <v>40000</v>
      </c>
      <c r="F2037" s="149" t="n">
        <f aca="false">IF(REF_DT&lt;=LastDay,INDEX(IntraMonth_Buckets,MATCH($A2037,IntraSumMonths,0),1),INDEX(BucketTable,MATCH($A2037,SumMonths,0),1))</f>
        <v>1</v>
      </c>
      <c r="G2037" s="144" t="str">
        <f aca="false">INDEX(Book_Type,MATCH($B2037,Book,0),1)</f>
        <v>M</v>
      </c>
      <c r="H2037" s="144" t="str">
        <f aca="false">$F2037&amp;$C2037</f>
        <v>1GDP-HEHUB</v>
      </c>
    </row>
    <row r="2038" customFormat="false" ht="12.75" hidden="false" customHeight="false" outlineLevel="0" collapsed="false">
      <c r="A2038" s="148" t="n">
        <v>37191</v>
      </c>
      <c r="B2038" s="144" t="s">
        <v>133</v>
      </c>
      <c r="C2038" s="144" t="s">
        <v>30</v>
      </c>
      <c r="D2038" s="145" t="n">
        <v>30000</v>
      </c>
      <c r="E2038" s="145" t="n">
        <v>30000</v>
      </c>
      <c r="F2038" s="149" t="n">
        <f aca="false">IF(REF_DT&lt;=LastDay,INDEX(IntraMonth_Buckets,MATCH($A2038,IntraSumMonths,0),1),INDEX(BucketTable,MATCH($A2038,SumMonths,0),1))</f>
        <v>1</v>
      </c>
      <c r="G2038" s="144" t="str">
        <f aca="false">INDEX(Book_Type,MATCH($B2038,Book,0),1)</f>
        <v>M</v>
      </c>
      <c r="H2038" s="144" t="str">
        <f aca="false">$F2038&amp;$C2038</f>
        <v>1GDP-KERN/OPAL</v>
      </c>
    </row>
    <row r="2039" customFormat="false" ht="12.75" hidden="false" customHeight="false" outlineLevel="0" collapsed="false">
      <c r="A2039" s="148" t="n">
        <v>37191</v>
      </c>
      <c r="B2039" s="144" t="s">
        <v>133</v>
      </c>
      <c r="C2039" s="144" t="s">
        <v>19</v>
      </c>
      <c r="D2039" s="145" t="n">
        <v>-10000</v>
      </c>
      <c r="E2039" s="145" t="n">
        <v>-10000</v>
      </c>
      <c r="F2039" s="149" t="n">
        <f aca="false">IF(REF_DT&lt;=LastDay,INDEX(IntraMonth_Buckets,MATCH($A2039,IntraSumMonths,0),1),INDEX(BucketTable,MATCH($A2039,SumMonths,0),1))</f>
        <v>1</v>
      </c>
      <c r="G2039" s="144" t="str">
        <f aca="false">INDEX(Book_Type,MATCH($B2039,Book,0),1)</f>
        <v>M</v>
      </c>
      <c r="H2039" s="144" t="str">
        <f aca="false">$F2039&amp;$C2039</f>
        <v>1GDP-MALIN-CTYGA</v>
      </c>
    </row>
    <row r="2040" customFormat="false" ht="12.75" hidden="false" customHeight="false" outlineLevel="0" collapsed="false">
      <c r="A2040" s="148" t="n">
        <v>37192</v>
      </c>
      <c r="B2040" s="144" t="s">
        <v>133</v>
      </c>
      <c r="C2040" s="144" t="s">
        <v>48</v>
      </c>
      <c r="D2040" s="145" t="n">
        <v>20000</v>
      </c>
      <c r="E2040" s="145" t="n">
        <v>20000</v>
      </c>
      <c r="F2040" s="149" t="n">
        <f aca="false">IF(REF_DT&lt;=LastDay,INDEX(IntraMonth_Buckets,MATCH($A2040,IntraSumMonths,0),1),INDEX(BucketTable,MATCH($A2040,SumMonths,0),1))</f>
        <v>1</v>
      </c>
      <c r="G2040" s="144" t="str">
        <f aca="false">INDEX(Book_Type,MATCH($B2040,Book,0),1)</f>
        <v>M</v>
      </c>
      <c r="H2040" s="144" t="str">
        <f aca="false">$F2040&amp;$C2040</f>
        <v>1GDP-ELPO/PERM2</v>
      </c>
    </row>
    <row r="2041" customFormat="false" ht="12.75" hidden="false" customHeight="false" outlineLevel="0" collapsed="false">
      <c r="A2041" s="148" t="n">
        <v>37192</v>
      </c>
      <c r="B2041" s="144" t="s">
        <v>133</v>
      </c>
      <c r="C2041" s="144" t="s">
        <v>53</v>
      </c>
      <c r="D2041" s="145" t="n">
        <v>-85000</v>
      </c>
      <c r="E2041" s="145" t="n">
        <v>-85000</v>
      </c>
      <c r="F2041" s="149" t="n">
        <f aca="false">IF(REF_DT&lt;=LastDay,INDEX(IntraMonth_Buckets,MATCH($A2041,IntraSumMonths,0),1),INDEX(BucketTable,MATCH($A2041,SumMonths,0),1))</f>
        <v>1</v>
      </c>
      <c r="G2041" s="144" t="str">
        <f aca="false">INDEX(Book_Type,MATCH($B2041,Book,0),1)</f>
        <v>M</v>
      </c>
      <c r="H2041" s="144" t="str">
        <f aca="false">$F2041&amp;$C2041</f>
        <v>1GDP-ELPO/SANJUA</v>
      </c>
    </row>
    <row r="2042" customFormat="false" ht="12.75" hidden="false" customHeight="false" outlineLevel="0" collapsed="false">
      <c r="A2042" s="148" t="n">
        <v>37192</v>
      </c>
      <c r="B2042" s="144" t="s">
        <v>133</v>
      </c>
      <c r="C2042" s="144" t="s">
        <v>161</v>
      </c>
      <c r="D2042" s="145" t="n">
        <v>40000</v>
      </c>
      <c r="E2042" s="145" t="n">
        <v>40000</v>
      </c>
      <c r="F2042" s="149" t="n">
        <f aca="false">IF(REF_DT&lt;=LastDay,INDEX(IntraMonth_Buckets,MATCH($A2042,IntraSumMonths,0),1),INDEX(BucketTable,MATCH($A2042,SumMonths,0),1))</f>
        <v>1</v>
      </c>
      <c r="G2042" s="144" t="str">
        <f aca="false">INDEX(Book_Type,MATCH($B2042,Book,0),1)</f>
        <v>M</v>
      </c>
      <c r="H2042" s="144" t="str">
        <f aca="false">$F2042&amp;$C2042</f>
        <v>1GDP-HEHUB</v>
      </c>
    </row>
    <row r="2043" customFormat="false" ht="12.75" hidden="false" customHeight="false" outlineLevel="0" collapsed="false">
      <c r="A2043" s="148" t="n">
        <v>37192</v>
      </c>
      <c r="B2043" s="144" t="s">
        <v>133</v>
      </c>
      <c r="C2043" s="144" t="s">
        <v>30</v>
      </c>
      <c r="D2043" s="145" t="n">
        <v>30000</v>
      </c>
      <c r="E2043" s="145" t="n">
        <v>30000</v>
      </c>
      <c r="F2043" s="149" t="n">
        <f aca="false">IF(REF_DT&lt;=LastDay,INDEX(IntraMonth_Buckets,MATCH($A2043,IntraSumMonths,0),1),INDEX(BucketTable,MATCH($A2043,SumMonths,0),1))</f>
        <v>1</v>
      </c>
      <c r="G2043" s="144" t="str">
        <f aca="false">INDEX(Book_Type,MATCH($B2043,Book,0),1)</f>
        <v>M</v>
      </c>
      <c r="H2043" s="144" t="str">
        <f aca="false">$F2043&amp;$C2043</f>
        <v>1GDP-KERN/OPAL</v>
      </c>
    </row>
    <row r="2044" customFormat="false" ht="12.75" hidden="false" customHeight="false" outlineLevel="0" collapsed="false">
      <c r="A2044" s="148" t="n">
        <v>37192</v>
      </c>
      <c r="B2044" s="144" t="s">
        <v>133</v>
      </c>
      <c r="C2044" s="144" t="s">
        <v>19</v>
      </c>
      <c r="D2044" s="145" t="n">
        <v>-10000</v>
      </c>
      <c r="E2044" s="145" t="n">
        <v>-10000</v>
      </c>
      <c r="F2044" s="149" t="n">
        <f aca="false">IF(REF_DT&lt;=LastDay,INDEX(IntraMonth_Buckets,MATCH($A2044,IntraSumMonths,0),1),INDEX(BucketTable,MATCH($A2044,SumMonths,0),1))</f>
        <v>1</v>
      </c>
      <c r="G2044" s="144" t="str">
        <f aca="false">INDEX(Book_Type,MATCH($B2044,Book,0),1)</f>
        <v>M</v>
      </c>
      <c r="H2044" s="144" t="str">
        <f aca="false">$F2044&amp;$C2044</f>
        <v>1GDP-MALIN-CTYGA</v>
      </c>
    </row>
    <row r="2045" customFormat="false" ht="12.75" hidden="false" customHeight="false" outlineLevel="0" collapsed="false">
      <c r="A2045" s="148" t="n">
        <v>37193</v>
      </c>
      <c r="B2045" s="144" t="s">
        <v>133</v>
      </c>
      <c r="C2045" s="144" t="s">
        <v>48</v>
      </c>
      <c r="D2045" s="145" t="n">
        <v>20000</v>
      </c>
      <c r="E2045" s="145" t="n">
        <v>20000</v>
      </c>
      <c r="F2045" s="149" t="n">
        <f aca="false">IF(REF_DT&lt;=LastDay,INDEX(IntraMonth_Buckets,MATCH($A2045,IntraSumMonths,0),1),INDEX(BucketTable,MATCH($A2045,SumMonths,0),1))</f>
        <v>1</v>
      </c>
      <c r="G2045" s="144" t="str">
        <f aca="false">INDEX(Book_Type,MATCH($B2045,Book,0),1)</f>
        <v>M</v>
      </c>
      <c r="H2045" s="144" t="str">
        <f aca="false">$F2045&amp;$C2045</f>
        <v>1GDP-ELPO/PERM2</v>
      </c>
    </row>
    <row r="2046" customFormat="false" ht="12.75" hidden="false" customHeight="false" outlineLevel="0" collapsed="false">
      <c r="A2046" s="148" t="n">
        <v>37193</v>
      </c>
      <c r="B2046" s="144" t="s">
        <v>133</v>
      </c>
      <c r="C2046" s="144" t="s">
        <v>53</v>
      </c>
      <c r="D2046" s="145" t="n">
        <v>-85000</v>
      </c>
      <c r="E2046" s="145" t="n">
        <v>-85000</v>
      </c>
      <c r="F2046" s="149" t="n">
        <f aca="false">IF(REF_DT&lt;=LastDay,INDEX(IntraMonth_Buckets,MATCH($A2046,IntraSumMonths,0),1),INDEX(BucketTable,MATCH($A2046,SumMonths,0),1))</f>
        <v>1</v>
      </c>
      <c r="G2046" s="144" t="str">
        <f aca="false">INDEX(Book_Type,MATCH($B2046,Book,0),1)</f>
        <v>M</v>
      </c>
      <c r="H2046" s="144" t="str">
        <f aca="false">$F2046&amp;$C2046</f>
        <v>1GDP-ELPO/SANJUA</v>
      </c>
    </row>
    <row r="2047" customFormat="false" ht="12.75" hidden="false" customHeight="false" outlineLevel="0" collapsed="false">
      <c r="A2047" s="148" t="n">
        <v>37193</v>
      </c>
      <c r="B2047" s="144" t="s">
        <v>133</v>
      </c>
      <c r="C2047" s="144" t="s">
        <v>161</v>
      </c>
      <c r="D2047" s="145" t="n">
        <v>40000</v>
      </c>
      <c r="E2047" s="145" t="n">
        <v>40000</v>
      </c>
      <c r="F2047" s="149" t="n">
        <f aca="false">IF(REF_DT&lt;=LastDay,INDEX(IntraMonth_Buckets,MATCH($A2047,IntraSumMonths,0),1),INDEX(BucketTable,MATCH($A2047,SumMonths,0),1))</f>
        <v>1</v>
      </c>
      <c r="G2047" s="144" t="str">
        <f aca="false">INDEX(Book_Type,MATCH($B2047,Book,0),1)</f>
        <v>M</v>
      </c>
      <c r="H2047" s="144" t="str">
        <f aca="false">$F2047&amp;$C2047</f>
        <v>1GDP-HEHUB</v>
      </c>
    </row>
    <row r="2048" customFormat="false" ht="12.75" hidden="false" customHeight="false" outlineLevel="0" collapsed="false">
      <c r="A2048" s="148" t="n">
        <v>37193</v>
      </c>
      <c r="B2048" s="144" t="s">
        <v>133</v>
      </c>
      <c r="C2048" s="144" t="s">
        <v>30</v>
      </c>
      <c r="D2048" s="145" t="n">
        <v>30000</v>
      </c>
      <c r="E2048" s="145" t="n">
        <v>30000</v>
      </c>
      <c r="F2048" s="149" t="n">
        <f aca="false">IF(REF_DT&lt;=LastDay,INDEX(IntraMonth_Buckets,MATCH($A2048,IntraSumMonths,0),1),INDEX(BucketTable,MATCH($A2048,SumMonths,0),1))</f>
        <v>1</v>
      </c>
      <c r="G2048" s="144" t="str">
        <f aca="false">INDEX(Book_Type,MATCH($B2048,Book,0),1)</f>
        <v>M</v>
      </c>
      <c r="H2048" s="144" t="str">
        <f aca="false">$F2048&amp;$C2048</f>
        <v>1GDP-KERN/OPAL</v>
      </c>
    </row>
    <row r="2049" customFormat="false" ht="12.75" hidden="false" customHeight="false" outlineLevel="0" collapsed="false">
      <c r="A2049" s="148" t="n">
        <v>37193</v>
      </c>
      <c r="B2049" s="144" t="s">
        <v>133</v>
      </c>
      <c r="C2049" s="144" t="s">
        <v>19</v>
      </c>
      <c r="D2049" s="145" t="n">
        <v>-10000</v>
      </c>
      <c r="E2049" s="145" t="n">
        <v>-10000</v>
      </c>
      <c r="F2049" s="149" t="n">
        <f aca="false">IF(REF_DT&lt;=LastDay,INDEX(IntraMonth_Buckets,MATCH($A2049,IntraSumMonths,0),1),INDEX(BucketTable,MATCH($A2049,SumMonths,0),1))</f>
        <v>1</v>
      </c>
      <c r="G2049" s="144" t="str">
        <f aca="false">INDEX(Book_Type,MATCH($B2049,Book,0),1)</f>
        <v>M</v>
      </c>
      <c r="H2049" s="144" t="str">
        <f aca="false">$F2049&amp;$C2049</f>
        <v>1GDP-MALIN-CTYGA</v>
      </c>
    </row>
    <row r="2050" customFormat="false" ht="12.75" hidden="false" customHeight="false" outlineLevel="0" collapsed="false">
      <c r="A2050" s="148" t="n">
        <v>37194</v>
      </c>
      <c r="B2050" s="144" t="s">
        <v>133</v>
      </c>
      <c r="C2050" s="144" t="s">
        <v>48</v>
      </c>
      <c r="D2050" s="145" t="n">
        <v>20000</v>
      </c>
      <c r="E2050" s="145" t="n">
        <v>20000</v>
      </c>
      <c r="F2050" s="149" t="n">
        <f aca="false">IF(REF_DT&lt;=LastDay,INDEX(IntraMonth_Buckets,MATCH($A2050,IntraSumMonths,0),1),INDEX(BucketTable,MATCH($A2050,SumMonths,0),1))</f>
        <v>1</v>
      </c>
      <c r="G2050" s="144" t="str">
        <f aca="false">INDEX(Book_Type,MATCH($B2050,Book,0),1)</f>
        <v>M</v>
      </c>
      <c r="H2050" s="144" t="str">
        <f aca="false">$F2050&amp;$C2050</f>
        <v>1GDP-ELPO/PERM2</v>
      </c>
    </row>
    <row r="2051" customFormat="false" ht="12.75" hidden="false" customHeight="false" outlineLevel="0" collapsed="false">
      <c r="A2051" s="148" t="n">
        <v>37194</v>
      </c>
      <c r="B2051" s="144" t="s">
        <v>133</v>
      </c>
      <c r="C2051" s="144" t="s">
        <v>53</v>
      </c>
      <c r="D2051" s="145" t="n">
        <v>-85000</v>
      </c>
      <c r="E2051" s="145" t="n">
        <v>-85000</v>
      </c>
      <c r="F2051" s="149" t="n">
        <f aca="false">IF(REF_DT&lt;=LastDay,INDEX(IntraMonth_Buckets,MATCH($A2051,IntraSumMonths,0),1),INDEX(BucketTable,MATCH($A2051,SumMonths,0),1))</f>
        <v>1</v>
      </c>
      <c r="G2051" s="144" t="str">
        <f aca="false">INDEX(Book_Type,MATCH($B2051,Book,0),1)</f>
        <v>M</v>
      </c>
      <c r="H2051" s="144" t="str">
        <f aca="false">$F2051&amp;$C2051</f>
        <v>1GDP-ELPO/SANJUA</v>
      </c>
    </row>
    <row r="2052" customFormat="false" ht="12.75" hidden="false" customHeight="false" outlineLevel="0" collapsed="false">
      <c r="A2052" s="148" t="n">
        <v>37194</v>
      </c>
      <c r="B2052" s="144" t="s">
        <v>133</v>
      </c>
      <c r="C2052" s="144" t="s">
        <v>161</v>
      </c>
      <c r="D2052" s="145" t="n">
        <v>40000</v>
      </c>
      <c r="E2052" s="145" t="n">
        <v>40000</v>
      </c>
      <c r="F2052" s="149" t="n">
        <f aca="false">IF(REF_DT&lt;=LastDay,INDEX(IntraMonth_Buckets,MATCH($A2052,IntraSumMonths,0),1),INDEX(BucketTable,MATCH($A2052,SumMonths,0),1))</f>
        <v>1</v>
      </c>
      <c r="G2052" s="144" t="str">
        <f aca="false">INDEX(Book_Type,MATCH($B2052,Book,0),1)</f>
        <v>M</v>
      </c>
      <c r="H2052" s="144" t="str">
        <f aca="false">$F2052&amp;$C2052</f>
        <v>1GDP-HEHUB</v>
      </c>
    </row>
    <row r="2053" customFormat="false" ht="12.75" hidden="false" customHeight="false" outlineLevel="0" collapsed="false">
      <c r="A2053" s="148" t="n">
        <v>37194</v>
      </c>
      <c r="B2053" s="144" t="s">
        <v>133</v>
      </c>
      <c r="C2053" s="144" t="s">
        <v>30</v>
      </c>
      <c r="D2053" s="145" t="n">
        <v>30000</v>
      </c>
      <c r="E2053" s="145" t="n">
        <v>30000</v>
      </c>
      <c r="F2053" s="149" t="n">
        <f aca="false">IF(REF_DT&lt;=LastDay,INDEX(IntraMonth_Buckets,MATCH($A2053,IntraSumMonths,0),1),INDEX(BucketTable,MATCH($A2053,SumMonths,0),1))</f>
        <v>1</v>
      </c>
      <c r="G2053" s="144" t="str">
        <f aca="false">INDEX(Book_Type,MATCH($B2053,Book,0),1)</f>
        <v>M</v>
      </c>
      <c r="H2053" s="144" t="str">
        <f aca="false">$F2053&amp;$C2053</f>
        <v>1GDP-KERN/OPAL</v>
      </c>
    </row>
    <row r="2054" customFormat="false" ht="12.75" hidden="false" customHeight="false" outlineLevel="0" collapsed="false">
      <c r="A2054" s="148" t="n">
        <v>37194</v>
      </c>
      <c r="B2054" s="144" t="s">
        <v>133</v>
      </c>
      <c r="C2054" s="144" t="s">
        <v>19</v>
      </c>
      <c r="D2054" s="145" t="n">
        <v>-10000</v>
      </c>
      <c r="E2054" s="145" t="n">
        <v>-10000</v>
      </c>
      <c r="F2054" s="149" t="n">
        <f aca="false">IF(REF_DT&lt;=LastDay,INDEX(IntraMonth_Buckets,MATCH($A2054,IntraSumMonths,0),1),INDEX(BucketTable,MATCH($A2054,SumMonths,0),1))</f>
        <v>1</v>
      </c>
      <c r="G2054" s="144" t="str">
        <f aca="false">INDEX(Book_Type,MATCH($B2054,Book,0),1)</f>
        <v>M</v>
      </c>
      <c r="H2054" s="144" t="str">
        <f aca="false">$F2054&amp;$C2054</f>
        <v>1GDP-MALIN-CTYGA</v>
      </c>
    </row>
    <row r="2055" customFormat="false" ht="12.75" hidden="false" customHeight="false" outlineLevel="0" collapsed="false">
      <c r="A2055" s="148" t="n">
        <v>37195</v>
      </c>
      <c r="B2055" s="144" t="s">
        <v>133</v>
      </c>
      <c r="C2055" s="144" t="s">
        <v>48</v>
      </c>
      <c r="D2055" s="145" t="n">
        <v>20000</v>
      </c>
      <c r="E2055" s="145" t="n">
        <v>20000</v>
      </c>
      <c r="F2055" s="149" t="n">
        <f aca="false">IF(REF_DT&lt;=LastDay,INDEX(IntraMonth_Buckets,MATCH($A2055,IntraSumMonths,0),1),INDEX(BucketTable,MATCH($A2055,SumMonths,0),1))</f>
        <v>1</v>
      </c>
      <c r="G2055" s="144" t="str">
        <f aca="false">INDEX(Book_Type,MATCH($B2055,Book,0),1)</f>
        <v>M</v>
      </c>
      <c r="H2055" s="144" t="str">
        <f aca="false">$F2055&amp;$C2055</f>
        <v>1GDP-ELPO/PERM2</v>
      </c>
    </row>
    <row r="2056" customFormat="false" ht="12.75" hidden="false" customHeight="false" outlineLevel="0" collapsed="false">
      <c r="A2056" s="148" t="n">
        <v>37195</v>
      </c>
      <c r="B2056" s="144" t="s">
        <v>133</v>
      </c>
      <c r="C2056" s="144" t="s">
        <v>53</v>
      </c>
      <c r="D2056" s="145" t="n">
        <v>-85000</v>
      </c>
      <c r="E2056" s="145" t="n">
        <v>-85000</v>
      </c>
      <c r="F2056" s="149" t="n">
        <f aca="false">IF(REF_DT&lt;=LastDay,INDEX(IntraMonth_Buckets,MATCH($A2056,IntraSumMonths,0),1),INDEX(BucketTable,MATCH($A2056,SumMonths,0),1))</f>
        <v>1</v>
      </c>
      <c r="G2056" s="144" t="str">
        <f aca="false">INDEX(Book_Type,MATCH($B2056,Book,0),1)</f>
        <v>M</v>
      </c>
      <c r="H2056" s="144" t="str">
        <f aca="false">$F2056&amp;$C2056</f>
        <v>1GDP-ELPO/SANJUA</v>
      </c>
    </row>
    <row r="2057" customFormat="false" ht="12.75" hidden="false" customHeight="false" outlineLevel="0" collapsed="false">
      <c r="A2057" s="148" t="n">
        <v>37195</v>
      </c>
      <c r="B2057" s="144" t="s">
        <v>133</v>
      </c>
      <c r="C2057" s="144" t="s">
        <v>161</v>
      </c>
      <c r="D2057" s="145" t="n">
        <v>40000</v>
      </c>
      <c r="E2057" s="145" t="n">
        <v>40000</v>
      </c>
      <c r="F2057" s="149" t="n">
        <f aca="false">IF(REF_DT&lt;=LastDay,INDEX(IntraMonth_Buckets,MATCH($A2057,IntraSumMonths,0),1),INDEX(BucketTable,MATCH($A2057,SumMonths,0),1))</f>
        <v>1</v>
      </c>
      <c r="G2057" s="144" t="str">
        <f aca="false">INDEX(Book_Type,MATCH($B2057,Book,0),1)</f>
        <v>M</v>
      </c>
      <c r="H2057" s="144" t="str">
        <f aca="false">$F2057&amp;$C2057</f>
        <v>1GDP-HEHUB</v>
      </c>
    </row>
    <row r="2058" customFormat="false" ht="12.75" hidden="false" customHeight="false" outlineLevel="0" collapsed="false">
      <c r="A2058" s="148" t="n">
        <v>37195</v>
      </c>
      <c r="B2058" s="144" t="s">
        <v>133</v>
      </c>
      <c r="C2058" s="144" t="s">
        <v>30</v>
      </c>
      <c r="D2058" s="145" t="n">
        <v>30000</v>
      </c>
      <c r="E2058" s="145" t="n">
        <v>30000</v>
      </c>
      <c r="F2058" s="149" t="n">
        <f aca="false">IF(REF_DT&lt;=LastDay,INDEX(IntraMonth_Buckets,MATCH($A2058,IntraSumMonths,0),1),INDEX(BucketTable,MATCH($A2058,SumMonths,0),1))</f>
        <v>1</v>
      </c>
      <c r="G2058" s="144" t="str">
        <f aca="false">INDEX(Book_Type,MATCH($B2058,Book,0),1)</f>
        <v>M</v>
      </c>
      <c r="H2058" s="144" t="str">
        <f aca="false">$F2058&amp;$C2058</f>
        <v>1GDP-KERN/OPAL</v>
      </c>
    </row>
    <row r="2059" customFormat="false" ht="12.75" hidden="false" customHeight="false" outlineLevel="0" collapsed="false">
      <c r="A2059" s="148" t="n">
        <v>37195</v>
      </c>
      <c r="B2059" s="144" t="s">
        <v>133</v>
      </c>
      <c r="C2059" s="144" t="s">
        <v>19</v>
      </c>
      <c r="D2059" s="145" t="n">
        <v>-10000</v>
      </c>
      <c r="E2059" s="145" t="n">
        <v>-10000</v>
      </c>
      <c r="F2059" s="149" t="n">
        <f aca="false">IF(REF_DT&lt;=LastDay,INDEX(IntraMonth_Buckets,MATCH($A2059,IntraSumMonths,0),1),INDEX(BucketTable,MATCH($A2059,SumMonths,0),1))</f>
        <v>1</v>
      </c>
      <c r="G2059" s="144" t="str">
        <f aca="false">INDEX(Book_Type,MATCH($B2059,Book,0),1)</f>
        <v>M</v>
      </c>
      <c r="H2059" s="144" t="str">
        <f aca="false">$F2059&amp;$C2059</f>
        <v>1GDP-MALIN-CTYGA</v>
      </c>
    </row>
    <row r="2060" customFormat="false" ht="12.75" hidden="false" customHeight="false" outlineLevel="0" collapsed="false">
      <c r="A2060" s="148" t="n">
        <v>37165</v>
      </c>
      <c r="B2060" s="144" t="s">
        <v>123</v>
      </c>
      <c r="C2060" s="144" t="s">
        <v>71</v>
      </c>
      <c r="D2060" s="145" t="n">
        <v>0</v>
      </c>
      <c r="E2060" s="145" t="n">
        <v>0</v>
      </c>
      <c r="F2060" s="149" t="n">
        <f aca="false">IF(REF_DT&lt;=LastDay,INDEX(IntraMonth_Buckets,MATCH($A2060,IntraSumMonths,0),1),INDEX(BucketTable,MATCH($A2060,SumMonths,0),1))</f>
        <v>1</v>
      </c>
      <c r="G2060" s="144" t="str">
        <f aca="false">INDEX(Book_Type,MATCH($B2060,Book,0),1)</f>
        <v>D</v>
      </c>
      <c r="H2060" s="144" t="str">
        <f aca="false">$F2060&amp;$C2060</f>
        <v>1CGPR-AECO/BASIS</v>
      </c>
    </row>
    <row r="2061" customFormat="false" ht="12.75" hidden="false" customHeight="false" outlineLevel="0" collapsed="false">
      <c r="A2061" s="148" t="n">
        <v>37165</v>
      </c>
      <c r="B2061" s="144" t="s">
        <v>123</v>
      </c>
      <c r="C2061" s="144" t="s">
        <v>165</v>
      </c>
      <c r="D2061" s="145" t="n">
        <v>0</v>
      </c>
      <c r="E2061" s="145" t="n">
        <v>0</v>
      </c>
      <c r="F2061" s="149" t="n">
        <f aca="false">IF(REF_DT&lt;=LastDay,INDEX(IntraMonth_Buckets,MATCH($A2061,IntraSumMonths,0),1),INDEX(BucketTable,MATCH($A2061,SumMonths,0),1))</f>
        <v>1</v>
      </c>
      <c r="G2061" s="144" t="str">
        <f aca="false">INDEX(Book_Type,MATCH($B2061,Book,0),1)</f>
        <v>D</v>
      </c>
      <c r="H2061" s="144" t="str">
        <f aca="false">$F2061&amp;$C2061</f>
        <v>1DJ/BASIN/CIG</v>
      </c>
    </row>
    <row r="2062" customFormat="false" ht="12.75" hidden="false" customHeight="false" outlineLevel="0" collapsed="false">
      <c r="A2062" s="148" t="n">
        <v>37165</v>
      </c>
      <c r="B2062" s="144" t="s">
        <v>123</v>
      </c>
      <c r="C2062" s="144" t="s">
        <v>36</v>
      </c>
      <c r="D2062" s="145" t="n">
        <v>0</v>
      </c>
      <c r="E2062" s="145" t="n">
        <v>0</v>
      </c>
      <c r="F2062" s="149" t="n">
        <f aca="false">IF(REF_DT&lt;=LastDay,INDEX(IntraMonth_Buckets,MATCH($A2062,IntraSumMonths,0),1),INDEX(BucketTable,MATCH($A2062,SumMonths,0),1))</f>
        <v>1</v>
      </c>
      <c r="G2062" s="144" t="str">
        <f aca="false">INDEX(Book_Type,MATCH($B2062,Book,0),1)</f>
        <v>D</v>
      </c>
      <c r="H2062" s="144" t="str">
        <f aca="false">$F2062&amp;$C2062</f>
        <v>1IF-CIG/RKYMTN</v>
      </c>
    </row>
    <row r="2063" customFormat="false" ht="12.75" hidden="false" customHeight="false" outlineLevel="0" collapsed="false">
      <c r="A2063" s="148" t="n">
        <v>37165</v>
      </c>
      <c r="B2063" s="144" t="s">
        <v>123</v>
      </c>
      <c r="C2063" s="144" t="s">
        <v>35</v>
      </c>
      <c r="D2063" s="145" t="n">
        <v>0</v>
      </c>
      <c r="E2063" s="145" t="n">
        <v>0</v>
      </c>
      <c r="F2063" s="149" t="n">
        <f aca="false">IF(REF_DT&lt;=LastDay,INDEX(IntraMonth_Buckets,MATCH($A2063,IntraSumMonths,0),1),INDEX(BucketTable,MATCH($A2063,SumMonths,0),1))</f>
        <v>1</v>
      </c>
      <c r="G2063" s="144" t="str">
        <f aca="false">INDEX(Book_Type,MATCH($B2063,Book,0),1)</f>
        <v>D</v>
      </c>
      <c r="H2063" s="144" t="str">
        <f aca="false">$F2063&amp;$C2063</f>
        <v>1IF-CIG/WIC</v>
      </c>
    </row>
    <row r="2064" customFormat="false" ht="12.75" hidden="false" customHeight="false" outlineLevel="0" collapsed="false">
      <c r="A2064" s="148" t="n">
        <v>37165</v>
      </c>
      <c r="B2064" s="144" t="s">
        <v>123</v>
      </c>
      <c r="C2064" s="144" t="s">
        <v>46</v>
      </c>
      <c r="D2064" s="145" t="n">
        <v>0</v>
      </c>
      <c r="E2064" s="145" t="n">
        <v>0</v>
      </c>
      <c r="F2064" s="149" t="n">
        <f aca="false">IF(REF_DT&lt;=LastDay,INDEX(IntraMonth_Buckets,MATCH($A2064,IntraSumMonths,0),1),INDEX(BucketTable,MATCH($A2064,SumMonths,0),1))</f>
        <v>1</v>
      </c>
      <c r="G2064" s="144" t="str">
        <f aca="false">INDEX(Book_Type,MATCH($B2064,Book,0),1)</f>
        <v>D</v>
      </c>
      <c r="H2064" s="144" t="str">
        <f aca="false">$F2064&amp;$C2064</f>
        <v>1IF-ELPO/PERMIAN</v>
      </c>
    </row>
    <row r="2065" customFormat="false" ht="12.75" hidden="false" customHeight="false" outlineLevel="0" collapsed="false">
      <c r="A2065" s="148" t="n">
        <v>37165</v>
      </c>
      <c r="B2065" s="144" t="s">
        <v>123</v>
      </c>
      <c r="C2065" s="144" t="s">
        <v>51</v>
      </c>
      <c r="D2065" s="145" t="n">
        <v>0</v>
      </c>
      <c r="E2065" s="145" t="n">
        <v>0</v>
      </c>
      <c r="F2065" s="149" t="n">
        <f aca="false">IF(REF_DT&lt;=LastDay,INDEX(IntraMonth_Buckets,MATCH($A2065,IntraSumMonths,0),1),INDEX(BucketTable,MATCH($A2065,SumMonths,0),1))</f>
        <v>1</v>
      </c>
      <c r="G2065" s="144" t="str">
        <f aca="false">INDEX(Book_Type,MATCH($B2065,Book,0),1)</f>
        <v>D</v>
      </c>
      <c r="H2065" s="144" t="str">
        <f aca="false">$F2065&amp;$C2065</f>
        <v>1IF-ELPO/SJ</v>
      </c>
    </row>
    <row r="2066" customFormat="false" ht="12.75" hidden="false" customHeight="false" outlineLevel="0" collapsed="false">
      <c r="A2066" s="148" t="n">
        <v>37165</v>
      </c>
      <c r="B2066" s="144" t="s">
        <v>123</v>
      </c>
      <c r="C2066" s="144" t="s">
        <v>157</v>
      </c>
      <c r="D2066" s="145" t="n">
        <v>0</v>
      </c>
      <c r="E2066" s="145" t="n">
        <v>0</v>
      </c>
      <c r="F2066" s="149" t="n">
        <f aca="false">IF(REF_DT&lt;=LastDay,INDEX(IntraMonth_Buckets,MATCH($A2066,IntraSumMonths,0),1),INDEX(BucketTable,MATCH($A2066,SumMonths,0),1))</f>
        <v>1</v>
      </c>
      <c r="G2066" s="144" t="str">
        <f aca="false">INDEX(Book_Type,MATCH($B2066,Book,0),1)</f>
        <v>D</v>
      </c>
      <c r="H2066" s="144" t="str">
        <f aca="false">$F2066&amp;$C2066</f>
        <v>1IF-HEHUB</v>
      </c>
    </row>
    <row r="2067" customFormat="false" ht="12.75" hidden="false" customHeight="false" outlineLevel="0" collapsed="false">
      <c r="A2067" s="148" t="n">
        <v>37165</v>
      </c>
      <c r="B2067" s="144" t="s">
        <v>123</v>
      </c>
      <c r="C2067" s="144" t="s">
        <v>166</v>
      </c>
      <c r="D2067" s="145" t="n">
        <v>0</v>
      </c>
      <c r="E2067" s="145" t="n">
        <v>0</v>
      </c>
      <c r="F2067" s="149" t="n">
        <f aca="false">IF(REF_DT&lt;=LastDay,INDEX(IntraMonth_Buckets,MATCH($A2067,IntraSumMonths,0),1),INDEX(BucketTable,MATCH($A2067,SumMonths,0),1))</f>
        <v>1</v>
      </c>
      <c r="G2067" s="144" t="str">
        <f aca="false">INDEX(Book_Type,MATCH($B2067,Book,0),1)</f>
        <v>D</v>
      </c>
      <c r="H2067" s="144" t="str">
        <f aca="false">$F2067&amp;$C2067</f>
        <v>1IF-KERN/RIVER</v>
      </c>
    </row>
    <row r="2068" customFormat="false" ht="12.75" hidden="false" customHeight="false" outlineLevel="0" collapsed="false">
      <c r="A2068" s="148" t="n">
        <v>37165</v>
      </c>
      <c r="B2068" s="144" t="s">
        <v>123</v>
      </c>
      <c r="C2068" s="144" t="s">
        <v>66</v>
      </c>
      <c r="D2068" s="145" t="n">
        <v>0</v>
      </c>
      <c r="E2068" s="145" t="n">
        <v>0</v>
      </c>
      <c r="F2068" s="149" t="n">
        <f aca="false">IF(REF_DT&lt;=LastDay,INDEX(IntraMonth_Buckets,MATCH($A2068,IntraSumMonths,0),1),INDEX(BucketTable,MATCH($A2068,SumMonths,0),1))</f>
        <v>1</v>
      </c>
      <c r="G2068" s="144" t="str">
        <f aca="false">INDEX(Book_Type,MATCH($B2068,Book,0),1)</f>
        <v>D</v>
      </c>
      <c r="H2068" s="144" t="str">
        <f aca="false">$F2068&amp;$C2068</f>
        <v>1IF-NTHWST/CANBR</v>
      </c>
    </row>
    <row r="2069" customFormat="false" ht="12.75" hidden="false" customHeight="false" outlineLevel="0" collapsed="false">
      <c r="A2069" s="148" t="n">
        <v>37165</v>
      </c>
      <c r="B2069" s="144" t="s">
        <v>123</v>
      </c>
      <c r="C2069" s="144" t="s">
        <v>27</v>
      </c>
      <c r="D2069" s="145" t="n">
        <v>0</v>
      </c>
      <c r="E2069" s="145" t="n">
        <v>0</v>
      </c>
      <c r="F2069" s="149" t="n">
        <f aca="false">IF(REF_DT&lt;=LastDay,INDEX(IntraMonth_Buckets,MATCH($A2069,IntraSumMonths,0),1),INDEX(BucketTable,MATCH($A2069,SumMonths,0),1))</f>
        <v>1</v>
      </c>
      <c r="G2069" s="144" t="str">
        <f aca="false">INDEX(Book_Type,MATCH($B2069,Book,0),1)</f>
        <v>D</v>
      </c>
      <c r="H2069" s="144" t="str">
        <f aca="false">$F2069&amp;$C2069</f>
        <v>1IF-NWPL_ROCKY_M</v>
      </c>
    </row>
    <row r="2070" customFormat="false" ht="12.75" hidden="false" customHeight="false" outlineLevel="0" collapsed="false">
      <c r="A2070" s="148" t="n">
        <v>37165</v>
      </c>
      <c r="B2070" s="144" t="s">
        <v>123</v>
      </c>
      <c r="C2070" s="144" t="s">
        <v>164</v>
      </c>
      <c r="D2070" s="145" t="n">
        <v>0</v>
      </c>
      <c r="E2070" s="145" t="n">
        <v>0</v>
      </c>
      <c r="F2070" s="149" t="n">
        <f aca="false">IF(REF_DT&lt;=LastDay,INDEX(IntraMonth_Buckets,MATCH($A2070,IntraSumMonths,0),1),INDEX(BucketTable,MATCH($A2070,SumMonths,0),1))</f>
        <v>1</v>
      </c>
      <c r="G2070" s="144" t="str">
        <f aca="false">INDEX(Book_Type,MATCH($B2070,Book,0),1)</f>
        <v>D</v>
      </c>
      <c r="H2070" s="144" t="str">
        <f aca="false">$F2070&amp;$C2070</f>
        <v>1IF-PAN/TX/OK</v>
      </c>
    </row>
    <row r="2071" customFormat="false" ht="12.75" hidden="false" customHeight="false" outlineLevel="0" collapsed="false">
      <c r="A2071" s="148" t="n">
        <v>37165</v>
      </c>
      <c r="B2071" s="144" t="s">
        <v>123</v>
      </c>
      <c r="C2071" s="144" t="s">
        <v>58</v>
      </c>
      <c r="D2071" s="145" t="n">
        <v>0</v>
      </c>
      <c r="E2071" s="145" t="n">
        <v>0</v>
      </c>
      <c r="F2071" s="149" t="n">
        <f aca="false">IF(REF_DT&lt;=LastDay,INDEX(IntraMonth_Buckets,MATCH($A2071,IntraSumMonths,0),1),INDEX(BucketTable,MATCH($A2071,SumMonths,0),1))</f>
        <v>1</v>
      </c>
      <c r="G2071" s="144" t="str">
        <f aca="false">INDEX(Book_Type,MATCH($B2071,Book,0),1)</f>
        <v>D</v>
      </c>
      <c r="H2071" s="144" t="str">
        <f aca="false">$F2071&amp;$C2071</f>
        <v>1IF-WAHA-TX</v>
      </c>
    </row>
    <row r="2072" customFormat="false" ht="12.75" hidden="false" customHeight="false" outlineLevel="0" collapsed="false">
      <c r="A2072" s="148" t="n">
        <v>37165</v>
      </c>
      <c r="B2072" s="144" t="s">
        <v>123</v>
      </c>
      <c r="C2072" s="144" t="s">
        <v>18</v>
      </c>
      <c r="D2072" s="145" t="n">
        <v>0</v>
      </c>
      <c r="E2072" s="145" t="n">
        <v>0</v>
      </c>
      <c r="F2072" s="149" t="n">
        <f aca="false">IF(REF_DT&lt;=LastDay,INDEX(IntraMonth_Buckets,MATCH($A2072,IntraSumMonths,0),1),INDEX(BucketTable,MATCH($A2072,SumMonths,0),1))</f>
        <v>1</v>
      </c>
      <c r="G2072" s="144" t="str">
        <f aca="false">INDEX(Book_Type,MATCH($B2072,Book,0),1)</f>
        <v>D</v>
      </c>
      <c r="H2072" s="144" t="str">
        <f aca="false">$F2072&amp;$C2072</f>
        <v>1NGI-MALIN</v>
      </c>
    </row>
    <row r="2073" customFormat="false" ht="12.75" hidden="false" customHeight="false" outlineLevel="0" collapsed="false">
      <c r="A2073" s="148" t="n">
        <v>37165</v>
      </c>
      <c r="B2073" s="144" t="s">
        <v>123</v>
      </c>
      <c r="C2073" s="144" t="s">
        <v>13</v>
      </c>
      <c r="D2073" s="145" t="n">
        <v>0</v>
      </c>
      <c r="E2073" s="145" t="n">
        <v>0</v>
      </c>
      <c r="F2073" s="149" t="n">
        <f aca="false">IF(REF_DT&lt;=LastDay,INDEX(IntraMonth_Buckets,MATCH($A2073,IntraSumMonths,0),1),INDEX(BucketTable,MATCH($A2073,SumMonths,0),1))</f>
        <v>1</v>
      </c>
      <c r="G2073" s="144" t="str">
        <f aca="false">INDEX(Book_Type,MATCH($B2073,Book,0),1)</f>
        <v>D</v>
      </c>
      <c r="H2073" s="144" t="str">
        <f aca="false">$F2073&amp;$C2073</f>
        <v>1NGI-PGE/CG</v>
      </c>
    </row>
    <row r="2074" customFormat="false" ht="12.75" hidden="false" customHeight="false" outlineLevel="0" collapsed="false">
      <c r="A2074" s="148" t="n">
        <v>37165</v>
      </c>
      <c r="B2074" s="144" t="s">
        <v>123</v>
      </c>
      <c r="C2074" s="144" t="s">
        <v>20</v>
      </c>
      <c r="D2074" s="145" t="n">
        <v>0</v>
      </c>
      <c r="E2074" s="145" t="n">
        <v>0</v>
      </c>
      <c r="F2074" s="149" t="n">
        <f aca="false">IF(REF_DT&lt;=LastDay,INDEX(IntraMonth_Buckets,MATCH($A2074,IntraSumMonths,0),1),INDEX(BucketTable,MATCH($A2074,SumMonths,0),1))</f>
        <v>1</v>
      </c>
      <c r="G2074" s="144" t="str">
        <f aca="false">INDEX(Book_Type,MATCH($B2074,Book,0),1)</f>
        <v>D</v>
      </c>
      <c r="H2074" s="144" t="str">
        <f aca="false">$F2074&amp;$C2074</f>
        <v>1NGI-SOCAL</v>
      </c>
    </row>
    <row r="2075" customFormat="false" ht="12.75" hidden="false" customHeight="false" outlineLevel="0" collapsed="false">
      <c r="A2075" s="148" t="n">
        <v>37165</v>
      </c>
      <c r="B2075" s="144" t="s">
        <v>123</v>
      </c>
      <c r="C2075" s="144" t="s">
        <v>167</v>
      </c>
      <c r="D2075" s="145" t="n">
        <v>0</v>
      </c>
      <c r="E2075" s="145" t="n">
        <v>0</v>
      </c>
      <c r="F2075" s="149" t="n">
        <f aca="false">IF(REF_DT&lt;=LastDay,INDEX(IntraMonth_Buckets,MATCH($A2075,IntraSumMonths,0),1),INDEX(BucketTable,MATCH($A2075,SumMonths,0),1))</f>
        <v>1</v>
      </c>
      <c r="G2075" s="144" t="str">
        <f aca="false">INDEX(Book_Type,MATCH($B2075,Book,0),1)</f>
        <v>D</v>
      </c>
      <c r="H2075" s="144" t="str">
        <f aca="false">$F2075&amp;$C2075</f>
        <v>1NGW/OPAL</v>
      </c>
    </row>
    <row r="2076" customFormat="false" ht="12.75" hidden="false" customHeight="false" outlineLevel="0" collapsed="false">
      <c r="A2076" s="148" t="n">
        <v>37165</v>
      </c>
      <c r="B2076" s="144" t="s">
        <v>123</v>
      </c>
      <c r="C2076" s="144" t="s">
        <v>168</v>
      </c>
      <c r="D2076" s="145" t="n">
        <v>0</v>
      </c>
      <c r="E2076" s="145" t="n">
        <v>0</v>
      </c>
      <c r="F2076" s="149" t="n">
        <f aca="false">IF(REF_DT&lt;=LastDay,INDEX(IntraMonth_Buckets,MATCH($A2076,IntraSumMonths,0),1),INDEX(BucketTable,MATCH($A2076,SumMonths,0),1))</f>
        <v>1</v>
      </c>
      <c r="G2076" s="144" t="str">
        <f aca="false">INDEX(Book_Type,MATCH($B2076,Book,0),1)</f>
        <v>D</v>
      </c>
      <c r="H2076" s="144" t="str">
        <f aca="false">$F2076&amp;$C2076</f>
        <v>1NW STANF/1ST-GD</v>
      </c>
    </row>
    <row r="2077" customFormat="false" ht="12.75" hidden="false" customHeight="false" outlineLevel="0" collapsed="false">
      <c r="A2077" s="148" t="n">
        <v>37196</v>
      </c>
      <c r="B2077" s="144" t="s">
        <v>123</v>
      </c>
      <c r="C2077" s="144" t="s">
        <v>165</v>
      </c>
      <c r="D2077" s="145" t="n">
        <v>0</v>
      </c>
      <c r="E2077" s="145" t="n">
        <v>0</v>
      </c>
      <c r="F2077" s="149" t="n">
        <f aca="false">IF(REF_DT&lt;=LastDay,INDEX(IntraMonth_Buckets,MATCH($A2077,IntraSumMonths,0),1),INDEX(BucketTable,MATCH($A2077,SumMonths,0),1))</f>
        <v>2</v>
      </c>
      <c r="G2077" s="144" t="str">
        <f aca="false">INDEX(Book_Type,MATCH($B2077,Book,0),1)</f>
        <v>D</v>
      </c>
      <c r="H2077" s="144" t="str">
        <f aca="false">$F2077&amp;$C2077</f>
        <v>2DJ/BASIN/CIG</v>
      </c>
    </row>
    <row r="2078" customFormat="false" ht="12.75" hidden="false" customHeight="false" outlineLevel="0" collapsed="false">
      <c r="A2078" s="148" t="n">
        <v>37196</v>
      </c>
      <c r="B2078" s="144" t="s">
        <v>123</v>
      </c>
      <c r="C2078" s="144" t="s">
        <v>36</v>
      </c>
      <c r="D2078" s="145" t="n">
        <v>362204.3437</v>
      </c>
      <c r="E2078" s="145" t="n">
        <v>-3622.043437</v>
      </c>
      <c r="F2078" s="149" t="n">
        <f aca="false">IF(REF_DT&lt;=LastDay,INDEX(IntraMonth_Buckets,MATCH($A2078,IntraSumMonths,0),1),INDEX(BucketTable,MATCH($A2078,SumMonths,0),1))</f>
        <v>2</v>
      </c>
      <c r="G2078" s="144" t="str">
        <f aca="false">INDEX(Book_Type,MATCH($B2078,Book,0),1)</f>
        <v>D</v>
      </c>
      <c r="H2078" s="144" t="str">
        <f aca="false">$F2078&amp;$C2078</f>
        <v>2IF-CIG/RKYMTN</v>
      </c>
    </row>
    <row r="2079" customFormat="false" ht="12.75" hidden="false" customHeight="false" outlineLevel="0" collapsed="false">
      <c r="A2079" s="148" t="n">
        <v>37196</v>
      </c>
      <c r="B2079" s="144" t="s">
        <v>123</v>
      </c>
      <c r="C2079" s="144" t="s">
        <v>35</v>
      </c>
      <c r="D2079" s="145" t="n">
        <v>-449744.6389</v>
      </c>
      <c r="E2079" s="145" t="n">
        <v>4497.446389</v>
      </c>
      <c r="F2079" s="149" t="n">
        <f aca="false">IF(REF_DT&lt;=LastDay,INDEX(IntraMonth_Buckets,MATCH($A2079,IntraSumMonths,0),1),INDEX(BucketTable,MATCH($A2079,SumMonths,0),1))</f>
        <v>2</v>
      </c>
      <c r="G2079" s="144" t="str">
        <f aca="false">INDEX(Book_Type,MATCH($B2079,Book,0),1)</f>
        <v>D</v>
      </c>
      <c r="H2079" s="144" t="str">
        <f aca="false">$F2079&amp;$C2079</f>
        <v>2IF-CIG/WIC</v>
      </c>
    </row>
    <row r="2080" customFormat="false" ht="12.75" hidden="false" customHeight="false" outlineLevel="0" collapsed="false">
      <c r="A2080" s="148" t="n">
        <v>37196</v>
      </c>
      <c r="B2080" s="144" t="s">
        <v>123</v>
      </c>
      <c r="C2080" s="144" t="s">
        <v>46</v>
      </c>
      <c r="D2080" s="145" t="n">
        <v>8892.9507</v>
      </c>
      <c r="E2080" s="145" t="n">
        <v>-889.29507</v>
      </c>
      <c r="F2080" s="149" t="n">
        <f aca="false">IF(REF_DT&lt;=LastDay,INDEX(IntraMonth_Buckets,MATCH($A2080,IntraSumMonths,0),1),INDEX(BucketTable,MATCH($A2080,SumMonths,0),1))</f>
        <v>2</v>
      </c>
      <c r="G2080" s="144" t="str">
        <f aca="false">INDEX(Book_Type,MATCH($B2080,Book,0),1)</f>
        <v>D</v>
      </c>
      <c r="H2080" s="144" t="str">
        <f aca="false">$F2080&amp;$C2080</f>
        <v>2IF-ELPO/PERMIAN</v>
      </c>
    </row>
    <row r="2081" customFormat="false" ht="12.75" hidden="false" customHeight="false" outlineLevel="0" collapsed="false">
      <c r="A2081" s="148" t="n">
        <v>37196</v>
      </c>
      <c r="B2081" s="144" t="s">
        <v>123</v>
      </c>
      <c r="C2081" s="144" t="s">
        <v>51</v>
      </c>
      <c r="D2081" s="145" t="n">
        <v>76516.5549</v>
      </c>
      <c r="E2081" s="145" t="n">
        <v>-7651.65549</v>
      </c>
      <c r="F2081" s="149" t="n">
        <f aca="false">IF(REF_DT&lt;=LastDay,INDEX(IntraMonth_Buckets,MATCH($A2081,IntraSumMonths,0),1),INDEX(BucketTable,MATCH($A2081,SumMonths,0),1))</f>
        <v>2</v>
      </c>
      <c r="G2081" s="144" t="str">
        <f aca="false">INDEX(Book_Type,MATCH($B2081,Book,0),1)</f>
        <v>D</v>
      </c>
      <c r="H2081" s="144" t="str">
        <f aca="false">$F2081&amp;$C2081</f>
        <v>2IF-ELPO/SJ</v>
      </c>
    </row>
    <row r="2082" customFormat="false" ht="12.75" hidden="false" customHeight="false" outlineLevel="0" collapsed="false">
      <c r="A2082" s="148" t="n">
        <v>37196</v>
      </c>
      <c r="B2082" s="144" t="s">
        <v>123</v>
      </c>
      <c r="C2082" s="144" t="s">
        <v>157</v>
      </c>
      <c r="D2082" s="145" t="n">
        <v>0</v>
      </c>
      <c r="E2082" s="145" t="n">
        <v>0</v>
      </c>
      <c r="F2082" s="149" t="n">
        <f aca="false">IF(REF_DT&lt;=LastDay,INDEX(IntraMonth_Buckets,MATCH($A2082,IntraSumMonths,0),1),INDEX(BucketTable,MATCH($A2082,SumMonths,0),1))</f>
        <v>2</v>
      </c>
      <c r="G2082" s="144" t="str">
        <f aca="false">INDEX(Book_Type,MATCH($B2082,Book,0),1)</f>
        <v>D</v>
      </c>
      <c r="H2082" s="144" t="str">
        <f aca="false">$F2082&amp;$C2082</f>
        <v>2IF-HEHUB</v>
      </c>
    </row>
    <row r="2083" customFormat="false" ht="12.75" hidden="false" customHeight="false" outlineLevel="0" collapsed="false">
      <c r="A2083" s="148" t="n">
        <v>37196</v>
      </c>
      <c r="B2083" s="144" t="s">
        <v>123</v>
      </c>
      <c r="C2083" s="144" t="s">
        <v>166</v>
      </c>
      <c r="D2083" s="145" t="n">
        <v>149914.8796</v>
      </c>
      <c r="E2083" s="145" t="n">
        <v>-1499.148796</v>
      </c>
      <c r="F2083" s="149" t="n">
        <f aca="false">IF(REF_DT&lt;=LastDay,INDEX(IntraMonth_Buckets,MATCH($A2083,IntraSumMonths,0),1),INDEX(BucketTable,MATCH($A2083,SumMonths,0),1))</f>
        <v>2</v>
      </c>
      <c r="G2083" s="144" t="str">
        <f aca="false">INDEX(Book_Type,MATCH($B2083,Book,0),1)</f>
        <v>D</v>
      </c>
      <c r="H2083" s="144" t="str">
        <f aca="false">$F2083&amp;$C2083</f>
        <v>2IF-KERN/RIVER</v>
      </c>
    </row>
    <row r="2084" customFormat="false" ht="12.75" hidden="false" customHeight="false" outlineLevel="0" collapsed="false">
      <c r="A2084" s="148" t="n">
        <v>37196</v>
      </c>
      <c r="B2084" s="144" t="s">
        <v>123</v>
      </c>
      <c r="C2084" s="144" t="s">
        <v>66</v>
      </c>
      <c r="D2084" s="145" t="n">
        <v>449744.6389</v>
      </c>
      <c r="E2084" s="145" t="n">
        <v>-44974.46389</v>
      </c>
      <c r="F2084" s="149" t="n">
        <f aca="false">IF(REF_DT&lt;=LastDay,INDEX(IntraMonth_Buckets,MATCH($A2084,IntraSumMonths,0),1),INDEX(BucketTable,MATCH($A2084,SumMonths,0),1))</f>
        <v>2</v>
      </c>
      <c r="G2084" s="144" t="str">
        <f aca="false">INDEX(Book_Type,MATCH($B2084,Book,0),1)</f>
        <v>D</v>
      </c>
      <c r="H2084" s="144" t="str">
        <f aca="false">$F2084&amp;$C2084</f>
        <v>2IF-NTHWST/CANBR</v>
      </c>
    </row>
    <row r="2085" customFormat="false" ht="12.75" hidden="false" customHeight="false" outlineLevel="0" collapsed="false">
      <c r="A2085" s="148" t="n">
        <v>37196</v>
      </c>
      <c r="B2085" s="144" t="s">
        <v>123</v>
      </c>
      <c r="C2085" s="144" t="s">
        <v>27</v>
      </c>
      <c r="D2085" s="145" t="n">
        <v>134923.392</v>
      </c>
      <c r="E2085" s="145" t="n">
        <v>-13492.3392</v>
      </c>
      <c r="F2085" s="149" t="n">
        <f aca="false">IF(REF_DT&lt;=LastDay,INDEX(IntraMonth_Buckets,MATCH($A2085,IntraSumMonths,0),1),INDEX(BucketTable,MATCH($A2085,SumMonths,0),1))</f>
        <v>2</v>
      </c>
      <c r="G2085" s="144" t="str">
        <f aca="false">INDEX(Book_Type,MATCH($B2085,Book,0),1)</f>
        <v>D</v>
      </c>
      <c r="H2085" s="144" t="str">
        <f aca="false">$F2085&amp;$C2085</f>
        <v>2IF-NWPL_ROCKY_M</v>
      </c>
    </row>
    <row r="2086" customFormat="false" ht="12.75" hidden="false" customHeight="false" outlineLevel="0" collapsed="false">
      <c r="A2086" s="148" t="n">
        <v>37196</v>
      </c>
      <c r="B2086" s="144" t="s">
        <v>123</v>
      </c>
      <c r="C2086" s="144" t="s">
        <v>164</v>
      </c>
      <c r="D2086" s="145" t="n">
        <v>0</v>
      </c>
      <c r="E2086" s="145" t="n">
        <v>0</v>
      </c>
      <c r="F2086" s="149" t="n">
        <f aca="false">IF(REF_DT&lt;=LastDay,INDEX(IntraMonth_Buckets,MATCH($A2086,IntraSumMonths,0),1),INDEX(BucketTable,MATCH($A2086,SumMonths,0),1))</f>
        <v>2</v>
      </c>
      <c r="G2086" s="144" t="str">
        <f aca="false">INDEX(Book_Type,MATCH($B2086,Book,0),1)</f>
        <v>D</v>
      </c>
      <c r="H2086" s="144" t="str">
        <f aca="false">$F2086&amp;$C2086</f>
        <v>2IF-PAN/TX/OK</v>
      </c>
    </row>
    <row r="2087" customFormat="false" ht="12.75" hidden="false" customHeight="false" outlineLevel="0" collapsed="false">
      <c r="A2087" s="148" t="n">
        <v>37196</v>
      </c>
      <c r="B2087" s="144" t="s">
        <v>123</v>
      </c>
      <c r="C2087" s="144" t="s">
        <v>58</v>
      </c>
      <c r="D2087" s="145" t="n">
        <v>23386.7211</v>
      </c>
      <c r="E2087" s="145" t="n">
        <v>-4677.34422</v>
      </c>
      <c r="F2087" s="149" t="n">
        <f aca="false">IF(REF_DT&lt;=LastDay,INDEX(IntraMonth_Buckets,MATCH($A2087,IntraSumMonths,0),1),INDEX(BucketTable,MATCH($A2087,SumMonths,0),1))</f>
        <v>2</v>
      </c>
      <c r="G2087" s="144" t="str">
        <f aca="false">INDEX(Book_Type,MATCH($B2087,Book,0),1)</f>
        <v>D</v>
      </c>
      <c r="H2087" s="144" t="str">
        <f aca="false">$F2087&amp;$C2087</f>
        <v>2IF-WAHA-TX</v>
      </c>
    </row>
    <row r="2088" customFormat="false" ht="12.75" hidden="false" customHeight="false" outlineLevel="0" collapsed="false">
      <c r="A2088" s="148" t="n">
        <v>37196</v>
      </c>
      <c r="B2088" s="144" t="s">
        <v>123</v>
      </c>
      <c r="C2088" s="144" t="s">
        <v>18</v>
      </c>
      <c r="D2088" s="145" t="n">
        <v>-314521.4171</v>
      </c>
      <c r="E2088" s="145" t="n">
        <v>3145.214171</v>
      </c>
      <c r="F2088" s="149" t="n">
        <f aca="false">IF(REF_DT&lt;=LastDay,INDEX(IntraMonth_Buckets,MATCH($A2088,IntraSumMonths,0),1),INDEX(BucketTable,MATCH($A2088,SumMonths,0),1))</f>
        <v>2</v>
      </c>
      <c r="G2088" s="144" t="str">
        <f aca="false">INDEX(Book_Type,MATCH($B2088,Book,0),1)</f>
        <v>D</v>
      </c>
      <c r="H2088" s="144" t="str">
        <f aca="false">$F2088&amp;$C2088</f>
        <v>2NGI-MALIN</v>
      </c>
    </row>
    <row r="2089" customFormat="false" ht="12.75" hidden="false" customHeight="false" outlineLevel="0" collapsed="false">
      <c r="A2089" s="148" t="n">
        <v>37196</v>
      </c>
      <c r="B2089" s="144" t="s">
        <v>123</v>
      </c>
      <c r="C2089" s="144" t="s">
        <v>13</v>
      </c>
      <c r="D2089" s="145" t="n">
        <v>-8180.3549</v>
      </c>
      <c r="E2089" s="145" t="n">
        <v>0</v>
      </c>
      <c r="F2089" s="149" t="n">
        <f aca="false">IF(REF_DT&lt;=LastDay,INDEX(IntraMonth_Buckets,MATCH($A2089,IntraSumMonths,0),1),INDEX(BucketTable,MATCH($A2089,SumMonths,0),1))</f>
        <v>2</v>
      </c>
      <c r="G2089" s="144" t="str">
        <f aca="false">INDEX(Book_Type,MATCH($B2089,Book,0),1)</f>
        <v>D</v>
      </c>
      <c r="H2089" s="144" t="str">
        <f aca="false">$F2089&amp;$C2089</f>
        <v>2NGI-PGE/CG</v>
      </c>
    </row>
    <row r="2090" customFormat="false" ht="12.75" hidden="false" customHeight="false" outlineLevel="0" collapsed="false">
      <c r="A2090" s="148" t="n">
        <v>37196</v>
      </c>
      <c r="B2090" s="144" t="s">
        <v>123</v>
      </c>
      <c r="C2090" s="144" t="s">
        <v>20</v>
      </c>
      <c r="D2090" s="145" t="n">
        <v>831669.784</v>
      </c>
      <c r="E2090" s="145" t="n">
        <v>-83166.9784</v>
      </c>
      <c r="F2090" s="149" t="n">
        <f aca="false">IF(REF_DT&lt;=LastDay,INDEX(IntraMonth_Buckets,MATCH($A2090,IntraSumMonths,0),1),INDEX(BucketTable,MATCH($A2090,SumMonths,0),1))</f>
        <v>2</v>
      </c>
      <c r="G2090" s="144" t="str">
        <f aca="false">INDEX(Book_Type,MATCH($B2090,Book,0),1)</f>
        <v>D</v>
      </c>
      <c r="H2090" s="144" t="str">
        <f aca="false">$F2090&amp;$C2090</f>
        <v>2NGI-SOCAL</v>
      </c>
    </row>
    <row r="2091" customFormat="false" ht="12.75" hidden="false" customHeight="false" outlineLevel="0" collapsed="false">
      <c r="A2091" s="148" t="n">
        <v>37196</v>
      </c>
      <c r="B2091" s="144" t="s">
        <v>123</v>
      </c>
      <c r="C2091" s="144" t="s">
        <v>167</v>
      </c>
      <c r="D2091" s="145" t="n">
        <v>-149914.8796</v>
      </c>
      <c r="E2091" s="145" t="n">
        <v>0</v>
      </c>
      <c r="F2091" s="149" t="n">
        <f aca="false">IF(REF_DT&lt;=LastDay,INDEX(IntraMonth_Buckets,MATCH($A2091,IntraSumMonths,0),1),INDEX(BucketTable,MATCH($A2091,SumMonths,0),1))</f>
        <v>2</v>
      </c>
      <c r="G2091" s="144" t="str">
        <f aca="false">INDEX(Book_Type,MATCH($B2091,Book,0),1)</f>
        <v>D</v>
      </c>
      <c r="H2091" s="144" t="str">
        <f aca="false">$F2091&amp;$C2091</f>
        <v>2NGW/OPAL</v>
      </c>
    </row>
    <row r="2092" customFormat="false" ht="12.75" hidden="false" customHeight="false" outlineLevel="0" collapsed="false">
      <c r="A2092" s="148" t="n">
        <v>37226</v>
      </c>
      <c r="B2092" s="144" t="s">
        <v>123</v>
      </c>
      <c r="C2092" s="144" t="s">
        <v>165</v>
      </c>
      <c r="D2092" s="145" t="n">
        <v>0</v>
      </c>
      <c r="E2092" s="145" t="n">
        <v>0</v>
      </c>
      <c r="F2092" s="149" t="n">
        <f aca="false">IF(REF_DT&lt;=LastDay,INDEX(IntraMonth_Buckets,MATCH($A2092,IntraSumMonths,0),1),INDEX(BucketTable,MATCH($A2092,SumMonths,0),1))</f>
        <v>3</v>
      </c>
      <c r="G2092" s="144" t="str">
        <f aca="false">INDEX(Book_Type,MATCH($B2092,Book,0),1)</f>
        <v>D</v>
      </c>
      <c r="H2092" s="144" t="str">
        <f aca="false">$F2092&amp;$C2092</f>
        <v>3DJ/BASIN/CIG</v>
      </c>
    </row>
    <row r="2093" customFormat="false" ht="12.75" hidden="false" customHeight="false" outlineLevel="0" collapsed="false">
      <c r="A2093" s="148" t="n">
        <v>37226</v>
      </c>
      <c r="B2093" s="144" t="s">
        <v>123</v>
      </c>
      <c r="C2093" s="144" t="s">
        <v>36</v>
      </c>
      <c r="D2093" s="145" t="n">
        <v>384025.1744</v>
      </c>
      <c r="E2093" s="145" t="n">
        <v>-3840.251744</v>
      </c>
      <c r="F2093" s="149" t="n">
        <f aca="false">IF(REF_DT&lt;=LastDay,INDEX(IntraMonth_Buckets,MATCH($A2093,IntraSumMonths,0),1),INDEX(BucketTable,MATCH($A2093,SumMonths,0),1))</f>
        <v>3</v>
      </c>
      <c r="G2093" s="144" t="str">
        <f aca="false">INDEX(Book_Type,MATCH($B2093,Book,0),1)</f>
        <v>D</v>
      </c>
      <c r="H2093" s="144" t="str">
        <f aca="false">$F2093&amp;$C2093</f>
        <v>3IF-CIG/RKYMTN</v>
      </c>
    </row>
    <row r="2094" customFormat="false" ht="12.75" hidden="false" customHeight="false" outlineLevel="0" collapsed="false">
      <c r="A2094" s="148" t="n">
        <v>37226</v>
      </c>
      <c r="B2094" s="144" t="s">
        <v>123</v>
      </c>
      <c r="C2094" s="144" t="s">
        <v>35</v>
      </c>
      <c r="D2094" s="145" t="n">
        <v>-463822.6133</v>
      </c>
      <c r="E2094" s="145" t="n">
        <v>4638.226133</v>
      </c>
      <c r="F2094" s="149" t="n">
        <f aca="false">IF(REF_DT&lt;=LastDay,INDEX(IntraMonth_Buckets,MATCH($A2094,IntraSumMonths,0),1),INDEX(BucketTable,MATCH($A2094,SumMonths,0),1))</f>
        <v>3</v>
      </c>
      <c r="G2094" s="144" t="str">
        <f aca="false">INDEX(Book_Type,MATCH($B2094,Book,0),1)</f>
        <v>D</v>
      </c>
      <c r="H2094" s="144" t="str">
        <f aca="false">$F2094&amp;$C2094</f>
        <v>3IF-CIG/WIC</v>
      </c>
    </row>
    <row r="2095" customFormat="false" ht="12.75" hidden="false" customHeight="false" outlineLevel="0" collapsed="false">
      <c r="A2095" s="148" t="n">
        <v>37226</v>
      </c>
      <c r="B2095" s="144" t="s">
        <v>123</v>
      </c>
      <c r="C2095" s="144" t="s">
        <v>46</v>
      </c>
      <c r="D2095" s="145" t="n">
        <v>5726.4636</v>
      </c>
      <c r="E2095" s="145" t="n">
        <v>-572.64636</v>
      </c>
      <c r="F2095" s="149" t="n">
        <f aca="false">IF(REF_DT&lt;=LastDay,INDEX(IntraMonth_Buckets,MATCH($A2095,IntraSumMonths,0),1),INDEX(BucketTable,MATCH($A2095,SumMonths,0),1))</f>
        <v>3</v>
      </c>
      <c r="G2095" s="144" t="str">
        <f aca="false">INDEX(Book_Type,MATCH($B2095,Book,0),1)</f>
        <v>D</v>
      </c>
      <c r="H2095" s="144" t="str">
        <f aca="false">$F2095&amp;$C2095</f>
        <v>3IF-ELPO/PERMIAN</v>
      </c>
    </row>
    <row r="2096" customFormat="false" ht="12.75" hidden="false" customHeight="false" outlineLevel="0" collapsed="false">
      <c r="A2096" s="148" t="n">
        <v>37226</v>
      </c>
      <c r="B2096" s="144" t="s">
        <v>123</v>
      </c>
      <c r="C2096" s="144" t="s">
        <v>51</v>
      </c>
      <c r="D2096" s="145" t="n">
        <v>-1342.5919</v>
      </c>
      <c r="E2096" s="145" t="n">
        <v>134.25919</v>
      </c>
      <c r="F2096" s="149" t="n">
        <f aca="false">IF(REF_DT&lt;=LastDay,INDEX(IntraMonth_Buckets,MATCH($A2096,IntraSumMonths,0),1),INDEX(BucketTable,MATCH($A2096,SumMonths,0),1))</f>
        <v>3</v>
      </c>
      <c r="G2096" s="144" t="str">
        <f aca="false">INDEX(Book_Type,MATCH($B2096,Book,0),1)</f>
        <v>D</v>
      </c>
      <c r="H2096" s="144" t="str">
        <f aca="false">$F2096&amp;$C2096</f>
        <v>3IF-ELPO/SJ</v>
      </c>
    </row>
    <row r="2097" customFormat="false" ht="12.75" hidden="false" customHeight="false" outlineLevel="0" collapsed="false">
      <c r="A2097" s="148" t="n">
        <v>37226</v>
      </c>
      <c r="B2097" s="144" t="s">
        <v>123</v>
      </c>
      <c r="C2097" s="144" t="s">
        <v>157</v>
      </c>
      <c r="D2097" s="145" t="n">
        <v>0</v>
      </c>
      <c r="E2097" s="145" t="n">
        <v>0</v>
      </c>
      <c r="F2097" s="149" t="n">
        <f aca="false">IF(REF_DT&lt;=LastDay,INDEX(IntraMonth_Buckets,MATCH($A2097,IntraSumMonths,0),1),INDEX(BucketTable,MATCH($A2097,SumMonths,0),1))</f>
        <v>3</v>
      </c>
      <c r="G2097" s="144" t="str">
        <f aca="false">INDEX(Book_Type,MATCH($B2097,Book,0),1)</f>
        <v>D</v>
      </c>
      <c r="H2097" s="144" t="str">
        <f aca="false">$F2097&amp;$C2097</f>
        <v>3IF-HEHUB</v>
      </c>
    </row>
    <row r="2098" customFormat="false" ht="12.75" hidden="false" customHeight="false" outlineLevel="0" collapsed="false">
      <c r="A2098" s="148" t="n">
        <v>37226</v>
      </c>
      <c r="B2098" s="144" t="s">
        <v>123</v>
      </c>
      <c r="C2098" s="144" t="s">
        <v>166</v>
      </c>
      <c r="D2098" s="145" t="n">
        <v>154607.5378</v>
      </c>
      <c r="E2098" s="145" t="n">
        <v>-1546.075378</v>
      </c>
      <c r="F2098" s="149" t="n">
        <f aca="false">IF(REF_DT&lt;=LastDay,INDEX(IntraMonth_Buckets,MATCH($A2098,IntraSumMonths,0),1),INDEX(BucketTable,MATCH($A2098,SumMonths,0),1))</f>
        <v>3</v>
      </c>
      <c r="G2098" s="144" t="str">
        <f aca="false">INDEX(Book_Type,MATCH($B2098,Book,0),1)</f>
        <v>D</v>
      </c>
      <c r="H2098" s="144" t="str">
        <f aca="false">$F2098&amp;$C2098</f>
        <v>3IF-KERN/RIVER</v>
      </c>
    </row>
    <row r="2099" customFormat="false" ht="12.75" hidden="false" customHeight="false" outlineLevel="0" collapsed="false">
      <c r="A2099" s="148" t="n">
        <v>37226</v>
      </c>
      <c r="B2099" s="144" t="s">
        <v>123</v>
      </c>
      <c r="C2099" s="144" t="s">
        <v>66</v>
      </c>
      <c r="D2099" s="145" t="n">
        <v>-927645.2269</v>
      </c>
      <c r="E2099" s="145" t="n">
        <v>92764.52269</v>
      </c>
      <c r="F2099" s="149" t="n">
        <f aca="false">IF(REF_DT&lt;=LastDay,INDEX(IntraMonth_Buckets,MATCH($A2099,IntraSumMonths,0),1),INDEX(BucketTable,MATCH($A2099,SumMonths,0),1))</f>
        <v>3</v>
      </c>
      <c r="G2099" s="144" t="str">
        <f aca="false">INDEX(Book_Type,MATCH($B2099,Book,0),1)</f>
        <v>D</v>
      </c>
      <c r="H2099" s="144" t="str">
        <f aca="false">$F2099&amp;$C2099</f>
        <v>3IF-NTHWST/CANBR</v>
      </c>
    </row>
    <row r="2100" customFormat="false" ht="12.75" hidden="false" customHeight="false" outlineLevel="0" collapsed="false">
      <c r="A2100" s="148" t="n">
        <v>37226</v>
      </c>
      <c r="B2100" s="144" t="s">
        <v>123</v>
      </c>
      <c r="C2100" s="144" t="s">
        <v>27</v>
      </c>
      <c r="D2100" s="145" t="n">
        <v>139146.7838</v>
      </c>
      <c r="E2100" s="145" t="n">
        <v>-13914.67838</v>
      </c>
      <c r="F2100" s="149" t="n">
        <f aca="false">IF(REF_DT&lt;=LastDay,INDEX(IntraMonth_Buckets,MATCH($A2100,IntraSumMonths,0),1),INDEX(BucketTable,MATCH($A2100,SumMonths,0),1))</f>
        <v>3</v>
      </c>
      <c r="G2100" s="144" t="str">
        <f aca="false">INDEX(Book_Type,MATCH($B2100,Book,0),1)</f>
        <v>D</v>
      </c>
      <c r="H2100" s="144" t="str">
        <f aca="false">$F2100&amp;$C2100</f>
        <v>3IF-NWPL_ROCKY_M</v>
      </c>
    </row>
    <row r="2101" customFormat="false" ht="12.75" hidden="false" customHeight="false" outlineLevel="0" collapsed="false">
      <c r="A2101" s="148" t="n">
        <v>37226</v>
      </c>
      <c r="B2101" s="144" t="s">
        <v>123</v>
      </c>
      <c r="C2101" s="144" t="s">
        <v>164</v>
      </c>
      <c r="D2101" s="145" t="n">
        <v>0</v>
      </c>
      <c r="E2101" s="145" t="n">
        <v>0</v>
      </c>
      <c r="F2101" s="149" t="n">
        <f aca="false">IF(REF_DT&lt;=LastDay,INDEX(IntraMonth_Buckets,MATCH($A2101,IntraSumMonths,0),1),INDEX(BucketTable,MATCH($A2101,SumMonths,0),1))</f>
        <v>3</v>
      </c>
      <c r="G2101" s="144" t="str">
        <f aca="false">INDEX(Book_Type,MATCH($B2101,Book,0),1)</f>
        <v>D</v>
      </c>
      <c r="H2101" s="144" t="str">
        <f aca="false">$F2101&amp;$C2101</f>
        <v>3IF-PAN/TX/OK</v>
      </c>
    </row>
    <row r="2102" customFormat="false" ht="12.75" hidden="false" customHeight="false" outlineLevel="0" collapsed="false">
      <c r="A2102" s="148" t="n">
        <v>37226</v>
      </c>
      <c r="B2102" s="144" t="s">
        <v>123</v>
      </c>
      <c r="C2102" s="144" t="s">
        <v>58</v>
      </c>
      <c r="D2102" s="145" t="n">
        <v>-11969.6158</v>
      </c>
      <c r="E2102" s="145" t="n">
        <v>2393.92316</v>
      </c>
      <c r="F2102" s="149" t="n">
        <f aca="false">IF(REF_DT&lt;=LastDay,INDEX(IntraMonth_Buckets,MATCH($A2102,IntraSumMonths,0),1),INDEX(BucketTable,MATCH($A2102,SumMonths,0),1))</f>
        <v>3</v>
      </c>
      <c r="G2102" s="144" t="str">
        <f aca="false">INDEX(Book_Type,MATCH($B2102,Book,0),1)</f>
        <v>D</v>
      </c>
      <c r="H2102" s="144" t="str">
        <f aca="false">$F2102&amp;$C2102</f>
        <v>3IF-WAHA-TX</v>
      </c>
    </row>
    <row r="2103" customFormat="false" ht="12.75" hidden="false" customHeight="false" outlineLevel="0" collapsed="false">
      <c r="A2103" s="148" t="n">
        <v>37226</v>
      </c>
      <c r="B2103" s="144" t="s">
        <v>123</v>
      </c>
      <c r="C2103" s="144" t="s">
        <v>18</v>
      </c>
      <c r="D2103" s="145" t="n">
        <v>-1578171.9026</v>
      </c>
      <c r="E2103" s="145" t="n">
        <v>15781.719026</v>
      </c>
      <c r="F2103" s="149" t="n">
        <f aca="false">IF(REF_DT&lt;=LastDay,INDEX(IntraMonth_Buckets,MATCH($A2103,IntraSumMonths,0),1),INDEX(BucketTable,MATCH($A2103,SumMonths,0),1))</f>
        <v>3</v>
      </c>
      <c r="G2103" s="144" t="str">
        <f aca="false">INDEX(Book_Type,MATCH($B2103,Book,0),1)</f>
        <v>D</v>
      </c>
      <c r="H2103" s="144" t="str">
        <f aca="false">$F2103&amp;$C2103</f>
        <v>3NGI-MALIN</v>
      </c>
    </row>
    <row r="2104" customFormat="false" ht="12.75" hidden="false" customHeight="false" outlineLevel="0" collapsed="false">
      <c r="A2104" s="148" t="n">
        <v>37226</v>
      </c>
      <c r="B2104" s="144" t="s">
        <v>123</v>
      </c>
      <c r="C2104" s="144" t="s">
        <v>13</v>
      </c>
      <c r="D2104" s="145" t="n">
        <v>83905.0119</v>
      </c>
      <c r="E2104" s="145" t="n">
        <v>0</v>
      </c>
      <c r="F2104" s="149" t="n">
        <f aca="false">IF(REF_DT&lt;=LastDay,INDEX(IntraMonth_Buckets,MATCH($A2104,IntraSumMonths,0),1),INDEX(BucketTable,MATCH($A2104,SumMonths,0),1))</f>
        <v>3</v>
      </c>
      <c r="G2104" s="144" t="str">
        <f aca="false">INDEX(Book_Type,MATCH($B2104,Book,0),1)</f>
        <v>D</v>
      </c>
      <c r="H2104" s="144" t="str">
        <f aca="false">$F2104&amp;$C2104</f>
        <v>3NGI-PGE/CG</v>
      </c>
    </row>
    <row r="2105" customFormat="false" ht="12.75" hidden="false" customHeight="false" outlineLevel="0" collapsed="false">
      <c r="A2105" s="148" t="n">
        <v>37226</v>
      </c>
      <c r="B2105" s="144" t="s">
        <v>123</v>
      </c>
      <c r="C2105" s="144" t="s">
        <v>20</v>
      </c>
      <c r="D2105" s="145" t="n">
        <v>1478594.674</v>
      </c>
      <c r="E2105" s="145" t="n">
        <v>-147859.4674</v>
      </c>
      <c r="F2105" s="149" t="n">
        <f aca="false">IF(REF_DT&lt;=LastDay,INDEX(IntraMonth_Buckets,MATCH($A2105,IntraSumMonths,0),1),INDEX(BucketTable,MATCH($A2105,SumMonths,0),1))</f>
        <v>3</v>
      </c>
      <c r="G2105" s="144" t="str">
        <f aca="false">INDEX(Book_Type,MATCH($B2105,Book,0),1)</f>
        <v>D</v>
      </c>
      <c r="H2105" s="144" t="str">
        <f aca="false">$F2105&amp;$C2105</f>
        <v>3NGI-SOCAL</v>
      </c>
    </row>
    <row r="2106" customFormat="false" ht="12.75" hidden="false" customHeight="false" outlineLevel="0" collapsed="false">
      <c r="A2106" s="148" t="n">
        <v>37226</v>
      </c>
      <c r="B2106" s="144" t="s">
        <v>123</v>
      </c>
      <c r="C2106" s="144" t="s">
        <v>167</v>
      </c>
      <c r="D2106" s="145" t="n">
        <v>-154607.5378</v>
      </c>
      <c r="E2106" s="145" t="n">
        <v>0</v>
      </c>
      <c r="F2106" s="149" t="n">
        <f aca="false">IF(REF_DT&lt;=LastDay,INDEX(IntraMonth_Buckets,MATCH($A2106,IntraSumMonths,0),1),INDEX(BucketTable,MATCH($A2106,SumMonths,0),1))</f>
        <v>3</v>
      </c>
      <c r="G2106" s="144" t="str">
        <f aca="false">INDEX(Book_Type,MATCH($B2106,Book,0),1)</f>
        <v>D</v>
      </c>
      <c r="H2106" s="144" t="str">
        <f aca="false">$F2106&amp;$C2106</f>
        <v>3NGW/OPAL</v>
      </c>
    </row>
    <row r="2107" customFormat="false" ht="12.75" hidden="false" customHeight="false" outlineLevel="0" collapsed="false">
      <c r="A2107" s="148" t="n">
        <v>37257</v>
      </c>
      <c r="B2107" s="144" t="s">
        <v>123</v>
      </c>
      <c r="C2107" s="144" t="s">
        <v>165</v>
      </c>
      <c r="D2107" s="145" t="n">
        <v>0</v>
      </c>
      <c r="E2107" s="145" t="n">
        <v>0</v>
      </c>
      <c r="F2107" s="149" t="n">
        <f aca="false">IF(REF_DT&lt;=LastDay,INDEX(IntraMonth_Buckets,MATCH($A2107,IntraSumMonths,0),1),INDEX(BucketTable,MATCH($A2107,SumMonths,0),1))</f>
        <v>3</v>
      </c>
      <c r="G2107" s="144" t="str">
        <f aca="false">INDEX(Book_Type,MATCH($B2107,Book,0),1)</f>
        <v>D</v>
      </c>
      <c r="H2107" s="144" t="str">
        <f aca="false">$F2107&amp;$C2107</f>
        <v>3DJ/BASIN/CIG</v>
      </c>
    </row>
    <row r="2108" customFormat="false" ht="12.75" hidden="false" customHeight="false" outlineLevel="0" collapsed="false">
      <c r="A2108" s="148" t="n">
        <v>37257</v>
      </c>
      <c r="B2108" s="144" t="s">
        <v>123</v>
      </c>
      <c r="C2108" s="144" t="s">
        <v>36</v>
      </c>
      <c r="D2108" s="145" t="n">
        <v>462917.7121</v>
      </c>
      <c r="E2108" s="145" t="n">
        <v>-4629.177121</v>
      </c>
      <c r="F2108" s="149" t="n">
        <f aca="false">IF(REF_DT&lt;=LastDay,INDEX(IntraMonth_Buckets,MATCH($A2108,IntraSumMonths,0),1),INDEX(BucketTable,MATCH($A2108,SumMonths,0),1))</f>
        <v>3</v>
      </c>
      <c r="G2108" s="144" t="str">
        <f aca="false">INDEX(Book_Type,MATCH($B2108,Book,0),1)</f>
        <v>D</v>
      </c>
      <c r="H2108" s="144" t="str">
        <f aca="false">$F2108&amp;$C2108</f>
        <v>3IF-CIG/RKYMTN</v>
      </c>
    </row>
    <row r="2109" customFormat="false" ht="12.75" hidden="false" customHeight="false" outlineLevel="0" collapsed="false">
      <c r="A2109" s="148" t="n">
        <v>37257</v>
      </c>
      <c r="B2109" s="144" t="s">
        <v>123</v>
      </c>
      <c r="C2109" s="144" t="s">
        <v>35</v>
      </c>
      <c r="D2109" s="145" t="n">
        <v>-462917.7123</v>
      </c>
      <c r="E2109" s="145" t="n">
        <v>4629.177123</v>
      </c>
      <c r="F2109" s="149" t="n">
        <f aca="false">IF(REF_DT&lt;=LastDay,INDEX(IntraMonth_Buckets,MATCH($A2109,IntraSumMonths,0),1),INDEX(BucketTable,MATCH($A2109,SumMonths,0),1))</f>
        <v>3</v>
      </c>
      <c r="G2109" s="144" t="str">
        <f aca="false">INDEX(Book_Type,MATCH($B2109,Book,0),1)</f>
        <v>D</v>
      </c>
      <c r="H2109" s="144" t="str">
        <f aca="false">$F2109&amp;$C2109</f>
        <v>3IF-CIG/WIC</v>
      </c>
    </row>
    <row r="2110" customFormat="false" ht="12.75" hidden="false" customHeight="false" outlineLevel="0" collapsed="false">
      <c r="A2110" s="148" t="n">
        <v>37257</v>
      </c>
      <c r="B2110" s="144" t="s">
        <v>123</v>
      </c>
      <c r="C2110" s="144" t="s">
        <v>46</v>
      </c>
      <c r="D2110" s="145" t="n">
        <v>923643.2853</v>
      </c>
      <c r="E2110" s="145" t="n">
        <v>-92364.32853</v>
      </c>
      <c r="F2110" s="149" t="n">
        <f aca="false">IF(REF_DT&lt;=LastDay,INDEX(IntraMonth_Buckets,MATCH($A2110,IntraSumMonths,0),1),INDEX(BucketTable,MATCH($A2110,SumMonths,0),1))</f>
        <v>3</v>
      </c>
      <c r="G2110" s="144" t="str">
        <f aca="false">INDEX(Book_Type,MATCH($B2110,Book,0),1)</f>
        <v>D</v>
      </c>
      <c r="H2110" s="144" t="str">
        <f aca="false">$F2110&amp;$C2110</f>
        <v>3IF-ELPO/PERMIAN</v>
      </c>
    </row>
    <row r="2111" customFormat="false" ht="12.75" hidden="false" customHeight="false" outlineLevel="0" collapsed="false">
      <c r="A2111" s="148" t="n">
        <v>37257</v>
      </c>
      <c r="B2111" s="144" t="s">
        <v>123</v>
      </c>
      <c r="C2111" s="144" t="s">
        <v>51</v>
      </c>
      <c r="D2111" s="145" t="n">
        <v>-39407.737</v>
      </c>
      <c r="E2111" s="145" t="n">
        <v>3940.7737</v>
      </c>
      <c r="F2111" s="149" t="n">
        <f aca="false">IF(REF_DT&lt;=LastDay,INDEX(IntraMonth_Buckets,MATCH($A2111,IntraSumMonths,0),1),INDEX(BucketTable,MATCH($A2111,SumMonths,0),1))</f>
        <v>3</v>
      </c>
      <c r="G2111" s="144" t="str">
        <f aca="false">INDEX(Book_Type,MATCH($B2111,Book,0),1)</f>
        <v>D</v>
      </c>
      <c r="H2111" s="144" t="str">
        <f aca="false">$F2111&amp;$C2111</f>
        <v>3IF-ELPO/SJ</v>
      </c>
    </row>
    <row r="2112" customFormat="false" ht="12.75" hidden="false" customHeight="false" outlineLevel="0" collapsed="false">
      <c r="A2112" s="148" t="n">
        <v>37257</v>
      </c>
      <c r="B2112" s="144" t="s">
        <v>123</v>
      </c>
      <c r="C2112" s="144" t="s">
        <v>157</v>
      </c>
      <c r="D2112" s="145" t="n">
        <v>0</v>
      </c>
      <c r="E2112" s="145" t="n">
        <v>0</v>
      </c>
      <c r="F2112" s="149" t="n">
        <f aca="false">IF(REF_DT&lt;=LastDay,INDEX(IntraMonth_Buckets,MATCH($A2112,IntraSumMonths,0),1),INDEX(BucketTable,MATCH($A2112,SumMonths,0),1))</f>
        <v>3</v>
      </c>
      <c r="G2112" s="144" t="str">
        <f aca="false">INDEX(Book_Type,MATCH($B2112,Book,0),1)</f>
        <v>D</v>
      </c>
      <c r="H2112" s="144" t="str">
        <f aca="false">$F2112&amp;$C2112</f>
        <v>3IF-HEHUB</v>
      </c>
    </row>
    <row r="2113" customFormat="false" ht="12.75" hidden="false" customHeight="false" outlineLevel="0" collapsed="false">
      <c r="A2113" s="148" t="n">
        <v>37257</v>
      </c>
      <c r="B2113" s="144" t="s">
        <v>123</v>
      </c>
      <c r="C2113" s="144" t="s">
        <v>66</v>
      </c>
      <c r="D2113" s="145" t="n">
        <v>-1080141.3286</v>
      </c>
      <c r="E2113" s="145" t="n">
        <v>108014.13286</v>
      </c>
      <c r="F2113" s="149" t="n">
        <f aca="false">IF(REF_DT&lt;=LastDay,INDEX(IntraMonth_Buckets,MATCH($A2113,IntraSumMonths,0),1),INDEX(BucketTable,MATCH($A2113,SumMonths,0),1))</f>
        <v>3</v>
      </c>
      <c r="G2113" s="144" t="str">
        <f aca="false">INDEX(Book_Type,MATCH($B2113,Book,0),1)</f>
        <v>D</v>
      </c>
      <c r="H2113" s="144" t="str">
        <f aca="false">$F2113&amp;$C2113</f>
        <v>3IF-NTHWST/CANBR</v>
      </c>
    </row>
    <row r="2114" customFormat="false" ht="12.75" hidden="false" customHeight="false" outlineLevel="0" collapsed="false">
      <c r="A2114" s="148" t="n">
        <v>37257</v>
      </c>
      <c r="B2114" s="144" t="s">
        <v>123</v>
      </c>
      <c r="C2114" s="144" t="s">
        <v>27</v>
      </c>
      <c r="D2114" s="145" t="n">
        <v>231458.856</v>
      </c>
      <c r="E2114" s="145" t="n">
        <v>-23145.8856</v>
      </c>
      <c r="F2114" s="149" t="n">
        <f aca="false">IF(REF_DT&lt;=LastDay,INDEX(IntraMonth_Buckets,MATCH($A2114,IntraSumMonths,0),1),INDEX(BucketTable,MATCH($A2114,SumMonths,0),1))</f>
        <v>3</v>
      </c>
      <c r="G2114" s="144" t="str">
        <f aca="false">INDEX(Book_Type,MATCH($B2114,Book,0),1)</f>
        <v>D</v>
      </c>
      <c r="H2114" s="144" t="str">
        <f aca="false">$F2114&amp;$C2114</f>
        <v>3IF-NWPL_ROCKY_M</v>
      </c>
    </row>
    <row r="2115" customFormat="false" ht="12.75" hidden="false" customHeight="false" outlineLevel="0" collapsed="false">
      <c r="A2115" s="148" t="n">
        <v>37257</v>
      </c>
      <c r="B2115" s="144" t="s">
        <v>123</v>
      </c>
      <c r="C2115" s="144" t="s">
        <v>164</v>
      </c>
      <c r="D2115" s="145" t="n">
        <v>0</v>
      </c>
      <c r="E2115" s="145" t="n">
        <v>0</v>
      </c>
      <c r="F2115" s="149" t="n">
        <f aca="false">IF(REF_DT&lt;=LastDay,INDEX(IntraMonth_Buckets,MATCH($A2115,IntraSumMonths,0),1),INDEX(BucketTable,MATCH($A2115,SumMonths,0),1))</f>
        <v>3</v>
      </c>
      <c r="G2115" s="144" t="str">
        <f aca="false">INDEX(Book_Type,MATCH($B2115,Book,0),1)</f>
        <v>D</v>
      </c>
      <c r="H2115" s="144" t="str">
        <f aca="false">$F2115&amp;$C2115</f>
        <v>3IF-PAN/TX/OK</v>
      </c>
    </row>
    <row r="2116" customFormat="false" ht="12.75" hidden="false" customHeight="false" outlineLevel="0" collapsed="false">
      <c r="A2116" s="148" t="n">
        <v>37257</v>
      </c>
      <c r="B2116" s="144" t="s">
        <v>123</v>
      </c>
      <c r="C2116" s="144" t="s">
        <v>58</v>
      </c>
      <c r="D2116" s="145" t="n">
        <v>1207866.7964</v>
      </c>
      <c r="E2116" s="145" t="n">
        <v>-241573.35928</v>
      </c>
      <c r="F2116" s="149" t="n">
        <f aca="false">IF(REF_DT&lt;=LastDay,INDEX(IntraMonth_Buckets,MATCH($A2116,IntraSumMonths,0),1),INDEX(BucketTable,MATCH($A2116,SumMonths,0),1))</f>
        <v>3</v>
      </c>
      <c r="G2116" s="144" t="str">
        <f aca="false">INDEX(Book_Type,MATCH($B2116,Book,0),1)</f>
        <v>D</v>
      </c>
      <c r="H2116" s="144" t="str">
        <f aca="false">$F2116&amp;$C2116</f>
        <v>3IF-WAHA-TX</v>
      </c>
    </row>
    <row r="2117" customFormat="false" ht="12.75" hidden="false" customHeight="false" outlineLevel="0" collapsed="false">
      <c r="A2117" s="148" t="n">
        <v>37257</v>
      </c>
      <c r="B2117" s="144" t="s">
        <v>123</v>
      </c>
      <c r="C2117" s="144" t="s">
        <v>18</v>
      </c>
      <c r="D2117" s="145" t="n">
        <v>-957406.4128</v>
      </c>
      <c r="E2117" s="145" t="n">
        <v>9574.064128</v>
      </c>
      <c r="F2117" s="149" t="n">
        <f aca="false">IF(REF_DT&lt;=LastDay,INDEX(IntraMonth_Buckets,MATCH($A2117,IntraSumMonths,0),1),INDEX(BucketTable,MATCH($A2117,SumMonths,0),1))</f>
        <v>3</v>
      </c>
      <c r="G2117" s="144" t="str">
        <f aca="false">INDEX(Book_Type,MATCH($B2117,Book,0),1)</f>
        <v>D</v>
      </c>
      <c r="H2117" s="144" t="str">
        <f aca="false">$F2117&amp;$C2117</f>
        <v>3NGI-MALIN</v>
      </c>
    </row>
    <row r="2118" customFormat="false" ht="12.75" hidden="false" customHeight="false" outlineLevel="0" collapsed="false">
      <c r="A2118" s="148" t="n">
        <v>37257</v>
      </c>
      <c r="B2118" s="144" t="s">
        <v>123</v>
      </c>
      <c r="C2118" s="144" t="s">
        <v>13</v>
      </c>
      <c r="D2118" s="145" t="n">
        <v>71710.4335</v>
      </c>
      <c r="E2118" s="145" t="n">
        <v>0</v>
      </c>
      <c r="F2118" s="149" t="n">
        <f aca="false">IF(REF_DT&lt;=LastDay,INDEX(IntraMonth_Buckets,MATCH($A2118,IntraSumMonths,0),1),INDEX(BucketTable,MATCH($A2118,SumMonths,0),1))</f>
        <v>3</v>
      </c>
      <c r="G2118" s="144" t="str">
        <f aca="false">INDEX(Book_Type,MATCH($B2118,Book,0),1)</f>
        <v>D</v>
      </c>
      <c r="H2118" s="144" t="str">
        <f aca="false">$F2118&amp;$C2118</f>
        <v>3NGI-PGE/CG</v>
      </c>
    </row>
    <row r="2119" customFormat="false" ht="12.75" hidden="false" customHeight="false" outlineLevel="0" collapsed="false">
      <c r="A2119" s="148" t="n">
        <v>37257</v>
      </c>
      <c r="B2119" s="144" t="s">
        <v>123</v>
      </c>
      <c r="C2119" s="144" t="s">
        <v>20</v>
      </c>
      <c r="D2119" s="145" t="n">
        <v>-2422631.5646</v>
      </c>
      <c r="E2119" s="145" t="n">
        <v>242263.15646</v>
      </c>
      <c r="F2119" s="149" t="n">
        <f aca="false">IF(REF_DT&lt;=LastDay,INDEX(IntraMonth_Buckets,MATCH($A2119,IntraSumMonths,0),1),INDEX(BucketTable,MATCH($A2119,SumMonths,0),1))</f>
        <v>3</v>
      </c>
      <c r="G2119" s="144" t="str">
        <f aca="false">INDEX(Book_Type,MATCH($B2119,Book,0),1)</f>
        <v>D</v>
      </c>
      <c r="H2119" s="144" t="str">
        <f aca="false">$F2119&amp;$C2119</f>
        <v>3NGI-SOCAL</v>
      </c>
    </row>
    <row r="2120" customFormat="false" ht="12.75" hidden="false" customHeight="false" outlineLevel="0" collapsed="false">
      <c r="A2120" s="148" t="n">
        <v>37257</v>
      </c>
      <c r="B2120" s="144" t="s">
        <v>123</v>
      </c>
      <c r="C2120" s="144" t="s">
        <v>167</v>
      </c>
      <c r="D2120" s="145" t="n">
        <v>-154305.904</v>
      </c>
      <c r="E2120" s="145" t="n">
        <v>0</v>
      </c>
      <c r="F2120" s="149" t="n">
        <f aca="false">IF(REF_DT&lt;=LastDay,INDEX(IntraMonth_Buckets,MATCH($A2120,IntraSumMonths,0),1),INDEX(BucketTable,MATCH($A2120,SumMonths,0),1))</f>
        <v>3</v>
      </c>
      <c r="G2120" s="144" t="str">
        <f aca="false">INDEX(Book_Type,MATCH($B2120,Book,0),1)</f>
        <v>D</v>
      </c>
      <c r="H2120" s="144" t="str">
        <f aca="false">$F2120&amp;$C2120</f>
        <v>3NGW/OPAL</v>
      </c>
    </row>
    <row r="2121" customFormat="false" ht="12.75" hidden="false" customHeight="false" outlineLevel="0" collapsed="false">
      <c r="A2121" s="148" t="n">
        <v>37288</v>
      </c>
      <c r="B2121" s="144" t="s">
        <v>123</v>
      </c>
      <c r="C2121" s="144" t="s">
        <v>165</v>
      </c>
      <c r="D2121" s="145" t="n">
        <v>0</v>
      </c>
      <c r="E2121" s="145" t="n">
        <v>0</v>
      </c>
      <c r="F2121" s="149" t="n">
        <f aca="false">IF(REF_DT&lt;=LastDay,INDEX(IntraMonth_Buckets,MATCH($A2121,IntraSumMonths,0),1),INDEX(BucketTable,MATCH($A2121,SumMonths,0),1))</f>
        <v>3</v>
      </c>
      <c r="G2121" s="144" t="str">
        <f aca="false">INDEX(Book_Type,MATCH($B2121,Book,0),1)</f>
        <v>D</v>
      </c>
      <c r="H2121" s="144" t="str">
        <f aca="false">$F2121&amp;$C2121</f>
        <v>3DJ/BASIN/CIG</v>
      </c>
    </row>
    <row r="2122" customFormat="false" ht="12.75" hidden="false" customHeight="false" outlineLevel="0" collapsed="false">
      <c r="A2122" s="148" t="n">
        <v>37288</v>
      </c>
      <c r="B2122" s="144" t="s">
        <v>123</v>
      </c>
      <c r="C2122" s="144" t="s">
        <v>36</v>
      </c>
      <c r="D2122" s="145" t="n">
        <v>410261.3776</v>
      </c>
      <c r="E2122" s="145" t="n">
        <v>-4102.613776</v>
      </c>
      <c r="F2122" s="149" t="n">
        <f aca="false">IF(REF_DT&lt;=LastDay,INDEX(IntraMonth_Buckets,MATCH($A2122,IntraSumMonths,0),1),INDEX(BucketTable,MATCH($A2122,SumMonths,0),1))</f>
        <v>3</v>
      </c>
      <c r="G2122" s="144" t="str">
        <f aca="false">INDEX(Book_Type,MATCH($B2122,Book,0),1)</f>
        <v>D</v>
      </c>
      <c r="H2122" s="144" t="str">
        <f aca="false">$F2122&amp;$C2122</f>
        <v>3IF-CIG/RKYMTN</v>
      </c>
    </row>
    <row r="2123" customFormat="false" ht="12.75" hidden="false" customHeight="false" outlineLevel="0" collapsed="false">
      <c r="A2123" s="148" t="n">
        <v>37288</v>
      </c>
      <c r="B2123" s="144" t="s">
        <v>123</v>
      </c>
      <c r="C2123" s="144" t="s">
        <v>35</v>
      </c>
      <c r="D2123" s="145" t="n">
        <v>-417299.8348</v>
      </c>
      <c r="E2123" s="145" t="n">
        <v>4172.998348</v>
      </c>
      <c r="F2123" s="149" t="n">
        <f aca="false">IF(REF_DT&lt;=LastDay,INDEX(IntraMonth_Buckets,MATCH($A2123,IntraSumMonths,0),1),INDEX(BucketTable,MATCH($A2123,SumMonths,0),1))</f>
        <v>3</v>
      </c>
      <c r="G2123" s="144" t="str">
        <f aca="false">INDEX(Book_Type,MATCH($B2123,Book,0),1)</f>
        <v>D</v>
      </c>
      <c r="H2123" s="144" t="str">
        <f aca="false">$F2123&amp;$C2123</f>
        <v>3IF-CIG/WIC</v>
      </c>
    </row>
    <row r="2124" customFormat="false" ht="12.75" hidden="false" customHeight="false" outlineLevel="0" collapsed="false">
      <c r="A2124" s="148" t="n">
        <v>37288</v>
      </c>
      <c r="B2124" s="144" t="s">
        <v>123</v>
      </c>
      <c r="C2124" s="144" t="s">
        <v>46</v>
      </c>
      <c r="D2124" s="145" t="n">
        <v>847457.4724</v>
      </c>
      <c r="E2124" s="145" t="n">
        <v>-84745.74724</v>
      </c>
      <c r="F2124" s="149" t="n">
        <f aca="false">IF(REF_DT&lt;=LastDay,INDEX(IntraMonth_Buckets,MATCH($A2124,IntraSumMonths,0),1),INDEX(BucketTable,MATCH($A2124,SumMonths,0),1))</f>
        <v>3</v>
      </c>
      <c r="G2124" s="144" t="str">
        <f aca="false">INDEX(Book_Type,MATCH($B2124,Book,0),1)</f>
        <v>D</v>
      </c>
      <c r="H2124" s="144" t="str">
        <f aca="false">$F2124&amp;$C2124</f>
        <v>3IF-ELPO/PERMIAN</v>
      </c>
    </row>
    <row r="2125" customFormat="false" ht="12.75" hidden="false" customHeight="false" outlineLevel="0" collapsed="false">
      <c r="A2125" s="148" t="n">
        <v>37288</v>
      </c>
      <c r="B2125" s="144" t="s">
        <v>123</v>
      </c>
      <c r="C2125" s="144" t="s">
        <v>51</v>
      </c>
      <c r="D2125" s="145" t="n">
        <v>-26151.7833</v>
      </c>
      <c r="E2125" s="145" t="n">
        <v>2615.17833</v>
      </c>
      <c r="F2125" s="149" t="n">
        <f aca="false">IF(REF_DT&lt;=LastDay,INDEX(IntraMonth_Buckets,MATCH($A2125,IntraSumMonths,0),1),INDEX(BucketTable,MATCH($A2125,SumMonths,0),1))</f>
        <v>3</v>
      </c>
      <c r="G2125" s="144" t="str">
        <f aca="false">INDEX(Book_Type,MATCH($B2125,Book,0),1)</f>
        <v>D</v>
      </c>
      <c r="H2125" s="144" t="str">
        <f aca="false">$F2125&amp;$C2125</f>
        <v>3IF-ELPO/SJ</v>
      </c>
    </row>
    <row r="2126" customFormat="false" ht="12.75" hidden="false" customHeight="false" outlineLevel="0" collapsed="false">
      <c r="A2126" s="148" t="n">
        <v>37288</v>
      </c>
      <c r="B2126" s="144" t="s">
        <v>123</v>
      </c>
      <c r="C2126" s="144" t="s">
        <v>157</v>
      </c>
      <c r="D2126" s="145" t="n">
        <v>0</v>
      </c>
      <c r="E2126" s="145" t="n">
        <v>0</v>
      </c>
      <c r="F2126" s="149" t="n">
        <f aca="false">IF(REF_DT&lt;=LastDay,INDEX(IntraMonth_Buckets,MATCH($A2126,IntraSumMonths,0),1),INDEX(BucketTable,MATCH($A2126,SumMonths,0),1))</f>
        <v>3</v>
      </c>
      <c r="G2126" s="144" t="str">
        <f aca="false">INDEX(Book_Type,MATCH($B2126,Book,0),1)</f>
        <v>D</v>
      </c>
      <c r="H2126" s="144" t="str">
        <f aca="false">$F2126&amp;$C2126</f>
        <v>3IF-HEHUB</v>
      </c>
    </row>
    <row r="2127" customFormat="false" ht="12.75" hidden="false" customHeight="false" outlineLevel="0" collapsed="false">
      <c r="A2127" s="148" t="n">
        <v>37288</v>
      </c>
      <c r="B2127" s="144" t="s">
        <v>123</v>
      </c>
      <c r="C2127" s="144" t="s">
        <v>66</v>
      </c>
      <c r="D2127" s="145" t="n">
        <v>139099.9449</v>
      </c>
      <c r="E2127" s="145" t="n">
        <v>-13909.99449</v>
      </c>
      <c r="F2127" s="149" t="n">
        <f aca="false">IF(REF_DT&lt;=LastDay,INDEX(IntraMonth_Buckets,MATCH($A2127,IntraSumMonths,0),1),INDEX(BucketTable,MATCH($A2127,SumMonths,0),1))</f>
        <v>3</v>
      </c>
      <c r="G2127" s="144" t="str">
        <f aca="false">INDEX(Book_Type,MATCH($B2127,Book,0),1)</f>
        <v>D</v>
      </c>
      <c r="H2127" s="144" t="str">
        <f aca="false">$F2127&amp;$C2127</f>
        <v>3IF-NTHWST/CANBR</v>
      </c>
    </row>
    <row r="2128" customFormat="false" ht="12.75" hidden="false" customHeight="false" outlineLevel="0" collapsed="false">
      <c r="A2128" s="148" t="n">
        <v>37288</v>
      </c>
      <c r="B2128" s="144" t="s">
        <v>123</v>
      </c>
      <c r="C2128" s="144" t="s">
        <v>27</v>
      </c>
      <c r="D2128" s="145" t="n">
        <v>208649.9175</v>
      </c>
      <c r="E2128" s="145" t="n">
        <v>-20864.99175</v>
      </c>
      <c r="F2128" s="149" t="n">
        <f aca="false">IF(REF_DT&lt;=LastDay,INDEX(IntraMonth_Buckets,MATCH($A2128,IntraSumMonths,0),1),INDEX(BucketTable,MATCH($A2128,SumMonths,0),1))</f>
        <v>3</v>
      </c>
      <c r="G2128" s="144" t="str">
        <f aca="false">INDEX(Book_Type,MATCH($B2128,Book,0),1)</f>
        <v>D</v>
      </c>
      <c r="H2128" s="144" t="str">
        <f aca="false">$F2128&amp;$C2128</f>
        <v>3IF-NWPL_ROCKY_M</v>
      </c>
    </row>
    <row r="2129" customFormat="false" ht="12.75" hidden="false" customHeight="false" outlineLevel="0" collapsed="false">
      <c r="A2129" s="148" t="n">
        <v>37288</v>
      </c>
      <c r="B2129" s="144" t="s">
        <v>123</v>
      </c>
      <c r="C2129" s="144" t="s">
        <v>164</v>
      </c>
      <c r="D2129" s="145" t="n">
        <v>0</v>
      </c>
      <c r="E2129" s="145" t="n">
        <v>0</v>
      </c>
      <c r="F2129" s="149" t="n">
        <f aca="false">IF(REF_DT&lt;=LastDay,INDEX(IntraMonth_Buckets,MATCH($A2129,IntraSumMonths,0),1),INDEX(BucketTable,MATCH($A2129,SumMonths,0),1))</f>
        <v>3</v>
      </c>
      <c r="G2129" s="144" t="str">
        <f aca="false">INDEX(Book_Type,MATCH($B2129,Book,0),1)</f>
        <v>D</v>
      </c>
      <c r="H2129" s="144" t="str">
        <f aca="false">$F2129&amp;$C2129</f>
        <v>3IF-PAN/TX/OK</v>
      </c>
    </row>
    <row r="2130" customFormat="false" ht="12.75" hidden="false" customHeight="false" outlineLevel="0" collapsed="false">
      <c r="A2130" s="148" t="n">
        <v>37288</v>
      </c>
      <c r="B2130" s="144" t="s">
        <v>123</v>
      </c>
      <c r="C2130" s="144" t="s">
        <v>58</v>
      </c>
      <c r="D2130" s="145" t="n">
        <v>1087264.7838</v>
      </c>
      <c r="E2130" s="145" t="n">
        <v>-217452.95676</v>
      </c>
      <c r="F2130" s="149" t="n">
        <f aca="false">IF(REF_DT&lt;=LastDay,INDEX(IntraMonth_Buckets,MATCH($A2130,IntraSumMonths,0),1),INDEX(BucketTable,MATCH($A2130,SumMonths,0),1))</f>
        <v>3</v>
      </c>
      <c r="G2130" s="144" t="str">
        <f aca="false">INDEX(Book_Type,MATCH($B2130,Book,0),1)</f>
        <v>D</v>
      </c>
      <c r="H2130" s="144" t="str">
        <f aca="false">$F2130&amp;$C2130</f>
        <v>3IF-WAHA-TX</v>
      </c>
    </row>
    <row r="2131" customFormat="false" ht="12.75" hidden="false" customHeight="false" outlineLevel="0" collapsed="false">
      <c r="A2131" s="148" t="n">
        <v>37288</v>
      </c>
      <c r="B2131" s="144" t="s">
        <v>123</v>
      </c>
      <c r="C2131" s="144" t="s">
        <v>18</v>
      </c>
      <c r="D2131" s="145" t="n">
        <v>-848231.4639</v>
      </c>
      <c r="E2131" s="145" t="n">
        <v>8482.314639</v>
      </c>
      <c r="F2131" s="149" t="n">
        <f aca="false">IF(REF_DT&lt;=LastDay,INDEX(IntraMonth_Buckets,MATCH($A2131,IntraSumMonths,0),1),INDEX(BucketTable,MATCH($A2131,SumMonths,0),1))</f>
        <v>3</v>
      </c>
      <c r="G2131" s="144" t="str">
        <f aca="false">INDEX(Book_Type,MATCH($B2131,Book,0),1)</f>
        <v>D</v>
      </c>
      <c r="H2131" s="144" t="str">
        <f aca="false">$F2131&amp;$C2131</f>
        <v>3NGI-MALIN</v>
      </c>
    </row>
    <row r="2132" customFormat="false" ht="12.75" hidden="false" customHeight="false" outlineLevel="0" collapsed="false">
      <c r="A2132" s="148" t="n">
        <v>37288</v>
      </c>
      <c r="B2132" s="144" t="s">
        <v>123</v>
      </c>
      <c r="C2132" s="144" t="s">
        <v>13</v>
      </c>
      <c r="D2132" s="145" t="n">
        <v>82442.5505</v>
      </c>
      <c r="E2132" s="145" t="n">
        <v>0</v>
      </c>
      <c r="F2132" s="149" t="n">
        <f aca="false">IF(REF_DT&lt;=LastDay,INDEX(IntraMonth_Buckets,MATCH($A2132,IntraSumMonths,0),1),INDEX(BucketTable,MATCH($A2132,SumMonths,0),1))</f>
        <v>3</v>
      </c>
      <c r="G2132" s="144" t="str">
        <f aca="false">INDEX(Book_Type,MATCH($B2132,Book,0),1)</f>
        <v>D</v>
      </c>
      <c r="H2132" s="144" t="str">
        <f aca="false">$F2132&amp;$C2132</f>
        <v>3NGI-PGE/CG</v>
      </c>
    </row>
    <row r="2133" customFormat="false" ht="12.75" hidden="false" customHeight="false" outlineLevel="0" collapsed="false">
      <c r="A2133" s="148" t="n">
        <v>37288</v>
      </c>
      <c r="B2133" s="144" t="s">
        <v>123</v>
      </c>
      <c r="C2133" s="144" t="s">
        <v>20</v>
      </c>
      <c r="D2133" s="145" t="n">
        <v>-4115524.2372</v>
      </c>
      <c r="E2133" s="145" t="n">
        <v>411552.42372</v>
      </c>
      <c r="F2133" s="149" t="n">
        <f aca="false">IF(REF_DT&lt;=LastDay,INDEX(IntraMonth_Buckets,MATCH($A2133,IntraSumMonths,0),1),INDEX(BucketTable,MATCH($A2133,SumMonths,0),1))</f>
        <v>3</v>
      </c>
      <c r="G2133" s="144" t="str">
        <f aca="false">INDEX(Book_Type,MATCH($B2133,Book,0),1)</f>
        <v>D</v>
      </c>
      <c r="H2133" s="144" t="str">
        <f aca="false">$F2133&amp;$C2133</f>
        <v>3NGI-SOCAL</v>
      </c>
    </row>
    <row r="2134" customFormat="false" ht="12.75" hidden="false" customHeight="false" outlineLevel="0" collapsed="false">
      <c r="A2134" s="148" t="n">
        <v>37288</v>
      </c>
      <c r="B2134" s="144" t="s">
        <v>123</v>
      </c>
      <c r="C2134" s="144" t="s">
        <v>167</v>
      </c>
      <c r="D2134" s="145" t="n">
        <v>-139099.945</v>
      </c>
      <c r="E2134" s="145" t="n">
        <v>0</v>
      </c>
      <c r="F2134" s="149" t="n">
        <f aca="false">IF(REF_DT&lt;=LastDay,INDEX(IntraMonth_Buckets,MATCH($A2134,IntraSumMonths,0),1),INDEX(BucketTable,MATCH($A2134,SumMonths,0),1))</f>
        <v>3</v>
      </c>
      <c r="G2134" s="144" t="str">
        <f aca="false">INDEX(Book_Type,MATCH($B2134,Book,0),1)</f>
        <v>D</v>
      </c>
      <c r="H2134" s="144" t="str">
        <f aca="false">$F2134&amp;$C2134</f>
        <v>3NGW/OPAL</v>
      </c>
    </row>
    <row r="2135" customFormat="false" ht="12.75" hidden="false" customHeight="false" outlineLevel="0" collapsed="false">
      <c r="A2135" s="148" t="n">
        <v>37316</v>
      </c>
      <c r="B2135" s="144" t="s">
        <v>123</v>
      </c>
      <c r="C2135" s="144" t="s">
        <v>165</v>
      </c>
      <c r="D2135" s="145" t="n">
        <v>0</v>
      </c>
      <c r="E2135" s="145" t="n">
        <v>0</v>
      </c>
      <c r="F2135" s="149" t="n">
        <f aca="false">IF(REF_DT&lt;=LastDay,INDEX(IntraMonth_Buckets,MATCH($A2135,IntraSumMonths,0),1),INDEX(BucketTable,MATCH($A2135,SumMonths,0),1))</f>
        <v>3</v>
      </c>
      <c r="G2135" s="144" t="str">
        <f aca="false">INDEX(Book_Type,MATCH($B2135,Book,0),1)</f>
        <v>D</v>
      </c>
      <c r="H2135" s="144" t="str">
        <f aca="false">$F2135&amp;$C2135</f>
        <v>3DJ/BASIN/CIG</v>
      </c>
    </row>
    <row r="2136" customFormat="false" ht="12.75" hidden="false" customHeight="false" outlineLevel="0" collapsed="false">
      <c r="A2136" s="148" t="n">
        <v>37316</v>
      </c>
      <c r="B2136" s="144" t="s">
        <v>123</v>
      </c>
      <c r="C2136" s="144" t="s">
        <v>36</v>
      </c>
      <c r="D2136" s="145" t="n">
        <v>607209.2975</v>
      </c>
      <c r="E2136" s="145" t="n">
        <v>-6072.092975</v>
      </c>
      <c r="F2136" s="149" t="n">
        <f aca="false">IF(REF_DT&lt;=LastDay,INDEX(IntraMonth_Buckets,MATCH($A2136,IntraSumMonths,0),1),INDEX(BucketTable,MATCH($A2136,SumMonths,0),1))</f>
        <v>3</v>
      </c>
      <c r="G2136" s="144" t="str">
        <f aca="false">INDEX(Book_Type,MATCH($B2136,Book,0),1)</f>
        <v>D</v>
      </c>
      <c r="H2136" s="144" t="str">
        <f aca="false">$F2136&amp;$C2136</f>
        <v>3IF-CIG/RKYMTN</v>
      </c>
    </row>
    <row r="2137" customFormat="false" ht="12.75" hidden="false" customHeight="false" outlineLevel="0" collapsed="false">
      <c r="A2137" s="148" t="n">
        <v>37316</v>
      </c>
      <c r="B2137" s="144" t="s">
        <v>123</v>
      </c>
      <c r="C2137" s="144" t="s">
        <v>35</v>
      </c>
      <c r="D2137" s="145" t="n">
        <v>-461241.6804</v>
      </c>
      <c r="E2137" s="145" t="n">
        <v>4612.416804</v>
      </c>
      <c r="F2137" s="149" t="n">
        <f aca="false">IF(REF_DT&lt;=LastDay,INDEX(IntraMonth_Buckets,MATCH($A2137,IntraSumMonths,0),1),INDEX(BucketTable,MATCH($A2137,SumMonths,0),1))</f>
        <v>3</v>
      </c>
      <c r="G2137" s="144" t="str">
        <f aca="false">INDEX(Book_Type,MATCH($B2137,Book,0),1)</f>
        <v>D</v>
      </c>
      <c r="H2137" s="144" t="str">
        <f aca="false">$F2137&amp;$C2137</f>
        <v>3IF-CIG/WIC</v>
      </c>
    </row>
    <row r="2138" customFormat="false" ht="12.75" hidden="false" customHeight="false" outlineLevel="0" collapsed="false">
      <c r="A2138" s="148" t="n">
        <v>37316</v>
      </c>
      <c r="B2138" s="144" t="s">
        <v>123</v>
      </c>
      <c r="C2138" s="144" t="s">
        <v>46</v>
      </c>
      <c r="D2138" s="145" t="n">
        <v>921730.4953</v>
      </c>
      <c r="E2138" s="145" t="n">
        <v>-92173.04953</v>
      </c>
      <c r="F2138" s="149" t="n">
        <f aca="false">IF(REF_DT&lt;=LastDay,INDEX(IntraMonth_Buckets,MATCH($A2138,IntraSumMonths,0),1),INDEX(BucketTable,MATCH($A2138,SumMonths,0),1))</f>
        <v>3</v>
      </c>
      <c r="G2138" s="144" t="str">
        <f aca="false">INDEX(Book_Type,MATCH($B2138,Book,0),1)</f>
        <v>D</v>
      </c>
      <c r="H2138" s="144" t="str">
        <f aca="false">$F2138&amp;$C2138</f>
        <v>3IF-ELPO/PERMIAN</v>
      </c>
    </row>
    <row r="2139" customFormat="false" ht="12.75" hidden="false" customHeight="false" outlineLevel="0" collapsed="false">
      <c r="A2139" s="148" t="n">
        <v>37316</v>
      </c>
      <c r="B2139" s="144" t="s">
        <v>123</v>
      </c>
      <c r="C2139" s="144" t="s">
        <v>51</v>
      </c>
      <c r="D2139" s="145" t="n">
        <v>25113.3697</v>
      </c>
      <c r="E2139" s="145" t="n">
        <v>-2511.33697</v>
      </c>
      <c r="F2139" s="149" t="n">
        <f aca="false">IF(REF_DT&lt;=LastDay,INDEX(IntraMonth_Buckets,MATCH($A2139,IntraSumMonths,0),1),INDEX(BucketTable,MATCH($A2139,SumMonths,0),1))</f>
        <v>3</v>
      </c>
      <c r="G2139" s="144" t="str">
        <f aca="false">INDEX(Book_Type,MATCH($B2139,Book,0),1)</f>
        <v>D</v>
      </c>
      <c r="H2139" s="144" t="str">
        <f aca="false">$F2139&amp;$C2139</f>
        <v>3IF-ELPO/SJ</v>
      </c>
    </row>
    <row r="2140" customFormat="false" ht="12.75" hidden="false" customHeight="false" outlineLevel="0" collapsed="false">
      <c r="A2140" s="148" t="n">
        <v>37316</v>
      </c>
      <c r="B2140" s="144" t="s">
        <v>123</v>
      </c>
      <c r="C2140" s="144" t="s">
        <v>157</v>
      </c>
      <c r="D2140" s="145" t="n">
        <v>0</v>
      </c>
      <c r="E2140" s="145" t="n">
        <v>0</v>
      </c>
      <c r="F2140" s="149" t="n">
        <f aca="false">IF(REF_DT&lt;=LastDay,INDEX(IntraMonth_Buckets,MATCH($A2140,IntraSumMonths,0),1),INDEX(BucketTable,MATCH($A2140,SumMonths,0),1))</f>
        <v>3</v>
      </c>
      <c r="G2140" s="144" t="str">
        <f aca="false">INDEX(Book_Type,MATCH($B2140,Book,0),1)</f>
        <v>D</v>
      </c>
      <c r="H2140" s="144" t="str">
        <f aca="false">$F2140&amp;$C2140</f>
        <v>3IF-HEHUB</v>
      </c>
    </row>
    <row r="2141" customFormat="false" ht="12.75" hidden="false" customHeight="false" outlineLevel="0" collapsed="false">
      <c r="A2141" s="148" t="n">
        <v>37316</v>
      </c>
      <c r="B2141" s="144" t="s">
        <v>123</v>
      </c>
      <c r="C2141" s="144" t="s">
        <v>66</v>
      </c>
      <c r="D2141" s="145" t="n">
        <v>307494.4536</v>
      </c>
      <c r="E2141" s="145" t="n">
        <v>-30749.44536</v>
      </c>
      <c r="F2141" s="149" t="n">
        <f aca="false">IF(REF_DT&lt;=LastDay,INDEX(IntraMonth_Buckets,MATCH($A2141,IntraSumMonths,0),1),INDEX(BucketTable,MATCH($A2141,SumMonths,0),1))</f>
        <v>3</v>
      </c>
      <c r="G2141" s="144" t="str">
        <f aca="false">INDEX(Book_Type,MATCH($B2141,Book,0),1)</f>
        <v>D</v>
      </c>
      <c r="H2141" s="144" t="str">
        <f aca="false">$F2141&amp;$C2141</f>
        <v>3IF-NTHWST/CANBR</v>
      </c>
    </row>
    <row r="2142" customFormat="false" ht="12.75" hidden="false" customHeight="false" outlineLevel="0" collapsed="false">
      <c r="A2142" s="148" t="n">
        <v>37316</v>
      </c>
      <c r="B2142" s="144" t="s">
        <v>123</v>
      </c>
      <c r="C2142" s="144" t="s">
        <v>27</v>
      </c>
      <c r="D2142" s="145" t="n">
        <v>230620.8401</v>
      </c>
      <c r="E2142" s="145" t="n">
        <v>-23062.08401</v>
      </c>
      <c r="F2142" s="149" t="n">
        <f aca="false">IF(REF_DT&lt;=LastDay,INDEX(IntraMonth_Buckets,MATCH($A2142,IntraSumMonths,0),1),INDEX(BucketTable,MATCH($A2142,SumMonths,0),1))</f>
        <v>3</v>
      </c>
      <c r="G2142" s="144" t="str">
        <f aca="false">INDEX(Book_Type,MATCH($B2142,Book,0),1)</f>
        <v>D</v>
      </c>
      <c r="H2142" s="144" t="str">
        <f aca="false">$F2142&amp;$C2142</f>
        <v>3IF-NWPL_ROCKY_M</v>
      </c>
    </row>
    <row r="2143" customFormat="false" ht="12.75" hidden="false" customHeight="false" outlineLevel="0" collapsed="false">
      <c r="A2143" s="148" t="n">
        <v>37316</v>
      </c>
      <c r="B2143" s="144" t="s">
        <v>123</v>
      </c>
      <c r="C2143" s="144" t="s">
        <v>164</v>
      </c>
      <c r="D2143" s="145" t="n">
        <v>0</v>
      </c>
      <c r="E2143" s="145" t="n">
        <v>0</v>
      </c>
      <c r="F2143" s="149" t="n">
        <f aca="false">IF(REF_DT&lt;=LastDay,INDEX(IntraMonth_Buckets,MATCH($A2143,IntraSumMonths,0),1),INDEX(BucketTable,MATCH($A2143,SumMonths,0),1))</f>
        <v>3</v>
      </c>
      <c r="G2143" s="144" t="str">
        <f aca="false">INDEX(Book_Type,MATCH($B2143,Book,0),1)</f>
        <v>D</v>
      </c>
      <c r="H2143" s="144" t="str">
        <f aca="false">$F2143&amp;$C2143</f>
        <v>3IF-PAN/TX/OK</v>
      </c>
    </row>
    <row r="2144" customFormat="false" ht="12.75" hidden="false" customHeight="false" outlineLevel="0" collapsed="false">
      <c r="A2144" s="148" t="n">
        <v>37316</v>
      </c>
      <c r="B2144" s="144" t="s">
        <v>123</v>
      </c>
      <c r="C2144" s="144" t="s">
        <v>58</v>
      </c>
      <c r="D2144" s="145" t="n">
        <v>1193772.8222</v>
      </c>
      <c r="E2144" s="145" t="n">
        <v>-238754.56444</v>
      </c>
      <c r="F2144" s="149" t="n">
        <f aca="false">IF(REF_DT&lt;=LastDay,INDEX(IntraMonth_Buckets,MATCH($A2144,IntraSumMonths,0),1),INDEX(BucketTable,MATCH($A2144,SumMonths,0),1))</f>
        <v>3</v>
      </c>
      <c r="G2144" s="144" t="str">
        <f aca="false">INDEX(Book_Type,MATCH($B2144,Book,0),1)</f>
        <v>D</v>
      </c>
      <c r="H2144" s="144" t="str">
        <f aca="false">$F2144&amp;$C2144</f>
        <v>3IF-WAHA-TX</v>
      </c>
    </row>
    <row r="2145" customFormat="false" ht="12.75" hidden="false" customHeight="false" outlineLevel="0" collapsed="false">
      <c r="A2145" s="148" t="n">
        <v>37316</v>
      </c>
      <c r="B2145" s="144" t="s">
        <v>123</v>
      </c>
      <c r="C2145" s="144" t="s">
        <v>18</v>
      </c>
      <c r="D2145" s="145" t="n">
        <v>-937550.5891</v>
      </c>
      <c r="E2145" s="145" t="n">
        <v>9375.505891</v>
      </c>
      <c r="F2145" s="149" t="n">
        <f aca="false">IF(REF_DT&lt;=LastDay,INDEX(IntraMonth_Buckets,MATCH($A2145,IntraSumMonths,0),1),INDEX(BucketTable,MATCH($A2145,SumMonths,0),1))</f>
        <v>3</v>
      </c>
      <c r="G2145" s="144" t="str">
        <f aca="false">INDEX(Book_Type,MATCH($B2145,Book,0),1)</f>
        <v>D</v>
      </c>
      <c r="H2145" s="144" t="str">
        <f aca="false">$F2145&amp;$C2145</f>
        <v>3NGI-MALIN</v>
      </c>
    </row>
    <row r="2146" customFormat="false" ht="12.75" hidden="false" customHeight="false" outlineLevel="0" collapsed="false">
      <c r="A2146" s="148" t="n">
        <v>37316</v>
      </c>
      <c r="B2146" s="144" t="s">
        <v>123</v>
      </c>
      <c r="C2146" s="144" t="s">
        <v>13</v>
      </c>
      <c r="D2146" s="145" t="n">
        <v>127246.1645</v>
      </c>
      <c r="E2146" s="145" t="n">
        <v>0</v>
      </c>
      <c r="F2146" s="149" t="n">
        <f aca="false">IF(REF_DT&lt;=LastDay,INDEX(IntraMonth_Buckets,MATCH($A2146,IntraSumMonths,0),1),INDEX(BucketTable,MATCH($A2146,SumMonths,0),1))</f>
        <v>3</v>
      </c>
      <c r="G2146" s="144" t="str">
        <f aca="false">INDEX(Book_Type,MATCH($B2146,Book,0),1)</f>
        <v>D</v>
      </c>
      <c r="H2146" s="144" t="str">
        <f aca="false">$F2146&amp;$C2146</f>
        <v>3NGI-PGE/CG</v>
      </c>
    </row>
    <row r="2147" customFormat="false" ht="12.75" hidden="false" customHeight="false" outlineLevel="0" collapsed="false">
      <c r="A2147" s="148" t="n">
        <v>37316</v>
      </c>
      <c r="B2147" s="144" t="s">
        <v>123</v>
      </c>
      <c r="C2147" s="144" t="s">
        <v>20</v>
      </c>
      <c r="D2147" s="145" t="n">
        <v>-4319427.1608</v>
      </c>
      <c r="E2147" s="145" t="n">
        <v>431942.71608</v>
      </c>
      <c r="F2147" s="149" t="n">
        <f aca="false">IF(REF_DT&lt;=LastDay,INDEX(IntraMonth_Buckets,MATCH($A2147,IntraSumMonths,0),1),INDEX(BucketTable,MATCH($A2147,SumMonths,0),1))</f>
        <v>3</v>
      </c>
      <c r="G2147" s="144" t="str">
        <f aca="false">INDEX(Book_Type,MATCH($B2147,Book,0),1)</f>
        <v>D</v>
      </c>
      <c r="H2147" s="144" t="str">
        <f aca="false">$F2147&amp;$C2147</f>
        <v>3NGI-SOCAL</v>
      </c>
    </row>
    <row r="2148" customFormat="false" ht="12.75" hidden="false" customHeight="false" outlineLevel="0" collapsed="false">
      <c r="A2148" s="148" t="n">
        <v>37316</v>
      </c>
      <c r="B2148" s="144" t="s">
        <v>123</v>
      </c>
      <c r="C2148" s="144" t="s">
        <v>167</v>
      </c>
      <c r="D2148" s="145" t="n">
        <v>-153747.2268</v>
      </c>
      <c r="E2148" s="145" t="n">
        <v>0</v>
      </c>
      <c r="F2148" s="149" t="n">
        <f aca="false">IF(REF_DT&lt;=LastDay,INDEX(IntraMonth_Buckets,MATCH($A2148,IntraSumMonths,0),1),INDEX(BucketTable,MATCH($A2148,SumMonths,0),1))</f>
        <v>3</v>
      </c>
      <c r="G2148" s="144" t="str">
        <f aca="false">INDEX(Book_Type,MATCH($B2148,Book,0),1)</f>
        <v>D</v>
      </c>
      <c r="H2148" s="144" t="str">
        <f aca="false">$F2148&amp;$C2148</f>
        <v>3NGW/OPAL</v>
      </c>
    </row>
    <row r="2149" customFormat="false" ht="12.75" hidden="false" customHeight="false" outlineLevel="0" collapsed="false">
      <c r="A2149" s="148" t="n">
        <v>37347</v>
      </c>
      <c r="B2149" s="144" t="s">
        <v>123</v>
      </c>
      <c r="C2149" s="144" t="s">
        <v>165</v>
      </c>
      <c r="D2149" s="145" t="n">
        <v>0</v>
      </c>
      <c r="E2149" s="145" t="n">
        <v>0</v>
      </c>
      <c r="F2149" s="149" t="n">
        <f aca="false">IF(REF_DT&lt;=LastDay,INDEX(IntraMonth_Buckets,MATCH($A2149,IntraSumMonths,0),1),INDEX(BucketTable,MATCH($A2149,SumMonths,0),1))</f>
        <v>4</v>
      </c>
      <c r="G2149" s="144" t="str">
        <f aca="false">INDEX(Book_Type,MATCH($B2149,Book,0),1)</f>
        <v>D</v>
      </c>
      <c r="H2149" s="144" t="str">
        <f aca="false">$F2149&amp;$C2149</f>
        <v>4DJ/BASIN/CIG</v>
      </c>
    </row>
    <row r="2150" customFormat="false" ht="12.75" hidden="false" customHeight="false" outlineLevel="0" collapsed="false">
      <c r="A2150" s="148" t="n">
        <v>37347</v>
      </c>
      <c r="B2150" s="144" t="s">
        <v>123</v>
      </c>
      <c r="C2150" s="144" t="s">
        <v>36</v>
      </c>
      <c r="D2150" s="145" t="n">
        <v>438018.6074</v>
      </c>
      <c r="E2150" s="145" t="n">
        <v>-4380.186074</v>
      </c>
      <c r="F2150" s="149" t="n">
        <f aca="false">IF(REF_DT&lt;=LastDay,INDEX(IntraMonth_Buckets,MATCH($A2150,IntraSumMonths,0),1),INDEX(BucketTable,MATCH($A2150,SumMonths,0),1))</f>
        <v>4</v>
      </c>
      <c r="G2150" s="144" t="str">
        <f aca="false">INDEX(Book_Type,MATCH($B2150,Book,0),1)</f>
        <v>D</v>
      </c>
      <c r="H2150" s="144" t="str">
        <f aca="false">$F2150&amp;$C2150</f>
        <v>4IF-CIG/RKYMTN</v>
      </c>
    </row>
    <row r="2151" customFormat="false" ht="12.75" hidden="false" customHeight="false" outlineLevel="0" collapsed="false">
      <c r="A2151" s="148" t="n">
        <v>37347</v>
      </c>
      <c r="B2151" s="144" t="s">
        <v>123</v>
      </c>
      <c r="C2151" s="144" t="s">
        <v>35</v>
      </c>
      <c r="D2151" s="145" t="n">
        <v>-445533.2683</v>
      </c>
      <c r="E2151" s="145" t="n">
        <v>4455.332683</v>
      </c>
      <c r="F2151" s="149" t="n">
        <f aca="false">IF(REF_DT&lt;=LastDay,INDEX(IntraMonth_Buckets,MATCH($A2151,IntraSumMonths,0),1),INDEX(BucketTable,MATCH($A2151,SumMonths,0),1))</f>
        <v>4</v>
      </c>
      <c r="G2151" s="144" t="str">
        <f aca="false">INDEX(Book_Type,MATCH($B2151,Book,0),1)</f>
        <v>D</v>
      </c>
      <c r="H2151" s="144" t="str">
        <f aca="false">$F2151&amp;$C2151</f>
        <v>4IF-CIG/WIC</v>
      </c>
    </row>
    <row r="2152" customFormat="false" ht="12.75" hidden="false" customHeight="false" outlineLevel="0" collapsed="false">
      <c r="A2152" s="148" t="n">
        <v>37347</v>
      </c>
      <c r="B2152" s="144" t="s">
        <v>123</v>
      </c>
      <c r="C2152" s="144" t="s">
        <v>46</v>
      </c>
      <c r="D2152" s="145" t="n">
        <v>-979.1831</v>
      </c>
      <c r="E2152" s="145" t="n">
        <v>97.91831</v>
      </c>
      <c r="F2152" s="149" t="n">
        <f aca="false">IF(REF_DT&lt;=LastDay,INDEX(IntraMonth_Buckets,MATCH($A2152,IntraSumMonths,0),1),INDEX(BucketTable,MATCH($A2152,SumMonths,0),1))</f>
        <v>4</v>
      </c>
      <c r="G2152" s="144" t="str">
        <f aca="false">INDEX(Book_Type,MATCH($B2152,Book,0),1)</f>
        <v>D</v>
      </c>
      <c r="H2152" s="144" t="str">
        <f aca="false">$F2152&amp;$C2152</f>
        <v>4IF-ELPO/PERMIAN</v>
      </c>
    </row>
    <row r="2153" customFormat="false" ht="12.75" hidden="false" customHeight="false" outlineLevel="0" collapsed="false">
      <c r="A2153" s="148" t="n">
        <v>37347</v>
      </c>
      <c r="B2153" s="144" t="s">
        <v>123</v>
      </c>
      <c r="C2153" s="144" t="s">
        <v>51</v>
      </c>
      <c r="D2153" s="145" t="n">
        <v>36549.5696</v>
      </c>
      <c r="E2153" s="145" t="n">
        <v>-3654.95696</v>
      </c>
      <c r="F2153" s="149" t="n">
        <f aca="false">IF(REF_DT&lt;=LastDay,INDEX(IntraMonth_Buckets,MATCH($A2153,IntraSumMonths,0),1),INDEX(BucketTable,MATCH($A2153,SumMonths,0),1))</f>
        <v>4</v>
      </c>
      <c r="G2153" s="144" t="str">
        <f aca="false">INDEX(Book_Type,MATCH($B2153,Book,0),1)</f>
        <v>D</v>
      </c>
      <c r="H2153" s="144" t="str">
        <f aca="false">$F2153&amp;$C2153</f>
        <v>4IF-ELPO/SJ</v>
      </c>
    </row>
    <row r="2154" customFormat="false" ht="12.75" hidden="false" customHeight="false" outlineLevel="0" collapsed="false">
      <c r="A2154" s="148" t="n">
        <v>37347</v>
      </c>
      <c r="B2154" s="144" t="s">
        <v>123</v>
      </c>
      <c r="C2154" s="144" t="s">
        <v>157</v>
      </c>
      <c r="D2154" s="145" t="n">
        <v>0</v>
      </c>
      <c r="E2154" s="145" t="n">
        <v>0</v>
      </c>
      <c r="F2154" s="149" t="n">
        <f aca="false">IF(REF_DT&lt;=LastDay,INDEX(IntraMonth_Buckets,MATCH($A2154,IntraSumMonths,0),1),INDEX(BucketTable,MATCH($A2154,SumMonths,0),1))</f>
        <v>4</v>
      </c>
      <c r="G2154" s="144" t="str">
        <f aca="false">INDEX(Book_Type,MATCH($B2154,Book,0),1)</f>
        <v>D</v>
      </c>
      <c r="H2154" s="144" t="str">
        <f aca="false">$F2154&amp;$C2154</f>
        <v>4IF-HEHUB</v>
      </c>
    </row>
    <row r="2155" customFormat="false" ht="12.75" hidden="false" customHeight="false" outlineLevel="0" collapsed="false">
      <c r="A2155" s="148" t="n">
        <v>37347</v>
      </c>
      <c r="B2155" s="144" t="s">
        <v>123</v>
      </c>
      <c r="C2155" s="144" t="s">
        <v>66</v>
      </c>
      <c r="D2155" s="145" t="n">
        <v>0</v>
      </c>
      <c r="E2155" s="145" t="n">
        <v>0</v>
      </c>
      <c r="F2155" s="149" t="n">
        <f aca="false">IF(REF_DT&lt;=LastDay,INDEX(IntraMonth_Buckets,MATCH($A2155,IntraSumMonths,0),1),INDEX(BucketTable,MATCH($A2155,SumMonths,0),1))</f>
        <v>4</v>
      </c>
      <c r="G2155" s="144" t="str">
        <f aca="false">INDEX(Book_Type,MATCH($B2155,Book,0),1)</f>
        <v>D</v>
      </c>
      <c r="H2155" s="144" t="str">
        <f aca="false">$F2155&amp;$C2155</f>
        <v>4IF-NTHWST/CANBR</v>
      </c>
    </row>
    <row r="2156" customFormat="false" ht="12.75" hidden="false" customHeight="false" outlineLevel="0" collapsed="false">
      <c r="A2156" s="148" t="n">
        <v>37347</v>
      </c>
      <c r="B2156" s="144" t="s">
        <v>123</v>
      </c>
      <c r="C2156" s="144" t="s">
        <v>27</v>
      </c>
      <c r="D2156" s="145" t="n">
        <v>148511.0892</v>
      </c>
      <c r="E2156" s="145" t="n">
        <v>-14851.10892</v>
      </c>
      <c r="F2156" s="149" t="n">
        <f aca="false">IF(REF_DT&lt;=LastDay,INDEX(IntraMonth_Buckets,MATCH($A2156,IntraSumMonths,0),1),INDEX(BucketTable,MATCH($A2156,SumMonths,0),1))</f>
        <v>4</v>
      </c>
      <c r="G2156" s="144" t="str">
        <f aca="false">INDEX(Book_Type,MATCH($B2156,Book,0),1)</f>
        <v>D</v>
      </c>
      <c r="H2156" s="144" t="str">
        <f aca="false">$F2156&amp;$C2156</f>
        <v>4IF-NWPL_ROCKY_M</v>
      </c>
    </row>
    <row r="2157" customFormat="false" ht="12.75" hidden="false" customHeight="false" outlineLevel="0" collapsed="false">
      <c r="A2157" s="148" t="n">
        <v>37347</v>
      </c>
      <c r="B2157" s="144" t="s">
        <v>123</v>
      </c>
      <c r="C2157" s="144" t="s">
        <v>164</v>
      </c>
      <c r="D2157" s="145" t="n">
        <v>0</v>
      </c>
      <c r="E2157" s="145" t="n">
        <v>0</v>
      </c>
      <c r="F2157" s="149" t="n">
        <f aca="false">IF(REF_DT&lt;=LastDay,INDEX(IntraMonth_Buckets,MATCH($A2157,IntraSumMonths,0),1),INDEX(BucketTable,MATCH($A2157,SumMonths,0),1))</f>
        <v>4</v>
      </c>
      <c r="G2157" s="144" t="str">
        <f aca="false">INDEX(Book_Type,MATCH($B2157,Book,0),1)</f>
        <v>D</v>
      </c>
      <c r="H2157" s="144" t="str">
        <f aca="false">$F2157&amp;$C2157</f>
        <v>4IF-PAN/TX/OK</v>
      </c>
    </row>
    <row r="2158" customFormat="false" ht="12.75" hidden="false" customHeight="false" outlineLevel="0" collapsed="false">
      <c r="A2158" s="148" t="n">
        <v>37347</v>
      </c>
      <c r="B2158" s="144" t="s">
        <v>123</v>
      </c>
      <c r="C2158" s="144" t="s">
        <v>58</v>
      </c>
      <c r="D2158" s="145" t="n">
        <v>286725.4101</v>
      </c>
      <c r="E2158" s="145" t="n">
        <v>-57345.08202</v>
      </c>
      <c r="F2158" s="149" t="n">
        <f aca="false">IF(REF_DT&lt;=LastDay,INDEX(IntraMonth_Buckets,MATCH($A2158,IntraSumMonths,0),1),INDEX(BucketTable,MATCH($A2158,SumMonths,0),1))</f>
        <v>4</v>
      </c>
      <c r="G2158" s="144" t="str">
        <f aca="false">INDEX(Book_Type,MATCH($B2158,Book,0),1)</f>
        <v>D</v>
      </c>
      <c r="H2158" s="144" t="str">
        <f aca="false">$F2158&amp;$C2158</f>
        <v>4IF-WAHA-TX</v>
      </c>
    </row>
    <row r="2159" customFormat="false" ht="12.75" hidden="false" customHeight="false" outlineLevel="0" collapsed="false">
      <c r="A2159" s="148" t="n">
        <v>37347</v>
      </c>
      <c r="B2159" s="144" t="s">
        <v>123</v>
      </c>
      <c r="C2159" s="144" t="s">
        <v>18</v>
      </c>
      <c r="D2159" s="145" t="n">
        <v>297.0223</v>
      </c>
      <c r="E2159" s="145" t="n">
        <v>-2.970223</v>
      </c>
      <c r="F2159" s="149" t="n">
        <f aca="false">IF(REF_DT&lt;=LastDay,INDEX(IntraMonth_Buckets,MATCH($A2159,IntraSumMonths,0),1),INDEX(BucketTable,MATCH($A2159,SumMonths,0),1))</f>
        <v>4</v>
      </c>
      <c r="G2159" s="144" t="str">
        <f aca="false">INDEX(Book_Type,MATCH($B2159,Book,0),1)</f>
        <v>D</v>
      </c>
      <c r="H2159" s="144" t="str">
        <f aca="false">$F2159&amp;$C2159</f>
        <v>4NGI-MALIN</v>
      </c>
    </row>
    <row r="2160" customFormat="false" ht="12.75" hidden="false" customHeight="false" outlineLevel="0" collapsed="false">
      <c r="A2160" s="148" t="n">
        <v>37347</v>
      </c>
      <c r="B2160" s="144" t="s">
        <v>123</v>
      </c>
      <c r="C2160" s="144" t="s">
        <v>13</v>
      </c>
      <c r="D2160" s="145" t="n">
        <v>-59342.061</v>
      </c>
      <c r="E2160" s="145" t="n">
        <v>0</v>
      </c>
      <c r="F2160" s="149" t="n">
        <f aca="false">IF(REF_DT&lt;=LastDay,INDEX(IntraMonth_Buckets,MATCH($A2160,IntraSumMonths,0),1),INDEX(BucketTable,MATCH($A2160,SumMonths,0),1))</f>
        <v>4</v>
      </c>
      <c r="G2160" s="144" t="str">
        <f aca="false">INDEX(Book_Type,MATCH($B2160,Book,0),1)</f>
        <v>D</v>
      </c>
      <c r="H2160" s="144" t="str">
        <f aca="false">$F2160&amp;$C2160</f>
        <v>4NGI-PGE/CG</v>
      </c>
    </row>
    <row r="2161" customFormat="false" ht="12.75" hidden="false" customHeight="false" outlineLevel="0" collapsed="false">
      <c r="A2161" s="148" t="n">
        <v>37347</v>
      </c>
      <c r="B2161" s="144" t="s">
        <v>123</v>
      </c>
      <c r="C2161" s="144" t="s">
        <v>20</v>
      </c>
      <c r="D2161" s="145" t="n">
        <v>-2542312.8269</v>
      </c>
      <c r="E2161" s="145" t="n">
        <v>254231.28269</v>
      </c>
      <c r="F2161" s="149" t="n">
        <f aca="false">IF(REF_DT&lt;=LastDay,INDEX(IntraMonth_Buckets,MATCH($A2161,IntraSumMonths,0),1),INDEX(BucketTable,MATCH($A2161,SumMonths,0),1))</f>
        <v>4</v>
      </c>
      <c r="G2161" s="144" t="str">
        <f aca="false">INDEX(Book_Type,MATCH($B2161,Book,0),1)</f>
        <v>D</v>
      </c>
      <c r="H2161" s="144" t="str">
        <f aca="false">$F2161&amp;$C2161</f>
        <v>4NGI-SOCAL</v>
      </c>
    </row>
    <row r="2162" customFormat="false" ht="12.75" hidden="false" customHeight="false" outlineLevel="0" collapsed="false">
      <c r="A2162" s="148" t="n">
        <v>37347</v>
      </c>
      <c r="B2162" s="144" t="s">
        <v>123</v>
      </c>
      <c r="C2162" s="144" t="s">
        <v>167</v>
      </c>
      <c r="D2162" s="145" t="n">
        <v>-148511.0894</v>
      </c>
      <c r="E2162" s="145" t="n">
        <v>0</v>
      </c>
      <c r="F2162" s="149" t="n">
        <f aca="false">IF(REF_DT&lt;=LastDay,INDEX(IntraMonth_Buckets,MATCH($A2162,IntraSumMonths,0),1),INDEX(BucketTable,MATCH($A2162,SumMonths,0),1))</f>
        <v>4</v>
      </c>
      <c r="G2162" s="144" t="str">
        <f aca="false">INDEX(Book_Type,MATCH($B2162,Book,0),1)</f>
        <v>D</v>
      </c>
      <c r="H2162" s="144" t="str">
        <f aca="false">$F2162&amp;$C2162</f>
        <v>4NGW/OPAL</v>
      </c>
    </row>
    <row r="2163" customFormat="false" ht="12.75" hidden="false" customHeight="false" outlineLevel="0" collapsed="false">
      <c r="A2163" s="148" t="n">
        <v>37377</v>
      </c>
      <c r="B2163" s="144" t="s">
        <v>123</v>
      </c>
      <c r="C2163" s="144" t="s">
        <v>165</v>
      </c>
      <c r="D2163" s="145" t="n">
        <v>0</v>
      </c>
      <c r="E2163" s="145" t="n">
        <v>0</v>
      </c>
      <c r="F2163" s="149" t="n">
        <f aca="false">IF(REF_DT&lt;=LastDay,INDEX(IntraMonth_Buckets,MATCH($A2163,IntraSumMonths,0),1),INDEX(BucketTable,MATCH($A2163,SumMonths,0),1))</f>
        <v>4</v>
      </c>
      <c r="G2163" s="144" t="str">
        <f aca="false">INDEX(Book_Type,MATCH($B2163,Book,0),1)</f>
        <v>D</v>
      </c>
      <c r="H2163" s="144" t="str">
        <f aca="false">$F2163&amp;$C2163</f>
        <v>4DJ/BASIN/CIG</v>
      </c>
    </row>
    <row r="2164" customFormat="false" ht="12.75" hidden="false" customHeight="false" outlineLevel="0" collapsed="false">
      <c r="A2164" s="148" t="n">
        <v>37377</v>
      </c>
      <c r="B2164" s="144" t="s">
        <v>123</v>
      </c>
      <c r="C2164" s="144" t="s">
        <v>36</v>
      </c>
      <c r="D2164" s="145" t="n">
        <v>451759.912</v>
      </c>
      <c r="E2164" s="145" t="n">
        <v>-4517.59912</v>
      </c>
      <c r="F2164" s="149" t="n">
        <f aca="false">IF(REF_DT&lt;=LastDay,INDEX(IntraMonth_Buckets,MATCH($A2164,IntraSumMonths,0),1),INDEX(BucketTable,MATCH($A2164,SumMonths,0),1))</f>
        <v>4</v>
      </c>
      <c r="G2164" s="144" t="str">
        <f aca="false">INDEX(Book_Type,MATCH($B2164,Book,0),1)</f>
        <v>D</v>
      </c>
      <c r="H2164" s="144" t="str">
        <f aca="false">$F2164&amp;$C2164</f>
        <v>4IF-CIG/RKYMTN</v>
      </c>
    </row>
    <row r="2165" customFormat="false" ht="12.75" hidden="false" customHeight="false" outlineLevel="0" collapsed="false">
      <c r="A2165" s="148" t="n">
        <v>37377</v>
      </c>
      <c r="B2165" s="144" t="s">
        <v>123</v>
      </c>
      <c r="C2165" s="144" t="s">
        <v>35</v>
      </c>
      <c r="D2165" s="145" t="n">
        <v>-459510.3192</v>
      </c>
      <c r="E2165" s="145" t="n">
        <v>4595.103192</v>
      </c>
      <c r="F2165" s="149" t="n">
        <f aca="false">IF(REF_DT&lt;=LastDay,INDEX(IntraMonth_Buckets,MATCH($A2165,IntraSumMonths,0),1),INDEX(BucketTable,MATCH($A2165,SumMonths,0),1))</f>
        <v>4</v>
      </c>
      <c r="G2165" s="144" t="str">
        <f aca="false">INDEX(Book_Type,MATCH($B2165,Book,0),1)</f>
        <v>D</v>
      </c>
      <c r="H2165" s="144" t="str">
        <f aca="false">$F2165&amp;$C2165</f>
        <v>4IF-CIG/WIC</v>
      </c>
    </row>
    <row r="2166" customFormat="false" ht="12.75" hidden="false" customHeight="false" outlineLevel="0" collapsed="false">
      <c r="A2166" s="148" t="n">
        <v>37377</v>
      </c>
      <c r="B2166" s="144" t="s">
        <v>123</v>
      </c>
      <c r="C2166" s="144" t="s">
        <v>46</v>
      </c>
      <c r="D2166" s="145" t="n">
        <v>-3813.4416</v>
      </c>
      <c r="E2166" s="145" t="n">
        <v>381.34416</v>
      </c>
      <c r="F2166" s="149" t="n">
        <f aca="false">IF(REF_DT&lt;=LastDay,INDEX(IntraMonth_Buckets,MATCH($A2166,IntraSumMonths,0),1),INDEX(BucketTable,MATCH($A2166,SumMonths,0),1))</f>
        <v>4</v>
      </c>
      <c r="G2166" s="144" t="str">
        <f aca="false">INDEX(Book_Type,MATCH($B2166,Book,0),1)</f>
        <v>D</v>
      </c>
      <c r="H2166" s="144" t="str">
        <f aca="false">$F2166&amp;$C2166</f>
        <v>4IF-ELPO/PERMIAN</v>
      </c>
    </row>
    <row r="2167" customFormat="false" ht="12.75" hidden="false" customHeight="false" outlineLevel="0" collapsed="false">
      <c r="A2167" s="148" t="n">
        <v>37377</v>
      </c>
      <c r="B2167" s="144" t="s">
        <v>123</v>
      </c>
      <c r="C2167" s="144" t="s">
        <v>51</v>
      </c>
      <c r="D2167" s="145" t="n">
        <v>-14669.7434</v>
      </c>
      <c r="E2167" s="145" t="n">
        <v>1466.97434</v>
      </c>
      <c r="F2167" s="149" t="n">
        <f aca="false">IF(REF_DT&lt;=LastDay,INDEX(IntraMonth_Buckets,MATCH($A2167,IntraSumMonths,0),1),INDEX(BucketTable,MATCH($A2167,SumMonths,0),1))</f>
        <v>4</v>
      </c>
      <c r="G2167" s="144" t="str">
        <f aca="false">INDEX(Book_Type,MATCH($B2167,Book,0),1)</f>
        <v>D</v>
      </c>
      <c r="H2167" s="144" t="str">
        <f aca="false">$F2167&amp;$C2167</f>
        <v>4IF-ELPO/SJ</v>
      </c>
    </row>
    <row r="2168" customFormat="false" ht="12.75" hidden="false" customHeight="false" outlineLevel="0" collapsed="false">
      <c r="A2168" s="148" t="n">
        <v>37377</v>
      </c>
      <c r="B2168" s="144" t="s">
        <v>123</v>
      </c>
      <c r="C2168" s="144" t="s">
        <v>157</v>
      </c>
      <c r="D2168" s="145" t="n">
        <v>0</v>
      </c>
      <c r="E2168" s="145" t="n">
        <v>0</v>
      </c>
      <c r="F2168" s="149" t="n">
        <f aca="false">IF(REF_DT&lt;=LastDay,INDEX(IntraMonth_Buckets,MATCH($A2168,IntraSumMonths,0),1),INDEX(BucketTable,MATCH($A2168,SumMonths,0),1))</f>
        <v>4</v>
      </c>
      <c r="G2168" s="144" t="str">
        <f aca="false">INDEX(Book_Type,MATCH($B2168,Book,0),1)</f>
        <v>D</v>
      </c>
      <c r="H2168" s="144" t="str">
        <f aca="false">$F2168&amp;$C2168</f>
        <v>4IF-HEHUB</v>
      </c>
    </row>
    <row r="2169" customFormat="false" ht="12.75" hidden="false" customHeight="false" outlineLevel="0" collapsed="false">
      <c r="A2169" s="148" t="n">
        <v>37377</v>
      </c>
      <c r="B2169" s="144" t="s">
        <v>123</v>
      </c>
      <c r="C2169" s="144" t="s">
        <v>66</v>
      </c>
      <c r="D2169" s="145" t="n">
        <v>0</v>
      </c>
      <c r="E2169" s="145" t="n">
        <v>0</v>
      </c>
      <c r="F2169" s="149" t="n">
        <f aca="false">IF(REF_DT&lt;=LastDay,INDEX(IntraMonth_Buckets,MATCH($A2169,IntraSumMonths,0),1),INDEX(BucketTable,MATCH($A2169,SumMonths,0),1))</f>
        <v>4</v>
      </c>
      <c r="G2169" s="144" t="str">
        <f aca="false">INDEX(Book_Type,MATCH($B2169,Book,0),1)</f>
        <v>D</v>
      </c>
      <c r="H2169" s="144" t="str">
        <f aca="false">$F2169&amp;$C2169</f>
        <v>4IF-NTHWST/CANBR</v>
      </c>
    </row>
    <row r="2170" customFormat="false" ht="12.75" hidden="false" customHeight="false" outlineLevel="0" collapsed="false">
      <c r="A2170" s="148" t="n">
        <v>37377</v>
      </c>
      <c r="B2170" s="144" t="s">
        <v>123</v>
      </c>
      <c r="C2170" s="144" t="s">
        <v>27</v>
      </c>
      <c r="D2170" s="145" t="n">
        <v>153170.1064</v>
      </c>
      <c r="E2170" s="145" t="n">
        <v>-15317.01064</v>
      </c>
      <c r="F2170" s="149" t="n">
        <f aca="false">IF(REF_DT&lt;=LastDay,INDEX(IntraMonth_Buckets,MATCH($A2170,IntraSumMonths,0),1),INDEX(BucketTable,MATCH($A2170,SumMonths,0),1))</f>
        <v>4</v>
      </c>
      <c r="G2170" s="144" t="str">
        <f aca="false">INDEX(Book_Type,MATCH($B2170,Book,0),1)</f>
        <v>D</v>
      </c>
      <c r="H2170" s="144" t="str">
        <f aca="false">$F2170&amp;$C2170</f>
        <v>4IF-NWPL_ROCKY_M</v>
      </c>
    </row>
    <row r="2171" customFormat="false" ht="12.75" hidden="false" customHeight="false" outlineLevel="0" collapsed="false">
      <c r="A2171" s="148" t="n">
        <v>37377</v>
      </c>
      <c r="B2171" s="144" t="s">
        <v>123</v>
      </c>
      <c r="C2171" s="144" t="s">
        <v>164</v>
      </c>
      <c r="D2171" s="145" t="n">
        <v>0</v>
      </c>
      <c r="E2171" s="145" t="n">
        <v>0</v>
      </c>
      <c r="F2171" s="149" t="n">
        <f aca="false">IF(REF_DT&lt;=LastDay,INDEX(IntraMonth_Buckets,MATCH($A2171,IntraSumMonths,0),1),INDEX(BucketTable,MATCH($A2171,SumMonths,0),1))</f>
        <v>4</v>
      </c>
      <c r="G2171" s="144" t="str">
        <f aca="false">INDEX(Book_Type,MATCH($B2171,Book,0),1)</f>
        <v>D</v>
      </c>
      <c r="H2171" s="144" t="str">
        <f aca="false">$F2171&amp;$C2171</f>
        <v>4IF-PAN/TX/OK</v>
      </c>
    </row>
    <row r="2172" customFormat="false" ht="12.75" hidden="false" customHeight="false" outlineLevel="0" collapsed="false">
      <c r="A2172" s="148" t="n">
        <v>37377</v>
      </c>
      <c r="B2172" s="144" t="s">
        <v>123</v>
      </c>
      <c r="C2172" s="144" t="s">
        <v>58</v>
      </c>
      <c r="D2172" s="145" t="n">
        <v>339543.539</v>
      </c>
      <c r="E2172" s="145" t="n">
        <v>-67908.7078</v>
      </c>
      <c r="F2172" s="149" t="n">
        <f aca="false">IF(REF_DT&lt;=LastDay,INDEX(IntraMonth_Buckets,MATCH($A2172,IntraSumMonths,0),1),INDEX(BucketTable,MATCH($A2172,SumMonths,0),1))</f>
        <v>4</v>
      </c>
      <c r="G2172" s="144" t="str">
        <f aca="false">INDEX(Book_Type,MATCH($B2172,Book,0),1)</f>
        <v>D</v>
      </c>
      <c r="H2172" s="144" t="str">
        <f aca="false">$F2172&amp;$C2172</f>
        <v>4IF-WAHA-TX</v>
      </c>
    </row>
    <row r="2173" customFormat="false" ht="12.75" hidden="false" customHeight="false" outlineLevel="0" collapsed="false">
      <c r="A2173" s="148" t="n">
        <v>37377</v>
      </c>
      <c r="B2173" s="144" t="s">
        <v>123</v>
      </c>
      <c r="C2173" s="144" t="s">
        <v>18</v>
      </c>
      <c r="D2173" s="145" t="n">
        <v>306.3402</v>
      </c>
      <c r="E2173" s="145" t="n">
        <v>-3.063402</v>
      </c>
      <c r="F2173" s="149" t="n">
        <f aca="false">IF(REF_DT&lt;=LastDay,INDEX(IntraMonth_Buckets,MATCH($A2173,IntraSumMonths,0),1),INDEX(BucketTable,MATCH($A2173,SumMonths,0),1))</f>
        <v>4</v>
      </c>
      <c r="G2173" s="144" t="str">
        <f aca="false">INDEX(Book_Type,MATCH($B2173,Book,0),1)</f>
        <v>D</v>
      </c>
      <c r="H2173" s="144" t="str">
        <f aca="false">$F2173&amp;$C2173</f>
        <v>4NGI-MALIN</v>
      </c>
    </row>
    <row r="2174" customFormat="false" ht="12.75" hidden="false" customHeight="false" outlineLevel="0" collapsed="false">
      <c r="A2174" s="148" t="n">
        <v>37377</v>
      </c>
      <c r="B2174" s="144" t="s">
        <v>123</v>
      </c>
      <c r="C2174" s="144" t="s">
        <v>13</v>
      </c>
      <c r="D2174" s="145" t="n">
        <v>-28723.8419</v>
      </c>
      <c r="E2174" s="145" t="n">
        <v>0</v>
      </c>
      <c r="F2174" s="149" t="n">
        <f aca="false">IF(REF_DT&lt;=LastDay,INDEX(IntraMonth_Buckets,MATCH($A2174,IntraSumMonths,0),1),INDEX(BucketTable,MATCH($A2174,SumMonths,0),1))</f>
        <v>4</v>
      </c>
      <c r="G2174" s="144" t="str">
        <f aca="false">INDEX(Book_Type,MATCH($B2174,Book,0),1)</f>
        <v>D</v>
      </c>
      <c r="H2174" s="144" t="str">
        <f aca="false">$F2174&amp;$C2174</f>
        <v>4NGI-PGE/CG</v>
      </c>
    </row>
    <row r="2175" customFormat="false" ht="12.75" hidden="false" customHeight="false" outlineLevel="0" collapsed="false">
      <c r="A2175" s="148" t="n">
        <v>37377</v>
      </c>
      <c r="B2175" s="144" t="s">
        <v>123</v>
      </c>
      <c r="C2175" s="144" t="s">
        <v>20</v>
      </c>
      <c r="D2175" s="145" t="n">
        <v>-2850226.8917</v>
      </c>
      <c r="E2175" s="145" t="n">
        <v>285022.68917</v>
      </c>
      <c r="F2175" s="149" t="n">
        <f aca="false">IF(REF_DT&lt;=LastDay,INDEX(IntraMonth_Buckets,MATCH($A2175,IntraSumMonths,0),1),INDEX(BucketTable,MATCH($A2175,SumMonths,0),1))</f>
        <v>4</v>
      </c>
      <c r="G2175" s="144" t="str">
        <f aca="false">INDEX(Book_Type,MATCH($B2175,Book,0),1)</f>
        <v>D</v>
      </c>
      <c r="H2175" s="144" t="str">
        <f aca="false">$F2175&amp;$C2175</f>
        <v>4NGI-SOCAL</v>
      </c>
    </row>
    <row r="2176" customFormat="false" ht="12.75" hidden="false" customHeight="false" outlineLevel="0" collapsed="false">
      <c r="A2176" s="148" t="n">
        <v>37377</v>
      </c>
      <c r="B2176" s="144" t="s">
        <v>123</v>
      </c>
      <c r="C2176" s="144" t="s">
        <v>167</v>
      </c>
      <c r="D2176" s="145" t="n">
        <v>-153170.1064</v>
      </c>
      <c r="E2176" s="145" t="n">
        <v>0</v>
      </c>
      <c r="F2176" s="149" t="n">
        <f aca="false">IF(REF_DT&lt;=LastDay,INDEX(IntraMonth_Buckets,MATCH($A2176,IntraSumMonths,0),1),INDEX(BucketTable,MATCH($A2176,SumMonths,0),1))</f>
        <v>4</v>
      </c>
      <c r="G2176" s="144" t="str">
        <f aca="false">INDEX(Book_Type,MATCH($B2176,Book,0),1)</f>
        <v>D</v>
      </c>
      <c r="H2176" s="144" t="str">
        <f aca="false">$F2176&amp;$C2176</f>
        <v>4NGW/OPAL</v>
      </c>
    </row>
    <row r="2177" customFormat="false" ht="12.75" hidden="false" customHeight="false" outlineLevel="0" collapsed="false">
      <c r="A2177" s="148" t="n">
        <v>37408</v>
      </c>
      <c r="B2177" s="144" t="s">
        <v>123</v>
      </c>
      <c r="C2177" s="144" t="s">
        <v>165</v>
      </c>
      <c r="D2177" s="145" t="n">
        <v>0</v>
      </c>
      <c r="E2177" s="145" t="n">
        <v>0</v>
      </c>
      <c r="F2177" s="149" t="n">
        <f aca="false">IF(REF_DT&lt;=LastDay,INDEX(IntraMonth_Buckets,MATCH($A2177,IntraSumMonths,0),1),INDEX(BucketTable,MATCH($A2177,SumMonths,0),1))</f>
        <v>4</v>
      </c>
      <c r="G2177" s="144" t="str">
        <f aca="false">INDEX(Book_Type,MATCH($B2177,Book,0),1)</f>
        <v>D</v>
      </c>
      <c r="H2177" s="144" t="str">
        <f aca="false">$F2177&amp;$C2177</f>
        <v>4DJ/BASIN/CIG</v>
      </c>
    </row>
    <row r="2178" customFormat="false" ht="12.75" hidden="false" customHeight="false" outlineLevel="0" collapsed="false">
      <c r="A2178" s="148" t="n">
        <v>37408</v>
      </c>
      <c r="B2178" s="144" t="s">
        <v>123</v>
      </c>
      <c r="C2178" s="144" t="s">
        <v>36</v>
      </c>
      <c r="D2178" s="145" t="n">
        <v>436326.7142</v>
      </c>
      <c r="E2178" s="145" t="n">
        <v>-4363.267142</v>
      </c>
      <c r="F2178" s="149" t="n">
        <f aca="false">IF(REF_DT&lt;=LastDay,INDEX(IntraMonth_Buckets,MATCH($A2178,IntraSumMonths,0),1),INDEX(BucketTable,MATCH($A2178,SumMonths,0),1))</f>
        <v>4</v>
      </c>
      <c r="G2178" s="144" t="str">
        <f aca="false">INDEX(Book_Type,MATCH($B2178,Book,0),1)</f>
        <v>D</v>
      </c>
      <c r="H2178" s="144" t="str">
        <f aca="false">$F2178&amp;$C2178</f>
        <v>4IF-CIG/RKYMTN</v>
      </c>
    </row>
    <row r="2179" customFormat="false" ht="12.75" hidden="false" customHeight="false" outlineLevel="0" collapsed="false">
      <c r="A2179" s="148" t="n">
        <v>37408</v>
      </c>
      <c r="B2179" s="144" t="s">
        <v>123</v>
      </c>
      <c r="C2179" s="144" t="s">
        <v>35</v>
      </c>
      <c r="D2179" s="145" t="n">
        <v>-443812.3494</v>
      </c>
      <c r="E2179" s="145" t="n">
        <v>4438.123494</v>
      </c>
      <c r="F2179" s="149" t="n">
        <f aca="false">IF(REF_DT&lt;=LastDay,INDEX(IntraMonth_Buckets,MATCH($A2179,IntraSumMonths,0),1),INDEX(BucketTable,MATCH($A2179,SumMonths,0),1))</f>
        <v>4</v>
      </c>
      <c r="G2179" s="144" t="str">
        <f aca="false">INDEX(Book_Type,MATCH($B2179,Book,0),1)</f>
        <v>D</v>
      </c>
      <c r="H2179" s="144" t="str">
        <f aca="false">$F2179&amp;$C2179</f>
        <v>4IF-CIG/WIC</v>
      </c>
    </row>
    <row r="2180" customFormat="false" ht="12.75" hidden="false" customHeight="false" outlineLevel="0" collapsed="false">
      <c r="A2180" s="148" t="n">
        <v>37408</v>
      </c>
      <c r="B2180" s="144" t="s">
        <v>123</v>
      </c>
      <c r="C2180" s="144" t="s">
        <v>46</v>
      </c>
      <c r="D2180" s="145" t="n">
        <v>-1086.8471</v>
      </c>
      <c r="E2180" s="145" t="n">
        <v>108.68471</v>
      </c>
      <c r="F2180" s="149" t="n">
        <f aca="false">IF(REF_DT&lt;=LastDay,INDEX(IntraMonth_Buckets,MATCH($A2180,IntraSumMonths,0),1),INDEX(BucketTable,MATCH($A2180,SumMonths,0),1))</f>
        <v>4</v>
      </c>
      <c r="G2180" s="144" t="str">
        <f aca="false">INDEX(Book_Type,MATCH($B2180,Book,0),1)</f>
        <v>D</v>
      </c>
      <c r="H2180" s="144" t="str">
        <f aca="false">$F2180&amp;$C2180</f>
        <v>4IF-ELPO/PERMIAN</v>
      </c>
    </row>
    <row r="2181" customFormat="false" ht="12.75" hidden="false" customHeight="false" outlineLevel="0" collapsed="false">
      <c r="A2181" s="148" t="n">
        <v>37408</v>
      </c>
      <c r="B2181" s="144" t="s">
        <v>123</v>
      </c>
      <c r="C2181" s="144" t="s">
        <v>51</v>
      </c>
      <c r="D2181" s="145" t="n">
        <v>62759.9975</v>
      </c>
      <c r="E2181" s="145" t="n">
        <v>-6275.99975</v>
      </c>
      <c r="F2181" s="149" t="n">
        <f aca="false">IF(REF_DT&lt;=LastDay,INDEX(IntraMonth_Buckets,MATCH($A2181,IntraSumMonths,0),1),INDEX(BucketTable,MATCH($A2181,SumMonths,0),1))</f>
        <v>4</v>
      </c>
      <c r="G2181" s="144" t="str">
        <f aca="false">INDEX(Book_Type,MATCH($B2181,Book,0),1)</f>
        <v>D</v>
      </c>
      <c r="H2181" s="144" t="str">
        <f aca="false">$F2181&amp;$C2181</f>
        <v>4IF-ELPO/SJ</v>
      </c>
    </row>
    <row r="2182" customFormat="false" ht="12.75" hidden="false" customHeight="false" outlineLevel="0" collapsed="false">
      <c r="A2182" s="148" t="n">
        <v>37408</v>
      </c>
      <c r="B2182" s="144" t="s">
        <v>123</v>
      </c>
      <c r="C2182" s="144" t="s">
        <v>157</v>
      </c>
      <c r="D2182" s="145" t="n">
        <v>0</v>
      </c>
      <c r="E2182" s="145" t="n">
        <v>0</v>
      </c>
      <c r="F2182" s="149" t="n">
        <f aca="false">IF(REF_DT&lt;=LastDay,INDEX(IntraMonth_Buckets,MATCH($A2182,IntraSumMonths,0),1),INDEX(BucketTable,MATCH($A2182,SumMonths,0),1))</f>
        <v>4</v>
      </c>
      <c r="G2182" s="144" t="str">
        <f aca="false">INDEX(Book_Type,MATCH($B2182,Book,0),1)</f>
        <v>D</v>
      </c>
      <c r="H2182" s="144" t="str">
        <f aca="false">$F2182&amp;$C2182</f>
        <v>4IF-HEHUB</v>
      </c>
    </row>
    <row r="2183" customFormat="false" ht="12.75" hidden="false" customHeight="false" outlineLevel="0" collapsed="false">
      <c r="A2183" s="148" t="n">
        <v>37408</v>
      </c>
      <c r="B2183" s="144" t="s">
        <v>123</v>
      </c>
      <c r="C2183" s="144" t="s">
        <v>66</v>
      </c>
      <c r="D2183" s="145" t="n">
        <v>0</v>
      </c>
      <c r="E2183" s="145" t="n">
        <v>0</v>
      </c>
      <c r="F2183" s="149" t="n">
        <f aca="false">IF(REF_DT&lt;=LastDay,INDEX(IntraMonth_Buckets,MATCH($A2183,IntraSumMonths,0),1),INDEX(BucketTable,MATCH($A2183,SumMonths,0),1))</f>
        <v>4</v>
      </c>
      <c r="G2183" s="144" t="str">
        <f aca="false">INDEX(Book_Type,MATCH($B2183,Book,0),1)</f>
        <v>D</v>
      </c>
      <c r="H2183" s="144" t="str">
        <f aca="false">$F2183&amp;$C2183</f>
        <v>4IF-NTHWST/CANBR</v>
      </c>
    </row>
    <row r="2184" customFormat="false" ht="12.75" hidden="false" customHeight="false" outlineLevel="0" collapsed="false">
      <c r="A2184" s="148" t="n">
        <v>37408</v>
      </c>
      <c r="B2184" s="144" t="s">
        <v>123</v>
      </c>
      <c r="C2184" s="144" t="s">
        <v>27</v>
      </c>
      <c r="D2184" s="145" t="n">
        <v>147937.4499</v>
      </c>
      <c r="E2184" s="145" t="n">
        <v>-14793.74499</v>
      </c>
      <c r="F2184" s="149" t="n">
        <f aca="false">IF(REF_DT&lt;=LastDay,INDEX(IntraMonth_Buckets,MATCH($A2184,IntraSumMonths,0),1),INDEX(BucketTable,MATCH($A2184,SumMonths,0),1))</f>
        <v>4</v>
      </c>
      <c r="G2184" s="144" t="str">
        <f aca="false">INDEX(Book_Type,MATCH($B2184,Book,0),1)</f>
        <v>D</v>
      </c>
      <c r="H2184" s="144" t="str">
        <f aca="false">$F2184&amp;$C2184</f>
        <v>4IF-NWPL_ROCKY_M</v>
      </c>
    </row>
    <row r="2185" customFormat="false" ht="12.75" hidden="false" customHeight="false" outlineLevel="0" collapsed="false">
      <c r="A2185" s="148" t="n">
        <v>37408</v>
      </c>
      <c r="B2185" s="144" t="s">
        <v>123</v>
      </c>
      <c r="C2185" s="144" t="s">
        <v>164</v>
      </c>
      <c r="D2185" s="145" t="n">
        <v>0</v>
      </c>
      <c r="E2185" s="145" t="n">
        <v>0</v>
      </c>
      <c r="F2185" s="149" t="n">
        <f aca="false">IF(REF_DT&lt;=LastDay,INDEX(IntraMonth_Buckets,MATCH($A2185,IntraSumMonths,0),1),INDEX(BucketTable,MATCH($A2185,SumMonths,0),1))</f>
        <v>4</v>
      </c>
      <c r="G2185" s="144" t="str">
        <f aca="false">INDEX(Book_Type,MATCH($B2185,Book,0),1)</f>
        <v>D</v>
      </c>
      <c r="H2185" s="144" t="str">
        <f aca="false">$F2185&amp;$C2185</f>
        <v>4IF-PAN/TX/OK</v>
      </c>
    </row>
    <row r="2186" customFormat="false" ht="12.75" hidden="false" customHeight="false" outlineLevel="0" collapsed="false">
      <c r="A2186" s="148" t="n">
        <v>37408</v>
      </c>
      <c r="B2186" s="144" t="s">
        <v>123</v>
      </c>
      <c r="C2186" s="144" t="s">
        <v>58</v>
      </c>
      <c r="D2186" s="145" t="n">
        <v>329308.7632</v>
      </c>
      <c r="E2186" s="145" t="n">
        <v>-65861.75264</v>
      </c>
      <c r="F2186" s="149" t="n">
        <f aca="false">IF(REF_DT&lt;=LastDay,INDEX(IntraMonth_Buckets,MATCH($A2186,IntraSumMonths,0),1),INDEX(BucketTable,MATCH($A2186,SumMonths,0),1))</f>
        <v>4</v>
      </c>
      <c r="G2186" s="144" t="str">
        <f aca="false">INDEX(Book_Type,MATCH($B2186,Book,0),1)</f>
        <v>D</v>
      </c>
      <c r="H2186" s="144" t="str">
        <f aca="false">$F2186&amp;$C2186</f>
        <v>4IF-WAHA-TX</v>
      </c>
    </row>
    <row r="2187" customFormat="false" ht="12.75" hidden="false" customHeight="false" outlineLevel="0" collapsed="false">
      <c r="A2187" s="148" t="n">
        <v>37408</v>
      </c>
      <c r="B2187" s="144" t="s">
        <v>123</v>
      </c>
      <c r="C2187" s="144" t="s">
        <v>18</v>
      </c>
      <c r="D2187" s="145" t="n">
        <v>295.8749</v>
      </c>
      <c r="E2187" s="145" t="n">
        <v>-2.958749</v>
      </c>
      <c r="F2187" s="149" t="n">
        <f aca="false">IF(REF_DT&lt;=LastDay,INDEX(IntraMonth_Buckets,MATCH($A2187,IntraSumMonths,0),1),INDEX(BucketTable,MATCH($A2187,SumMonths,0),1))</f>
        <v>4</v>
      </c>
      <c r="G2187" s="144" t="str">
        <f aca="false">INDEX(Book_Type,MATCH($B2187,Book,0),1)</f>
        <v>D</v>
      </c>
      <c r="H2187" s="144" t="str">
        <f aca="false">$F2187&amp;$C2187</f>
        <v>4NGI-MALIN</v>
      </c>
    </row>
    <row r="2188" customFormat="false" ht="12.75" hidden="false" customHeight="false" outlineLevel="0" collapsed="false">
      <c r="A2188" s="148" t="n">
        <v>37408</v>
      </c>
      <c r="B2188" s="144" t="s">
        <v>123</v>
      </c>
      <c r="C2188" s="144" t="s">
        <v>13</v>
      </c>
      <c r="D2188" s="145" t="n">
        <v>-7599.0537</v>
      </c>
      <c r="E2188" s="145" t="n">
        <v>0</v>
      </c>
      <c r="F2188" s="149" t="n">
        <f aca="false">IF(REF_DT&lt;=LastDay,INDEX(IntraMonth_Buckets,MATCH($A2188,IntraSumMonths,0),1),INDEX(BucketTable,MATCH($A2188,SumMonths,0),1))</f>
        <v>4</v>
      </c>
      <c r="G2188" s="144" t="str">
        <f aca="false">INDEX(Book_Type,MATCH($B2188,Book,0),1)</f>
        <v>D</v>
      </c>
      <c r="H2188" s="144" t="str">
        <f aca="false">$F2188&amp;$C2188</f>
        <v>4NGI-PGE/CG</v>
      </c>
    </row>
    <row r="2189" customFormat="false" ht="12.75" hidden="false" customHeight="false" outlineLevel="0" collapsed="false">
      <c r="A2189" s="148" t="n">
        <v>37408</v>
      </c>
      <c r="B2189" s="144" t="s">
        <v>123</v>
      </c>
      <c r="C2189" s="144" t="s">
        <v>20</v>
      </c>
      <c r="D2189" s="145" t="n">
        <v>-2571415.2197</v>
      </c>
      <c r="E2189" s="145" t="n">
        <v>257141.52197</v>
      </c>
      <c r="F2189" s="149" t="n">
        <f aca="false">IF(REF_DT&lt;=LastDay,INDEX(IntraMonth_Buckets,MATCH($A2189,IntraSumMonths,0),1),INDEX(BucketTable,MATCH($A2189,SumMonths,0),1))</f>
        <v>4</v>
      </c>
      <c r="G2189" s="144" t="str">
        <f aca="false">INDEX(Book_Type,MATCH($B2189,Book,0),1)</f>
        <v>D</v>
      </c>
      <c r="H2189" s="144" t="str">
        <f aca="false">$F2189&amp;$C2189</f>
        <v>4NGI-SOCAL</v>
      </c>
    </row>
    <row r="2190" customFormat="false" ht="12.75" hidden="false" customHeight="false" outlineLevel="0" collapsed="false">
      <c r="A2190" s="148" t="n">
        <v>37408</v>
      </c>
      <c r="B2190" s="144" t="s">
        <v>123</v>
      </c>
      <c r="C2190" s="144" t="s">
        <v>167</v>
      </c>
      <c r="D2190" s="145" t="n">
        <v>-147937.4498</v>
      </c>
      <c r="E2190" s="145" t="n">
        <v>0</v>
      </c>
      <c r="F2190" s="149" t="n">
        <f aca="false">IF(REF_DT&lt;=LastDay,INDEX(IntraMonth_Buckets,MATCH($A2190,IntraSumMonths,0),1),INDEX(BucketTable,MATCH($A2190,SumMonths,0),1))</f>
        <v>4</v>
      </c>
      <c r="G2190" s="144" t="str">
        <f aca="false">INDEX(Book_Type,MATCH($B2190,Book,0),1)</f>
        <v>D</v>
      </c>
      <c r="H2190" s="144" t="str">
        <f aca="false">$F2190&amp;$C2190</f>
        <v>4NGW/OPAL</v>
      </c>
    </row>
    <row r="2191" customFormat="false" ht="12.75" hidden="false" customHeight="false" outlineLevel="0" collapsed="false">
      <c r="A2191" s="148" t="n">
        <v>37438</v>
      </c>
      <c r="B2191" s="144" t="s">
        <v>123</v>
      </c>
      <c r="C2191" s="144" t="s">
        <v>36</v>
      </c>
      <c r="D2191" s="145" t="n">
        <v>449978.9621</v>
      </c>
      <c r="E2191" s="145" t="n">
        <v>-4499.789621</v>
      </c>
      <c r="F2191" s="149" t="n">
        <f aca="false">IF(REF_DT&lt;=LastDay,INDEX(IntraMonth_Buckets,MATCH($A2191,IntraSumMonths,0),1),INDEX(BucketTable,MATCH($A2191,SumMonths,0),1))</f>
        <v>4</v>
      </c>
      <c r="G2191" s="144" t="str">
        <f aca="false">INDEX(Book_Type,MATCH($B2191,Book,0),1)</f>
        <v>D</v>
      </c>
      <c r="H2191" s="144" t="str">
        <f aca="false">$F2191&amp;$C2191</f>
        <v>4IF-CIG/RKYMTN</v>
      </c>
    </row>
    <row r="2192" customFormat="false" ht="12.75" hidden="false" customHeight="false" outlineLevel="0" collapsed="false">
      <c r="A2192" s="148" t="n">
        <v>37438</v>
      </c>
      <c r="B2192" s="144" t="s">
        <v>123</v>
      </c>
      <c r="C2192" s="144" t="s">
        <v>35</v>
      </c>
      <c r="D2192" s="145" t="n">
        <v>-457698.8152</v>
      </c>
      <c r="E2192" s="145" t="n">
        <v>4576.988152</v>
      </c>
      <c r="F2192" s="149" t="n">
        <f aca="false">IF(REF_DT&lt;=LastDay,INDEX(IntraMonth_Buckets,MATCH($A2192,IntraSumMonths,0),1),INDEX(BucketTable,MATCH($A2192,SumMonths,0),1))</f>
        <v>4</v>
      </c>
      <c r="G2192" s="144" t="str">
        <f aca="false">INDEX(Book_Type,MATCH($B2192,Book,0),1)</f>
        <v>D</v>
      </c>
      <c r="H2192" s="144" t="str">
        <f aca="false">$F2192&amp;$C2192</f>
        <v>4IF-CIG/WIC</v>
      </c>
    </row>
    <row r="2193" customFormat="false" ht="12.75" hidden="false" customHeight="false" outlineLevel="0" collapsed="false">
      <c r="A2193" s="148" t="n">
        <v>37438</v>
      </c>
      <c r="B2193" s="144" t="s">
        <v>123</v>
      </c>
      <c r="C2193" s="144" t="s">
        <v>46</v>
      </c>
      <c r="D2193" s="145" t="n">
        <v>-3798.408</v>
      </c>
      <c r="E2193" s="145" t="n">
        <v>379.8408</v>
      </c>
      <c r="F2193" s="149" t="n">
        <f aca="false">IF(REF_DT&lt;=LastDay,INDEX(IntraMonth_Buckets,MATCH($A2193,IntraSumMonths,0),1),INDEX(BucketTable,MATCH($A2193,SumMonths,0),1))</f>
        <v>4</v>
      </c>
      <c r="G2193" s="144" t="str">
        <f aca="false">INDEX(Book_Type,MATCH($B2193,Book,0),1)</f>
        <v>D</v>
      </c>
      <c r="H2193" s="144" t="str">
        <f aca="false">$F2193&amp;$C2193</f>
        <v>4IF-ELPO/PERMIAN</v>
      </c>
    </row>
    <row r="2194" customFormat="false" ht="12.75" hidden="false" customHeight="false" outlineLevel="0" collapsed="false">
      <c r="A2194" s="148" t="n">
        <v>37438</v>
      </c>
      <c r="B2194" s="144" t="s">
        <v>123</v>
      </c>
      <c r="C2194" s="144" t="s">
        <v>51</v>
      </c>
      <c r="D2194" s="145" t="n">
        <v>45061.1871</v>
      </c>
      <c r="E2194" s="145" t="n">
        <v>-4506.11871</v>
      </c>
      <c r="F2194" s="149" t="n">
        <f aca="false">IF(REF_DT&lt;=LastDay,INDEX(IntraMonth_Buckets,MATCH($A2194,IntraSumMonths,0),1),INDEX(BucketTable,MATCH($A2194,SumMonths,0),1))</f>
        <v>4</v>
      </c>
      <c r="G2194" s="144" t="str">
        <f aca="false">INDEX(Book_Type,MATCH($B2194,Book,0),1)</f>
        <v>D</v>
      </c>
      <c r="H2194" s="144" t="str">
        <f aca="false">$F2194&amp;$C2194</f>
        <v>4IF-ELPO/SJ</v>
      </c>
    </row>
    <row r="2195" customFormat="false" ht="12.75" hidden="false" customHeight="false" outlineLevel="0" collapsed="false">
      <c r="A2195" s="148" t="n">
        <v>37438</v>
      </c>
      <c r="B2195" s="144" t="s">
        <v>123</v>
      </c>
      <c r="C2195" s="144" t="s">
        <v>157</v>
      </c>
      <c r="D2195" s="145" t="n">
        <v>0</v>
      </c>
      <c r="E2195" s="145" t="n">
        <v>0</v>
      </c>
      <c r="F2195" s="149" t="n">
        <f aca="false">IF(REF_DT&lt;=LastDay,INDEX(IntraMonth_Buckets,MATCH($A2195,IntraSumMonths,0),1),INDEX(BucketTable,MATCH($A2195,SumMonths,0),1))</f>
        <v>4</v>
      </c>
      <c r="G2195" s="144" t="str">
        <f aca="false">INDEX(Book_Type,MATCH($B2195,Book,0),1)</f>
        <v>D</v>
      </c>
      <c r="H2195" s="144" t="str">
        <f aca="false">$F2195&amp;$C2195</f>
        <v>4IF-HEHUB</v>
      </c>
    </row>
    <row r="2196" customFormat="false" ht="12.75" hidden="false" customHeight="false" outlineLevel="0" collapsed="false">
      <c r="A2196" s="148" t="n">
        <v>37438</v>
      </c>
      <c r="B2196" s="144" t="s">
        <v>123</v>
      </c>
      <c r="C2196" s="144" t="s">
        <v>66</v>
      </c>
      <c r="D2196" s="145" t="n">
        <v>0</v>
      </c>
      <c r="E2196" s="145" t="n">
        <v>0</v>
      </c>
      <c r="F2196" s="149" t="n">
        <f aca="false">IF(REF_DT&lt;=LastDay,INDEX(IntraMonth_Buckets,MATCH($A2196,IntraSumMonths,0),1),INDEX(BucketTable,MATCH($A2196,SumMonths,0),1))</f>
        <v>4</v>
      </c>
      <c r="G2196" s="144" t="str">
        <f aca="false">INDEX(Book_Type,MATCH($B2196,Book,0),1)</f>
        <v>D</v>
      </c>
      <c r="H2196" s="144" t="str">
        <f aca="false">$F2196&amp;$C2196</f>
        <v>4IF-NTHWST/CANBR</v>
      </c>
    </row>
    <row r="2197" customFormat="false" ht="12.75" hidden="false" customHeight="false" outlineLevel="0" collapsed="false">
      <c r="A2197" s="148" t="n">
        <v>37438</v>
      </c>
      <c r="B2197" s="144" t="s">
        <v>123</v>
      </c>
      <c r="C2197" s="144" t="s">
        <v>27</v>
      </c>
      <c r="D2197" s="145" t="n">
        <v>152566.2715</v>
      </c>
      <c r="E2197" s="145" t="n">
        <v>-15256.62715</v>
      </c>
      <c r="F2197" s="149" t="n">
        <f aca="false">IF(REF_DT&lt;=LastDay,INDEX(IntraMonth_Buckets,MATCH($A2197,IntraSumMonths,0),1),INDEX(BucketTable,MATCH($A2197,SumMonths,0),1))</f>
        <v>4</v>
      </c>
      <c r="G2197" s="144" t="str">
        <f aca="false">INDEX(Book_Type,MATCH($B2197,Book,0),1)</f>
        <v>D</v>
      </c>
      <c r="H2197" s="144" t="str">
        <f aca="false">$F2197&amp;$C2197</f>
        <v>4IF-NWPL_ROCKY_M</v>
      </c>
    </row>
    <row r="2198" customFormat="false" ht="12.75" hidden="false" customHeight="false" outlineLevel="0" collapsed="false">
      <c r="A2198" s="148" t="n">
        <v>37438</v>
      </c>
      <c r="B2198" s="144" t="s">
        <v>123</v>
      </c>
      <c r="C2198" s="144" t="s">
        <v>164</v>
      </c>
      <c r="D2198" s="145" t="n">
        <v>0</v>
      </c>
      <c r="E2198" s="145" t="n">
        <v>0</v>
      </c>
      <c r="F2198" s="149" t="n">
        <f aca="false">IF(REF_DT&lt;=LastDay,INDEX(IntraMonth_Buckets,MATCH($A2198,IntraSumMonths,0),1),INDEX(BucketTable,MATCH($A2198,SumMonths,0),1))</f>
        <v>4</v>
      </c>
      <c r="G2198" s="144" t="str">
        <f aca="false">INDEX(Book_Type,MATCH($B2198,Book,0),1)</f>
        <v>D</v>
      </c>
      <c r="H2198" s="144" t="str">
        <f aca="false">$F2198&amp;$C2198</f>
        <v>4IF-PAN/TX/OK</v>
      </c>
    </row>
    <row r="2199" customFormat="false" ht="12.75" hidden="false" customHeight="false" outlineLevel="0" collapsed="false">
      <c r="A2199" s="148" t="n">
        <v>37438</v>
      </c>
      <c r="B2199" s="144" t="s">
        <v>123</v>
      </c>
      <c r="C2199" s="144" t="s">
        <v>58</v>
      </c>
      <c r="D2199" s="145" t="n">
        <v>336137.9471</v>
      </c>
      <c r="E2199" s="145" t="n">
        <v>-67227.58942</v>
      </c>
      <c r="F2199" s="149" t="n">
        <f aca="false">IF(REF_DT&lt;=LastDay,INDEX(IntraMonth_Buckets,MATCH($A2199,IntraSumMonths,0),1),INDEX(BucketTable,MATCH($A2199,SumMonths,0),1))</f>
        <v>4</v>
      </c>
      <c r="G2199" s="144" t="str">
        <f aca="false">INDEX(Book_Type,MATCH($B2199,Book,0),1)</f>
        <v>D</v>
      </c>
      <c r="H2199" s="144" t="str">
        <f aca="false">$F2199&amp;$C2199</f>
        <v>4IF-WAHA-TX</v>
      </c>
    </row>
    <row r="2200" customFormat="false" ht="12.75" hidden="false" customHeight="false" outlineLevel="0" collapsed="false">
      <c r="A2200" s="148" t="n">
        <v>37438</v>
      </c>
      <c r="B2200" s="144" t="s">
        <v>123</v>
      </c>
      <c r="C2200" s="144" t="s">
        <v>18</v>
      </c>
      <c r="D2200" s="145" t="n">
        <v>-36310.7726</v>
      </c>
      <c r="E2200" s="145" t="n">
        <v>363.107726</v>
      </c>
      <c r="F2200" s="149" t="n">
        <f aca="false">IF(REF_DT&lt;=LastDay,INDEX(IntraMonth_Buckets,MATCH($A2200,IntraSumMonths,0),1),INDEX(BucketTable,MATCH($A2200,SumMonths,0),1))</f>
        <v>4</v>
      </c>
      <c r="G2200" s="144" t="str">
        <f aca="false">INDEX(Book_Type,MATCH($B2200,Book,0),1)</f>
        <v>D</v>
      </c>
      <c r="H2200" s="144" t="str">
        <f aca="false">$F2200&amp;$C2200</f>
        <v>4NGI-MALIN</v>
      </c>
    </row>
    <row r="2201" customFormat="false" ht="12.75" hidden="false" customHeight="false" outlineLevel="0" collapsed="false">
      <c r="A2201" s="148" t="n">
        <v>37438</v>
      </c>
      <c r="B2201" s="144" t="s">
        <v>123</v>
      </c>
      <c r="C2201" s="144" t="s">
        <v>13</v>
      </c>
      <c r="D2201" s="145" t="n">
        <v>796.2977</v>
      </c>
      <c r="E2201" s="145" t="n">
        <v>0</v>
      </c>
      <c r="F2201" s="149" t="n">
        <f aca="false">IF(REF_DT&lt;=LastDay,INDEX(IntraMonth_Buckets,MATCH($A2201,IntraSumMonths,0),1),INDEX(BucketTable,MATCH($A2201,SumMonths,0),1))</f>
        <v>4</v>
      </c>
      <c r="G2201" s="144" t="str">
        <f aca="false">INDEX(Book_Type,MATCH($B2201,Book,0),1)</f>
        <v>D</v>
      </c>
      <c r="H2201" s="144" t="str">
        <f aca="false">$F2201&amp;$C2201</f>
        <v>4NGI-PGE/CG</v>
      </c>
    </row>
    <row r="2202" customFormat="false" ht="12.75" hidden="false" customHeight="false" outlineLevel="0" collapsed="false">
      <c r="A2202" s="148" t="n">
        <v>37438</v>
      </c>
      <c r="B2202" s="144" t="s">
        <v>123</v>
      </c>
      <c r="C2202" s="144" t="s">
        <v>20</v>
      </c>
      <c r="D2202" s="145" t="n">
        <v>-1093816.5036</v>
      </c>
      <c r="E2202" s="145" t="n">
        <v>109381.65036</v>
      </c>
      <c r="F2202" s="149" t="n">
        <f aca="false">IF(REF_DT&lt;=LastDay,INDEX(IntraMonth_Buckets,MATCH($A2202,IntraSumMonths,0),1),INDEX(BucketTable,MATCH($A2202,SumMonths,0),1))</f>
        <v>4</v>
      </c>
      <c r="G2202" s="144" t="str">
        <f aca="false">INDEX(Book_Type,MATCH($B2202,Book,0),1)</f>
        <v>D</v>
      </c>
      <c r="H2202" s="144" t="str">
        <f aca="false">$F2202&amp;$C2202</f>
        <v>4NGI-SOCAL</v>
      </c>
    </row>
    <row r="2203" customFormat="false" ht="12.75" hidden="false" customHeight="false" outlineLevel="0" collapsed="false">
      <c r="A2203" s="148" t="n">
        <v>37438</v>
      </c>
      <c r="B2203" s="144" t="s">
        <v>123</v>
      </c>
      <c r="C2203" s="144" t="s">
        <v>167</v>
      </c>
      <c r="D2203" s="145" t="n">
        <v>-152566.2718</v>
      </c>
      <c r="E2203" s="145" t="n">
        <v>0</v>
      </c>
      <c r="F2203" s="149" t="n">
        <f aca="false">IF(REF_DT&lt;=LastDay,INDEX(IntraMonth_Buckets,MATCH($A2203,IntraSumMonths,0),1),INDEX(BucketTable,MATCH($A2203,SumMonths,0),1))</f>
        <v>4</v>
      </c>
      <c r="G2203" s="144" t="str">
        <f aca="false">INDEX(Book_Type,MATCH($B2203,Book,0),1)</f>
        <v>D</v>
      </c>
      <c r="H2203" s="144" t="str">
        <f aca="false">$F2203&amp;$C2203</f>
        <v>4NGW/OPAL</v>
      </c>
    </row>
    <row r="2204" customFormat="false" ht="12.75" hidden="false" customHeight="false" outlineLevel="0" collapsed="false">
      <c r="A2204" s="148" t="n">
        <v>37469</v>
      </c>
      <c r="B2204" s="144" t="s">
        <v>123</v>
      </c>
      <c r="C2204" s="144" t="s">
        <v>36</v>
      </c>
      <c r="D2204" s="145" t="n">
        <v>448992.967</v>
      </c>
      <c r="E2204" s="145" t="n">
        <v>-4489.92967</v>
      </c>
      <c r="F2204" s="149" t="n">
        <f aca="false">IF(REF_DT&lt;=LastDay,INDEX(IntraMonth_Buckets,MATCH($A2204,IntraSumMonths,0),1),INDEX(BucketTable,MATCH($A2204,SumMonths,0),1))</f>
        <v>4</v>
      </c>
      <c r="G2204" s="144" t="str">
        <f aca="false">INDEX(Book_Type,MATCH($B2204,Book,0),1)</f>
        <v>D</v>
      </c>
      <c r="H2204" s="144" t="str">
        <f aca="false">$F2204&amp;$C2204</f>
        <v>4IF-CIG/RKYMTN</v>
      </c>
    </row>
    <row r="2205" customFormat="false" ht="12.75" hidden="false" customHeight="false" outlineLevel="0" collapsed="false">
      <c r="A2205" s="148" t="n">
        <v>37469</v>
      </c>
      <c r="B2205" s="144" t="s">
        <v>123</v>
      </c>
      <c r="C2205" s="144" t="s">
        <v>35</v>
      </c>
      <c r="D2205" s="145" t="n">
        <v>-456695.9049</v>
      </c>
      <c r="E2205" s="145" t="n">
        <v>4566.959049</v>
      </c>
      <c r="F2205" s="149" t="n">
        <f aca="false">IF(REF_DT&lt;=LastDay,INDEX(IntraMonth_Buckets,MATCH($A2205,IntraSumMonths,0),1),INDEX(BucketTable,MATCH($A2205,SumMonths,0),1))</f>
        <v>4</v>
      </c>
      <c r="G2205" s="144" t="str">
        <f aca="false">INDEX(Book_Type,MATCH($B2205,Book,0),1)</f>
        <v>D</v>
      </c>
      <c r="H2205" s="144" t="str">
        <f aca="false">$F2205&amp;$C2205</f>
        <v>4IF-CIG/WIC</v>
      </c>
    </row>
    <row r="2206" customFormat="false" ht="12.75" hidden="false" customHeight="false" outlineLevel="0" collapsed="false">
      <c r="A2206" s="148" t="n">
        <v>37469</v>
      </c>
      <c r="B2206" s="144" t="s">
        <v>123</v>
      </c>
      <c r="C2206" s="144" t="s">
        <v>46</v>
      </c>
      <c r="D2206" s="145" t="n">
        <v>-5207.3154</v>
      </c>
      <c r="E2206" s="145" t="n">
        <v>0</v>
      </c>
      <c r="F2206" s="149" t="n">
        <f aca="false">IF(REF_DT&lt;=LastDay,INDEX(IntraMonth_Buckets,MATCH($A2206,IntraSumMonths,0),1),INDEX(BucketTable,MATCH($A2206,SumMonths,0),1))</f>
        <v>4</v>
      </c>
      <c r="G2206" s="144" t="str">
        <f aca="false">INDEX(Book_Type,MATCH($B2206,Book,0),1)</f>
        <v>D</v>
      </c>
      <c r="H2206" s="144" t="str">
        <f aca="false">$F2206&amp;$C2206</f>
        <v>4IF-ELPO/PERMIAN</v>
      </c>
    </row>
    <row r="2207" customFormat="false" ht="12.75" hidden="false" customHeight="false" outlineLevel="0" collapsed="false">
      <c r="A2207" s="148" t="n">
        <v>37469</v>
      </c>
      <c r="B2207" s="144" t="s">
        <v>123</v>
      </c>
      <c r="C2207" s="144" t="s">
        <v>51</v>
      </c>
      <c r="D2207" s="145" t="n">
        <v>274403.5247</v>
      </c>
      <c r="E2207" s="145" t="n">
        <v>0</v>
      </c>
      <c r="F2207" s="149" t="n">
        <f aca="false">IF(REF_DT&lt;=LastDay,INDEX(IntraMonth_Buckets,MATCH($A2207,IntraSumMonths,0),1),INDEX(BucketTable,MATCH($A2207,SumMonths,0),1))</f>
        <v>4</v>
      </c>
      <c r="G2207" s="144" t="str">
        <f aca="false">INDEX(Book_Type,MATCH($B2207,Book,0),1)</f>
        <v>D</v>
      </c>
      <c r="H2207" s="144" t="str">
        <f aca="false">$F2207&amp;$C2207</f>
        <v>4IF-ELPO/SJ</v>
      </c>
    </row>
    <row r="2208" customFormat="false" ht="12.75" hidden="false" customHeight="false" outlineLevel="0" collapsed="false">
      <c r="A2208" s="148" t="n">
        <v>37469</v>
      </c>
      <c r="B2208" s="144" t="s">
        <v>123</v>
      </c>
      <c r="C2208" s="144" t="s">
        <v>157</v>
      </c>
      <c r="D2208" s="145" t="n">
        <v>0</v>
      </c>
      <c r="E2208" s="145" t="n">
        <v>0</v>
      </c>
      <c r="F2208" s="149" t="n">
        <f aca="false">IF(REF_DT&lt;=LastDay,INDEX(IntraMonth_Buckets,MATCH($A2208,IntraSumMonths,0),1),INDEX(BucketTable,MATCH($A2208,SumMonths,0),1))</f>
        <v>4</v>
      </c>
      <c r="G2208" s="144" t="str">
        <f aca="false">INDEX(Book_Type,MATCH($B2208,Book,0),1)</f>
        <v>D</v>
      </c>
      <c r="H2208" s="144" t="str">
        <f aca="false">$F2208&amp;$C2208</f>
        <v>4IF-HEHUB</v>
      </c>
    </row>
    <row r="2209" customFormat="false" ht="12.75" hidden="false" customHeight="false" outlineLevel="0" collapsed="false">
      <c r="A2209" s="148" t="n">
        <v>37469</v>
      </c>
      <c r="B2209" s="144" t="s">
        <v>123</v>
      </c>
      <c r="C2209" s="144" t="s">
        <v>66</v>
      </c>
      <c r="D2209" s="145" t="n">
        <v>0</v>
      </c>
      <c r="E2209" s="145" t="n">
        <v>0</v>
      </c>
      <c r="F2209" s="149" t="n">
        <f aca="false">IF(REF_DT&lt;=LastDay,INDEX(IntraMonth_Buckets,MATCH($A2209,IntraSumMonths,0),1),INDEX(BucketTable,MATCH($A2209,SumMonths,0),1))</f>
        <v>4</v>
      </c>
      <c r="G2209" s="144" t="str">
        <f aca="false">INDEX(Book_Type,MATCH($B2209,Book,0),1)</f>
        <v>D</v>
      </c>
      <c r="H2209" s="144" t="str">
        <f aca="false">$F2209&amp;$C2209</f>
        <v>4IF-NTHWST/CANBR</v>
      </c>
    </row>
    <row r="2210" customFormat="false" ht="12.75" hidden="false" customHeight="false" outlineLevel="0" collapsed="false">
      <c r="A2210" s="148" t="n">
        <v>37469</v>
      </c>
      <c r="B2210" s="144" t="s">
        <v>123</v>
      </c>
      <c r="C2210" s="144" t="s">
        <v>27</v>
      </c>
      <c r="D2210" s="145" t="n">
        <v>152231.9683</v>
      </c>
      <c r="E2210" s="145" t="n">
        <v>-15223.19683</v>
      </c>
      <c r="F2210" s="149" t="n">
        <f aca="false">IF(REF_DT&lt;=LastDay,INDEX(IntraMonth_Buckets,MATCH($A2210,IntraSumMonths,0),1),INDEX(BucketTable,MATCH($A2210,SumMonths,0),1))</f>
        <v>4</v>
      </c>
      <c r="G2210" s="144" t="str">
        <f aca="false">INDEX(Book_Type,MATCH($B2210,Book,0),1)</f>
        <v>D</v>
      </c>
      <c r="H2210" s="144" t="str">
        <f aca="false">$F2210&amp;$C2210</f>
        <v>4IF-NWPL_ROCKY_M</v>
      </c>
    </row>
    <row r="2211" customFormat="false" ht="12.75" hidden="false" customHeight="false" outlineLevel="0" collapsed="false">
      <c r="A2211" s="148" t="n">
        <v>37469</v>
      </c>
      <c r="B2211" s="144" t="s">
        <v>123</v>
      </c>
      <c r="C2211" s="144" t="s">
        <v>164</v>
      </c>
      <c r="D2211" s="145" t="n">
        <v>0</v>
      </c>
      <c r="E2211" s="145" t="n">
        <v>0</v>
      </c>
      <c r="F2211" s="149" t="n">
        <f aca="false">IF(REF_DT&lt;=LastDay,INDEX(IntraMonth_Buckets,MATCH($A2211,IntraSumMonths,0),1),INDEX(BucketTable,MATCH($A2211,SumMonths,0),1))</f>
        <v>4</v>
      </c>
      <c r="G2211" s="144" t="str">
        <f aca="false">INDEX(Book_Type,MATCH($B2211,Book,0),1)</f>
        <v>D</v>
      </c>
      <c r="H2211" s="144" t="str">
        <f aca="false">$F2211&amp;$C2211</f>
        <v>4IF-PAN/TX/OK</v>
      </c>
    </row>
    <row r="2212" customFormat="false" ht="12.75" hidden="false" customHeight="false" outlineLevel="0" collapsed="false">
      <c r="A2212" s="148" t="n">
        <v>37469</v>
      </c>
      <c r="B2212" s="144" t="s">
        <v>123</v>
      </c>
      <c r="C2212" s="144" t="s">
        <v>58</v>
      </c>
      <c r="D2212" s="145" t="n">
        <v>91339.1809</v>
      </c>
      <c r="E2212" s="145" t="n">
        <v>-18267.83618</v>
      </c>
      <c r="F2212" s="149" t="n">
        <f aca="false">IF(REF_DT&lt;=LastDay,INDEX(IntraMonth_Buckets,MATCH($A2212,IntraSumMonths,0),1),INDEX(BucketTable,MATCH($A2212,SumMonths,0),1))</f>
        <v>4</v>
      </c>
      <c r="G2212" s="144" t="str">
        <f aca="false">INDEX(Book_Type,MATCH($B2212,Book,0),1)</f>
        <v>D</v>
      </c>
      <c r="H2212" s="144" t="str">
        <f aca="false">$F2212&amp;$C2212</f>
        <v>4IF-WAHA-TX</v>
      </c>
    </row>
    <row r="2213" customFormat="false" ht="12.75" hidden="false" customHeight="false" outlineLevel="0" collapsed="false">
      <c r="A2213" s="148" t="n">
        <v>37469</v>
      </c>
      <c r="B2213" s="144" t="s">
        <v>123</v>
      </c>
      <c r="C2213" s="144" t="s">
        <v>18</v>
      </c>
      <c r="D2213" s="145" t="n">
        <v>-36231.2085</v>
      </c>
      <c r="E2213" s="145" t="n">
        <v>362.312085</v>
      </c>
      <c r="F2213" s="149" t="n">
        <f aca="false">IF(REF_DT&lt;=LastDay,INDEX(IntraMonth_Buckets,MATCH($A2213,IntraSumMonths,0),1),INDEX(BucketTable,MATCH($A2213,SumMonths,0),1))</f>
        <v>4</v>
      </c>
      <c r="G2213" s="144" t="str">
        <f aca="false">INDEX(Book_Type,MATCH($B2213,Book,0),1)</f>
        <v>D</v>
      </c>
      <c r="H2213" s="144" t="str">
        <f aca="false">$F2213&amp;$C2213</f>
        <v>4NGI-MALIN</v>
      </c>
    </row>
    <row r="2214" customFormat="false" ht="12.75" hidden="false" customHeight="false" outlineLevel="0" collapsed="false">
      <c r="A2214" s="148" t="n">
        <v>37469</v>
      </c>
      <c r="B2214" s="144" t="s">
        <v>123</v>
      </c>
      <c r="C2214" s="144" t="s">
        <v>13</v>
      </c>
      <c r="D2214" s="145" t="n">
        <v>14654.5369</v>
      </c>
      <c r="E2214" s="145" t="n">
        <v>0</v>
      </c>
      <c r="F2214" s="149" t="n">
        <f aca="false">IF(REF_DT&lt;=LastDay,INDEX(IntraMonth_Buckets,MATCH($A2214,IntraSumMonths,0),1),INDEX(BucketTable,MATCH($A2214,SumMonths,0),1))</f>
        <v>4</v>
      </c>
      <c r="G2214" s="144" t="str">
        <f aca="false">INDEX(Book_Type,MATCH($B2214,Book,0),1)</f>
        <v>D</v>
      </c>
      <c r="H2214" s="144" t="str">
        <f aca="false">$F2214&amp;$C2214</f>
        <v>4NGI-PGE/CG</v>
      </c>
    </row>
    <row r="2215" customFormat="false" ht="12.75" hidden="false" customHeight="false" outlineLevel="0" collapsed="false">
      <c r="A2215" s="148" t="n">
        <v>37469</v>
      </c>
      <c r="B2215" s="144" t="s">
        <v>123</v>
      </c>
      <c r="C2215" s="144" t="s">
        <v>20</v>
      </c>
      <c r="D2215" s="145" t="n">
        <v>-1120194.519</v>
      </c>
      <c r="E2215" s="145" t="n">
        <v>0</v>
      </c>
      <c r="F2215" s="149" t="n">
        <f aca="false">IF(REF_DT&lt;=LastDay,INDEX(IntraMonth_Buckets,MATCH($A2215,IntraSumMonths,0),1),INDEX(BucketTable,MATCH($A2215,SumMonths,0),1))</f>
        <v>4</v>
      </c>
      <c r="G2215" s="144" t="str">
        <f aca="false">INDEX(Book_Type,MATCH($B2215,Book,0),1)</f>
        <v>D</v>
      </c>
      <c r="H2215" s="144" t="str">
        <f aca="false">$F2215&amp;$C2215</f>
        <v>4NGI-SOCAL</v>
      </c>
    </row>
    <row r="2216" customFormat="false" ht="12.75" hidden="false" customHeight="false" outlineLevel="0" collapsed="false">
      <c r="A2216" s="148" t="n">
        <v>37469</v>
      </c>
      <c r="B2216" s="144" t="s">
        <v>123</v>
      </c>
      <c r="C2216" s="144" t="s">
        <v>167</v>
      </c>
      <c r="D2216" s="145" t="n">
        <v>-152231.9682</v>
      </c>
      <c r="E2216" s="145" t="n">
        <v>0</v>
      </c>
      <c r="F2216" s="149" t="n">
        <f aca="false">IF(REF_DT&lt;=LastDay,INDEX(IntraMonth_Buckets,MATCH($A2216,IntraSumMonths,0),1),INDEX(BucketTable,MATCH($A2216,SumMonths,0),1))</f>
        <v>4</v>
      </c>
      <c r="G2216" s="144" t="str">
        <f aca="false">INDEX(Book_Type,MATCH($B2216,Book,0),1)</f>
        <v>D</v>
      </c>
      <c r="H2216" s="144" t="str">
        <f aca="false">$F2216&amp;$C2216</f>
        <v>4NGW/OPAL</v>
      </c>
    </row>
    <row r="2217" customFormat="false" ht="12.75" hidden="false" customHeight="false" outlineLevel="0" collapsed="false">
      <c r="A2217" s="148" t="n">
        <v>37500</v>
      </c>
      <c r="B2217" s="144" t="s">
        <v>123</v>
      </c>
      <c r="C2217" s="144" t="s">
        <v>36</v>
      </c>
      <c r="D2217" s="145" t="n">
        <v>433535.1285</v>
      </c>
      <c r="E2217" s="145" t="n">
        <v>-4335.351285</v>
      </c>
      <c r="F2217" s="149" t="n">
        <f aca="false">IF(REF_DT&lt;=LastDay,INDEX(IntraMonth_Buckets,MATCH($A2217,IntraSumMonths,0),1),INDEX(BucketTable,MATCH($A2217,SumMonths,0),1))</f>
        <v>4</v>
      </c>
      <c r="G2217" s="144" t="str">
        <f aca="false">INDEX(Book_Type,MATCH($B2217,Book,0),1)</f>
        <v>D</v>
      </c>
      <c r="H2217" s="144" t="str">
        <f aca="false">$F2217&amp;$C2217</f>
        <v>4IF-CIG/RKYMTN</v>
      </c>
    </row>
    <row r="2218" customFormat="false" ht="12.75" hidden="false" customHeight="false" outlineLevel="0" collapsed="false">
      <c r="A2218" s="148" t="n">
        <v>37500</v>
      </c>
      <c r="B2218" s="144" t="s">
        <v>123</v>
      </c>
      <c r="C2218" s="144" t="s">
        <v>35</v>
      </c>
      <c r="D2218" s="145" t="n">
        <v>-440972.8709</v>
      </c>
      <c r="E2218" s="145" t="n">
        <v>4409.728709</v>
      </c>
      <c r="F2218" s="149" t="n">
        <f aca="false">IF(REF_DT&lt;=LastDay,INDEX(IntraMonth_Buckets,MATCH($A2218,IntraSumMonths,0),1),INDEX(BucketTable,MATCH($A2218,SumMonths,0),1))</f>
        <v>4</v>
      </c>
      <c r="G2218" s="144" t="str">
        <f aca="false">INDEX(Book_Type,MATCH($B2218,Book,0),1)</f>
        <v>D</v>
      </c>
      <c r="H2218" s="144" t="str">
        <f aca="false">$F2218&amp;$C2218</f>
        <v>4IF-CIG/WIC</v>
      </c>
    </row>
    <row r="2219" customFormat="false" ht="12.75" hidden="false" customHeight="false" outlineLevel="0" collapsed="false">
      <c r="A2219" s="148" t="n">
        <v>37500</v>
      </c>
      <c r="B2219" s="144" t="s">
        <v>123</v>
      </c>
      <c r="C2219" s="144" t="s">
        <v>46</v>
      </c>
      <c r="D2219" s="145" t="n">
        <v>334.1594</v>
      </c>
      <c r="E2219" s="145" t="n">
        <v>-33.41594</v>
      </c>
      <c r="F2219" s="149" t="n">
        <f aca="false">IF(REF_DT&lt;=LastDay,INDEX(IntraMonth_Buckets,MATCH($A2219,IntraSumMonths,0),1),INDEX(BucketTable,MATCH($A2219,SumMonths,0),1))</f>
        <v>4</v>
      </c>
      <c r="G2219" s="144" t="str">
        <f aca="false">INDEX(Book_Type,MATCH($B2219,Book,0),1)</f>
        <v>D</v>
      </c>
      <c r="H2219" s="144" t="str">
        <f aca="false">$F2219&amp;$C2219</f>
        <v>4IF-ELPO/PERMIAN</v>
      </c>
    </row>
    <row r="2220" customFormat="false" ht="12.75" hidden="false" customHeight="false" outlineLevel="0" collapsed="false">
      <c r="A2220" s="148" t="n">
        <v>37500</v>
      </c>
      <c r="B2220" s="144" t="s">
        <v>123</v>
      </c>
      <c r="C2220" s="144" t="s">
        <v>51</v>
      </c>
      <c r="D2220" s="145" t="n">
        <v>-13383.0371</v>
      </c>
      <c r="E2220" s="145" t="n">
        <v>1338.30371</v>
      </c>
      <c r="F2220" s="149" t="n">
        <f aca="false">IF(REF_DT&lt;=LastDay,INDEX(IntraMonth_Buckets,MATCH($A2220,IntraSumMonths,0),1),INDEX(BucketTable,MATCH($A2220,SumMonths,0),1))</f>
        <v>4</v>
      </c>
      <c r="G2220" s="144" t="str">
        <f aca="false">INDEX(Book_Type,MATCH($B2220,Book,0),1)</f>
        <v>D</v>
      </c>
      <c r="H2220" s="144" t="str">
        <f aca="false">$F2220&amp;$C2220</f>
        <v>4IF-ELPO/SJ</v>
      </c>
    </row>
    <row r="2221" customFormat="false" ht="12.75" hidden="false" customHeight="false" outlineLevel="0" collapsed="false">
      <c r="A2221" s="148" t="n">
        <v>37500</v>
      </c>
      <c r="B2221" s="144" t="s">
        <v>123</v>
      </c>
      <c r="C2221" s="144" t="s">
        <v>157</v>
      </c>
      <c r="D2221" s="145" t="n">
        <v>0</v>
      </c>
      <c r="E2221" s="145" t="n">
        <v>0</v>
      </c>
      <c r="F2221" s="149" t="n">
        <f aca="false">IF(REF_DT&lt;=LastDay,INDEX(IntraMonth_Buckets,MATCH($A2221,IntraSumMonths,0),1),INDEX(BucketTable,MATCH($A2221,SumMonths,0),1))</f>
        <v>4</v>
      </c>
      <c r="G2221" s="144" t="str">
        <f aca="false">INDEX(Book_Type,MATCH($B2221,Book,0),1)</f>
        <v>D</v>
      </c>
      <c r="H2221" s="144" t="str">
        <f aca="false">$F2221&amp;$C2221</f>
        <v>4IF-HEHUB</v>
      </c>
    </row>
    <row r="2222" customFormat="false" ht="12.75" hidden="false" customHeight="false" outlineLevel="0" collapsed="false">
      <c r="A2222" s="148" t="n">
        <v>37500</v>
      </c>
      <c r="B2222" s="144" t="s">
        <v>123</v>
      </c>
      <c r="C2222" s="144" t="s">
        <v>66</v>
      </c>
      <c r="D2222" s="145" t="n">
        <v>0</v>
      </c>
      <c r="E2222" s="145" t="n">
        <v>0</v>
      </c>
      <c r="F2222" s="149" t="n">
        <f aca="false">IF(REF_DT&lt;=LastDay,INDEX(IntraMonth_Buckets,MATCH($A2222,IntraSumMonths,0),1),INDEX(BucketTable,MATCH($A2222,SumMonths,0),1))</f>
        <v>4</v>
      </c>
      <c r="G2222" s="144" t="str">
        <f aca="false">INDEX(Book_Type,MATCH($B2222,Book,0),1)</f>
        <v>D</v>
      </c>
      <c r="H2222" s="144" t="str">
        <f aca="false">$F2222&amp;$C2222</f>
        <v>4IF-NTHWST/CANBR</v>
      </c>
    </row>
    <row r="2223" customFormat="false" ht="12.75" hidden="false" customHeight="false" outlineLevel="0" collapsed="false">
      <c r="A2223" s="148" t="n">
        <v>37500</v>
      </c>
      <c r="B2223" s="144" t="s">
        <v>123</v>
      </c>
      <c r="C2223" s="144" t="s">
        <v>27</v>
      </c>
      <c r="D2223" s="145" t="n">
        <v>146990.9571</v>
      </c>
      <c r="E2223" s="145" t="n">
        <v>-14699.09571</v>
      </c>
      <c r="F2223" s="149" t="n">
        <f aca="false">IF(REF_DT&lt;=LastDay,INDEX(IntraMonth_Buckets,MATCH($A2223,IntraSumMonths,0),1),INDEX(BucketTable,MATCH($A2223,SumMonths,0),1))</f>
        <v>4</v>
      </c>
      <c r="G2223" s="144" t="str">
        <f aca="false">INDEX(Book_Type,MATCH($B2223,Book,0),1)</f>
        <v>D</v>
      </c>
      <c r="H2223" s="144" t="str">
        <f aca="false">$F2223&amp;$C2223</f>
        <v>4IF-NWPL_ROCKY_M</v>
      </c>
    </row>
    <row r="2224" customFormat="false" ht="12.75" hidden="false" customHeight="false" outlineLevel="0" collapsed="false">
      <c r="A2224" s="148" t="n">
        <v>37500</v>
      </c>
      <c r="B2224" s="144" t="s">
        <v>123</v>
      </c>
      <c r="C2224" s="144" t="s">
        <v>164</v>
      </c>
      <c r="D2224" s="145" t="n">
        <v>0</v>
      </c>
      <c r="E2224" s="145" t="n">
        <v>0</v>
      </c>
      <c r="F2224" s="149" t="n">
        <f aca="false">IF(REF_DT&lt;=LastDay,INDEX(IntraMonth_Buckets,MATCH($A2224,IntraSumMonths,0),1),INDEX(BucketTable,MATCH($A2224,SumMonths,0),1))</f>
        <v>4</v>
      </c>
      <c r="G2224" s="144" t="str">
        <f aca="false">INDEX(Book_Type,MATCH($B2224,Book,0),1)</f>
        <v>D</v>
      </c>
      <c r="H2224" s="144" t="str">
        <f aca="false">$F2224&amp;$C2224</f>
        <v>4IF-PAN/TX/OK</v>
      </c>
    </row>
    <row r="2225" customFormat="false" ht="12.75" hidden="false" customHeight="false" outlineLevel="0" collapsed="false">
      <c r="A2225" s="148" t="n">
        <v>37500</v>
      </c>
      <c r="B2225" s="144" t="s">
        <v>123</v>
      </c>
      <c r="C2225" s="144" t="s">
        <v>58</v>
      </c>
      <c r="D2225" s="145" t="n">
        <v>88194.5742</v>
      </c>
      <c r="E2225" s="145" t="n">
        <v>-17638.91484</v>
      </c>
      <c r="F2225" s="149" t="n">
        <f aca="false">IF(REF_DT&lt;=LastDay,INDEX(IntraMonth_Buckets,MATCH($A2225,IntraSumMonths,0),1),INDEX(BucketTable,MATCH($A2225,SumMonths,0),1))</f>
        <v>4</v>
      </c>
      <c r="G2225" s="144" t="str">
        <f aca="false">INDEX(Book_Type,MATCH($B2225,Book,0),1)</f>
        <v>D</v>
      </c>
      <c r="H2225" s="144" t="str">
        <f aca="false">$F2225&amp;$C2225</f>
        <v>4IF-WAHA-TX</v>
      </c>
    </row>
    <row r="2226" customFormat="false" ht="12.75" hidden="false" customHeight="false" outlineLevel="0" collapsed="false">
      <c r="A2226" s="148" t="n">
        <v>37500</v>
      </c>
      <c r="B2226" s="144" t="s">
        <v>123</v>
      </c>
      <c r="C2226" s="144" t="s">
        <v>18</v>
      </c>
      <c r="D2226" s="145" t="n">
        <v>-34983.8479</v>
      </c>
      <c r="E2226" s="145" t="n">
        <v>349.838479</v>
      </c>
      <c r="F2226" s="149" t="n">
        <f aca="false">IF(REF_DT&lt;=LastDay,INDEX(IntraMonth_Buckets,MATCH($A2226,IntraSumMonths,0),1),INDEX(BucketTable,MATCH($A2226,SumMonths,0),1))</f>
        <v>4</v>
      </c>
      <c r="G2226" s="144" t="str">
        <f aca="false">INDEX(Book_Type,MATCH($B2226,Book,0),1)</f>
        <v>D</v>
      </c>
      <c r="H2226" s="144" t="str">
        <f aca="false">$F2226&amp;$C2226</f>
        <v>4NGI-MALIN</v>
      </c>
    </row>
    <row r="2227" customFormat="false" ht="12.75" hidden="false" customHeight="false" outlineLevel="0" collapsed="false">
      <c r="A2227" s="148" t="n">
        <v>37500</v>
      </c>
      <c r="B2227" s="144" t="s">
        <v>123</v>
      </c>
      <c r="C2227" s="144" t="s">
        <v>13</v>
      </c>
      <c r="D2227" s="145" t="n">
        <v>9704.3429</v>
      </c>
      <c r="E2227" s="145" t="n">
        <v>0</v>
      </c>
      <c r="F2227" s="149" t="n">
        <f aca="false">IF(REF_DT&lt;=LastDay,INDEX(IntraMonth_Buckets,MATCH($A2227,IntraSumMonths,0),1),INDEX(BucketTable,MATCH($A2227,SumMonths,0),1))</f>
        <v>4</v>
      </c>
      <c r="G2227" s="144" t="str">
        <f aca="false">INDEX(Book_Type,MATCH($B2227,Book,0),1)</f>
        <v>D</v>
      </c>
      <c r="H2227" s="144" t="str">
        <f aca="false">$F2227&amp;$C2227</f>
        <v>4NGI-PGE/CG</v>
      </c>
    </row>
    <row r="2228" customFormat="false" ht="12.75" hidden="false" customHeight="false" outlineLevel="0" collapsed="false">
      <c r="A2228" s="148" t="n">
        <v>37500</v>
      </c>
      <c r="B2228" s="144" t="s">
        <v>123</v>
      </c>
      <c r="C2228" s="144" t="s">
        <v>20</v>
      </c>
      <c r="D2228" s="145" t="n">
        <v>-949563.5417</v>
      </c>
      <c r="E2228" s="145" t="n">
        <v>94956.35417</v>
      </c>
      <c r="F2228" s="149" t="n">
        <f aca="false">IF(REF_DT&lt;=LastDay,INDEX(IntraMonth_Buckets,MATCH($A2228,IntraSumMonths,0),1),INDEX(BucketTable,MATCH($A2228,SumMonths,0),1))</f>
        <v>4</v>
      </c>
      <c r="G2228" s="144" t="str">
        <f aca="false">INDEX(Book_Type,MATCH($B2228,Book,0),1)</f>
        <v>D</v>
      </c>
      <c r="H2228" s="144" t="str">
        <f aca="false">$F2228&amp;$C2228</f>
        <v>4NGI-SOCAL</v>
      </c>
    </row>
    <row r="2229" customFormat="false" ht="12.75" hidden="false" customHeight="false" outlineLevel="0" collapsed="false">
      <c r="A2229" s="148" t="n">
        <v>37500</v>
      </c>
      <c r="B2229" s="144" t="s">
        <v>123</v>
      </c>
      <c r="C2229" s="144" t="s">
        <v>167</v>
      </c>
      <c r="D2229" s="145" t="n">
        <v>-146990.957</v>
      </c>
      <c r="E2229" s="145" t="n">
        <v>0</v>
      </c>
      <c r="F2229" s="149" t="n">
        <f aca="false">IF(REF_DT&lt;=LastDay,INDEX(IntraMonth_Buckets,MATCH($A2229,IntraSumMonths,0),1),INDEX(BucketTable,MATCH($A2229,SumMonths,0),1))</f>
        <v>4</v>
      </c>
      <c r="G2229" s="144" t="str">
        <f aca="false">INDEX(Book_Type,MATCH($B2229,Book,0),1)</f>
        <v>D</v>
      </c>
      <c r="H2229" s="144" t="str">
        <f aca="false">$F2229&amp;$C2229</f>
        <v>4NGW/OPAL</v>
      </c>
    </row>
    <row r="2230" customFormat="false" ht="12.75" hidden="false" customHeight="false" outlineLevel="0" collapsed="false">
      <c r="A2230" s="148" t="n">
        <v>37530</v>
      </c>
      <c r="B2230" s="144" t="s">
        <v>123</v>
      </c>
      <c r="C2230" s="144" t="s">
        <v>36</v>
      </c>
      <c r="D2230" s="145" t="n">
        <v>446960.0888</v>
      </c>
      <c r="E2230" s="145" t="n">
        <v>-4469.600888</v>
      </c>
      <c r="F2230" s="149" t="n">
        <f aca="false">IF(REF_DT&lt;=LastDay,INDEX(IntraMonth_Buckets,MATCH($A2230,IntraSumMonths,0),1),INDEX(BucketTable,MATCH($A2230,SumMonths,0),1))</f>
        <v>4</v>
      </c>
      <c r="G2230" s="144" t="str">
        <f aca="false">INDEX(Book_Type,MATCH($B2230,Book,0),1)</f>
        <v>D</v>
      </c>
      <c r="H2230" s="144" t="str">
        <f aca="false">$F2230&amp;$C2230</f>
        <v>4IF-CIG/RKYMTN</v>
      </c>
    </row>
    <row r="2231" customFormat="false" ht="12.75" hidden="false" customHeight="false" outlineLevel="0" collapsed="false">
      <c r="A2231" s="148" t="n">
        <v>37530</v>
      </c>
      <c r="B2231" s="144" t="s">
        <v>123</v>
      </c>
      <c r="C2231" s="144" t="s">
        <v>35</v>
      </c>
      <c r="D2231" s="145" t="n">
        <v>-454628.1501</v>
      </c>
      <c r="E2231" s="145" t="n">
        <v>4546.281501</v>
      </c>
      <c r="F2231" s="149" t="n">
        <f aca="false">IF(REF_DT&lt;=LastDay,INDEX(IntraMonth_Buckets,MATCH($A2231,IntraSumMonths,0),1),INDEX(BucketTable,MATCH($A2231,SumMonths,0),1))</f>
        <v>4</v>
      </c>
      <c r="G2231" s="144" t="str">
        <f aca="false">INDEX(Book_Type,MATCH($B2231,Book,0),1)</f>
        <v>D</v>
      </c>
      <c r="H2231" s="144" t="str">
        <f aca="false">$F2231&amp;$C2231</f>
        <v>4IF-CIG/WIC</v>
      </c>
    </row>
    <row r="2232" customFormat="false" ht="12.75" hidden="false" customHeight="false" outlineLevel="0" collapsed="false">
      <c r="A2232" s="148" t="n">
        <v>37530</v>
      </c>
      <c r="B2232" s="144" t="s">
        <v>123</v>
      </c>
      <c r="C2232" s="144" t="s">
        <v>46</v>
      </c>
      <c r="D2232" s="145" t="n">
        <v>-3772.9248</v>
      </c>
      <c r="E2232" s="145" t="n">
        <v>0</v>
      </c>
      <c r="F2232" s="149" t="n">
        <f aca="false">IF(REF_DT&lt;=LastDay,INDEX(IntraMonth_Buckets,MATCH($A2232,IntraSumMonths,0),1),INDEX(BucketTable,MATCH($A2232,SumMonths,0),1))</f>
        <v>4</v>
      </c>
      <c r="G2232" s="144" t="str">
        <f aca="false">INDEX(Book_Type,MATCH($B2232,Book,0),1)</f>
        <v>D</v>
      </c>
      <c r="H2232" s="144" t="str">
        <f aca="false">$F2232&amp;$C2232</f>
        <v>4IF-ELPO/PERMIAN</v>
      </c>
    </row>
    <row r="2233" customFormat="false" ht="12.75" hidden="false" customHeight="false" outlineLevel="0" collapsed="false">
      <c r="A2233" s="148" t="n">
        <v>37530</v>
      </c>
      <c r="B2233" s="144" t="s">
        <v>123</v>
      </c>
      <c r="C2233" s="144" t="s">
        <v>51</v>
      </c>
      <c r="D2233" s="145" t="n">
        <v>-528324.8398</v>
      </c>
      <c r="E2233" s="145" t="n">
        <v>0</v>
      </c>
      <c r="F2233" s="149" t="n">
        <f aca="false">IF(REF_DT&lt;=LastDay,INDEX(IntraMonth_Buckets,MATCH($A2233,IntraSumMonths,0),1),INDEX(BucketTable,MATCH($A2233,SumMonths,0),1))</f>
        <v>4</v>
      </c>
      <c r="G2233" s="144" t="str">
        <f aca="false">INDEX(Book_Type,MATCH($B2233,Book,0),1)</f>
        <v>D</v>
      </c>
      <c r="H2233" s="144" t="str">
        <f aca="false">$F2233&amp;$C2233</f>
        <v>4IF-ELPO/SJ</v>
      </c>
    </row>
    <row r="2234" customFormat="false" ht="12.75" hidden="false" customHeight="false" outlineLevel="0" collapsed="false">
      <c r="A2234" s="148" t="n">
        <v>37530</v>
      </c>
      <c r="B2234" s="144" t="s">
        <v>123</v>
      </c>
      <c r="C2234" s="144" t="s">
        <v>157</v>
      </c>
      <c r="D2234" s="145" t="n">
        <v>0</v>
      </c>
      <c r="E2234" s="145" t="n">
        <v>0</v>
      </c>
      <c r="F2234" s="149" t="n">
        <f aca="false">IF(REF_DT&lt;=LastDay,INDEX(IntraMonth_Buckets,MATCH($A2234,IntraSumMonths,0),1),INDEX(BucketTable,MATCH($A2234,SumMonths,0),1))</f>
        <v>4</v>
      </c>
      <c r="G2234" s="144" t="str">
        <f aca="false">INDEX(Book_Type,MATCH($B2234,Book,0),1)</f>
        <v>D</v>
      </c>
      <c r="H2234" s="144" t="str">
        <f aca="false">$F2234&amp;$C2234</f>
        <v>4IF-HEHUB</v>
      </c>
    </row>
    <row r="2235" customFormat="false" ht="12.75" hidden="false" customHeight="false" outlineLevel="0" collapsed="false">
      <c r="A2235" s="148" t="n">
        <v>37530</v>
      </c>
      <c r="B2235" s="144" t="s">
        <v>123</v>
      </c>
      <c r="C2235" s="144" t="s">
        <v>66</v>
      </c>
      <c r="D2235" s="145" t="n">
        <v>0</v>
      </c>
      <c r="E2235" s="145" t="n">
        <v>0</v>
      </c>
      <c r="F2235" s="149" t="n">
        <f aca="false">IF(REF_DT&lt;=LastDay,INDEX(IntraMonth_Buckets,MATCH($A2235,IntraSumMonths,0),1),INDEX(BucketTable,MATCH($A2235,SumMonths,0),1))</f>
        <v>4</v>
      </c>
      <c r="G2235" s="144" t="str">
        <f aca="false">INDEX(Book_Type,MATCH($B2235,Book,0),1)</f>
        <v>D</v>
      </c>
      <c r="H2235" s="144" t="str">
        <f aca="false">$F2235&amp;$C2235</f>
        <v>4IF-NTHWST/CANBR</v>
      </c>
    </row>
    <row r="2236" customFormat="false" ht="12.75" hidden="false" customHeight="false" outlineLevel="0" collapsed="false">
      <c r="A2236" s="148" t="n">
        <v>37530</v>
      </c>
      <c r="B2236" s="144" t="s">
        <v>123</v>
      </c>
      <c r="C2236" s="144" t="s">
        <v>27</v>
      </c>
      <c r="D2236" s="145" t="n">
        <v>151542.7167</v>
      </c>
      <c r="E2236" s="145" t="n">
        <v>-15154.27167</v>
      </c>
      <c r="F2236" s="149" t="n">
        <f aca="false">IF(REF_DT&lt;=LastDay,INDEX(IntraMonth_Buckets,MATCH($A2236,IntraSumMonths,0),1),INDEX(BucketTable,MATCH($A2236,SumMonths,0),1))</f>
        <v>4</v>
      </c>
      <c r="G2236" s="144" t="str">
        <f aca="false">INDEX(Book_Type,MATCH($B2236,Book,0),1)</f>
        <v>D</v>
      </c>
      <c r="H2236" s="144" t="str">
        <f aca="false">$F2236&amp;$C2236</f>
        <v>4IF-NWPL_ROCKY_M</v>
      </c>
    </row>
    <row r="2237" customFormat="false" ht="12.75" hidden="false" customHeight="false" outlineLevel="0" collapsed="false">
      <c r="A2237" s="148" t="n">
        <v>37530</v>
      </c>
      <c r="B2237" s="144" t="s">
        <v>123</v>
      </c>
      <c r="C2237" s="144" t="s">
        <v>164</v>
      </c>
      <c r="D2237" s="145" t="n">
        <v>0</v>
      </c>
      <c r="E2237" s="145" t="n">
        <v>0</v>
      </c>
      <c r="F2237" s="149" t="n">
        <f aca="false">IF(REF_DT&lt;=LastDay,INDEX(IntraMonth_Buckets,MATCH($A2237,IntraSumMonths,0),1),INDEX(BucketTable,MATCH($A2237,SumMonths,0),1))</f>
        <v>4</v>
      </c>
      <c r="G2237" s="144" t="str">
        <f aca="false">INDEX(Book_Type,MATCH($B2237,Book,0),1)</f>
        <v>D</v>
      </c>
      <c r="H2237" s="144" t="str">
        <f aca="false">$F2237&amp;$C2237</f>
        <v>4IF-PAN/TX/OK</v>
      </c>
    </row>
    <row r="2238" customFormat="false" ht="12.75" hidden="false" customHeight="false" outlineLevel="0" collapsed="false">
      <c r="A2238" s="148" t="n">
        <v>37530</v>
      </c>
      <c r="B2238" s="144" t="s">
        <v>123</v>
      </c>
      <c r="C2238" s="144" t="s">
        <v>58</v>
      </c>
      <c r="D2238" s="145" t="n">
        <v>90925.6301</v>
      </c>
      <c r="E2238" s="145" t="n">
        <v>-18185.12602</v>
      </c>
      <c r="F2238" s="149" t="n">
        <f aca="false">IF(REF_DT&lt;=LastDay,INDEX(IntraMonth_Buckets,MATCH($A2238,IntraSumMonths,0),1),INDEX(BucketTable,MATCH($A2238,SumMonths,0),1))</f>
        <v>4</v>
      </c>
      <c r="G2238" s="144" t="str">
        <f aca="false">INDEX(Book_Type,MATCH($B2238,Book,0),1)</f>
        <v>D</v>
      </c>
      <c r="H2238" s="144" t="str">
        <f aca="false">$F2238&amp;$C2238</f>
        <v>4IF-WAHA-TX</v>
      </c>
    </row>
    <row r="2239" customFormat="false" ht="12.75" hidden="false" customHeight="false" outlineLevel="0" collapsed="false">
      <c r="A2239" s="148" t="n">
        <v>37530</v>
      </c>
      <c r="B2239" s="144" t="s">
        <v>123</v>
      </c>
      <c r="C2239" s="144" t="s">
        <v>18</v>
      </c>
      <c r="D2239" s="145" t="n">
        <v>-36067.1666</v>
      </c>
      <c r="E2239" s="145" t="n">
        <v>360.671666</v>
      </c>
      <c r="F2239" s="149" t="n">
        <f aca="false">IF(REF_DT&lt;=LastDay,INDEX(IntraMonth_Buckets,MATCH($A2239,IntraSumMonths,0),1),INDEX(BucketTable,MATCH($A2239,SumMonths,0),1))</f>
        <v>4</v>
      </c>
      <c r="G2239" s="144" t="str">
        <f aca="false">INDEX(Book_Type,MATCH($B2239,Book,0),1)</f>
        <v>D</v>
      </c>
      <c r="H2239" s="144" t="str">
        <f aca="false">$F2239&amp;$C2239</f>
        <v>4NGI-MALIN</v>
      </c>
    </row>
    <row r="2240" customFormat="false" ht="12.75" hidden="false" customHeight="false" outlineLevel="0" collapsed="false">
      <c r="A2240" s="148" t="n">
        <v>37530</v>
      </c>
      <c r="B2240" s="144" t="s">
        <v>123</v>
      </c>
      <c r="C2240" s="144" t="s">
        <v>13</v>
      </c>
      <c r="D2240" s="145" t="n">
        <v>-7008.1174</v>
      </c>
      <c r="E2240" s="145" t="n">
        <v>0</v>
      </c>
      <c r="F2240" s="149" t="n">
        <f aca="false">IF(REF_DT&lt;=LastDay,INDEX(IntraMonth_Buckets,MATCH($A2240,IntraSumMonths,0),1),INDEX(BucketTable,MATCH($A2240,SumMonths,0),1))</f>
        <v>4</v>
      </c>
      <c r="G2240" s="144" t="str">
        <f aca="false">INDEX(Book_Type,MATCH($B2240,Book,0),1)</f>
        <v>D</v>
      </c>
      <c r="H2240" s="144" t="str">
        <f aca="false">$F2240&amp;$C2240</f>
        <v>4NGI-PGE/CG</v>
      </c>
    </row>
    <row r="2241" customFormat="false" ht="12.75" hidden="false" customHeight="false" outlineLevel="0" collapsed="false">
      <c r="A2241" s="148" t="n">
        <v>37530</v>
      </c>
      <c r="B2241" s="144" t="s">
        <v>123</v>
      </c>
      <c r="C2241" s="144" t="s">
        <v>20</v>
      </c>
      <c r="D2241" s="145" t="n">
        <v>-1509778.0457</v>
      </c>
      <c r="E2241" s="145" t="n">
        <v>0</v>
      </c>
      <c r="F2241" s="149" t="n">
        <f aca="false">IF(REF_DT&lt;=LastDay,INDEX(IntraMonth_Buckets,MATCH($A2241,IntraSumMonths,0),1),INDEX(BucketTable,MATCH($A2241,SumMonths,0),1))</f>
        <v>4</v>
      </c>
      <c r="G2241" s="144" t="str">
        <f aca="false">INDEX(Book_Type,MATCH($B2241,Book,0),1)</f>
        <v>D</v>
      </c>
      <c r="H2241" s="144" t="str">
        <f aca="false">$F2241&amp;$C2241</f>
        <v>4NGI-SOCAL</v>
      </c>
    </row>
    <row r="2242" customFormat="false" ht="12.75" hidden="false" customHeight="false" outlineLevel="0" collapsed="false">
      <c r="A2242" s="148" t="n">
        <v>37530</v>
      </c>
      <c r="B2242" s="144" t="s">
        <v>123</v>
      </c>
      <c r="C2242" s="144" t="s">
        <v>167</v>
      </c>
      <c r="D2242" s="145" t="n">
        <v>-151542.7168</v>
      </c>
      <c r="E2242" s="145" t="n">
        <v>0</v>
      </c>
      <c r="F2242" s="149" t="n">
        <f aca="false">IF(REF_DT&lt;=LastDay,INDEX(IntraMonth_Buckets,MATCH($A2242,IntraSumMonths,0),1),INDEX(BucketTable,MATCH($A2242,SumMonths,0),1))</f>
        <v>4</v>
      </c>
      <c r="G2242" s="144" t="str">
        <f aca="false">INDEX(Book_Type,MATCH($B2242,Book,0),1)</f>
        <v>D</v>
      </c>
      <c r="H2242" s="144" t="str">
        <f aca="false">$F2242&amp;$C2242</f>
        <v>4NGW/OPAL</v>
      </c>
    </row>
    <row r="2243" customFormat="false" ht="12.75" hidden="false" customHeight="false" outlineLevel="0" collapsed="false">
      <c r="A2243" s="148" t="n">
        <v>37561</v>
      </c>
      <c r="B2243" s="144" t="s">
        <v>123</v>
      </c>
      <c r="C2243" s="144" t="s">
        <v>36</v>
      </c>
      <c r="D2243" s="145" t="n">
        <v>358301.5852</v>
      </c>
      <c r="E2243" s="145" t="n">
        <v>-3583.015852</v>
      </c>
      <c r="F2243" s="149" t="n">
        <f aca="false">IF(REF_DT&lt;=LastDay,INDEX(IntraMonth_Buckets,MATCH($A2243,IntraSumMonths,0),1),INDEX(BucketTable,MATCH($A2243,SumMonths,0),1))</f>
        <v>5</v>
      </c>
      <c r="G2243" s="144" t="str">
        <f aca="false">INDEX(Book_Type,MATCH($B2243,Book,0),1)</f>
        <v>D</v>
      </c>
      <c r="H2243" s="144" t="str">
        <f aca="false">$F2243&amp;$C2243</f>
        <v>5IF-CIG/RKYMTN</v>
      </c>
    </row>
    <row r="2244" customFormat="false" ht="12.75" hidden="false" customHeight="false" outlineLevel="0" collapsed="false">
      <c r="A2244" s="148" t="n">
        <v>37561</v>
      </c>
      <c r="B2244" s="144" t="s">
        <v>123</v>
      </c>
      <c r="C2244" s="144" t="s">
        <v>35</v>
      </c>
      <c r="D2244" s="145" t="n">
        <v>-438844.1073</v>
      </c>
      <c r="E2244" s="145" t="n">
        <v>4388.441073</v>
      </c>
      <c r="F2244" s="149" t="n">
        <f aca="false">IF(REF_DT&lt;=LastDay,INDEX(IntraMonth_Buckets,MATCH($A2244,IntraSumMonths,0),1),INDEX(BucketTable,MATCH($A2244,SumMonths,0),1))</f>
        <v>5</v>
      </c>
      <c r="G2244" s="144" t="str">
        <f aca="false">INDEX(Book_Type,MATCH($B2244,Book,0),1)</f>
        <v>D</v>
      </c>
      <c r="H2244" s="144" t="str">
        <f aca="false">$F2244&amp;$C2244</f>
        <v>5IF-CIG/WIC</v>
      </c>
    </row>
    <row r="2245" customFormat="false" ht="12.75" hidden="false" customHeight="false" outlineLevel="0" collapsed="false">
      <c r="A2245" s="148" t="n">
        <v>37561</v>
      </c>
      <c r="B2245" s="144" t="s">
        <v>123</v>
      </c>
      <c r="C2245" s="144" t="s">
        <v>46</v>
      </c>
      <c r="D2245" s="145" t="n">
        <v>-24479.6996</v>
      </c>
      <c r="E2245" s="145" t="n">
        <v>2447.96996</v>
      </c>
      <c r="F2245" s="149" t="n">
        <f aca="false">IF(REF_DT&lt;=LastDay,INDEX(IntraMonth_Buckets,MATCH($A2245,IntraSumMonths,0),1),INDEX(BucketTable,MATCH($A2245,SumMonths,0),1))</f>
        <v>5</v>
      </c>
      <c r="G2245" s="144" t="str">
        <f aca="false">INDEX(Book_Type,MATCH($B2245,Book,0),1)</f>
        <v>D</v>
      </c>
      <c r="H2245" s="144" t="str">
        <f aca="false">$F2245&amp;$C2245</f>
        <v>5IF-ELPO/PERMIAN</v>
      </c>
    </row>
    <row r="2246" customFormat="false" ht="12.75" hidden="false" customHeight="false" outlineLevel="0" collapsed="false">
      <c r="A2246" s="148" t="n">
        <v>37561</v>
      </c>
      <c r="B2246" s="144" t="s">
        <v>123</v>
      </c>
      <c r="C2246" s="144" t="s">
        <v>51</v>
      </c>
      <c r="D2246" s="145" t="n">
        <v>-46279.5243</v>
      </c>
      <c r="E2246" s="145" t="n">
        <v>4627.95243</v>
      </c>
      <c r="F2246" s="149" t="n">
        <f aca="false">IF(REF_DT&lt;=LastDay,INDEX(IntraMonth_Buckets,MATCH($A2246,IntraSumMonths,0),1),INDEX(BucketTable,MATCH($A2246,SumMonths,0),1))</f>
        <v>5</v>
      </c>
      <c r="G2246" s="144" t="str">
        <f aca="false">INDEX(Book_Type,MATCH($B2246,Book,0),1)</f>
        <v>D</v>
      </c>
      <c r="H2246" s="144" t="str">
        <f aca="false">$F2246&amp;$C2246</f>
        <v>5IF-ELPO/SJ</v>
      </c>
    </row>
    <row r="2247" customFormat="false" ht="12.75" hidden="false" customHeight="false" outlineLevel="0" collapsed="false">
      <c r="A2247" s="148" t="n">
        <v>37561</v>
      </c>
      <c r="B2247" s="144" t="s">
        <v>123</v>
      </c>
      <c r="C2247" s="144" t="s">
        <v>66</v>
      </c>
      <c r="D2247" s="145" t="n">
        <v>0</v>
      </c>
      <c r="E2247" s="145" t="n">
        <v>0</v>
      </c>
      <c r="F2247" s="149" t="n">
        <f aca="false">IF(REF_DT&lt;=LastDay,INDEX(IntraMonth_Buckets,MATCH($A2247,IntraSumMonths,0),1),INDEX(BucketTable,MATCH($A2247,SumMonths,0),1))</f>
        <v>5</v>
      </c>
      <c r="G2247" s="144" t="str">
        <f aca="false">INDEX(Book_Type,MATCH($B2247,Book,0),1)</f>
        <v>D</v>
      </c>
      <c r="H2247" s="144" t="str">
        <f aca="false">$F2247&amp;$C2247</f>
        <v>5IF-NTHWST/CANBR</v>
      </c>
    </row>
    <row r="2248" customFormat="false" ht="12.75" hidden="false" customHeight="false" outlineLevel="0" collapsed="false">
      <c r="A2248" s="148" t="n">
        <v>37561</v>
      </c>
      <c r="B2248" s="144" t="s">
        <v>123</v>
      </c>
      <c r="C2248" s="144" t="s">
        <v>27</v>
      </c>
      <c r="D2248" s="145" t="n">
        <v>-146281.3691</v>
      </c>
      <c r="E2248" s="145" t="n">
        <v>14628.13691</v>
      </c>
      <c r="F2248" s="149" t="n">
        <f aca="false">IF(REF_DT&lt;=LastDay,INDEX(IntraMonth_Buckets,MATCH($A2248,IntraSumMonths,0),1),INDEX(BucketTable,MATCH($A2248,SumMonths,0),1))</f>
        <v>5</v>
      </c>
      <c r="G2248" s="144" t="str">
        <f aca="false">INDEX(Book_Type,MATCH($B2248,Book,0),1)</f>
        <v>D</v>
      </c>
      <c r="H2248" s="144" t="str">
        <f aca="false">$F2248&amp;$C2248</f>
        <v>5IF-NWPL_ROCKY_M</v>
      </c>
    </row>
    <row r="2249" customFormat="false" ht="12.75" hidden="false" customHeight="false" outlineLevel="0" collapsed="false">
      <c r="A2249" s="148" t="n">
        <v>37561</v>
      </c>
      <c r="B2249" s="144" t="s">
        <v>123</v>
      </c>
      <c r="C2249" s="144" t="s">
        <v>164</v>
      </c>
      <c r="D2249" s="145" t="n">
        <v>0</v>
      </c>
      <c r="E2249" s="145" t="n">
        <v>0</v>
      </c>
      <c r="F2249" s="149" t="n">
        <f aca="false">IF(REF_DT&lt;=LastDay,INDEX(IntraMonth_Buckets,MATCH($A2249,IntraSumMonths,0),1),INDEX(BucketTable,MATCH($A2249,SumMonths,0),1))</f>
        <v>5</v>
      </c>
      <c r="G2249" s="144" t="str">
        <f aca="false">INDEX(Book_Type,MATCH($B2249,Book,0),1)</f>
        <v>D</v>
      </c>
      <c r="H2249" s="144" t="str">
        <f aca="false">$F2249&amp;$C2249</f>
        <v>5IF-PAN/TX/OK</v>
      </c>
    </row>
    <row r="2250" customFormat="false" ht="12.75" hidden="false" customHeight="false" outlineLevel="0" collapsed="false">
      <c r="A2250" s="148" t="n">
        <v>37561</v>
      </c>
      <c r="B2250" s="144" t="s">
        <v>123</v>
      </c>
      <c r="C2250" s="144" t="s">
        <v>58</v>
      </c>
      <c r="D2250" s="145" t="n">
        <v>14628.137</v>
      </c>
      <c r="E2250" s="145" t="n">
        <v>-2925.6274</v>
      </c>
      <c r="F2250" s="149" t="n">
        <f aca="false">IF(REF_DT&lt;=LastDay,INDEX(IntraMonth_Buckets,MATCH($A2250,IntraSumMonths,0),1),INDEX(BucketTable,MATCH($A2250,SumMonths,0),1))</f>
        <v>5</v>
      </c>
      <c r="G2250" s="144" t="str">
        <f aca="false">INDEX(Book_Type,MATCH($B2250,Book,0),1)</f>
        <v>D</v>
      </c>
      <c r="H2250" s="144" t="str">
        <f aca="false">$F2250&amp;$C2250</f>
        <v>5IF-WAHA-TX</v>
      </c>
    </row>
    <row r="2251" customFormat="false" ht="12.75" hidden="false" customHeight="false" outlineLevel="0" collapsed="false">
      <c r="A2251" s="148" t="n">
        <v>37561</v>
      </c>
      <c r="B2251" s="144" t="s">
        <v>123</v>
      </c>
      <c r="C2251" s="144" t="s">
        <v>18</v>
      </c>
      <c r="D2251" s="145" t="n">
        <v>-175537.6429</v>
      </c>
      <c r="E2251" s="145" t="n">
        <v>1755.376429</v>
      </c>
      <c r="F2251" s="149" t="n">
        <f aca="false">IF(REF_DT&lt;=LastDay,INDEX(IntraMonth_Buckets,MATCH($A2251,IntraSumMonths,0),1),INDEX(BucketTable,MATCH($A2251,SumMonths,0),1))</f>
        <v>5</v>
      </c>
      <c r="G2251" s="144" t="str">
        <f aca="false">INDEX(Book_Type,MATCH($B2251,Book,0),1)</f>
        <v>D</v>
      </c>
      <c r="H2251" s="144" t="str">
        <f aca="false">$F2251&amp;$C2251</f>
        <v>5NGI-MALIN</v>
      </c>
    </row>
    <row r="2252" customFormat="false" ht="12.75" hidden="false" customHeight="false" outlineLevel="0" collapsed="false">
      <c r="A2252" s="148" t="n">
        <v>37561</v>
      </c>
      <c r="B2252" s="144" t="s">
        <v>123</v>
      </c>
      <c r="C2252" s="144" t="s">
        <v>13</v>
      </c>
      <c r="D2252" s="145" t="n">
        <v>-24048.657</v>
      </c>
      <c r="E2252" s="145" t="n">
        <v>0</v>
      </c>
      <c r="F2252" s="149" t="n">
        <f aca="false">IF(REF_DT&lt;=LastDay,INDEX(IntraMonth_Buckets,MATCH($A2252,IntraSumMonths,0),1),INDEX(BucketTable,MATCH($A2252,SumMonths,0),1))</f>
        <v>5</v>
      </c>
      <c r="G2252" s="144" t="str">
        <f aca="false">INDEX(Book_Type,MATCH($B2252,Book,0),1)</f>
        <v>D</v>
      </c>
      <c r="H2252" s="144" t="str">
        <f aca="false">$F2252&amp;$C2252</f>
        <v>5NGI-PGE/CG</v>
      </c>
    </row>
    <row r="2253" customFormat="false" ht="12.75" hidden="false" customHeight="false" outlineLevel="0" collapsed="false">
      <c r="A2253" s="148" t="n">
        <v>37561</v>
      </c>
      <c r="B2253" s="144" t="s">
        <v>123</v>
      </c>
      <c r="C2253" s="144" t="s">
        <v>20</v>
      </c>
      <c r="D2253" s="145" t="n">
        <v>-2371541.8359</v>
      </c>
      <c r="E2253" s="145" t="n">
        <v>237154.18359</v>
      </c>
      <c r="F2253" s="149" t="n">
        <f aca="false">IF(REF_DT&lt;=LastDay,INDEX(IntraMonth_Buckets,MATCH($A2253,IntraSumMonths,0),1),INDEX(BucketTable,MATCH($A2253,SumMonths,0),1))</f>
        <v>5</v>
      </c>
      <c r="G2253" s="144" t="str">
        <f aca="false">INDEX(Book_Type,MATCH($B2253,Book,0),1)</f>
        <v>D</v>
      </c>
      <c r="H2253" s="144" t="str">
        <f aca="false">$F2253&amp;$C2253</f>
        <v>5NGI-SOCAL</v>
      </c>
    </row>
    <row r="2254" customFormat="false" ht="12.75" hidden="false" customHeight="false" outlineLevel="0" collapsed="false">
      <c r="A2254" s="148" t="n">
        <v>37561</v>
      </c>
      <c r="B2254" s="144" t="s">
        <v>123</v>
      </c>
      <c r="C2254" s="144" t="s">
        <v>167</v>
      </c>
      <c r="D2254" s="145" t="n">
        <v>-146281.369</v>
      </c>
      <c r="E2254" s="145" t="n">
        <v>0</v>
      </c>
      <c r="F2254" s="149" t="n">
        <f aca="false">IF(REF_DT&lt;=LastDay,INDEX(IntraMonth_Buckets,MATCH($A2254,IntraSumMonths,0),1),INDEX(BucketTable,MATCH($A2254,SumMonths,0),1))</f>
        <v>5</v>
      </c>
      <c r="G2254" s="144" t="str">
        <f aca="false">INDEX(Book_Type,MATCH($B2254,Book,0),1)</f>
        <v>D</v>
      </c>
      <c r="H2254" s="144" t="str">
        <f aca="false">$F2254&amp;$C2254</f>
        <v>5NGW/OPAL</v>
      </c>
    </row>
    <row r="2255" customFormat="false" ht="12.75" hidden="false" customHeight="false" outlineLevel="0" collapsed="false">
      <c r="A2255" s="148" t="n">
        <v>37591</v>
      </c>
      <c r="B2255" s="144" t="s">
        <v>123</v>
      </c>
      <c r="C2255" s="144" t="s">
        <v>36</v>
      </c>
      <c r="D2255" s="145" t="n">
        <v>376933.8413</v>
      </c>
      <c r="E2255" s="145" t="n">
        <v>-3769.338413</v>
      </c>
      <c r="F2255" s="149" t="n">
        <f aca="false">IF(REF_DT&lt;=LastDay,INDEX(IntraMonth_Buckets,MATCH($A2255,IntraSumMonths,0),1),INDEX(BucketTable,MATCH($A2255,SumMonths,0),1))</f>
        <v>5</v>
      </c>
      <c r="G2255" s="144" t="str">
        <f aca="false">INDEX(Book_Type,MATCH($B2255,Book,0),1)</f>
        <v>D</v>
      </c>
      <c r="H2255" s="144" t="str">
        <f aca="false">$F2255&amp;$C2255</f>
        <v>5IF-CIG/RKYMTN</v>
      </c>
    </row>
    <row r="2256" customFormat="false" ht="12.75" hidden="false" customHeight="false" outlineLevel="0" collapsed="false">
      <c r="A2256" s="148" t="n">
        <v>37591</v>
      </c>
      <c r="B2256" s="144" t="s">
        <v>123</v>
      </c>
      <c r="C2256" s="144" t="s">
        <v>35</v>
      </c>
      <c r="D2256" s="145" t="n">
        <v>-452320.6096</v>
      </c>
      <c r="E2256" s="145" t="n">
        <v>4523.206096</v>
      </c>
      <c r="F2256" s="149" t="n">
        <f aca="false">IF(REF_DT&lt;=LastDay,INDEX(IntraMonth_Buckets,MATCH($A2256,IntraSumMonths,0),1),INDEX(BucketTable,MATCH($A2256,SumMonths,0),1))</f>
        <v>5</v>
      </c>
      <c r="G2256" s="144" t="str">
        <f aca="false">INDEX(Book_Type,MATCH($B2256,Book,0),1)</f>
        <v>D</v>
      </c>
      <c r="H2256" s="144" t="str">
        <f aca="false">$F2256&amp;$C2256</f>
        <v>5IF-CIG/WIC</v>
      </c>
    </row>
    <row r="2257" customFormat="false" ht="12.75" hidden="false" customHeight="false" outlineLevel="0" collapsed="false">
      <c r="A2257" s="148" t="n">
        <v>37591</v>
      </c>
      <c r="B2257" s="144" t="s">
        <v>123</v>
      </c>
      <c r="C2257" s="144" t="s">
        <v>46</v>
      </c>
      <c r="D2257" s="145" t="n">
        <v>-27877.5405</v>
      </c>
      <c r="E2257" s="145" t="n">
        <v>2787.75405</v>
      </c>
      <c r="F2257" s="149" t="n">
        <f aca="false">IF(REF_DT&lt;=LastDay,INDEX(IntraMonth_Buckets,MATCH($A2257,IntraSumMonths,0),1),INDEX(BucketTable,MATCH($A2257,SumMonths,0),1))</f>
        <v>5</v>
      </c>
      <c r="G2257" s="144" t="str">
        <f aca="false">INDEX(Book_Type,MATCH($B2257,Book,0),1)</f>
        <v>D</v>
      </c>
      <c r="H2257" s="144" t="str">
        <f aca="false">$F2257&amp;$C2257</f>
        <v>5IF-ELPO/PERMIAN</v>
      </c>
    </row>
    <row r="2258" customFormat="false" ht="12.75" hidden="false" customHeight="false" outlineLevel="0" collapsed="false">
      <c r="A2258" s="148" t="n">
        <v>37591</v>
      </c>
      <c r="B2258" s="144" t="s">
        <v>123</v>
      </c>
      <c r="C2258" s="144" t="s">
        <v>51</v>
      </c>
      <c r="D2258" s="145" t="n">
        <v>-50795.1181</v>
      </c>
      <c r="E2258" s="145" t="n">
        <v>5079.51181</v>
      </c>
      <c r="F2258" s="149" t="n">
        <f aca="false">IF(REF_DT&lt;=LastDay,INDEX(IntraMonth_Buckets,MATCH($A2258,IntraSumMonths,0),1),INDEX(BucketTable,MATCH($A2258,SumMonths,0),1))</f>
        <v>5</v>
      </c>
      <c r="G2258" s="144" t="str">
        <f aca="false">INDEX(Book_Type,MATCH($B2258,Book,0),1)</f>
        <v>D</v>
      </c>
      <c r="H2258" s="144" t="str">
        <f aca="false">$F2258&amp;$C2258</f>
        <v>5IF-ELPO/SJ</v>
      </c>
    </row>
    <row r="2259" customFormat="false" ht="12.75" hidden="false" customHeight="false" outlineLevel="0" collapsed="false">
      <c r="A2259" s="148" t="n">
        <v>37591</v>
      </c>
      <c r="B2259" s="144" t="s">
        <v>123</v>
      </c>
      <c r="C2259" s="144" t="s">
        <v>66</v>
      </c>
      <c r="D2259" s="145" t="n">
        <v>0</v>
      </c>
      <c r="E2259" s="145" t="n">
        <v>0</v>
      </c>
      <c r="F2259" s="149" t="n">
        <f aca="false">IF(REF_DT&lt;=LastDay,INDEX(IntraMonth_Buckets,MATCH($A2259,IntraSumMonths,0),1),INDEX(BucketTable,MATCH($A2259,SumMonths,0),1))</f>
        <v>5</v>
      </c>
      <c r="G2259" s="144" t="str">
        <f aca="false">INDEX(Book_Type,MATCH($B2259,Book,0),1)</f>
        <v>D</v>
      </c>
      <c r="H2259" s="144" t="str">
        <f aca="false">$F2259&amp;$C2259</f>
        <v>5IF-NTHWST/CANBR</v>
      </c>
    </row>
    <row r="2260" customFormat="false" ht="12.75" hidden="false" customHeight="false" outlineLevel="0" collapsed="false">
      <c r="A2260" s="148" t="n">
        <v>37591</v>
      </c>
      <c r="B2260" s="144" t="s">
        <v>123</v>
      </c>
      <c r="C2260" s="144" t="s">
        <v>27</v>
      </c>
      <c r="D2260" s="145" t="n">
        <v>-150773.5366</v>
      </c>
      <c r="E2260" s="145" t="n">
        <v>15077.35366</v>
      </c>
      <c r="F2260" s="149" t="n">
        <f aca="false">IF(REF_DT&lt;=LastDay,INDEX(IntraMonth_Buckets,MATCH($A2260,IntraSumMonths,0),1),INDEX(BucketTable,MATCH($A2260,SumMonths,0),1))</f>
        <v>5</v>
      </c>
      <c r="G2260" s="144" t="str">
        <f aca="false">INDEX(Book_Type,MATCH($B2260,Book,0),1)</f>
        <v>D</v>
      </c>
      <c r="H2260" s="144" t="str">
        <f aca="false">$F2260&amp;$C2260</f>
        <v>5IF-NWPL_ROCKY_M</v>
      </c>
    </row>
    <row r="2261" customFormat="false" ht="12.75" hidden="false" customHeight="false" outlineLevel="0" collapsed="false">
      <c r="A2261" s="148" t="n">
        <v>37591</v>
      </c>
      <c r="B2261" s="144" t="s">
        <v>123</v>
      </c>
      <c r="C2261" s="144" t="s">
        <v>164</v>
      </c>
      <c r="D2261" s="145" t="n">
        <v>0</v>
      </c>
      <c r="E2261" s="145" t="n">
        <v>0</v>
      </c>
      <c r="F2261" s="149" t="n">
        <f aca="false">IF(REF_DT&lt;=LastDay,INDEX(IntraMonth_Buckets,MATCH($A2261,IntraSumMonths,0),1),INDEX(BucketTable,MATCH($A2261,SumMonths,0),1))</f>
        <v>5</v>
      </c>
      <c r="G2261" s="144" t="str">
        <f aca="false">INDEX(Book_Type,MATCH($B2261,Book,0),1)</f>
        <v>D</v>
      </c>
      <c r="H2261" s="144" t="str">
        <f aca="false">$F2261&amp;$C2261</f>
        <v>5IF-PAN/TX/OK</v>
      </c>
    </row>
    <row r="2262" customFormat="false" ht="12.75" hidden="false" customHeight="false" outlineLevel="0" collapsed="false">
      <c r="A2262" s="148" t="n">
        <v>37591</v>
      </c>
      <c r="B2262" s="144" t="s">
        <v>123</v>
      </c>
      <c r="C2262" s="144" t="s">
        <v>58</v>
      </c>
      <c r="D2262" s="145" t="n">
        <v>15077.3536</v>
      </c>
      <c r="E2262" s="145" t="n">
        <v>-3015.47072</v>
      </c>
      <c r="F2262" s="149" t="n">
        <f aca="false">IF(REF_DT&lt;=LastDay,INDEX(IntraMonth_Buckets,MATCH($A2262,IntraSumMonths,0),1),INDEX(BucketTable,MATCH($A2262,SumMonths,0),1))</f>
        <v>5</v>
      </c>
      <c r="G2262" s="144" t="str">
        <f aca="false">INDEX(Book_Type,MATCH($B2262,Book,0),1)</f>
        <v>D</v>
      </c>
      <c r="H2262" s="144" t="str">
        <f aca="false">$F2262&amp;$C2262</f>
        <v>5IF-WAHA-TX</v>
      </c>
    </row>
    <row r="2263" customFormat="false" ht="12.75" hidden="false" customHeight="false" outlineLevel="0" collapsed="false">
      <c r="A2263" s="148" t="n">
        <v>37591</v>
      </c>
      <c r="B2263" s="144" t="s">
        <v>123</v>
      </c>
      <c r="C2263" s="144" t="s">
        <v>18</v>
      </c>
      <c r="D2263" s="145" t="n">
        <v>-246454.4228</v>
      </c>
      <c r="E2263" s="145" t="n">
        <v>2464.544228</v>
      </c>
      <c r="F2263" s="149" t="n">
        <f aca="false">IF(REF_DT&lt;=LastDay,INDEX(IntraMonth_Buckets,MATCH($A2263,IntraSumMonths,0),1),INDEX(BucketTable,MATCH($A2263,SumMonths,0),1))</f>
        <v>5</v>
      </c>
      <c r="G2263" s="144" t="str">
        <f aca="false">INDEX(Book_Type,MATCH($B2263,Book,0),1)</f>
        <v>D</v>
      </c>
      <c r="H2263" s="144" t="str">
        <f aca="false">$F2263&amp;$C2263</f>
        <v>5NGI-MALIN</v>
      </c>
    </row>
    <row r="2264" customFormat="false" ht="12.75" hidden="false" customHeight="false" outlineLevel="0" collapsed="false">
      <c r="A2264" s="148" t="n">
        <v>37591</v>
      </c>
      <c r="B2264" s="144" t="s">
        <v>123</v>
      </c>
      <c r="C2264" s="144" t="s">
        <v>13</v>
      </c>
      <c r="D2264" s="145" t="n">
        <v>-77013.177</v>
      </c>
      <c r="E2264" s="145" t="n">
        <v>0</v>
      </c>
      <c r="F2264" s="149" t="n">
        <f aca="false">IF(REF_DT&lt;=LastDay,INDEX(IntraMonth_Buckets,MATCH($A2264,IntraSumMonths,0),1),INDEX(BucketTable,MATCH($A2264,SumMonths,0),1))</f>
        <v>5</v>
      </c>
      <c r="G2264" s="144" t="str">
        <f aca="false">INDEX(Book_Type,MATCH($B2264,Book,0),1)</f>
        <v>D</v>
      </c>
      <c r="H2264" s="144" t="str">
        <f aca="false">$F2264&amp;$C2264</f>
        <v>5NGI-PGE/CG</v>
      </c>
    </row>
    <row r="2265" customFormat="false" ht="12.75" hidden="false" customHeight="false" outlineLevel="0" collapsed="false">
      <c r="A2265" s="148" t="n">
        <v>37591</v>
      </c>
      <c r="B2265" s="144" t="s">
        <v>123</v>
      </c>
      <c r="C2265" s="144" t="s">
        <v>20</v>
      </c>
      <c r="D2265" s="145" t="n">
        <v>-2448295.7053</v>
      </c>
      <c r="E2265" s="145" t="n">
        <v>244829.57053</v>
      </c>
      <c r="F2265" s="149" t="n">
        <f aca="false">IF(REF_DT&lt;=LastDay,INDEX(IntraMonth_Buckets,MATCH($A2265,IntraSumMonths,0),1),INDEX(BucketTable,MATCH($A2265,SumMonths,0),1))</f>
        <v>5</v>
      </c>
      <c r="G2265" s="144" t="str">
        <f aca="false">INDEX(Book_Type,MATCH($B2265,Book,0),1)</f>
        <v>D</v>
      </c>
      <c r="H2265" s="144" t="str">
        <f aca="false">$F2265&amp;$C2265</f>
        <v>5NGI-SOCAL</v>
      </c>
    </row>
    <row r="2266" customFormat="false" ht="12.75" hidden="false" customHeight="false" outlineLevel="0" collapsed="false">
      <c r="A2266" s="148" t="n">
        <v>37591</v>
      </c>
      <c r="B2266" s="144" t="s">
        <v>123</v>
      </c>
      <c r="C2266" s="144" t="s">
        <v>167</v>
      </c>
      <c r="D2266" s="145" t="n">
        <v>-150773.5366</v>
      </c>
      <c r="E2266" s="145" t="n">
        <v>0</v>
      </c>
      <c r="F2266" s="149" t="n">
        <f aca="false">IF(REF_DT&lt;=LastDay,INDEX(IntraMonth_Buckets,MATCH($A2266,IntraSumMonths,0),1),INDEX(BucketTable,MATCH($A2266,SumMonths,0),1))</f>
        <v>5</v>
      </c>
      <c r="G2266" s="144" t="str">
        <f aca="false">INDEX(Book_Type,MATCH($B2266,Book,0),1)</f>
        <v>D</v>
      </c>
      <c r="H2266" s="144" t="str">
        <f aca="false">$F2266&amp;$C2266</f>
        <v>5NGW/OPAL</v>
      </c>
    </row>
    <row r="2267" customFormat="false" ht="12.75" hidden="false" customHeight="false" outlineLevel="0" collapsed="false">
      <c r="A2267" s="148" t="n">
        <v>37622</v>
      </c>
      <c r="B2267" s="144" t="s">
        <v>123</v>
      </c>
      <c r="C2267" s="144" t="s">
        <v>36</v>
      </c>
      <c r="D2267" s="145" t="n">
        <v>1127663.2855</v>
      </c>
      <c r="E2267" s="145" t="n">
        <v>-11276.632855</v>
      </c>
      <c r="F2267" s="149" t="n">
        <f aca="false">IF(REF_DT&lt;=LastDay,INDEX(IntraMonth_Buckets,MATCH($A2267,IntraSumMonths,0),1),INDEX(BucketTable,MATCH($A2267,SumMonths,0),1))</f>
        <v>5</v>
      </c>
      <c r="G2267" s="144" t="str">
        <f aca="false">INDEX(Book_Type,MATCH($B2267,Book,0),1)</f>
        <v>D</v>
      </c>
      <c r="H2267" s="144" t="str">
        <f aca="false">$F2267&amp;$C2267</f>
        <v>5IF-CIG/RKYMTN</v>
      </c>
    </row>
    <row r="2268" customFormat="false" ht="12.75" hidden="false" customHeight="false" outlineLevel="0" collapsed="false">
      <c r="A2268" s="148" t="n">
        <v>37622</v>
      </c>
      <c r="B2268" s="144" t="s">
        <v>123</v>
      </c>
      <c r="C2268" s="144" t="s">
        <v>35</v>
      </c>
      <c r="D2268" s="145" t="n">
        <v>-451065.3141</v>
      </c>
      <c r="E2268" s="145" t="n">
        <v>4510.653141</v>
      </c>
      <c r="F2268" s="149" t="n">
        <f aca="false">IF(REF_DT&lt;=LastDay,INDEX(IntraMonth_Buckets,MATCH($A2268,IntraSumMonths,0),1),INDEX(BucketTable,MATCH($A2268,SumMonths,0),1))</f>
        <v>5</v>
      </c>
      <c r="G2268" s="144" t="str">
        <f aca="false">INDEX(Book_Type,MATCH($B2268,Book,0),1)</f>
        <v>D</v>
      </c>
      <c r="H2268" s="144" t="str">
        <f aca="false">$F2268&amp;$C2268</f>
        <v>5IF-CIG/WIC</v>
      </c>
    </row>
    <row r="2269" customFormat="false" ht="12.75" hidden="false" customHeight="false" outlineLevel="0" collapsed="false">
      <c r="A2269" s="148" t="n">
        <v>37622</v>
      </c>
      <c r="B2269" s="144" t="s">
        <v>123</v>
      </c>
      <c r="C2269" s="144" t="s">
        <v>46</v>
      </c>
      <c r="D2269" s="145" t="n">
        <v>-29199.9314</v>
      </c>
      <c r="E2269" s="145" t="n">
        <v>2919.99314</v>
      </c>
      <c r="F2269" s="149" t="n">
        <f aca="false">IF(REF_DT&lt;=LastDay,INDEX(IntraMonth_Buckets,MATCH($A2269,IntraSumMonths,0),1),INDEX(BucketTable,MATCH($A2269,SumMonths,0),1))</f>
        <v>5</v>
      </c>
      <c r="G2269" s="144" t="str">
        <f aca="false">INDEX(Book_Type,MATCH($B2269,Book,0),1)</f>
        <v>D</v>
      </c>
      <c r="H2269" s="144" t="str">
        <f aca="false">$F2269&amp;$C2269</f>
        <v>5IF-ELPO/PERMIAN</v>
      </c>
    </row>
    <row r="2270" customFormat="false" ht="12.75" hidden="false" customHeight="false" outlineLevel="0" collapsed="false">
      <c r="A2270" s="148" t="n">
        <v>37622</v>
      </c>
      <c r="B2270" s="144" t="s">
        <v>123</v>
      </c>
      <c r="C2270" s="144" t="s">
        <v>51</v>
      </c>
      <c r="D2270" s="145" t="n">
        <v>35865.9975</v>
      </c>
      <c r="E2270" s="145" t="n">
        <v>-3586.59975</v>
      </c>
      <c r="F2270" s="149" t="n">
        <f aca="false">IF(REF_DT&lt;=LastDay,INDEX(IntraMonth_Buckets,MATCH($A2270,IntraSumMonths,0),1),INDEX(BucketTable,MATCH($A2270,SumMonths,0),1))</f>
        <v>5</v>
      </c>
      <c r="G2270" s="144" t="str">
        <f aca="false">INDEX(Book_Type,MATCH($B2270,Book,0),1)</f>
        <v>D</v>
      </c>
      <c r="H2270" s="144" t="str">
        <f aca="false">$F2270&amp;$C2270</f>
        <v>5IF-ELPO/SJ</v>
      </c>
    </row>
    <row r="2271" customFormat="false" ht="12.75" hidden="false" customHeight="false" outlineLevel="0" collapsed="false">
      <c r="A2271" s="148" t="n">
        <v>37622</v>
      </c>
      <c r="B2271" s="144" t="s">
        <v>123</v>
      </c>
      <c r="C2271" s="144" t="s">
        <v>66</v>
      </c>
      <c r="D2271" s="145" t="n">
        <v>0</v>
      </c>
      <c r="E2271" s="145" t="n">
        <v>0</v>
      </c>
      <c r="F2271" s="149" t="n">
        <f aca="false">IF(REF_DT&lt;=LastDay,INDEX(IntraMonth_Buckets,MATCH($A2271,IntraSumMonths,0),1),INDEX(BucketTable,MATCH($A2271,SumMonths,0),1))</f>
        <v>5</v>
      </c>
      <c r="G2271" s="144" t="str">
        <f aca="false">INDEX(Book_Type,MATCH($B2271,Book,0),1)</f>
        <v>D</v>
      </c>
      <c r="H2271" s="144" t="str">
        <f aca="false">$F2271&amp;$C2271</f>
        <v>5IF-NTHWST/CANBR</v>
      </c>
    </row>
    <row r="2272" customFormat="false" ht="12.75" hidden="false" customHeight="false" outlineLevel="0" collapsed="false">
      <c r="A2272" s="148" t="n">
        <v>37622</v>
      </c>
      <c r="B2272" s="144" t="s">
        <v>123</v>
      </c>
      <c r="C2272" s="144" t="s">
        <v>27</v>
      </c>
      <c r="D2272" s="145" t="n">
        <v>451065.3141</v>
      </c>
      <c r="E2272" s="145" t="n">
        <v>-45106.53141</v>
      </c>
      <c r="F2272" s="149" t="n">
        <f aca="false">IF(REF_DT&lt;=LastDay,INDEX(IntraMonth_Buckets,MATCH($A2272,IntraSumMonths,0),1),INDEX(BucketTable,MATCH($A2272,SumMonths,0),1))</f>
        <v>5</v>
      </c>
      <c r="G2272" s="144" t="str">
        <f aca="false">INDEX(Book_Type,MATCH($B2272,Book,0),1)</f>
        <v>D</v>
      </c>
      <c r="H2272" s="144" t="str">
        <f aca="false">$F2272&amp;$C2272</f>
        <v>5IF-NWPL_ROCKY_M</v>
      </c>
    </row>
    <row r="2273" customFormat="false" ht="12.75" hidden="false" customHeight="false" outlineLevel="0" collapsed="false">
      <c r="A2273" s="148" t="n">
        <v>37622</v>
      </c>
      <c r="B2273" s="144" t="s">
        <v>123</v>
      </c>
      <c r="C2273" s="144" t="s">
        <v>58</v>
      </c>
      <c r="D2273" s="145" t="n">
        <v>15035.5105</v>
      </c>
      <c r="E2273" s="145" t="n">
        <v>-3007.1021</v>
      </c>
      <c r="F2273" s="149" t="n">
        <f aca="false">IF(REF_DT&lt;=LastDay,INDEX(IntraMonth_Buckets,MATCH($A2273,IntraSumMonths,0),1),INDEX(BucketTable,MATCH($A2273,SumMonths,0),1))</f>
        <v>5</v>
      </c>
      <c r="G2273" s="144" t="str">
        <f aca="false">INDEX(Book_Type,MATCH($B2273,Book,0),1)</f>
        <v>D</v>
      </c>
      <c r="H2273" s="144" t="str">
        <f aca="false">$F2273&amp;$C2273</f>
        <v>5IF-WAHA-TX</v>
      </c>
    </row>
    <row r="2274" customFormat="false" ht="12.75" hidden="false" customHeight="false" outlineLevel="0" collapsed="false">
      <c r="A2274" s="148" t="n">
        <v>37622</v>
      </c>
      <c r="B2274" s="144" t="s">
        <v>123</v>
      </c>
      <c r="C2274" s="144" t="s">
        <v>18</v>
      </c>
      <c r="D2274" s="145" t="n">
        <v>-95415.3495</v>
      </c>
      <c r="E2274" s="145" t="n">
        <v>954.153495</v>
      </c>
      <c r="F2274" s="149" t="n">
        <f aca="false">IF(REF_DT&lt;=LastDay,INDEX(IntraMonth_Buckets,MATCH($A2274,IntraSumMonths,0),1),INDEX(BucketTable,MATCH($A2274,SumMonths,0),1))</f>
        <v>5</v>
      </c>
      <c r="G2274" s="144" t="str">
        <f aca="false">INDEX(Book_Type,MATCH($B2274,Book,0),1)</f>
        <v>D</v>
      </c>
      <c r="H2274" s="144" t="str">
        <f aca="false">$F2274&amp;$C2274</f>
        <v>5NGI-MALIN</v>
      </c>
    </row>
    <row r="2275" customFormat="false" ht="12.75" hidden="false" customHeight="false" outlineLevel="0" collapsed="false">
      <c r="A2275" s="148" t="n">
        <v>37622</v>
      </c>
      <c r="B2275" s="144" t="s">
        <v>123</v>
      </c>
      <c r="C2275" s="144" t="s">
        <v>13</v>
      </c>
      <c r="D2275" s="145" t="n">
        <v>-189206.8638</v>
      </c>
      <c r="E2275" s="145" t="n">
        <v>0</v>
      </c>
      <c r="F2275" s="149" t="n">
        <f aca="false">IF(REF_DT&lt;=LastDay,INDEX(IntraMonth_Buckets,MATCH($A2275,IntraSumMonths,0),1),INDEX(BucketTable,MATCH($A2275,SumMonths,0),1))</f>
        <v>5</v>
      </c>
      <c r="G2275" s="144" t="str">
        <f aca="false">INDEX(Book_Type,MATCH($B2275,Book,0),1)</f>
        <v>D</v>
      </c>
      <c r="H2275" s="144" t="str">
        <f aca="false">$F2275&amp;$C2275</f>
        <v>5NGI-PGE/CG</v>
      </c>
    </row>
    <row r="2276" customFormat="false" ht="12.75" hidden="false" customHeight="false" outlineLevel="0" collapsed="false">
      <c r="A2276" s="148" t="n">
        <v>37622</v>
      </c>
      <c r="B2276" s="144" t="s">
        <v>123</v>
      </c>
      <c r="C2276" s="144" t="s">
        <v>20</v>
      </c>
      <c r="D2276" s="145" t="n">
        <v>129375.232</v>
      </c>
      <c r="E2276" s="145" t="n">
        <v>-12937.5232</v>
      </c>
      <c r="F2276" s="149" t="n">
        <f aca="false">IF(REF_DT&lt;=LastDay,INDEX(IntraMonth_Buckets,MATCH($A2276,IntraSumMonths,0),1),INDEX(BucketTable,MATCH($A2276,SumMonths,0),1))</f>
        <v>5</v>
      </c>
      <c r="G2276" s="144" t="str">
        <f aca="false">INDEX(Book_Type,MATCH($B2276,Book,0),1)</f>
        <v>D</v>
      </c>
      <c r="H2276" s="144" t="str">
        <f aca="false">$F2276&amp;$C2276</f>
        <v>5NGI-SOCAL</v>
      </c>
    </row>
    <row r="2277" customFormat="false" ht="12.75" hidden="false" customHeight="false" outlineLevel="0" collapsed="false">
      <c r="A2277" s="148" t="n">
        <v>37622</v>
      </c>
      <c r="B2277" s="144" t="s">
        <v>123</v>
      </c>
      <c r="C2277" s="144" t="s">
        <v>167</v>
      </c>
      <c r="D2277" s="145" t="n">
        <v>-150355.1048</v>
      </c>
      <c r="E2277" s="145" t="n">
        <v>0</v>
      </c>
      <c r="F2277" s="149" t="n">
        <f aca="false">IF(REF_DT&lt;=LastDay,INDEX(IntraMonth_Buckets,MATCH($A2277,IntraSumMonths,0),1),INDEX(BucketTable,MATCH($A2277,SumMonths,0),1))</f>
        <v>5</v>
      </c>
      <c r="G2277" s="144" t="str">
        <f aca="false">INDEX(Book_Type,MATCH($B2277,Book,0),1)</f>
        <v>D</v>
      </c>
      <c r="H2277" s="144" t="str">
        <f aca="false">$F2277&amp;$C2277</f>
        <v>5NGW/OPAL</v>
      </c>
    </row>
    <row r="2278" customFormat="false" ht="12.75" hidden="false" customHeight="false" outlineLevel="0" collapsed="false">
      <c r="A2278" s="148" t="n">
        <v>37653</v>
      </c>
      <c r="B2278" s="144" t="s">
        <v>123</v>
      </c>
      <c r="C2278" s="144" t="s">
        <v>36</v>
      </c>
      <c r="D2278" s="145" t="n">
        <v>1008669.955</v>
      </c>
      <c r="E2278" s="145" t="n">
        <v>-10086.69955</v>
      </c>
      <c r="F2278" s="149" t="n">
        <f aca="false">IF(REF_DT&lt;=LastDay,INDEX(IntraMonth_Buckets,MATCH($A2278,IntraSumMonths,0),1),INDEX(BucketTable,MATCH($A2278,SumMonths,0),1))</f>
        <v>5</v>
      </c>
      <c r="G2278" s="144" t="str">
        <f aca="false">INDEX(Book_Type,MATCH($B2278,Book,0),1)</f>
        <v>D</v>
      </c>
      <c r="H2278" s="144" t="str">
        <f aca="false">$F2278&amp;$C2278</f>
        <v>5IF-CIG/RKYMTN</v>
      </c>
    </row>
    <row r="2279" customFormat="false" ht="12.75" hidden="false" customHeight="false" outlineLevel="0" collapsed="false">
      <c r="A2279" s="148" t="n">
        <v>37653</v>
      </c>
      <c r="B2279" s="144" t="s">
        <v>123</v>
      </c>
      <c r="C2279" s="144" t="s">
        <v>35</v>
      </c>
      <c r="D2279" s="145" t="n">
        <v>-406208.5356</v>
      </c>
      <c r="E2279" s="145" t="n">
        <v>4062.085356</v>
      </c>
      <c r="F2279" s="149" t="n">
        <f aca="false">IF(REF_DT&lt;=LastDay,INDEX(IntraMonth_Buckets,MATCH($A2279,IntraSumMonths,0),1),INDEX(BucketTable,MATCH($A2279,SumMonths,0),1))</f>
        <v>5</v>
      </c>
      <c r="G2279" s="144" t="str">
        <f aca="false">INDEX(Book_Type,MATCH($B2279,Book,0),1)</f>
        <v>D</v>
      </c>
      <c r="H2279" s="144" t="str">
        <f aca="false">$F2279&amp;$C2279</f>
        <v>5IF-CIG/WIC</v>
      </c>
    </row>
    <row r="2280" customFormat="false" ht="12.75" hidden="false" customHeight="false" outlineLevel="0" collapsed="false">
      <c r="A2280" s="148" t="n">
        <v>37653</v>
      </c>
      <c r="B2280" s="144" t="s">
        <v>123</v>
      </c>
      <c r="C2280" s="144" t="s">
        <v>46</v>
      </c>
      <c r="D2280" s="145" t="n">
        <v>-13210.4819</v>
      </c>
      <c r="E2280" s="145" t="n">
        <v>1321.04819</v>
      </c>
      <c r="F2280" s="149" t="n">
        <f aca="false">IF(REF_DT&lt;=LastDay,INDEX(IntraMonth_Buckets,MATCH($A2280,IntraSumMonths,0),1),INDEX(BucketTable,MATCH($A2280,SumMonths,0),1))</f>
        <v>5</v>
      </c>
      <c r="G2280" s="144" t="str">
        <f aca="false">INDEX(Book_Type,MATCH($B2280,Book,0),1)</f>
        <v>D</v>
      </c>
      <c r="H2280" s="144" t="str">
        <f aca="false">$F2280&amp;$C2280</f>
        <v>5IF-ELPO/PERMIAN</v>
      </c>
    </row>
    <row r="2281" customFormat="false" ht="12.75" hidden="false" customHeight="false" outlineLevel="0" collapsed="false">
      <c r="A2281" s="148" t="n">
        <v>37653</v>
      </c>
      <c r="B2281" s="144" t="s">
        <v>123</v>
      </c>
      <c r="C2281" s="144" t="s">
        <v>51</v>
      </c>
      <c r="D2281" s="145" t="n">
        <v>36127.4133</v>
      </c>
      <c r="E2281" s="145" t="n">
        <v>-3612.74133</v>
      </c>
      <c r="F2281" s="149" t="n">
        <f aca="false">IF(REF_DT&lt;=LastDay,INDEX(IntraMonth_Buckets,MATCH($A2281,IntraSumMonths,0),1),INDEX(BucketTable,MATCH($A2281,SumMonths,0),1))</f>
        <v>5</v>
      </c>
      <c r="G2281" s="144" t="str">
        <f aca="false">INDEX(Book_Type,MATCH($B2281,Book,0),1)</f>
        <v>D</v>
      </c>
      <c r="H2281" s="144" t="str">
        <f aca="false">$F2281&amp;$C2281</f>
        <v>5IF-ELPO/SJ</v>
      </c>
    </row>
    <row r="2282" customFormat="false" ht="12.75" hidden="false" customHeight="false" outlineLevel="0" collapsed="false">
      <c r="A2282" s="148" t="n">
        <v>37653</v>
      </c>
      <c r="B2282" s="144" t="s">
        <v>123</v>
      </c>
      <c r="C2282" s="144" t="s">
        <v>66</v>
      </c>
      <c r="D2282" s="145" t="n">
        <v>0</v>
      </c>
      <c r="E2282" s="145" t="n">
        <v>0</v>
      </c>
      <c r="F2282" s="149" t="n">
        <f aca="false">IF(REF_DT&lt;=LastDay,INDEX(IntraMonth_Buckets,MATCH($A2282,IntraSumMonths,0),1),INDEX(BucketTable,MATCH($A2282,SumMonths,0),1))</f>
        <v>5</v>
      </c>
      <c r="G2282" s="144" t="str">
        <f aca="false">INDEX(Book_Type,MATCH($B2282,Book,0),1)</f>
        <v>D</v>
      </c>
      <c r="H2282" s="144" t="str">
        <f aca="false">$F2282&amp;$C2282</f>
        <v>5IF-NTHWST/CANBR</v>
      </c>
    </row>
    <row r="2283" customFormat="false" ht="12.75" hidden="false" customHeight="false" outlineLevel="0" collapsed="false">
      <c r="A2283" s="148" t="n">
        <v>37653</v>
      </c>
      <c r="B2283" s="144" t="s">
        <v>123</v>
      </c>
      <c r="C2283" s="144" t="s">
        <v>27</v>
      </c>
      <c r="D2283" s="145" t="n">
        <v>406208.5356</v>
      </c>
      <c r="E2283" s="145" t="n">
        <v>-40620.85356</v>
      </c>
      <c r="F2283" s="149" t="n">
        <f aca="false">IF(REF_DT&lt;=LastDay,INDEX(IntraMonth_Buckets,MATCH($A2283,IntraSumMonths,0),1),INDEX(BucketTable,MATCH($A2283,SumMonths,0),1))</f>
        <v>5</v>
      </c>
      <c r="G2283" s="144" t="str">
        <f aca="false">INDEX(Book_Type,MATCH($B2283,Book,0),1)</f>
        <v>D</v>
      </c>
      <c r="H2283" s="144" t="str">
        <f aca="false">$F2283&amp;$C2283</f>
        <v>5IF-NWPL_ROCKY_M</v>
      </c>
    </row>
    <row r="2284" customFormat="false" ht="12.75" hidden="false" customHeight="false" outlineLevel="0" collapsed="false">
      <c r="A2284" s="148" t="n">
        <v>37653</v>
      </c>
      <c r="B2284" s="144" t="s">
        <v>123</v>
      </c>
      <c r="C2284" s="144" t="s">
        <v>58</v>
      </c>
      <c r="D2284" s="145" t="n">
        <v>13540.2846</v>
      </c>
      <c r="E2284" s="145" t="n">
        <v>-2708.05692</v>
      </c>
      <c r="F2284" s="149" t="n">
        <f aca="false">IF(REF_DT&lt;=LastDay,INDEX(IntraMonth_Buckets,MATCH($A2284,IntraSumMonths,0),1),INDEX(BucketTable,MATCH($A2284,SumMonths,0),1))</f>
        <v>5</v>
      </c>
      <c r="G2284" s="144" t="str">
        <f aca="false">INDEX(Book_Type,MATCH($B2284,Book,0),1)</f>
        <v>D</v>
      </c>
      <c r="H2284" s="144" t="str">
        <f aca="false">$F2284&amp;$C2284</f>
        <v>5IF-WAHA-TX</v>
      </c>
    </row>
    <row r="2285" customFormat="false" ht="12.75" hidden="false" customHeight="false" outlineLevel="0" collapsed="false">
      <c r="A2285" s="148" t="n">
        <v>37653</v>
      </c>
      <c r="B2285" s="144" t="s">
        <v>123</v>
      </c>
      <c r="C2285" s="144" t="s">
        <v>18</v>
      </c>
      <c r="D2285" s="145" t="n">
        <v>-27080.569</v>
      </c>
      <c r="E2285" s="145" t="n">
        <v>270.80569</v>
      </c>
      <c r="F2285" s="149" t="n">
        <f aca="false">IF(REF_DT&lt;=LastDay,INDEX(IntraMonth_Buckets,MATCH($A2285,IntraSumMonths,0),1),INDEX(BucketTable,MATCH($A2285,SumMonths,0),1))</f>
        <v>5</v>
      </c>
      <c r="G2285" s="144" t="str">
        <f aca="false">INDEX(Book_Type,MATCH($B2285,Book,0),1)</f>
        <v>D</v>
      </c>
      <c r="H2285" s="144" t="str">
        <f aca="false">$F2285&amp;$C2285</f>
        <v>5NGI-MALIN</v>
      </c>
    </row>
    <row r="2286" customFormat="false" ht="12.75" hidden="false" customHeight="false" outlineLevel="0" collapsed="false">
      <c r="A2286" s="148" t="n">
        <v>37653</v>
      </c>
      <c r="B2286" s="144" t="s">
        <v>123</v>
      </c>
      <c r="C2286" s="144" t="s">
        <v>13</v>
      </c>
      <c r="D2286" s="145" t="n">
        <v>-154811.8759</v>
      </c>
      <c r="E2286" s="145" t="n">
        <v>0</v>
      </c>
      <c r="F2286" s="149" t="n">
        <f aca="false">IF(REF_DT&lt;=LastDay,INDEX(IntraMonth_Buckets,MATCH($A2286,IntraSumMonths,0),1),INDEX(BucketTable,MATCH($A2286,SumMonths,0),1))</f>
        <v>5</v>
      </c>
      <c r="G2286" s="144" t="str">
        <f aca="false">INDEX(Book_Type,MATCH($B2286,Book,0),1)</f>
        <v>D</v>
      </c>
      <c r="H2286" s="144" t="str">
        <f aca="false">$F2286&amp;$C2286</f>
        <v>5NGI-PGE/CG</v>
      </c>
    </row>
    <row r="2287" customFormat="false" ht="12.75" hidden="false" customHeight="false" outlineLevel="0" collapsed="false">
      <c r="A2287" s="148" t="n">
        <v>37653</v>
      </c>
      <c r="B2287" s="144" t="s">
        <v>123</v>
      </c>
      <c r="C2287" s="144" t="s">
        <v>20</v>
      </c>
      <c r="D2287" s="145" t="n">
        <v>150007.9763</v>
      </c>
      <c r="E2287" s="145" t="n">
        <v>-15000.79763</v>
      </c>
      <c r="F2287" s="149" t="n">
        <f aca="false">IF(REF_DT&lt;=LastDay,INDEX(IntraMonth_Buckets,MATCH($A2287,IntraSumMonths,0),1),INDEX(BucketTable,MATCH($A2287,SumMonths,0),1))</f>
        <v>5</v>
      </c>
      <c r="G2287" s="144" t="str">
        <f aca="false">INDEX(Book_Type,MATCH($B2287,Book,0),1)</f>
        <v>D</v>
      </c>
      <c r="H2287" s="144" t="str">
        <f aca="false">$F2287&amp;$C2287</f>
        <v>5NGI-SOCAL</v>
      </c>
    </row>
    <row r="2288" customFormat="false" ht="12.75" hidden="false" customHeight="false" outlineLevel="0" collapsed="false">
      <c r="A2288" s="148" t="n">
        <v>37653</v>
      </c>
      <c r="B2288" s="144" t="s">
        <v>123</v>
      </c>
      <c r="C2288" s="144" t="s">
        <v>167</v>
      </c>
      <c r="D2288" s="145" t="n">
        <v>-135402.8452</v>
      </c>
      <c r="E2288" s="145" t="n">
        <v>0</v>
      </c>
      <c r="F2288" s="149" t="n">
        <f aca="false">IF(REF_DT&lt;=LastDay,INDEX(IntraMonth_Buckets,MATCH($A2288,IntraSumMonths,0),1),INDEX(BucketTable,MATCH($A2288,SumMonths,0),1))</f>
        <v>5</v>
      </c>
      <c r="G2288" s="144" t="str">
        <f aca="false">INDEX(Book_Type,MATCH($B2288,Book,0),1)</f>
        <v>D</v>
      </c>
      <c r="H2288" s="144" t="str">
        <f aca="false">$F2288&amp;$C2288</f>
        <v>5NGW/OPAL</v>
      </c>
    </row>
    <row r="2289" customFormat="false" ht="12.75" hidden="false" customHeight="false" outlineLevel="0" collapsed="false">
      <c r="A2289" s="148" t="n">
        <v>37681</v>
      </c>
      <c r="B2289" s="144" t="s">
        <v>123</v>
      </c>
      <c r="C2289" s="144" t="s">
        <v>36</v>
      </c>
      <c r="D2289" s="145" t="n">
        <v>440923.9861</v>
      </c>
      <c r="E2289" s="145" t="n">
        <v>-4409.239861</v>
      </c>
      <c r="F2289" s="149" t="n">
        <f aca="false">IF(REF_DT&lt;=LastDay,INDEX(IntraMonth_Buckets,MATCH($A2289,IntraSumMonths,0),1),INDEX(BucketTable,MATCH($A2289,SumMonths,0),1))</f>
        <v>5</v>
      </c>
      <c r="G2289" s="144" t="str">
        <f aca="false">INDEX(Book_Type,MATCH($B2289,Book,0),1)</f>
        <v>D</v>
      </c>
      <c r="H2289" s="144" t="str">
        <f aca="false">$F2289&amp;$C2289</f>
        <v>5IF-CIG/RKYMTN</v>
      </c>
    </row>
    <row r="2290" customFormat="false" ht="12.75" hidden="false" customHeight="false" outlineLevel="0" collapsed="false">
      <c r="A2290" s="148" t="n">
        <v>37681</v>
      </c>
      <c r="B2290" s="144" t="s">
        <v>123</v>
      </c>
      <c r="C2290" s="144" t="s">
        <v>35</v>
      </c>
      <c r="D2290" s="145" t="n">
        <v>-448488.492</v>
      </c>
      <c r="E2290" s="145" t="n">
        <v>4484.88492</v>
      </c>
      <c r="F2290" s="149" t="n">
        <f aca="false">IF(REF_DT&lt;=LastDay,INDEX(IntraMonth_Buckets,MATCH($A2290,IntraSumMonths,0),1),INDEX(BucketTable,MATCH($A2290,SumMonths,0),1))</f>
        <v>5</v>
      </c>
      <c r="G2290" s="144" t="str">
        <f aca="false">INDEX(Book_Type,MATCH($B2290,Book,0),1)</f>
        <v>D</v>
      </c>
      <c r="H2290" s="144" t="str">
        <f aca="false">$F2290&amp;$C2290</f>
        <v>5IF-CIG/WIC</v>
      </c>
    </row>
    <row r="2291" customFormat="false" ht="12.75" hidden="false" customHeight="false" outlineLevel="0" collapsed="false">
      <c r="A2291" s="148" t="n">
        <v>37681</v>
      </c>
      <c r="B2291" s="144" t="s">
        <v>123</v>
      </c>
      <c r="C2291" s="144" t="s">
        <v>46</v>
      </c>
      <c r="D2291" s="145" t="n">
        <v>-27641.3585</v>
      </c>
      <c r="E2291" s="145" t="n">
        <v>2764.13585</v>
      </c>
      <c r="F2291" s="149" t="n">
        <f aca="false">IF(REF_DT&lt;=LastDay,INDEX(IntraMonth_Buckets,MATCH($A2291,IntraSumMonths,0),1),INDEX(BucketTable,MATCH($A2291,SumMonths,0),1))</f>
        <v>5</v>
      </c>
      <c r="G2291" s="144" t="str">
        <f aca="false">INDEX(Book_Type,MATCH($B2291,Book,0),1)</f>
        <v>D</v>
      </c>
      <c r="H2291" s="144" t="str">
        <f aca="false">$F2291&amp;$C2291</f>
        <v>5IF-ELPO/PERMIAN</v>
      </c>
    </row>
    <row r="2292" customFormat="false" ht="12.75" hidden="false" customHeight="false" outlineLevel="0" collapsed="false">
      <c r="A2292" s="148" t="n">
        <v>37681</v>
      </c>
      <c r="B2292" s="144" t="s">
        <v>123</v>
      </c>
      <c r="C2292" s="144" t="s">
        <v>51</v>
      </c>
      <c r="D2292" s="145" t="n">
        <v>43685.6726</v>
      </c>
      <c r="E2292" s="145" t="n">
        <v>-4368.56726</v>
      </c>
      <c r="F2292" s="149" t="n">
        <f aca="false">IF(REF_DT&lt;=LastDay,INDEX(IntraMonth_Buckets,MATCH($A2292,IntraSumMonths,0),1),INDEX(BucketTable,MATCH($A2292,SumMonths,0),1))</f>
        <v>5</v>
      </c>
      <c r="G2292" s="144" t="str">
        <f aca="false">INDEX(Book_Type,MATCH($B2292,Book,0),1)</f>
        <v>D</v>
      </c>
      <c r="H2292" s="144" t="str">
        <f aca="false">$F2292&amp;$C2292</f>
        <v>5IF-ELPO/SJ</v>
      </c>
    </row>
    <row r="2293" customFormat="false" ht="12.75" hidden="false" customHeight="false" outlineLevel="0" collapsed="false">
      <c r="A2293" s="148" t="n">
        <v>37681</v>
      </c>
      <c r="B2293" s="144" t="s">
        <v>123</v>
      </c>
      <c r="C2293" s="144" t="s">
        <v>66</v>
      </c>
      <c r="D2293" s="145" t="n">
        <v>0</v>
      </c>
      <c r="E2293" s="145" t="n">
        <v>0</v>
      </c>
      <c r="F2293" s="149" t="n">
        <f aca="false">IF(REF_DT&lt;=LastDay,INDEX(IntraMonth_Buckets,MATCH($A2293,IntraSumMonths,0),1),INDEX(BucketTable,MATCH($A2293,SumMonths,0),1))</f>
        <v>5</v>
      </c>
      <c r="G2293" s="144" t="str">
        <f aca="false">INDEX(Book_Type,MATCH($B2293,Book,0),1)</f>
        <v>D</v>
      </c>
      <c r="H2293" s="144" t="str">
        <f aca="false">$F2293&amp;$C2293</f>
        <v>5IF-NTHWST/CANBR</v>
      </c>
    </row>
    <row r="2294" customFormat="false" ht="12.75" hidden="false" customHeight="false" outlineLevel="0" collapsed="false">
      <c r="A2294" s="148" t="n">
        <v>37681</v>
      </c>
      <c r="B2294" s="144" t="s">
        <v>123</v>
      </c>
      <c r="C2294" s="144" t="s">
        <v>27</v>
      </c>
      <c r="D2294" s="145" t="n">
        <v>149496.164</v>
      </c>
      <c r="E2294" s="145" t="n">
        <v>-14949.6164</v>
      </c>
      <c r="F2294" s="149" t="n">
        <f aca="false">IF(REF_DT&lt;=LastDay,INDEX(IntraMonth_Buckets,MATCH($A2294,IntraSumMonths,0),1),INDEX(BucketTable,MATCH($A2294,SumMonths,0),1))</f>
        <v>5</v>
      </c>
      <c r="G2294" s="144" t="str">
        <f aca="false">INDEX(Book_Type,MATCH($B2294,Book,0),1)</f>
        <v>D</v>
      </c>
      <c r="H2294" s="144" t="str">
        <f aca="false">$F2294&amp;$C2294</f>
        <v>5IF-NWPL_ROCKY_M</v>
      </c>
    </row>
    <row r="2295" customFormat="false" ht="12.75" hidden="false" customHeight="false" outlineLevel="0" collapsed="false">
      <c r="A2295" s="148" t="n">
        <v>37681</v>
      </c>
      <c r="B2295" s="144" t="s">
        <v>123</v>
      </c>
      <c r="C2295" s="144" t="s">
        <v>58</v>
      </c>
      <c r="D2295" s="145" t="n">
        <v>14949.6164</v>
      </c>
      <c r="E2295" s="145" t="n">
        <v>-2989.92328</v>
      </c>
      <c r="F2295" s="149" t="n">
        <f aca="false">IF(REF_DT&lt;=LastDay,INDEX(IntraMonth_Buckets,MATCH($A2295,IntraSumMonths,0),1),INDEX(BucketTable,MATCH($A2295,SumMonths,0),1))</f>
        <v>5</v>
      </c>
      <c r="G2295" s="144" t="str">
        <f aca="false">INDEX(Book_Type,MATCH($B2295,Book,0),1)</f>
        <v>D</v>
      </c>
      <c r="H2295" s="144" t="str">
        <f aca="false">$F2295&amp;$C2295</f>
        <v>5IF-WAHA-TX</v>
      </c>
    </row>
    <row r="2296" customFormat="false" ht="12.75" hidden="false" customHeight="false" outlineLevel="0" collapsed="false">
      <c r="A2296" s="148" t="n">
        <v>37681</v>
      </c>
      <c r="B2296" s="144" t="s">
        <v>123</v>
      </c>
      <c r="C2296" s="144" t="s">
        <v>18</v>
      </c>
      <c r="D2296" s="145" t="n">
        <v>-29899.2328</v>
      </c>
      <c r="E2296" s="145" t="n">
        <v>298.992328</v>
      </c>
      <c r="F2296" s="149" t="n">
        <f aca="false">IF(REF_DT&lt;=LastDay,INDEX(IntraMonth_Buckets,MATCH($A2296,IntraSumMonths,0),1),INDEX(BucketTable,MATCH($A2296,SumMonths,0),1))</f>
        <v>5</v>
      </c>
      <c r="G2296" s="144" t="str">
        <f aca="false">INDEX(Book_Type,MATCH($B2296,Book,0),1)</f>
        <v>D</v>
      </c>
      <c r="H2296" s="144" t="str">
        <f aca="false">$F2296&amp;$C2296</f>
        <v>5NGI-MALIN</v>
      </c>
    </row>
    <row r="2297" customFormat="false" ht="12.75" hidden="false" customHeight="false" outlineLevel="0" collapsed="false">
      <c r="A2297" s="148" t="n">
        <v>37681</v>
      </c>
      <c r="B2297" s="144" t="s">
        <v>123</v>
      </c>
      <c r="C2297" s="144" t="s">
        <v>13</v>
      </c>
      <c r="D2297" s="145" t="n">
        <v>-141300.8808</v>
      </c>
      <c r="E2297" s="145" t="n">
        <v>0</v>
      </c>
      <c r="F2297" s="149" t="n">
        <f aca="false">IF(REF_DT&lt;=LastDay,INDEX(IntraMonth_Buckets,MATCH($A2297,IntraSumMonths,0),1),INDEX(BucketTable,MATCH($A2297,SumMonths,0),1))</f>
        <v>5</v>
      </c>
      <c r="G2297" s="144" t="str">
        <f aca="false">INDEX(Book_Type,MATCH($B2297,Book,0),1)</f>
        <v>D</v>
      </c>
      <c r="H2297" s="144" t="str">
        <f aca="false">$F2297&amp;$C2297</f>
        <v>5NGI-PGE/CG</v>
      </c>
    </row>
    <row r="2298" customFormat="false" ht="12.75" hidden="false" customHeight="false" outlineLevel="0" collapsed="false">
      <c r="A2298" s="148" t="n">
        <v>37681</v>
      </c>
      <c r="B2298" s="144" t="s">
        <v>123</v>
      </c>
      <c r="C2298" s="144" t="s">
        <v>20</v>
      </c>
      <c r="D2298" s="145" t="n">
        <v>248974.7695</v>
      </c>
      <c r="E2298" s="145" t="n">
        <v>-24897.47695</v>
      </c>
      <c r="F2298" s="149" t="n">
        <f aca="false">IF(REF_DT&lt;=LastDay,INDEX(IntraMonth_Buckets,MATCH($A2298,IntraSumMonths,0),1),INDEX(BucketTable,MATCH($A2298,SumMonths,0),1))</f>
        <v>5</v>
      </c>
      <c r="G2298" s="144" t="str">
        <f aca="false">INDEX(Book_Type,MATCH($B2298,Book,0),1)</f>
        <v>D</v>
      </c>
      <c r="H2298" s="144" t="str">
        <f aca="false">$F2298&amp;$C2298</f>
        <v>5NGI-SOCAL</v>
      </c>
    </row>
    <row r="2299" customFormat="false" ht="12.75" hidden="false" customHeight="false" outlineLevel="0" collapsed="false">
      <c r="A2299" s="148" t="n">
        <v>37681</v>
      </c>
      <c r="B2299" s="144" t="s">
        <v>123</v>
      </c>
      <c r="C2299" s="144" t="s">
        <v>167</v>
      </c>
      <c r="D2299" s="145" t="n">
        <v>-149496.164</v>
      </c>
      <c r="E2299" s="145" t="n">
        <v>0</v>
      </c>
      <c r="F2299" s="149" t="n">
        <f aca="false">IF(REF_DT&lt;=LastDay,INDEX(IntraMonth_Buckets,MATCH($A2299,IntraSumMonths,0),1),INDEX(BucketTable,MATCH($A2299,SumMonths,0),1))</f>
        <v>5</v>
      </c>
      <c r="G2299" s="144" t="str">
        <f aca="false">INDEX(Book_Type,MATCH($B2299,Book,0),1)</f>
        <v>D</v>
      </c>
      <c r="H2299" s="144" t="str">
        <f aca="false">$F2299&amp;$C2299</f>
        <v>5NGW/OPAL</v>
      </c>
    </row>
    <row r="2300" customFormat="false" ht="12.75" hidden="false" customHeight="false" outlineLevel="0" collapsed="false">
      <c r="A2300" s="148" t="n">
        <v>37712</v>
      </c>
      <c r="B2300" s="144" t="s">
        <v>123</v>
      </c>
      <c r="C2300" s="144" t="s">
        <v>36</v>
      </c>
      <c r="D2300" s="145" t="n">
        <v>425352.1338</v>
      </c>
      <c r="E2300" s="145" t="n">
        <v>-4253.521338</v>
      </c>
      <c r="F2300" s="149" t="n">
        <f aca="false">IF(REF_DT&lt;=LastDay,INDEX(IntraMonth_Buckets,MATCH($A2300,IntraSumMonths,0),1),INDEX(BucketTable,MATCH($A2300,SumMonths,0),1))</f>
        <v>6</v>
      </c>
      <c r="G2300" s="144" t="str">
        <f aca="false">INDEX(Book_Type,MATCH($B2300,Book,0),1)</f>
        <v>D</v>
      </c>
      <c r="H2300" s="144" t="str">
        <f aca="false">$F2300&amp;$C2300</f>
        <v>6IF-CIG/RKYMTN</v>
      </c>
    </row>
    <row r="2301" customFormat="false" ht="12.75" hidden="false" customHeight="false" outlineLevel="0" collapsed="false">
      <c r="A2301" s="148" t="n">
        <v>37712</v>
      </c>
      <c r="B2301" s="144" t="s">
        <v>123</v>
      </c>
      <c r="C2301" s="144" t="s">
        <v>35</v>
      </c>
      <c r="D2301" s="145" t="n">
        <v>-432649.4884</v>
      </c>
      <c r="E2301" s="145" t="n">
        <v>4326.494884</v>
      </c>
      <c r="F2301" s="149" t="n">
        <f aca="false">IF(REF_DT&lt;=LastDay,INDEX(IntraMonth_Buckets,MATCH($A2301,IntraSumMonths,0),1),INDEX(BucketTable,MATCH($A2301,SumMonths,0),1))</f>
        <v>6</v>
      </c>
      <c r="G2301" s="144" t="str">
        <f aca="false">INDEX(Book_Type,MATCH($B2301,Book,0),1)</f>
        <v>D</v>
      </c>
      <c r="H2301" s="144" t="str">
        <f aca="false">$F2301&amp;$C2301</f>
        <v>6IF-CIG/WIC</v>
      </c>
    </row>
    <row r="2302" customFormat="false" ht="12.75" hidden="false" customHeight="false" outlineLevel="0" collapsed="false">
      <c r="A2302" s="148" t="n">
        <v>37712</v>
      </c>
      <c r="B2302" s="144" t="s">
        <v>123</v>
      </c>
      <c r="C2302" s="144" t="s">
        <v>46</v>
      </c>
      <c r="D2302" s="145" t="n">
        <v>-26909.8367</v>
      </c>
      <c r="E2302" s="145" t="n">
        <v>2690.98367</v>
      </c>
      <c r="F2302" s="149" t="n">
        <f aca="false">IF(REF_DT&lt;=LastDay,INDEX(IntraMonth_Buckets,MATCH($A2302,IntraSumMonths,0),1),INDEX(BucketTable,MATCH($A2302,SumMonths,0),1))</f>
        <v>6</v>
      </c>
      <c r="G2302" s="144" t="str">
        <f aca="false">INDEX(Book_Type,MATCH($B2302,Book,0),1)</f>
        <v>D</v>
      </c>
      <c r="H2302" s="144" t="str">
        <f aca="false">$F2302&amp;$C2302</f>
        <v>6IF-ELPO/PERMIAN</v>
      </c>
    </row>
    <row r="2303" customFormat="false" ht="12.75" hidden="false" customHeight="false" outlineLevel="0" collapsed="false">
      <c r="A2303" s="148" t="n">
        <v>37712</v>
      </c>
      <c r="B2303" s="144" t="s">
        <v>123</v>
      </c>
      <c r="C2303" s="144" t="s">
        <v>51</v>
      </c>
      <c r="D2303" s="145" t="n">
        <v>-10847.9649</v>
      </c>
      <c r="E2303" s="145" t="n">
        <v>1084.79649</v>
      </c>
      <c r="F2303" s="149" t="n">
        <f aca="false">IF(REF_DT&lt;=LastDay,INDEX(IntraMonth_Buckets,MATCH($A2303,IntraSumMonths,0),1),INDEX(BucketTable,MATCH($A2303,SumMonths,0),1))</f>
        <v>6</v>
      </c>
      <c r="G2303" s="144" t="str">
        <f aca="false">INDEX(Book_Type,MATCH($B2303,Book,0),1)</f>
        <v>D</v>
      </c>
      <c r="H2303" s="144" t="str">
        <f aca="false">$F2303&amp;$C2303</f>
        <v>6IF-ELPO/SJ</v>
      </c>
    </row>
    <row r="2304" customFormat="false" ht="12.75" hidden="false" customHeight="false" outlineLevel="0" collapsed="false">
      <c r="A2304" s="148" t="n">
        <v>37712</v>
      </c>
      <c r="B2304" s="144" t="s">
        <v>123</v>
      </c>
      <c r="C2304" s="144" t="s">
        <v>66</v>
      </c>
      <c r="D2304" s="145" t="n">
        <v>0</v>
      </c>
      <c r="E2304" s="145" t="n">
        <v>0</v>
      </c>
      <c r="F2304" s="149" t="n">
        <f aca="false">IF(REF_DT&lt;=LastDay,INDEX(IntraMonth_Buckets,MATCH($A2304,IntraSumMonths,0),1),INDEX(BucketTable,MATCH($A2304,SumMonths,0),1))</f>
        <v>6</v>
      </c>
      <c r="G2304" s="144" t="str">
        <f aca="false">INDEX(Book_Type,MATCH($B2304,Book,0),1)</f>
        <v>D</v>
      </c>
      <c r="H2304" s="144" t="str">
        <f aca="false">$F2304&amp;$C2304</f>
        <v>6IF-NTHWST/CANBR</v>
      </c>
    </row>
    <row r="2305" customFormat="false" ht="12.75" hidden="false" customHeight="false" outlineLevel="0" collapsed="false">
      <c r="A2305" s="148" t="n">
        <v>37712</v>
      </c>
      <c r="B2305" s="144" t="s">
        <v>123</v>
      </c>
      <c r="C2305" s="144" t="s">
        <v>27</v>
      </c>
      <c r="D2305" s="145" t="n">
        <v>144216.4962</v>
      </c>
      <c r="E2305" s="145" t="n">
        <v>-14421.64962</v>
      </c>
      <c r="F2305" s="149" t="n">
        <f aca="false">IF(REF_DT&lt;=LastDay,INDEX(IntraMonth_Buckets,MATCH($A2305,IntraSumMonths,0),1),INDEX(BucketTable,MATCH($A2305,SumMonths,0),1))</f>
        <v>6</v>
      </c>
      <c r="G2305" s="144" t="str">
        <f aca="false">INDEX(Book_Type,MATCH($B2305,Book,0),1)</f>
        <v>D</v>
      </c>
      <c r="H2305" s="144" t="str">
        <f aca="false">$F2305&amp;$C2305</f>
        <v>6IF-NWPL_ROCKY_M</v>
      </c>
    </row>
    <row r="2306" customFormat="false" ht="12.75" hidden="false" customHeight="false" outlineLevel="0" collapsed="false">
      <c r="A2306" s="148" t="n">
        <v>37712</v>
      </c>
      <c r="B2306" s="144" t="s">
        <v>123</v>
      </c>
      <c r="C2306" s="144" t="s">
        <v>58</v>
      </c>
      <c r="D2306" s="145" t="n">
        <v>14421.6496</v>
      </c>
      <c r="E2306" s="145" t="n">
        <v>-2884.32992</v>
      </c>
      <c r="F2306" s="149" t="n">
        <f aca="false">IF(REF_DT&lt;=LastDay,INDEX(IntraMonth_Buckets,MATCH($A2306,IntraSumMonths,0),1),INDEX(BucketTable,MATCH($A2306,SumMonths,0),1))</f>
        <v>6</v>
      </c>
      <c r="G2306" s="144" t="str">
        <f aca="false">INDEX(Book_Type,MATCH($B2306,Book,0),1)</f>
        <v>D</v>
      </c>
      <c r="H2306" s="144" t="str">
        <f aca="false">$F2306&amp;$C2306</f>
        <v>6IF-WAHA-TX</v>
      </c>
    </row>
    <row r="2307" customFormat="false" ht="12.75" hidden="false" customHeight="false" outlineLevel="0" collapsed="false">
      <c r="A2307" s="148" t="n">
        <v>37712</v>
      </c>
      <c r="B2307" s="144" t="s">
        <v>123</v>
      </c>
      <c r="C2307" s="144" t="s">
        <v>18</v>
      </c>
      <c r="D2307" s="145" t="n">
        <v>-28843.2992</v>
      </c>
      <c r="E2307" s="145" t="n">
        <v>288.432992</v>
      </c>
      <c r="F2307" s="149" t="n">
        <f aca="false">IF(REF_DT&lt;=LastDay,INDEX(IntraMonth_Buckets,MATCH($A2307,IntraSumMonths,0),1),INDEX(BucketTable,MATCH($A2307,SumMonths,0),1))</f>
        <v>6</v>
      </c>
      <c r="G2307" s="144" t="str">
        <f aca="false">INDEX(Book_Type,MATCH($B2307,Book,0),1)</f>
        <v>D</v>
      </c>
      <c r="H2307" s="144" t="str">
        <f aca="false">$F2307&amp;$C2307</f>
        <v>6NGI-MALIN</v>
      </c>
    </row>
    <row r="2308" customFormat="false" ht="12.75" hidden="false" customHeight="false" outlineLevel="0" collapsed="false">
      <c r="A2308" s="148" t="n">
        <v>37712</v>
      </c>
      <c r="B2308" s="144" t="s">
        <v>123</v>
      </c>
      <c r="C2308" s="144" t="s">
        <v>13</v>
      </c>
      <c r="D2308" s="145" t="n">
        <v>-102691.7597</v>
      </c>
      <c r="E2308" s="145" t="n">
        <v>0</v>
      </c>
      <c r="F2308" s="149" t="n">
        <f aca="false">IF(REF_DT&lt;=LastDay,INDEX(IntraMonth_Buckets,MATCH($A2308,IntraSumMonths,0),1),INDEX(BucketTable,MATCH($A2308,SumMonths,0),1))</f>
        <v>6</v>
      </c>
      <c r="G2308" s="144" t="str">
        <f aca="false">INDEX(Book_Type,MATCH($B2308,Book,0),1)</f>
        <v>D</v>
      </c>
      <c r="H2308" s="144" t="str">
        <f aca="false">$F2308&amp;$C2308</f>
        <v>6NGI-PGE/CG</v>
      </c>
    </row>
    <row r="2309" customFormat="false" ht="12.75" hidden="false" customHeight="false" outlineLevel="0" collapsed="false">
      <c r="A2309" s="148" t="n">
        <v>37712</v>
      </c>
      <c r="B2309" s="144" t="s">
        <v>123</v>
      </c>
      <c r="C2309" s="144" t="s">
        <v>20</v>
      </c>
      <c r="D2309" s="145" t="n">
        <v>271173.1616</v>
      </c>
      <c r="E2309" s="145" t="n">
        <v>-27117.31616</v>
      </c>
      <c r="F2309" s="149" t="n">
        <f aca="false">IF(REF_DT&lt;=LastDay,INDEX(IntraMonth_Buckets,MATCH($A2309,IntraSumMonths,0),1),INDEX(BucketTable,MATCH($A2309,SumMonths,0),1))</f>
        <v>6</v>
      </c>
      <c r="G2309" s="144" t="str">
        <f aca="false">INDEX(Book_Type,MATCH($B2309,Book,0),1)</f>
        <v>D</v>
      </c>
      <c r="H2309" s="144" t="str">
        <f aca="false">$F2309&amp;$C2309</f>
        <v>6NGI-SOCAL</v>
      </c>
    </row>
    <row r="2310" customFormat="false" ht="12.75" hidden="false" customHeight="false" outlineLevel="0" collapsed="false">
      <c r="A2310" s="148" t="n">
        <v>37712</v>
      </c>
      <c r="B2310" s="144" t="s">
        <v>123</v>
      </c>
      <c r="C2310" s="144" t="s">
        <v>167</v>
      </c>
      <c r="D2310" s="145" t="n">
        <v>-144216.4962</v>
      </c>
      <c r="E2310" s="145" t="n">
        <v>0</v>
      </c>
      <c r="F2310" s="149" t="n">
        <f aca="false">IF(REF_DT&lt;=LastDay,INDEX(IntraMonth_Buckets,MATCH($A2310,IntraSumMonths,0),1),INDEX(BucketTable,MATCH($A2310,SumMonths,0),1))</f>
        <v>6</v>
      </c>
      <c r="G2310" s="144" t="str">
        <f aca="false">INDEX(Book_Type,MATCH($B2310,Book,0),1)</f>
        <v>D</v>
      </c>
      <c r="H2310" s="144" t="str">
        <f aca="false">$F2310&amp;$C2310</f>
        <v>6NGW/OPAL</v>
      </c>
    </row>
    <row r="2311" customFormat="false" ht="12.75" hidden="false" customHeight="false" outlineLevel="0" collapsed="false">
      <c r="A2311" s="148" t="n">
        <v>37742</v>
      </c>
      <c r="B2311" s="144" t="s">
        <v>123</v>
      </c>
      <c r="C2311" s="144" t="s">
        <v>36</v>
      </c>
      <c r="D2311" s="145" t="n">
        <v>438146.4798</v>
      </c>
      <c r="E2311" s="145" t="n">
        <v>-4381.464798</v>
      </c>
      <c r="F2311" s="149" t="n">
        <f aca="false">IF(REF_DT&lt;=LastDay,INDEX(IntraMonth_Buckets,MATCH($A2311,IntraSumMonths,0),1),INDEX(BucketTable,MATCH($A2311,SumMonths,0),1))</f>
        <v>6</v>
      </c>
      <c r="G2311" s="144" t="str">
        <f aca="false">INDEX(Book_Type,MATCH($B2311,Book,0),1)</f>
        <v>D</v>
      </c>
      <c r="H2311" s="144" t="str">
        <f aca="false">$F2311&amp;$C2311</f>
        <v>6IF-CIG/RKYMTN</v>
      </c>
    </row>
    <row r="2312" customFormat="false" ht="12.75" hidden="false" customHeight="false" outlineLevel="0" collapsed="false">
      <c r="A2312" s="148" t="n">
        <v>37742</v>
      </c>
      <c r="B2312" s="144" t="s">
        <v>123</v>
      </c>
      <c r="C2312" s="144" t="s">
        <v>35</v>
      </c>
      <c r="D2312" s="145" t="n">
        <v>-445663.3347</v>
      </c>
      <c r="E2312" s="145" t="n">
        <v>4456.633347</v>
      </c>
      <c r="F2312" s="149" t="n">
        <f aca="false">IF(REF_DT&lt;=LastDay,INDEX(IntraMonth_Buckets,MATCH($A2312,IntraSumMonths,0),1),INDEX(BucketTable,MATCH($A2312,SumMonths,0),1))</f>
        <v>6</v>
      </c>
      <c r="G2312" s="144" t="str">
        <f aca="false">INDEX(Book_Type,MATCH($B2312,Book,0),1)</f>
        <v>D</v>
      </c>
      <c r="H2312" s="144" t="str">
        <f aca="false">$F2312&amp;$C2312</f>
        <v>6IF-CIG/WIC</v>
      </c>
    </row>
    <row r="2313" customFormat="false" ht="12.75" hidden="false" customHeight="false" outlineLevel="0" collapsed="false">
      <c r="A2313" s="148" t="n">
        <v>37742</v>
      </c>
      <c r="B2313" s="144" t="s">
        <v>123</v>
      </c>
      <c r="C2313" s="144" t="s">
        <v>46</v>
      </c>
      <c r="D2313" s="145" t="n">
        <v>-27467.2377</v>
      </c>
      <c r="E2313" s="145" t="n">
        <v>2746.72377</v>
      </c>
      <c r="F2313" s="149" t="n">
        <f aca="false">IF(REF_DT&lt;=LastDay,INDEX(IntraMonth_Buckets,MATCH($A2313,IntraSumMonths,0),1),INDEX(BucketTable,MATCH($A2313,SumMonths,0),1))</f>
        <v>6</v>
      </c>
      <c r="G2313" s="144" t="str">
        <f aca="false">INDEX(Book_Type,MATCH($B2313,Book,0),1)</f>
        <v>D</v>
      </c>
      <c r="H2313" s="144" t="str">
        <f aca="false">$F2313&amp;$C2313</f>
        <v>6IF-ELPO/PERMIAN</v>
      </c>
    </row>
    <row r="2314" customFormat="false" ht="12.75" hidden="false" customHeight="false" outlineLevel="0" collapsed="false">
      <c r="A2314" s="148" t="n">
        <v>37742</v>
      </c>
      <c r="B2314" s="144" t="s">
        <v>123</v>
      </c>
      <c r="C2314" s="144" t="s">
        <v>51</v>
      </c>
      <c r="D2314" s="145" t="n">
        <v>-9197.9163</v>
      </c>
      <c r="E2314" s="145" t="n">
        <v>919.79163</v>
      </c>
      <c r="F2314" s="149" t="n">
        <f aca="false">IF(REF_DT&lt;=LastDay,INDEX(IntraMonth_Buckets,MATCH($A2314,IntraSumMonths,0),1),INDEX(BucketTable,MATCH($A2314,SumMonths,0),1))</f>
        <v>6</v>
      </c>
      <c r="G2314" s="144" t="str">
        <f aca="false">INDEX(Book_Type,MATCH($B2314,Book,0),1)</f>
        <v>D</v>
      </c>
      <c r="H2314" s="144" t="str">
        <f aca="false">$F2314&amp;$C2314</f>
        <v>6IF-ELPO/SJ</v>
      </c>
    </row>
    <row r="2315" customFormat="false" ht="12.75" hidden="false" customHeight="false" outlineLevel="0" collapsed="false">
      <c r="A2315" s="148" t="n">
        <v>37742</v>
      </c>
      <c r="B2315" s="144" t="s">
        <v>123</v>
      </c>
      <c r="C2315" s="144" t="s">
        <v>66</v>
      </c>
      <c r="D2315" s="145" t="n">
        <v>0</v>
      </c>
      <c r="E2315" s="145" t="n">
        <v>0</v>
      </c>
      <c r="F2315" s="149" t="n">
        <f aca="false">IF(REF_DT&lt;=LastDay,INDEX(IntraMonth_Buckets,MATCH($A2315,IntraSumMonths,0),1),INDEX(BucketTable,MATCH($A2315,SumMonths,0),1))</f>
        <v>6</v>
      </c>
      <c r="G2315" s="144" t="str">
        <f aca="false">INDEX(Book_Type,MATCH($B2315,Book,0),1)</f>
        <v>D</v>
      </c>
      <c r="H2315" s="144" t="str">
        <f aca="false">$F2315&amp;$C2315</f>
        <v>6IF-NTHWST/CANBR</v>
      </c>
    </row>
    <row r="2316" customFormat="false" ht="12.75" hidden="false" customHeight="false" outlineLevel="0" collapsed="false">
      <c r="A2316" s="148" t="n">
        <v>37742</v>
      </c>
      <c r="B2316" s="144" t="s">
        <v>123</v>
      </c>
      <c r="C2316" s="144" t="s">
        <v>27</v>
      </c>
      <c r="D2316" s="145" t="n">
        <v>148554.4449</v>
      </c>
      <c r="E2316" s="145" t="n">
        <v>-14855.44449</v>
      </c>
      <c r="F2316" s="149" t="n">
        <f aca="false">IF(REF_DT&lt;=LastDay,INDEX(IntraMonth_Buckets,MATCH($A2316,IntraSumMonths,0),1),INDEX(BucketTable,MATCH($A2316,SumMonths,0),1))</f>
        <v>6</v>
      </c>
      <c r="G2316" s="144" t="str">
        <f aca="false">INDEX(Book_Type,MATCH($B2316,Book,0),1)</f>
        <v>D</v>
      </c>
      <c r="H2316" s="144" t="str">
        <f aca="false">$F2316&amp;$C2316</f>
        <v>6IF-NWPL_ROCKY_M</v>
      </c>
    </row>
    <row r="2317" customFormat="false" ht="12.75" hidden="false" customHeight="false" outlineLevel="0" collapsed="false">
      <c r="A2317" s="148" t="n">
        <v>37742</v>
      </c>
      <c r="B2317" s="144" t="s">
        <v>123</v>
      </c>
      <c r="C2317" s="144" t="s">
        <v>58</v>
      </c>
      <c r="D2317" s="145" t="n">
        <v>14855.4444</v>
      </c>
      <c r="E2317" s="145" t="n">
        <v>-2971.08888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6IF-WAHA-TX</v>
      </c>
    </row>
    <row r="2318" customFormat="false" ht="12.75" hidden="false" customHeight="false" outlineLevel="0" collapsed="false">
      <c r="A2318" s="148" t="n">
        <v>37742</v>
      </c>
      <c r="B2318" s="144" t="s">
        <v>123</v>
      </c>
      <c r="C2318" s="144" t="s">
        <v>18</v>
      </c>
      <c r="D2318" s="145" t="n">
        <v>-29710.889</v>
      </c>
      <c r="E2318" s="145" t="n">
        <v>297.10889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6NGI-MALIN</v>
      </c>
    </row>
    <row r="2319" customFormat="false" ht="12.75" hidden="false" customHeight="false" outlineLevel="0" collapsed="false">
      <c r="A2319" s="148" t="n">
        <v>37742</v>
      </c>
      <c r="B2319" s="144" t="s">
        <v>123</v>
      </c>
      <c r="C2319" s="144" t="s">
        <v>13</v>
      </c>
      <c r="D2319" s="145" t="n">
        <v>-79534.1329</v>
      </c>
      <c r="E2319" s="145" t="n">
        <v>0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6NGI-PGE/CG</v>
      </c>
    </row>
    <row r="2320" customFormat="false" ht="12.75" hidden="false" customHeight="false" outlineLevel="0" collapsed="false">
      <c r="A2320" s="148" t="n">
        <v>37742</v>
      </c>
      <c r="B2320" s="144" t="s">
        <v>123</v>
      </c>
      <c r="C2320" s="144" t="s">
        <v>20</v>
      </c>
      <c r="D2320" s="145" t="n">
        <v>197680.9204</v>
      </c>
      <c r="E2320" s="145" t="n">
        <v>-19768.09204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6NGI-SOCAL</v>
      </c>
    </row>
    <row r="2321" customFormat="false" ht="12.75" hidden="false" customHeight="false" outlineLevel="0" collapsed="false">
      <c r="A2321" s="148" t="n">
        <v>37742</v>
      </c>
      <c r="B2321" s="144" t="s">
        <v>123</v>
      </c>
      <c r="C2321" s="144" t="s">
        <v>167</v>
      </c>
      <c r="D2321" s="145" t="n">
        <v>-148554.445</v>
      </c>
      <c r="E2321" s="145" t="n">
        <v>0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6NGW/OPAL</v>
      </c>
    </row>
    <row r="2322" customFormat="false" ht="12.75" hidden="false" customHeight="false" outlineLevel="0" collapsed="false">
      <c r="A2322" s="148" t="n">
        <v>37773</v>
      </c>
      <c r="B2322" s="144" t="s">
        <v>123</v>
      </c>
      <c r="C2322" s="144" t="s">
        <v>36</v>
      </c>
      <c r="D2322" s="145" t="n">
        <v>422589.8109</v>
      </c>
      <c r="E2322" s="145" t="n">
        <v>-4225.898109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6IF-CIG/RKYMTN</v>
      </c>
    </row>
    <row r="2323" customFormat="false" ht="12.75" hidden="false" customHeight="false" outlineLevel="0" collapsed="false">
      <c r="A2323" s="148" t="n">
        <v>37773</v>
      </c>
      <c r="B2323" s="144" t="s">
        <v>123</v>
      </c>
      <c r="C2323" s="144" t="s">
        <v>35</v>
      </c>
      <c r="D2323" s="145" t="n">
        <v>-429839.7751</v>
      </c>
      <c r="E2323" s="145" t="n">
        <v>4298.397751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6IF-CIG/WIC</v>
      </c>
    </row>
    <row r="2324" customFormat="false" ht="12.75" hidden="false" customHeight="false" outlineLevel="0" collapsed="false">
      <c r="A2324" s="148" t="n">
        <v>37773</v>
      </c>
      <c r="B2324" s="144" t="s">
        <v>123</v>
      </c>
      <c r="C2324" s="144" t="s">
        <v>46</v>
      </c>
      <c r="D2324" s="145" t="n">
        <v>-23977.4179</v>
      </c>
      <c r="E2324" s="145" t="n">
        <v>2397.74179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6IF-ELPO/PERMIAN</v>
      </c>
    </row>
    <row r="2325" customFormat="false" ht="12.75" hidden="false" customHeight="false" outlineLevel="0" collapsed="false">
      <c r="A2325" s="148" t="n">
        <v>37773</v>
      </c>
      <c r="B2325" s="144" t="s">
        <v>123</v>
      </c>
      <c r="C2325" s="144" t="s">
        <v>51</v>
      </c>
      <c r="D2325" s="145" t="n">
        <v>-9210.9889</v>
      </c>
      <c r="E2325" s="145" t="n">
        <v>921.09889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6IF-ELPO/SJ</v>
      </c>
    </row>
    <row r="2326" customFormat="false" ht="12.75" hidden="false" customHeight="false" outlineLevel="0" collapsed="false">
      <c r="A2326" s="148" t="n">
        <v>37773</v>
      </c>
      <c r="B2326" s="144" t="s">
        <v>123</v>
      </c>
      <c r="C2326" s="144" t="s">
        <v>66</v>
      </c>
      <c r="D2326" s="145" t="n">
        <v>0</v>
      </c>
      <c r="E2326" s="145" t="n">
        <v>0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6IF-NTHWST/CANBR</v>
      </c>
    </row>
    <row r="2327" customFormat="false" ht="12.75" hidden="false" customHeight="false" outlineLevel="0" collapsed="false">
      <c r="A2327" s="148" t="n">
        <v>37773</v>
      </c>
      <c r="B2327" s="144" t="s">
        <v>123</v>
      </c>
      <c r="C2327" s="144" t="s">
        <v>27</v>
      </c>
      <c r="D2327" s="145" t="n">
        <v>143279.9251</v>
      </c>
      <c r="E2327" s="145" t="n">
        <v>-14327.99251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6IF-NWPL_ROCKY_M</v>
      </c>
    </row>
    <row r="2328" customFormat="false" ht="12.75" hidden="false" customHeight="false" outlineLevel="0" collapsed="false">
      <c r="A2328" s="148" t="n">
        <v>37773</v>
      </c>
      <c r="B2328" s="144" t="s">
        <v>123</v>
      </c>
      <c r="C2328" s="144" t="s">
        <v>58</v>
      </c>
      <c r="D2328" s="145" t="n">
        <v>14327.9925</v>
      </c>
      <c r="E2328" s="145" t="n">
        <v>-2865.5985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6IF-WAHA-TX</v>
      </c>
    </row>
    <row r="2329" customFormat="false" ht="12.75" hidden="false" customHeight="false" outlineLevel="0" collapsed="false">
      <c r="A2329" s="148" t="n">
        <v>37773</v>
      </c>
      <c r="B2329" s="144" t="s">
        <v>123</v>
      </c>
      <c r="C2329" s="144" t="s">
        <v>18</v>
      </c>
      <c r="D2329" s="145" t="n">
        <v>0</v>
      </c>
      <c r="E2329" s="145" t="n">
        <v>0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6NGI-MALIN</v>
      </c>
    </row>
    <row r="2330" customFormat="false" ht="12.75" hidden="false" customHeight="false" outlineLevel="0" collapsed="false">
      <c r="A2330" s="148" t="n">
        <v>37773</v>
      </c>
      <c r="B2330" s="144" t="s">
        <v>123</v>
      </c>
      <c r="C2330" s="144" t="s">
        <v>13</v>
      </c>
      <c r="D2330" s="145" t="n">
        <v>-60144.1366</v>
      </c>
      <c r="E2330" s="145" t="n">
        <v>0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6NGI-PGE/CG</v>
      </c>
    </row>
    <row r="2331" customFormat="false" ht="12.75" hidden="false" customHeight="false" outlineLevel="0" collapsed="false">
      <c r="A2331" s="148" t="n">
        <v>37773</v>
      </c>
      <c r="B2331" s="144" t="s">
        <v>123</v>
      </c>
      <c r="C2331" s="144" t="s">
        <v>20</v>
      </c>
      <c r="D2331" s="145" t="n">
        <v>244215.8563</v>
      </c>
      <c r="E2331" s="145" t="n">
        <v>-24421.58563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6NGI-SOCAL</v>
      </c>
    </row>
    <row r="2332" customFormat="false" ht="12.75" hidden="false" customHeight="false" outlineLevel="0" collapsed="false">
      <c r="A2332" s="148" t="n">
        <v>37773</v>
      </c>
      <c r="B2332" s="144" t="s">
        <v>123</v>
      </c>
      <c r="C2332" s="144" t="s">
        <v>167</v>
      </c>
      <c r="D2332" s="145" t="n">
        <v>-143279.925</v>
      </c>
      <c r="E2332" s="145" t="n">
        <v>0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6NGW/OPAL</v>
      </c>
    </row>
    <row r="2333" customFormat="false" ht="12.75" hidden="false" customHeight="false" outlineLevel="0" collapsed="false">
      <c r="A2333" s="148" t="n">
        <v>37803</v>
      </c>
      <c r="B2333" s="144" t="s">
        <v>123</v>
      </c>
      <c r="C2333" s="144" t="s">
        <v>36</v>
      </c>
      <c r="D2333" s="145" t="n">
        <v>435213.0583</v>
      </c>
      <c r="E2333" s="145" t="n">
        <v>-4352.130583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6IF-CIG/RKYMTN</v>
      </c>
    </row>
    <row r="2334" customFormat="false" ht="12.75" hidden="false" customHeight="false" outlineLevel="0" collapsed="false">
      <c r="A2334" s="148" t="n">
        <v>37803</v>
      </c>
      <c r="B2334" s="144" t="s">
        <v>123</v>
      </c>
      <c r="C2334" s="144" t="s">
        <v>35</v>
      </c>
      <c r="D2334" s="145" t="n">
        <v>-442679.5873</v>
      </c>
      <c r="E2334" s="145" t="n">
        <v>4426.795873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6IF-CIG/WIC</v>
      </c>
    </row>
    <row r="2335" customFormat="false" ht="12.75" hidden="false" customHeight="false" outlineLevel="0" collapsed="false">
      <c r="A2335" s="148" t="n">
        <v>37803</v>
      </c>
      <c r="B2335" s="144" t="s">
        <v>123</v>
      </c>
      <c r="C2335" s="144" t="s">
        <v>46</v>
      </c>
      <c r="D2335" s="145" t="n">
        <v>-27283.3426</v>
      </c>
      <c r="E2335" s="145" t="n">
        <v>2728.33426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6IF-ELPO/PERMIAN</v>
      </c>
    </row>
    <row r="2336" customFormat="false" ht="12.75" hidden="false" customHeight="false" outlineLevel="0" collapsed="false">
      <c r="A2336" s="148" t="n">
        <v>37803</v>
      </c>
      <c r="B2336" s="144" t="s">
        <v>123</v>
      </c>
      <c r="C2336" s="144" t="s">
        <v>51</v>
      </c>
      <c r="D2336" s="145" t="n">
        <v>-10194.0065</v>
      </c>
      <c r="E2336" s="145" t="n">
        <v>1019.40065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6IF-ELPO/SJ</v>
      </c>
    </row>
    <row r="2337" customFormat="false" ht="12.75" hidden="false" customHeight="false" outlineLevel="0" collapsed="false">
      <c r="A2337" s="148" t="n">
        <v>37803</v>
      </c>
      <c r="B2337" s="144" t="s">
        <v>123</v>
      </c>
      <c r="C2337" s="144" t="s">
        <v>66</v>
      </c>
      <c r="D2337" s="145" t="n">
        <v>0</v>
      </c>
      <c r="E2337" s="145" t="n">
        <v>0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6IF-NTHWST/CANBR</v>
      </c>
    </row>
    <row r="2338" customFormat="false" ht="12.75" hidden="false" customHeight="false" outlineLevel="0" collapsed="false">
      <c r="A2338" s="148" t="n">
        <v>37803</v>
      </c>
      <c r="B2338" s="144" t="s">
        <v>123</v>
      </c>
      <c r="C2338" s="144" t="s">
        <v>27</v>
      </c>
      <c r="D2338" s="145" t="n">
        <v>147559.8625</v>
      </c>
      <c r="E2338" s="145" t="n">
        <v>-14755.98625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6IF-NWPL_ROCKY_M</v>
      </c>
    </row>
    <row r="2339" customFormat="false" ht="12.75" hidden="false" customHeight="false" outlineLevel="0" collapsed="false">
      <c r="A2339" s="148" t="n">
        <v>37803</v>
      </c>
      <c r="B2339" s="144" t="s">
        <v>123</v>
      </c>
      <c r="C2339" s="144" t="s">
        <v>58</v>
      </c>
      <c r="D2339" s="145" t="n">
        <v>14755.9862</v>
      </c>
      <c r="E2339" s="145" t="n">
        <v>-2951.19724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6IF-WAHA-TX</v>
      </c>
    </row>
    <row r="2340" customFormat="false" ht="12.75" hidden="false" customHeight="false" outlineLevel="0" collapsed="false">
      <c r="A2340" s="148" t="n">
        <v>37803</v>
      </c>
      <c r="B2340" s="144" t="s">
        <v>123</v>
      </c>
      <c r="C2340" s="144" t="s">
        <v>18</v>
      </c>
      <c r="D2340" s="145" t="n">
        <v>0</v>
      </c>
      <c r="E2340" s="145" t="n">
        <v>0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6NGI-MALIN</v>
      </c>
    </row>
    <row r="2341" customFormat="false" ht="12.75" hidden="false" customHeight="false" outlineLevel="0" collapsed="false">
      <c r="A2341" s="148" t="n">
        <v>37803</v>
      </c>
      <c r="B2341" s="144" t="s">
        <v>123</v>
      </c>
      <c r="C2341" s="144" t="s">
        <v>13</v>
      </c>
      <c r="D2341" s="145" t="n">
        <v>-33532.2647</v>
      </c>
      <c r="E2341" s="145" t="n">
        <v>0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6NGI-PGE/CG</v>
      </c>
    </row>
    <row r="2342" customFormat="false" ht="12.75" hidden="false" customHeight="false" outlineLevel="0" collapsed="false">
      <c r="A2342" s="148" t="n">
        <v>37803</v>
      </c>
      <c r="B2342" s="144" t="s">
        <v>123</v>
      </c>
      <c r="C2342" s="144" t="s">
        <v>20</v>
      </c>
      <c r="D2342" s="145" t="n">
        <v>155792.7506</v>
      </c>
      <c r="E2342" s="145" t="n">
        <v>-15579.27506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6NGI-SOCAL</v>
      </c>
    </row>
    <row r="2343" customFormat="false" ht="12.75" hidden="false" customHeight="false" outlineLevel="0" collapsed="false">
      <c r="A2343" s="148" t="n">
        <v>37803</v>
      </c>
      <c r="B2343" s="144" t="s">
        <v>123</v>
      </c>
      <c r="C2343" s="144" t="s">
        <v>167</v>
      </c>
      <c r="D2343" s="145" t="n">
        <v>-147559.8624</v>
      </c>
      <c r="E2343" s="145" t="n">
        <v>0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6NGW/OPAL</v>
      </c>
    </row>
    <row r="2344" customFormat="false" ht="12.75" hidden="false" customHeight="false" outlineLevel="0" collapsed="false">
      <c r="A2344" s="148" t="n">
        <v>37834</v>
      </c>
      <c r="B2344" s="144" t="s">
        <v>123</v>
      </c>
      <c r="C2344" s="144" t="s">
        <v>36</v>
      </c>
      <c r="D2344" s="145" t="n">
        <v>433659.1803</v>
      </c>
      <c r="E2344" s="145" t="n">
        <v>-4336.591803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6IF-CIG/RKYMTN</v>
      </c>
    </row>
    <row r="2345" customFormat="false" ht="12.75" hidden="false" customHeight="false" outlineLevel="0" collapsed="false">
      <c r="A2345" s="148" t="n">
        <v>37834</v>
      </c>
      <c r="B2345" s="144" t="s">
        <v>123</v>
      </c>
      <c r="C2345" s="144" t="s">
        <v>35</v>
      </c>
      <c r="D2345" s="145" t="n">
        <v>-441099.0508</v>
      </c>
      <c r="E2345" s="145" t="n">
        <v>4410.990508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6IF-CIG/WIC</v>
      </c>
    </row>
    <row r="2346" customFormat="false" ht="12.75" hidden="false" customHeight="false" outlineLevel="0" collapsed="false">
      <c r="A2346" s="148" t="n">
        <v>37834</v>
      </c>
      <c r="B2346" s="144" t="s">
        <v>123</v>
      </c>
      <c r="C2346" s="144" t="s">
        <v>46</v>
      </c>
      <c r="D2346" s="145" t="n">
        <v>-28554.7606</v>
      </c>
      <c r="E2346" s="145" t="n">
        <v>2855.47606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6IF-ELPO/PERMIAN</v>
      </c>
    </row>
    <row r="2347" customFormat="false" ht="12.75" hidden="false" customHeight="false" outlineLevel="0" collapsed="false">
      <c r="A2347" s="148" t="n">
        <v>37834</v>
      </c>
      <c r="B2347" s="144" t="s">
        <v>123</v>
      </c>
      <c r="C2347" s="144" t="s">
        <v>51</v>
      </c>
      <c r="D2347" s="145" t="n">
        <v>-10028.6004</v>
      </c>
      <c r="E2347" s="145" t="n">
        <v>1002.86004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6IF-ELPO/SJ</v>
      </c>
    </row>
    <row r="2348" customFormat="false" ht="12.75" hidden="false" customHeight="false" outlineLevel="0" collapsed="false">
      <c r="A2348" s="148" t="n">
        <v>37834</v>
      </c>
      <c r="B2348" s="144" t="s">
        <v>123</v>
      </c>
      <c r="C2348" s="144" t="s">
        <v>66</v>
      </c>
      <c r="D2348" s="145" t="n">
        <v>0</v>
      </c>
      <c r="E2348" s="145" t="n">
        <v>0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6IF-NTHWST/CANBR</v>
      </c>
    </row>
    <row r="2349" customFormat="false" ht="12.75" hidden="false" customHeight="false" outlineLevel="0" collapsed="false">
      <c r="A2349" s="148" t="n">
        <v>37834</v>
      </c>
      <c r="B2349" s="144" t="s">
        <v>123</v>
      </c>
      <c r="C2349" s="144" t="s">
        <v>27</v>
      </c>
      <c r="D2349" s="145" t="n">
        <v>147033.017</v>
      </c>
      <c r="E2349" s="145" t="n">
        <v>-14703.3017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6IF-NWPL_ROCKY_M</v>
      </c>
    </row>
    <row r="2350" customFormat="false" ht="12.75" hidden="false" customHeight="false" outlineLevel="0" collapsed="false">
      <c r="A2350" s="148" t="n">
        <v>37834</v>
      </c>
      <c r="B2350" s="144" t="s">
        <v>123</v>
      </c>
      <c r="C2350" s="144" t="s">
        <v>58</v>
      </c>
      <c r="D2350" s="145" t="n">
        <v>14703.3018</v>
      </c>
      <c r="E2350" s="145" t="n">
        <v>-2940.66036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6IF-WAHA-TX</v>
      </c>
    </row>
    <row r="2351" customFormat="false" ht="12.75" hidden="false" customHeight="false" outlineLevel="0" collapsed="false">
      <c r="A2351" s="148" t="n">
        <v>37834</v>
      </c>
      <c r="B2351" s="144" t="s">
        <v>123</v>
      </c>
      <c r="C2351" s="144" t="s">
        <v>18</v>
      </c>
      <c r="D2351" s="145" t="n">
        <v>0</v>
      </c>
      <c r="E2351" s="145" t="n">
        <v>0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6NGI-MALIN</v>
      </c>
    </row>
    <row r="2352" customFormat="false" ht="12.75" hidden="false" customHeight="false" outlineLevel="0" collapsed="false">
      <c r="A2352" s="148" t="n">
        <v>37834</v>
      </c>
      <c r="B2352" s="144" t="s">
        <v>123</v>
      </c>
      <c r="C2352" s="144" t="s">
        <v>13</v>
      </c>
      <c r="D2352" s="145" t="n">
        <v>-7505.3241</v>
      </c>
      <c r="E2352" s="145" t="n">
        <v>0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6NGI-PGE/CG</v>
      </c>
    </row>
    <row r="2353" customFormat="false" ht="12.75" hidden="false" customHeight="false" outlineLevel="0" collapsed="false">
      <c r="A2353" s="148" t="n">
        <v>37834</v>
      </c>
      <c r="B2353" s="144" t="s">
        <v>123</v>
      </c>
      <c r="C2353" s="144" t="s">
        <v>20</v>
      </c>
      <c r="D2353" s="145" t="n">
        <v>122156.9272</v>
      </c>
      <c r="E2353" s="145" t="n">
        <v>-12215.69272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6NGI-SOCAL</v>
      </c>
    </row>
    <row r="2354" customFormat="false" ht="12.75" hidden="false" customHeight="false" outlineLevel="0" collapsed="false">
      <c r="A2354" s="148" t="n">
        <v>37834</v>
      </c>
      <c r="B2354" s="144" t="s">
        <v>123</v>
      </c>
      <c r="C2354" s="144" t="s">
        <v>167</v>
      </c>
      <c r="D2354" s="145" t="n">
        <v>-147033.017</v>
      </c>
      <c r="E2354" s="145" t="n">
        <v>0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6NGW/OPAL</v>
      </c>
    </row>
    <row r="2355" customFormat="false" ht="12.75" hidden="false" customHeight="false" outlineLevel="0" collapsed="false">
      <c r="A2355" s="148" t="n">
        <v>37865</v>
      </c>
      <c r="B2355" s="144" t="s">
        <v>123</v>
      </c>
      <c r="C2355" s="144" t="s">
        <v>36</v>
      </c>
      <c r="D2355" s="145" t="n">
        <v>418127.9057</v>
      </c>
      <c r="E2355" s="145" t="n">
        <v>-4181.279057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6IF-CIG/RKYMTN</v>
      </c>
    </row>
    <row r="2356" customFormat="false" ht="12.75" hidden="false" customHeight="false" outlineLevel="0" collapsed="false">
      <c r="A2356" s="148" t="n">
        <v>37865</v>
      </c>
      <c r="B2356" s="144" t="s">
        <v>123</v>
      </c>
      <c r="C2356" s="144" t="s">
        <v>35</v>
      </c>
      <c r="D2356" s="145" t="n">
        <v>-425301.3213</v>
      </c>
      <c r="E2356" s="145" t="n">
        <v>4253.013213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6IF-CIG/WIC</v>
      </c>
    </row>
    <row r="2357" customFormat="false" ht="12.75" hidden="false" customHeight="false" outlineLevel="0" collapsed="false">
      <c r="A2357" s="148" t="n">
        <v>37865</v>
      </c>
      <c r="B2357" s="144" t="s">
        <v>123</v>
      </c>
      <c r="C2357" s="144" t="s">
        <v>46</v>
      </c>
      <c r="D2357" s="145" t="n">
        <v>-22360.4533</v>
      </c>
      <c r="E2357" s="145" t="n">
        <v>2236.04533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6IF-ELPO/PERMIAN</v>
      </c>
    </row>
    <row r="2358" customFormat="false" ht="12.75" hidden="false" customHeight="false" outlineLevel="0" collapsed="false">
      <c r="A2358" s="148" t="n">
        <v>37865</v>
      </c>
      <c r="B2358" s="144" t="s">
        <v>123</v>
      </c>
      <c r="C2358" s="144" t="s">
        <v>51</v>
      </c>
      <c r="D2358" s="145" t="n">
        <v>-10059.794</v>
      </c>
      <c r="E2358" s="145" t="n">
        <v>1005.9794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6IF-ELPO/SJ</v>
      </c>
    </row>
    <row r="2359" customFormat="false" ht="12.75" hidden="false" customHeight="false" outlineLevel="0" collapsed="false">
      <c r="A2359" s="148" t="n">
        <v>37865</v>
      </c>
      <c r="B2359" s="144" t="s">
        <v>123</v>
      </c>
      <c r="C2359" s="144" t="s">
        <v>66</v>
      </c>
      <c r="D2359" s="145" t="n">
        <v>0</v>
      </c>
      <c r="E2359" s="145" t="n">
        <v>0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6IF-NTHWST/CANBR</v>
      </c>
    </row>
    <row r="2360" customFormat="false" ht="12.75" hidden="false" customHeight="false" outlineLevel="0" collapsed="false">
      <c r="A2360" s="148" t="n">
        <v>37865</v>
      </c>
      <c r="B2360" s="144" t="s">
        <v>123</v>
      </c>
      <c r="C2360" s="144" t="s">
        <v>27</v>
      </c>
      <c r="D2360" s="145" t="n">
        <v>141767.1071</v>
      </c>
      <c r="E2360" s="145" t="n">
        <v>-14176.71071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6IF-NWPL_ROCKY_M</v>
      </c>
    </row>
    <row r="2361" customFormat="false" ht="12.75" hidden="false" customHeight="false" outlineLevel="0" collapsed="false">
      <c r="A2361" s="148" t="n">
        <v>37865</v>
      </c>
      <c r="B2361" s="144" t="s">
        <v>123</v>
      </c>
      <c r="C2361" s="144" t="s">
        <v>58</v>
      </c>
      <c r="D2361" s="145" t="n">
        <v>14176.7107</v>
      </c>
      <c r="E2361" s="145" t="n">
        <v>-2835.34214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6IF-WAHA-TX</v>
      </c>
    </row>
    <row r="2362" customFormat="false" ht="12.75" hidden="false" customHeight="false" outlineLevel="0" collapsed="false">
      <c r="A2362" s="148" t="n">
        <v>37865</v>
      </c>
      <c r="B2362" s="144" t="s">
        <v>123</v>
      </c>
      <c r="C2362" s="144" t="s">
        <v>18</v>
      </c>
      <c r="D2362" s="145" t="n">
        <v>0</v>
      </c>
      <c r="E2362" s="145" t="n">
        <v>0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6NGI-MALIN</v>
      </c>
    </row>
    <row r="2363" customFormat="false" ht="12.75" hidden="false" customHeight="false" outlineLevel="0" collapsed="false">
      <c r="A2363" s="148" t="n">
        <v>37865</v>
      </c>
      <c r="B2363" s="144" t="s">
        <v>123</v>
      </c>
      <c r="C2363" s="144" t="s">
        <v>20</v>
      </c>
      <c r="D2363" s="145" t="n">
        <v>164579.3248</v>
      </c>
      <c r="E2363" s="145" t="n">
        <v>-16457.93248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6NGI-SOCAL</v>
      </c>
    </row>
    <row r="2364" customFormat="false" ht="12.75" hidden="false" customHeight="false" outlineLevel="0" collapsed="false">
      <c r="A2364" s="148" t="n">
        <v>37865</v>
      </c>
      <c r="B2364" s="144" t="s">
        <v>123</v>
      </c>
      <c r="C2364" s="144" t="s">
        <v>167</v>
      </c>
      <c r="D2364" s="145" t="n">
        <v>-141767.1072</v>
      </c>
      <c r="E2364" s="145" t="n">
        <v>0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6NGW/OPAL</v>
      </c>
    </row>
    <row r="2365" customFormat="false" ht="12.75" hidden="false" customHeight="false" outlineLevel="0" collapsed="false">
      <c r="A2365" s="148" t="n">
        <v>37895</v>
      </c>
      <c r="B2365" s="144" t="s">
        <v>123</v>
      </c>
      <c r="C2365" s="144" t="s">
        <v>36</v>
      </c>
      <c r="D2365" s="145" t="n">
        <v>430493.0252</v>
      </c>
      <c r="E2365" s="145" t="n">
        <v>-4304.930252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6IF-CIG/RKYMTN</v>
      </c>
    </row>
    <row r="2366" customFormat="false" ht="12.75" hidden="false" customHeight="false" outlineLevel="0" collapsed="false">
      <c r="A2366" s="148" t="n">
        <v>37895</v>
      </c>
      <c r="B2366" s="144" t="s">
        <v>123</v>
      </c>
      <c r="C2366" s="144" t="s">
        <v>35</v>
      </c>
      <c r="D2366" s="145" t="n">
        <v>-437878.5772</v>
      </c>
      <c r="E2366" s="145" t="n">
        <v>4378.785772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6IF-CIG/WIC</v>
      </c>
    </row>
    <row r="2367" customFormat="false" ht="12.75" hidden="false" customHeight="false" outlineLevel="0" collapsed="false">
      <c r="A2367" s="148" t="n">
        <v>37895</v>
      </c>
      <c r="B2367" s="144" t="s">
        <v>123</v>
      </c>
      <c r="C2367" s="144" t="s">
        <v>46</v>
      </c>
      <c r="D2367" s="145" t="n">
        <v>-26987.4455</v>
      </c>
      <c r="E2367" s="145" t="n">
        <v>2698.74455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6IF-ELPO/PERMIAN</v>
      </c>
    </row>
    <row r="2368" customFormat="false" ht="12.75" hidden="false" customHeight="false" outlineLevel="0" collapsed="false">
      <c r="A2368" s="148" t="n">
        <v>37895</v>
      </c>
      <c r="B2368" s="144" t="s">
        <v>123</v>
      </c>
      <c r="C2368" s="144" t="s">
        <v>51</v>
      </c>
      <c r="D2368" s="145" t="n">
        <v>-11030.7735</v>
      </c>
      <c r="E2368" s="145" t="n">
        <v>1103.07735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6IF-ELPO/SJ</v>
      </c>
    </row>
    <row r="2369" customFormat="false" ht="12.75" hidden="false" customHeight="false" outlineLevel="0" collapsed="false">
      <c r="A2369" s="148" t="n">
        <v>37895</v>
      </c>
      <c r="B2369" s="144" t="s">
        <v>123</v>
      </c>
      <c r="C2369" s="144" t="s">
        <v>66</v>
      </c>
      <c r="D2369" s="145" t="n">
        <v>0</v>
      </c>
      <c r="E2369" s="145" t="n">
        <v>0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6IF-NTHWST/CANBR</v>
      </c>
    </row>
    <row r="2370" customFormat="false" ht="12.75" hidden="false" customHeight="false" outlineLevel="0" collapsed="false">
      <c r="A2370" s="148" t="n">
        <v>37895</v>
      </c>
      <c r="B2370" s="144" t="s">
        <v>123</v>
      </c>
      <c r="C2370" s="144" t="s">
        <v>27</v>
      </c>
      <c r="D2370" s="145" t="n">
        <v>145959.5258</v>
      </c>
      <c r="E2370" s="145" t="n">
        <v>-14595.95258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6IF-NWPL_ROCKY_M</v>
      </c>
    </row>
    <row r="2371" customFormat="false" ht="12.75" hidden="false" customHeight="false" outlineLevel="0" collapsed="false">
      <c r="A2371" s="148" t="n">
        <v>37895</v>
      </c>
      <c r="B2371" s="144" t="s">
        <v>123</v>
      </c>
      <c r="C2371" s="144" t="s">
        <v>58</v>
      </c>
      <c r="D2371" s="145" t="n">
        <v>14595.9526</v>
      </c>
      <c r="E2371" s="145" t="n">
        <v>-2919.19052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6IF-WAHA-TX</v>
      </c>
    </row>
    <row r="2372" customFormat="false" ht="12.75" hidden="false" customHeight="false" outlineLevel="0" collapsed="false">
      <c r="A2372" s="148" t="n">
        <v>37895</v>
      </c>
      <c r="B2372" s="144" t="s">
        <v>123</v>
      </c>
      <c r="C2372" s="144" t="s">
        <v>18</v>
      </c>
      <c r="D2372" s="145" t="n">
        <v>0</v>
      </c>
      <c r="E2372" s="145" t="n">
        <v>0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6NGI-MALIN</v>
      </c>
    </row>
    <row r="2373" customFormat="false" ht="12.75" hidden="false" customHeight="false" outlineLevel="0" collapsed="false">
      <c r="A2373" s="148" t="n">
        <v>37895</v>
      </c>
      <c r="B2373" s="144" t="s">
        <v>123</v>
      </c>
      <c r="C2373" s="144" t="s">
        <v>20</v>
      </c>
      <c r="D2373" s="145" t="n">
        <v>137364.8635</v>
      </c>
      <c r="E2373" s="145" t="n">
        <v>-13736.48635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6NGI-SOCAL</v>
      </c>
    </row>
    <row r="2374" customFormat="false" ht="12.75" hidden="false" customHeight="false" outlineLevel="0" collapsed="false">
      <c r="A2374" s="148" t="n">
        <v>37895</v>
      </c>
      <c r="B2374" s="144" t="s">
        <v>123</v>
      </c>
      <c r="C2374" s="144" t="s">
        <v>167</v>
      </c>
      <c r="D2374" s="145" t="n">
        <v>-145959.5258</v>
      </c>
      <c r="E2374" s="145" t="n">
        <v>0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6NGW/OPAL</v>
      </c>
    </row>
    <row r="2375" customFormat="false" ht="12.75" hidden="false" customHeight="false" outlineLevel="0" collapsed="false">
      <c r="A2375" s="148" t="n">
        <v>37926</v>
      </c>
      <c r="B2375" s="144" t="s">
        <v>123</v>
      </c>
      <c r="C2375" s="144" t="s">
        <v>36</v>
      </c>
      <c r="D2375" s="145" t="n">
        <v>415006.3789</v>
      </c>
      <c r="E2375" s="145" t="n">
        <v>-4150.063789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6IF-CIG/RKYMTN</v>
      </c>
    </row>
    <row r="2376" customFormat="false" ht="12.75" hidden="false" customHeight="false" outlineLevel="0" collapsed="false">
      <c r="A2376" s="148" t="n">
        <v>37926</v>
      </c>
      <c r="B2376" s="144" t="s">
        <v>123</v>
      </c>
      <c r="C2376" s="144" t="s">
        <v>35</v>
      </c>
      <c r="D2376" s="145" t="n">
        <v>-422126.2416</v>
      </c>
      <c r="E2376" s="145" t="n">
        <v>4221.262416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6IF-CIG/WIC</v>
      </c>
    </row>
    <row r="2377" customFormat="false" ht="12.75" hidden="false" customHeight="false" outlineLevel="0" collapsed="false">
      <c r="A2377" s="148" t="n">
        <v>37926</v>
      </c>
      <c r="B2377" s="144" t="s">
        <v>123</v>
      </c>
      <c r="C2377" s="144" t="s">
        <v>46</v>
      </c>
      <c r="D2377" s="145" t="n">
        <v>-23547.1399</v>
      </c>
      <c r="E2377" s="145" t="n">
        <v>2354.71399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6IF-ELPO/PERMIAN</v>
      </c>
    </row>
    <row r="2378" customFormat="false" ht="12.75" hidden="false" customHeight="false" outlineLevel="0" collapsed="false">
      <c r="A2378" s="148" t="n">
        <v>37926</v>
      </c>
      <c r="B2378" s="144" t="s">
        <v>123</v>
      </c>
      <c r="C2378" s="144" t="s">
        <v>51</v>
      </c>
      <c r="D2378" s="145" t="n">
        <v>41205.1497</v>
      </c>
      <c r="E2378" s="145" t="n">
        <v>-4120.51497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6IF-ELPO/SJ</v>
      </c>
    </row>
    <row r="2379" customFormat="false" ht="12.75" hidden="false" customHeight="false" outlineLevel="0" collapsed="false">
      <c r="A2379" s="148" t="n">
        <v>37926</v>
      </c>
      <c r="B2379" s="144" t="s">
        <v>123</v>
      </c>
      <c r="C2379" s="144" t="s">
        <v>66</v>
      </c>
      <c r="D2379" s="145" t="n">
        <v>0</v>
      </c>
      <c r="E2379" s="145" t="n">
        <v>0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6IF-NTHWST/CANBR</v>
      </c>
    </row>
    <row r="2380" customFormat="false" ht="12.75" hidden="false" customHeight="false" outlineLevel="0" collapsed="false">
      <c r="A2380" s="148" t="n">
        <v>37926</v>
      </c>
      <c r="B2380" s="144" t="s">
        <v>123</v>
      </c>
      <c r="C2380" s="144" t="s">
        <v>27</v>
      </c>
      <c r="D2380" s="145" t="n">
        <v>140708.7472</v>
      </c>
      <c r="E2380" s="145" t="n">
        <v>-14070.87472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6IF-NWPL_ROCKY_M</v>
      </c>
    </row>
    <row r="2381" customFormat="false" ht="12.75" hidden="false" customHeight="false" outlineLevel="0" collapsed="false">
      <c r="A2381" s="148" t="n">
        <v>37926</v>
      </c>
      <c r="B2381" s="144" t="s">
        <v>123</v>
      </c>
      <c r="C2381" s="144" t="s">
        <v>58</v>
      </c>
      <c r="D2381" s="145" t="n">
        <v>14070.8748</v>
      </c>
      <c r="E2381" s="145" t="n">
        <v>-2814.17496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6IF-WAHA-TX</v>
      </c>
    </row>
    <row r="2382" customFormat="false" ht="12.75" hidden="false" customHeight="false" outlineLevel="0" collapsed="false">
      <c r="A2382" s="148" t="n">
        <v>37926</v>
      </c>
      <c r="B2382" s="144" t="s">
        <v>123</v>
      </c>
      <c r="C2382" s="144" t="s">
        <v>18</v>
      </c>
      <c r="D2382" s="145" t="n">
        <v>0</v>
      </c>
      <c r="E2382" s="145" t="n">
        <v>0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6NGI-MALIN</v>
      </c>
    </row>
    <row r="2383" customFormat="false" ht="12.75" hidden="false" customHeight="false" outlineLevel="0" collapsed="false">
      <c r="A2383" s="148" t="n">
        <v>37926</v>
      </c>
      <c r="B2383" s="144" t="s">
        <v>123</v>
      </c>
      <c r="C2383" s="144" t="s">
        <v>20</v>
      </c>
      <c r="D2383" s="145" t="n">
        <v>181431.7346</v>
      </c>
      <c r="E2383" s="145" t="n">
        <v>-18143.17346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6NGI-SOCAL</v>
      </c>
    </row>
    <row r="2384" customFormat="false" ht="12.75" hidden="false" customHeight="false" outlineLevel="0" collapsed="false">
      <c r="A2384" s="148" t="n">
        <v>37926</v>
      </c>
      <c r="B2384" s="144" t="s">
        <v>123</v>
      </c>
      <c r="C2384" s="144" t="s">
        <v>167</v>
      </c>
      <c r="D2384" s="145" t="n">
        <v>-140708.7472</v>
      </c>
      <c r="E2384" s="145" t="n">
        <v>0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6NGW/OPAL</v>
      </c>
    </row>
    <row r="2385" customFormat="false" ht="12.75" hidden="false" customHeight="false" outlineLevel="0" collapsed="false">
      <c r="A2385" s="148" t="n">
        <v>37956</v>
      </c>
      <c r="B2385" s="144" t="s">
        <v>123</v>
      </c>
      <c r="C2385" s="144" t="s">
        <v>36</v>
      </c>
      <c r="D2385" s="145" t="n">
        <v>434534.0586</v>
      </c>
      <c r="E2385" s="145" t="n">
        <v>-4345.340586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6IF-CIG/RKYMTN</v>
      </c>
    </row>
    <row r="2386" customFormat="false" ht="12.75" hidden="false" customHeight="false" outlineLevel="0" collapsed="false">
      <c r="A2386" s="148" t="n">
        <v>37956</v>
      </c>
      <c r="B2386" s="144" t="s">
        <v>123</v>
      </c>
      <c r="C2386" s="144" t="s">
        <v>35</v>
      </c>
      <c r="D2386" s="145" t="n">
        <v>-434534.0586</v>
      </c>
      <c r="E2386" s="145" t="n">
        <v>4345.340586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6IF-CIG/WIC</v>
      </c>
    </row>
    <row r="2387" customFormat="false" ht="12.75" hidden="false" customHeight="false" outlineLevel="0" collapsed="false">
      <c r="A2387" s="148" t="n">
        <v>37956</v>
      </c>
      <c r="B2387" s="144" t="s">
        <v>123</v>
      </c>
      <c r="C2387" s="144" t="s">
        <v>46</v>
      </c>
      <c r="D2387" s="145" t="n">
        <v>-26781.3152</v>
      </c>
      <c r="E2387" s="145" t="n">
        <v>2678.13152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6IF-ELPO/PERMIAN</v>
      </c>
    </row>
    <row r="2388" customFormat="false" ht="12.75" hidden="false" customHeight="false" outlineLevel="0" collapsed="false">
      <c r="A2388" s="148" t="n">
        <v>37956</v>
      </c>
      <c r="B2388" s="144" t="s">
        <v>123</v>
      </c>
      <c r="C2388" s="144" t="s">
        <v>51</v>
      </c>
      <c r="D2388" s="145" t="n">
        <v>33870.2947</v>
      </c>
      <c r="E2388" s="145" t="n">
        <v>-3387.02947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6IF-ELPO/SJ</v>
      </c>
    </row>
    <row r="2389" customFormat="false" ht="12.75" hidden="false" customHeight="false" outlineLevel="0" collapsed="false">
      <c r="A2389" s="148" t="n">
        <v>37956</v>
      </c>
      <c r="B2389" s="144" t="s">
        <v>123</v>
      </c>
      <c r="C2389" s="144" t="s">
        <v>66</v>
      </c>
      <c r="D2389" s="145" t="n">
        <v>0</v>
      </c>
      <c r="E2389" s="145" t="n">
        <v>0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6IF-NTHWST/CANBR</v>
      </c>
    </row>
    <row r="2390" customFormat="false" ht="12.75" hidden="false" customHeight="false" outlineLevel="0" collapsed="false">
      <c r="A2390" s="148" t="n">
        <v>37956</v>
      </c>
      <c r="B2390" s="144" t="s">
        <v>123</v>
      </c>
      <c r="C2390" s="144" t="s">
        <v>27</v>
      </c>
      <c r="D2390" s="145" t="n">
        <v>144844.6862</v>
      </c>
      <c r="E2390" s="145" t="n">
        <v>-14484.46862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6IF-NWPL_ROCKY_M</v>
      </c>
    </row>
    <row r="2391" customFormat="false" ht="12.75" hidden="false" customHeight="false" outlineLevel="0" collapsed="false">
      <c r="A2391" s="148" t="n">
        <v>37956</v>
      </c>
      <c r="B2391" s="144" t="s">
        <v>123</v>
      </c>
      <c r="C2391" s="144" t="s">
        <v>58</v>
      </c>
      <c r="D2391" s="145" t="n">
        <v>14484.4687</v>
      </c>
      <c r="E2391" s="145" t="n">
        <v>-2896.89374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6IF-WAHA-TX</v>
      </c>
    </row>
    <row r="2392" customFormat="false" ht="12.75" hidden="false" customHeight="false" outlineLevel="0" collapsed="false">
      <c r="A2392" s="148" t="n">
        <v>37956</v>
      </c>
      <c r="B2392" s="144" t="s">
        <v>123</v>
      </c>
      <c r="C2392" s="144" t="s">
        <v>18</v>
      </c>
      <c r="D2392" s="145" t="n">
        <v>0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6NGI-MALIN</v>
      </c>
    </row>
    <row r="2393" customFormat="false" ht="12.75" hidden="false" customHeight="false" outlineLevel="0" collapsed="false">
      <c r="A2393" s="148" t="n">
        <v>37956</v>
      </c>
      <c r="B2393" s="144" t="s">
        <v>123</v>
      </c>
      <c r="C2393" s="144" t="s">
        <v>20</v>
      </c>
      <c r="D2393" s="145" t="n">
        <v>180175.5757</v>
      </c>
      <c r="E2393" s="145" t="n">
        <v>-18017.55757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6NGI-SOCAL</v>
      </c>
    </row>
    <row r="2394" customFormat="false" ht="12.75" hidden="false" customHeight="false" outlineLevel="0" collapsed="false">
      <c r="A2394" s="148" t="n">
        <v>37956</v>
      </c>
      <c r="B2394" s="144" t="s">
        <v>123</v>
      </c>
      <c r="C2394" s="144" t="s">
        <v>167</v>
      </c>
      <c r="D2394" s="145" t="n">
        <v>-144844.6862</v>
      </c>
      <c r="E2394" s="145" t="n">
        <v>0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6NGW/OPAL</v>
      </c>
    </row>
    <row r="2395" customFormat="false" ht="12.75" hidden="false" customHeight="false" outlineLevel="0" collapsed="false">
      <c r="A2395" s="148" t="n">
        <v>37987</v>
      </c>
      <c r="B2395" s="144" t="s">
        <v>123</v>
      </c>
      <c r="C2395" s="144" t="s">
        <v>36</v>
      </c>
      <c r="D2395" s="145" t="n">
        <v>577045.1411</v>
      </c>
      <c r="E2395" s="145" t="n">
        <v>-5770.451411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6IF-CIG/RKYMTN</v>
      </c>
    </row>
    <row r="2396" customFormat="false" ht="12.75" hidden="false" customHeight="false" outlineLevel="0" collapsed="false">
      <c r="A2396" s="148" t="n">
        <v>37987</v>
      </c>
      <c r="B2396" s="144" t="s">
        <v>123</v>
      </c>
      <c r="C2396" s="144" t="s">
        <v>35</v>
      </c>
      <c r="D2396" s="145" t="n">
        <v>-432783.8559</v>
      </c>
      <c r="E2396" s="145" t="n">
        <v>4327.838559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6IF-CIG/WIC</v>
      </c>
    </row>
    <row r="2397" customFormat="false" ht="12.75" hidden="false" customHeight="false" outlineLevel="0" collapsed="false">
      <c r="A2397" s="148" t="n">
        <v>37987</v>
      </c>
      <c r="B2397" s="144" t="s">
        <v>123</v>
      </c>
      <c r="C2397" s="144" t="s">
        <v>46</v>
      </c>
      <c r="D2397" s="145" t="n">
        <v>-28016.4721</v>
      </c>
      <c r="E2397" s="145" t="n">
        <v>2801.64721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6IF-ELPO/PERMIAN</v>
      </c>
    </row>
    <row r="2398" customFormat="false" ht="12.75" hidden="false" customHeight="false" outlineLevel="0" collapsed="false">
      <c r="A2398" s="148" t="n">
        <v>37987</v>
      </c>
      <c r="B2398" s="144" t="s">
        <v>123</v>
      </c>
      <c r="C2398" s="144" t="s">
        <v>51</v>
      </c>
      <c r="D2398" s="145" t="n">
        <v>9369.5378</v>
      </c>
      <c r="E2398" s="145" t="n">
        <v>-936.95378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6IF-ELPO/SJ</v>
      </c>
    </row>
    <row r="2399" customFormat="false" ht="12.75" hidden="false" customHeight="false" outlineLevel="0" collapsed="false">
      <c r="A2399" s="148" t="n">
        <v>37987</v>
      </c>
      <c r="B2399" s="144" t="s">
        <v>123</v>
      </c>
      <c r="C2399" s="144" t="s">
        <v>66</v>
      </c>
      <c r="D2399" s="145" t="n">
        <v>0</v>
      </c>
      <c r="E2399" s="145" t="n">
        <v>0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6IF-NTHWST/CANBR</v>
      </c>
    </row>
    <row r="2400" customFormat="false" ht="12.75" hidden="false" customHeight="false" outlineLevel="0" collapsed="false">
      <c r="A2400" s="148" t="n">
        <v>37987</v>
      </c>
      <c r="B2400" s="144" t="s">
        <v>123</v>
      </c>
      <c r="C2400" s="144" t="s">
        <v>27</v>
      </c>
      <c r="D2400" s="145" t="n">
        <v>144261.2853</v>
      </c>
      <c r="E2400" s="145" t="n">
        <v>-14426.12853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6IF-NWPL_ROCKY_M</v>
      </c>
    </row>
    <row r="2401" customFormat="false" ht="12.75" hidden="false" customHeight="false" outlineLevel="0" collapsed="false">
      <c r="A2401" s="148" t="n">
        <v>37987</v>
      </c>
      <c r="B2401" s="144" t="s">
        <v>123</v>
      </c>
      <c r="C2401" s="144" t="s">
        <v>58</v>
      </c>
      <c r="D2401" s="145" t="n">
        <v>14426.1285</v>
      </c>
      <c r="E2401" s="145" t="n">
        <v>-2885.2257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6IF-WAHA-TX</v>
      </c>
    </row>
    <row r="2402" customFormat="false" ht="12.75" hidden="false" customHeight="false" outlineLevel="0" collapsed="false">
      <c r="A2402" s="148" t="n">
        <v>37987</v>
      </c>
      <c r="B2402" s="144" t="s">
        <v>123</v>
      </c>
      <c r="C2402" s="144" t="s">
        <v>18</v>
      </c>
      <c r="D2402" s="145" t="n">
        <v>0</v>
      </c>
      <c r="E2402" s="145" t="n">
        <v>0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6NGI-MALIN</v>
      </c>
    </row>
    <row r="2403" customFormat="false" ht="12.75" hidden="false" customHeight="false" outlineLevel="0" collapsed="false">
      <c r="A2403" s="148" t="n">
        <v>37987</v>
      </c>
      <c r="B2403" s="144" t="s">
        <v>123</v>
      </c>
      <c r="C2403" s="144" t="s">
        <v>20</v>
      </c>
      <c r="D2403" s="145" t="n">
        <v>-97220.0068</v>
      </c>
      <c r="E2403" s="145" t="n">
        <v>9722.00068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6NGI-SOCAL</v>
      </c>
    </row>
    <row r="2404" customFormat="false" ht="12.75" hidden="false" customHeight="false" outlineLevel="0" collapsed="false">
      <c r="A2404" s="148" t="n">
        <v>37987</v>
      </c>
      <c r="B2404" s="144" t="s">
        <v>123</v>
      </c>
      <c r="C2404" s="144" t="s">
        <v>167</v>
      </c>
      <c r="D2404" s="145" t="n">
        <v>-144261.2852</v>
      </c>
      <c r="E2404" s="145" t="n">
        <v>0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6NGW/OPAL</v>
      </c>
    </row>
    <row r="2405" customFormat="false" ht="12.75" hidden="false" customHeight="false" outlineLevel="0" collapsed="false">
      <c r="A2405" s="148" t="n">
        <v>38018</v>
      </c>
      <c r="B2405" s="144" t="s">
        <v>123</v>
      </c>
      <c r="C2405" s="144" t="s">
        <v>36</v>
      </c>
      <c r="D2405" s="145" t="n">
        <v>530794.1804</v>
      </c>
      <c r="E2405" s="145" t="n">
        <v>-5307.941804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6IF-CIG/RKYMTN</v>
      </c>
    </row>
    <row r="2406" customFormat="false" ht="12.75" hidden="false" customHeight="false" outlineLevel="0" collapsed="false">
      <c r="A2406" s="148" t="n">
        <v>38018</v>
      </c>
      <c r="B2406" s="144" t="s">
        <v>123</v>
      </c>
      <c r="C2406" s="144" t="s">
        <v>35</v>
      </c>
      <c r="D2406" s="145" t="n">
        <v>-403196.0655</v>
      </c>
      <c r="E2406" s="145" t="n">
        <v>4031.960655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6IF-CIG/WIC</v>
      </c>
    </row>
    <row r="2407" customFormat="false" ht="12.75" hidden="false" customHeight="false" outlineLevel="0" collapsed="false">
      <c r="A2407" s="148" t="n">
        <v>38018</v>
      </c>
      <c r="B2407" s="144" t="s">
        <v>123</v>
      </c>
      <c r="C2407" s="144" t="s">
        <v>46</v>
      </c>
      <c r="D2407" s="145" t="n">
        <v>-17294.794</v>
      </c>
      <c r="E2407" s="145" t="n">
        <v>1729.4794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6IF-ELPO/PERMIAN</v>
      </c>
    </row>
    <row r="2408" customFormat="false" ht="12.75" hidden="false" customHeight="false" outlineLevel="0" collapsed="false">
      <c r="A2408" s="148" t="n">
        <v>38018</v>
      </c>
      <c r="B2408" s="144" t="s">
        <v>123</v>
      </c>
      <c r="C2408" s="144" t="s">
        <v>51</v>
      </c>
      <c r="D2408" s="145" t="n">
        <v>12057.8796</v>
      </c>
      <c r="E2408" s="145" t="n">
        <v>-1205.78796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6IF-ELPO/SJ</v>
      </c>
    </row>
    <row r="2409" customFormat="false" ht="12.75" hidden="false" customHeight="false" outlineLevel="0" collapsed="false">
      <c r="A2409" s="148" t="n">
        <v>38018</v>
      </c>
      <c r="B2409" s="144" t="s">
        <v>123</v>
      </c>
      <c r="C2409" s="144" t="s">
        <v>66</v>
      </c>
      <c r="D2409" s="145" t="n">
        <v>0</v>
      </c>
      <c r="E2409" s="145" t="n">
        <v>0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6IF-NTHWST/CANBR</v>
      </c>
    </row>
    <row r="2410" customFormat="false" ht="12.75" hidden="false" customHeight="false" outlineLevel="0" collapsed="false">
      <c r="A2410" s="148" t="n">
        <v>38018</v>
      </c>
      <c r="B2410" s="144" t="s">
        <v>123</v>
      </c>
      <c r="C2410" s="144" t="s">
        <v>27</v>
      </c>
      <c r="D2410" s="145" t="n">
        <v>134398.6885</v>
      </c>
      <c r="E2410" s="145" t="n">
        <v>-13439.86885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6IF-NWPL_ROCKY_M</v>
      </c>
    </row>
    <row r="2411" customFormat="false" ht="12.75" hidden="false" customHeight="false" outlineLevel="0" collapsed="false">
      <c r="A2411" s="148" t="n">
        <v>38018</v>
      </c>
      <c r="B2411" s="144" t="s">
        <v>123</v>
      </c>
      <c r="C2411" s="144" t="s">
        <v>58</v>
      </c>
      <c r="D2411" s="145" t="n">
        <v>13439.8689</v>
      </c>
      <c r="E2411" s="145" t="n">
        <v>-2687.97378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6IF-WAHA-TX</v>
      </c>
    </row>
    <row r="2412" customFormat="false" ht="12.75" hidden="false" customHeight="false" outlineLevel="0" collapsed="false">
      <c r="A2412" s="148" t="n">
        <v>38018</v>
      </c>
      <c r="B2412" s="144" t="s">
        <v>123</v>
      </c>
      <c r="C2412" s="144" t="s">
        <v>18</v>
      </c>
      <c r="D2412" s="145" t="n">
        <v>0</v>
      </c>
      <c r="E2412" s="145" t="n">
        <v>0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6NGI-MALIN</v>
      </c>
    </row>
    <row r="2413" customFormat="false" ht="12.75" hidden="false" customHeight="false" outlineLevel="0" collapsed="false">
      <c r="A2413" s="148" t="n">
        <v>38018</v>
      </c>
      <c r="B2413" s="144" t="s">
        <v>123</v>
      </c>
      <c r="C2413" s="144" t="s">
        <v>20</v>
      </c>
      <c r="D2413" s="145" t="n">
        <v>-71433.3662</v>
      </c>
      <c r="E2413" s="145" t="n">
        <v>7143.33662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6NGI-SOCAL</v>
      </c>
    </row>
    <row r="2414" customFormat="false" ht="12.75" hidden="false" customHeight="false" outlineLevel="0" collapsed="false">
      <c r="A2414" s="148" t="n">
        <v>38018</v>
      </c>
      <c r="B2414" s="144" t="s">
        <v>123</v>
      </c>
      <c r="C2414" s="144" t="s">
        <v>167</v>
      </c>
      <c r="D2414" s="145" t="n">
        <v>-134398.6884</v>
      </c>
      <c r="E2414" s="145" t="n">
        <v>0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6NGW/OPAL</v>
      </c>
    </row>
    <row r="2415" customFormat="false" ht="12.75" hidden="false" customHeight="false" outlineLevel="0" collapsed="false">
      <c r="A2415" s="148" t="n">
        <v>38047</v>
      </c>
      <c r="B2415" s="144" t="s">
        <v>123</v>
      </c>
      <c r="C2415" s="144" t="s">
        <v>36</v>
      </c>
      <c r="D2415" s="145" t="n">
        <v>565164.902</v>
      </c>
      <c r="E2415" s="145" t="n">
        <v>-5651.64902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6IF-CIG/RKYMTN</v>
      </c>
    </row>
    <row r="2416" customFormat="false" ht="12.75" hidden="false" customHeight="false" outlineLevel="0" collapsed="false">
      <c r="A2416" s="148" t="n">
        <v>38047</v>
      </c>
      <c r="B2416" s="144" t="s">
        <v>123</v>
      </c>
      <c r="C2416" s="144" t="s">
        <v>35</v>
      </c>
      <c r="D2416" s="145" t="n">
        <v>-429304.3769</v>
      </c>
      <c r="E2416" s="145" t="n">
        <v>4293.043769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6IF-CIG/WIC</v>
      </c>
    </row>
    <row r="2417" customFormat="false" ht="12.75" hidden="false" customHeight="false" outlineLevel="0" collapsed="false">
      <c r="A2417" s="148" t="n">
        <v>38047</v>
      </c>
      <c r="B2417" s="144" t="s">
        <v>123</v>
      </c>
      <c r="C2417" s="144" t="s">
        <v>46</v>
      </c>
      <c r="D2417" s="145" t="n">
        <v>-26458.9981</v>
      </c>
      <c r="E2417" s="145" t="n">
        <v>2645.89981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6IF-ELPO/PERMIAN</v>
      </c>
    </row>
    <row r="2418" customFormat="false" ht="12.75" hidden="false" customHeight="false" outlineLevel="0" collapsed="false">
      <c r="A2418" s="148" t="n">
        <v>38047</v>
      </c>
      <c r="B2418" s="144" t="s">
        <v>123</v>
      </c>
      <c r="C2418" s="144" t="s">
        <v>51</v>
      </c>
      <c r="D2418" s="145" t="n">
        <v>14754.222</v>
      </c>
      <c r="E2418" s="145" t="n">
        <v>-1475.4222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6IF-ELPO/SJ</v>
      </c>
    </row>
    <row r="2419" customFormat="false" ht="12.75" hidden="false" customHeight="false" outlineLevel="0" collapsed="false">
      <c r="A2419" s="148" t="n">
        <v>38047</v>
      </c>
      <c r="B2419" s="144" t="s">
        <v>123</v>
      </c>
      <c r="C2419" s="144" t="s">
        <v>66</v>
      </c>
      <c r="D2419" s="145" t="n">
        <v>0</v>
      </c>
      <c r="E2419" s="145" t="n">
        <v>0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6IF-NTHWST/CANBR</v>
      </c>
    </row>
    <row r="2420" customFormat="false" ht="12.75" hidden="false" customHeight="false" outlineLevel="0" collapsed="false">
      <c r="A2420" s="148" t="n">
        <v>38047</v>
      </c>
      <c r="B2420" s="144" t="s">
        <v>123</v>
      </c>
      <c r="C2420" s="144" t="s">
        <v>27</v>
      </c>
      <c r="D2420" s="145" t="n">
        <v>143101.459</v>
      </c>
      <c r="E2420" s="145" t="n">
        <v>-14310.1459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6IF-NWPL_ROCKY_M</v>
      </c>
    </row>
    <row r="2421" customFormat="false" ht="12.75" hidden="false" customHeight="false" outlineLevel="0" collapsed="false">
      <c r="A2421" s="148" t="n">
        <v>38047</v>
      </c>
      <c r="B2421" s="144" t="s">
        <v>123</v>
      </c>
      <c r="C2421" s="144" t="s">
        <v>58</v>
      </c>
      <c r="D2421" s="145" t="n">
        <v>14310.146</v>
      </c>
      <c r="E2421" s="145" t="n">
        <v>-2862.0292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6IF-WAHA-TX</v>
      </c>
    </row>
    <row r="2422" customFormat="false" ht="12.75" hidden="false" customHeight="false" outlineLevel="0" collapsed="false">
      <c r="A2422" s="148" t="n">
        <v>38047</v>
      </c>
      <c r="B2422" s="144" t="s">
        <v>123</v>
      </c>
      <c r="C2422" s="144" t="s">
        <v>18</v>
      </c>
      <c r="D2422" s="145" t="n">
        <v>0</v>
      </c>
      <c r="E2422" s="145" t="n">
        <v>0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6NGI-MALIN</v>
      </c>
    </row>
    <row r="2423" customFormat="false" ht="12.75" hidden="false" customHeight="false" outlineLevel="0" collapsed="false">
      <c r="A2423" s="148" t="n">
        <v>38047</v>
      </c>
      <c r="B2423" s="144" t="s">
        <v>123</v>
      </c>
      <c r="C2423" s="144" t="s">
        <v>20</v>
      </c>
      <c r="D2423" s="145" t="n">
        <v>-81307.4793</v>
      </c>
      <c r="E2423" s="145" t="n">
        <v>8130.74793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6NGI-SOCAL</v>
      </c>
    </row>
    <row r="2424" customFormat="false" ht="12.75" hidden="false" customHeight="false" outlineLevel="0" collapsed="false">
      <c r="A2424" s="148" t="n">
        <v>38047</v>
      </c>
      <c r="B2424" s="144" t="s">
        <v>123</v>
      </c>
      <c r="C2424" s="144" t="s">
        <v>167</v>
      </c>
      <c r="D2424" s="145" t="n">
        <v>-143101.459</v>
      </c>
      <c r="E2424" s="145" t="n">
        <v>0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6NGW/OPAL</v>
      </c>
    </row>
    <row r="2425" customFormat="false" ht="12.75" hidden="false" customHeight="false" outlineLevel="0" collapsed="false">
      <c r="A2425" s="148" t="n">
        <v>38078</v>
      </c>
      <c r="B2425" s="144" t="s">
        <v>123</v>
      </c>
      <c r="C2425" s="144" t="s">
        <v>36</v>
      </c>
      <c r="D2425" s="145" t="n">
        <v>544621.6308</v>
      </c>
      <c r="E2425" s="145" t="n">
        <v>-5446.216308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6IF-CIG/RKYMTN</v>
      </c>
    </row>
    <row r="2426" customFormat="false" ht="12.75" hidden="false" customHeight="false" outlineLevel="0" collapsed="false">
      <c r="A2426" s="148" t="n">
        <v>38078</v>
      </c>
      <c r="B2426" s="144" t="s">
        <v>123</v>
      </c>
      <c r="C2426" s="144" t="s">
        <v>35</v>
      </c>
      <c r="D2426" s="145" t="n">
        <v>-413699.5221</v>
      </c>
      <c r="E2426" s="145" t="n">
        <v>4136.995221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6IF-CIG/WIC</v>
      </c>
    </row>
    <row r="2427" customFormat="false" ht="12.75" hidden="false" customHeight="false" outlineLevel="0" collapsed="false">
      <c r="A2427" s="148" t="n">
        <v>38078</v>
      </c>
      <c r="B2427" s="144" t="s">
        <v>123</v>
      </c>
      <c r="C2427" s="144" t="s">
        <v>46</v>
      </c>
      <c r="D2427" s="145" t="n">
        <v>-24404.5944</v>
      </c>
      <c r="E2427" s="145" t="n">
        <v>2440.45944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6IF-ELPO/PERMIAN</v>
      </c>
    </row>
    <row r="2428" customFormat="false" ht="12.75" hidden="false" customHeight="false" outlineLevel="0" collapsed="false">
      <c r="A2428" s="148" t="n">
        <v>38078</v>
      </c>
      <c r="B2428" s="144" t="s">
        <v>123</v>
      </c>
      <c r="C2428" s="144" t="s">
        <v>51</v>
      </c>
      <c r="D2428" s="145" t="n">
        <v>17451.6845</v>
      </c>
      <c r="E2428" s="145" t="n">
        <v>-1745.16845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6IF-ELPO/SJ</v>
      </c>
    </row>
    <row r="2429" customFormat="false" ht="12.75" hidden="false" customHeight="false" outlineLevel="0" collapsed="false">
      <c r="A2429" s="148" t="n">
        <v>38078</v>
      </c>
      <c r="B2429" s="144" t="s">
        <v>123</v>
      </c>
      <c r="C2429" s="144" t="s">
        <v>66</v>
      </c>
      <c r="D2429" s="145" t="n">
        <v>0</v>
      </c>
      <c r="E2429" s="145" t="n">
        <v>0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6IF-NTHWST/CANBR</v>
      </c>
    </row>
    <row r="2430" customFormat="false" ht="12.75" hidden="false" customHeight="false" outlineLevel="0" collapsed="false">
      <c r="A2430" s="148" t="n">
        <v>38078</v>
      </c>
      <c r="B2430" s="144" t="s">
        <v>123</v>
      </c>
      <c r="C2430" s="144" t="s">
        <v>27</v>
      </c>
      <c r="D2430" s="145" t="n">
        <v>137899.8407</v>
      </c>
      <c r="E2430" s="145" t="n">
        <v>-13789.98407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6IF-NWPL_ROCKY_M</v>
      </c>
    </row>
    <row r="2431" customFormat="false" ht="12.75" hidden="false" customHeight="false" outlineLevel="0" collapsed="false">
      <c r="A2431" s="148" t="n">
        <v>38078</v>
      </c>
      <c r="B2431" s="144" t="s">
        <v>123</v>
      </c>
      <c r="C2431" s="144" t="s">
        <v>58</v>
      </c>
      <c r="D2431" s="145" t="n">
        <v>13789.984</v>
      </c>
      <c r="E2431" s="145" t="n">
        <v>-2757.9968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6IF-WAHA-TX</v>
      </c>
    </row>
    <row r="2432" customFormat="false" ht="12.75" hidden="false" customHeight="false" outlineLevel="0" collapsed="false">
      <c r="A2432" s="148" t="n">
        <v>38078</v>
      </c>
      <c r="B2432" s="144" t="s">
        <v>123</v>
      </c>
      <c r="C2432" s="144" t="s">
        <v>18</v>
      </c>
      <c r="D2432" s="145" t="n">
        <v>0</v>
      </c>
      <c r="E2432" s="145" t="n">
        <v>0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6NGI-MALIN</v>
      </c>
    </row>
    <row r="2433" customFormat="false" ht="12.75" hidden="false" customHeight="false" outlineLevel="0" collapsed="false">
      <c r="A2433" s="148" t="n">
        <v>38078</v>
      </c>
      <c r="B2433" s="144" t="s">
        <v>123</v>
      </c>
      <c r="C2433" s="144" t="s">
        <v>20</v>
      </c>
      <c r="D2433" s="145" t="n">
        <v>-31857.621</v>
      </c>
      <c r="E2433" s="145" t="n">
        <v>3185.7621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6NGI-SOCAL</v>
      </c>
    </row>
    <row r="2434" customFormat="false" ht="12.75" hidden="false" customHeight="false" outlineLevel="0" collapsed="false">
      <c r="A2434" s="148" t="n">
        <v>38078</v>
      </c>
      <c r="B2434" s="144" t="s">
        <v>123</v>
      </c>
      <c r="C2434" s="144" t="s">
        <v>167</v>
      </c>
      <c r="D2434" s="145" t="n">
        <v>-137899.8406</v>
      </c>
      <c r="E2434" s="145" t="n">
        <v>0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6NGW/OPAL</v>
      </c>
    </row>
    <row r="2435" customFormat="false" ht="12.75" hidden="false" customHeight="false" outlineLevel="0" collapsed="false">
      <c r="A2435" s="148" t="n">
        <v>38108</v>
      </c>
      <c r="B2435" s="144" t="s">
        <v>123</v>
      </c>
      <c r="C2435" s="144" t="s">
        <v>36</v>
      </c>
      <c r="D2435" s="145" t="n">
        <v>560471.0622</v>
      </c>
      <c r="E2435" s="145" t="n">
        <v>-5604.710622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6IF-CIG/RKYMTN</v>
      </c>
    </row>
    <row r="2436" customFormat="false" ht="12.75" hidden="false" customHeight="false" outlineLevel="0" collapsed="false">
      <c r="A2436" s="148" t="n">
        <v>38108</v>
      </c>
      <c r="B2436" s="144" t="s">
        <v>123</v>
      </c>
      <c r="C2436" s="144" t="s">
        <v>35</v>
      </c>
      <c r="D2436" s="145" t="n">
        <v>-425738.8937</v>
      </c>
      <c r="E2436" s="145" t="n">
        <v>4257.388937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6IF-CIG/WIC</v>
      </c>
    </row>
    <row r="2437" customFormat="false" ht="12.75" hidden="false" customHeight="false" outlineLevel="0" collapsed="false">
      <c r="A2437" s="148" t="n">
        <v>38108</v>
      </c>
      <c r="B2437" s="144" t="s">
        <v>123</v>
      </c>
      <c r="C2437" s="144" t="s">
        <v>46</v>
      </c>
      <c r="D2437" s="145" t="n">
        <v>-26239.2494</v>
      </c>
      <c r="E2437" s="145" t="n">
        <v>2623.92494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6IF-ELPO/PERMIAN</v>
      </c>
    </row>
    <row r="2438" customFormat="false" ht="12.75" hidden="false" customHeight="false" outlineLevel="0" collapsed="false">
      <c r="A2438" s="148" t="n">
        <v>38108</v>
      </c>
      <c r="B2438" s="144" t="s">
        <v>123</v>
      </c>
      <c r="C2438" s="144" t="s">
        <v>51</v>
      </c>
      <c r="D2438" s="145" t="n">
        <v>18813.9968</v>
      </c>
      <c r="E2438" s="145" t="n">
        <v>-1881.39968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6IF-ELPO/SJ</v>
      </c>
    </row>
    <row r="2439" customFormat="false" ht="12.75" hidden="false" customHeight="false" outlineLevel="0" collapsed="false">
      <c r="A2439" s="148" t="n">
        <v>38108</v>
      </c>
      <c r="B2439" s="144" t="s">
        <v>123</v>
      </c>
      <c r="C2439" s="144" t="s">
        <v>66</v>
      </c>
      <c r="D2439" s="145" t="n">
        <v>0</v>
      </c>
      <c r="E2439" s="145" t="n">
        <v>0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6IF-NTHWST/CANBR</v>
      </c>
    </row>
    <row r="2440" customFormat="false" ht="12.75" hidden="false" customHeight="false" outlineLevel="0" collapsed="false">
      <c r="A2440" s="148" t="n">
        <v>38108</v>
      </c>
      <c r="B2440" s="144" t="s">
        <v>123</v>
      </c>
      <c r="C2440" s="144" t="s">
        <v>27</v>
      </c>
      <c r="D2440" s="145" t="n">
        <v>141912.9646</v>
      </c>
      <c r="E2440" s="145" t="n">
        <v>-14191.29646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6IF-NWPL_ROCKY_M</v>
      </c>
    </row>
    <row r="2441" customFormat="false" ht="12.75" hidden="false" customHeight="false" outlineLevel="0" collapsed="false">
      <c r="A2441" s="148" t="n">
        <v>38108</v>
      </c>
      <c r="B2441" s="144" t="s">
        <v>123</v>
      </c>
      <c r="C2441" s="144" t="s">
        <v>58</v>
      </c>
      <c r="D2441" s="145" t="n">
        <v>14191.2964</v>
      </c>
      <c r="E2441" s="145" t="n">
        <v>-2838.25928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6IF-WAHA-TX</v>
      </c>
    </row>
    <row r="2442" customFormat="false" ht="12.75" hidden="false" customHeight="false" outlineLevel="0" collapsed="false">
      <c r="A2442" s="148" t="n">
        <v>38108</v>
      </c>
      <c r="B2442" s="144" t="s">
        <v>123</v>
      </c>
      <c r="C2442" s="144" t="s">
        <v>18</v>
      </c>
      <c r="D2442" s="145" t="n">
        <v>0</v>
      </c>
      <c r="E2442" s="145" t="n">
        <v>0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6NGI-MALIN</v>
      </c>
    </row>
    <row r="2443" customFormat="false" ht="12.75" hidden="false" customHeight="false" outlineLevel="0" collapsed="false">
      <c r="A2443" s="148" t="n">
        <v>38108</v>
      </c>
      <c r="B2443" s="144" t="s">
        <v>123</v>
      </c>
      <c r="C2443" s="144" t="s">
        <v>20</v>
      </c>
      <c r="D2443" s="145" t="n">
        <v>20825.4986</v>
      </c>
      <c r="E2443" s="145" t="n">
        <v>-2082.54986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6NGI-SOCAL</v>
      </c>
    </row>
    <row r="2444" customFormat="false" ht="12.75" hidden="false" customHeight="false" outlineLevel="0" collapsed="false">
      <c r="A2444" s="148" t="n">
        <v>38108</v>
      </c>
      <c r="B2444" s="144" t="s">
        <v>123</v>
      </c>
      <c r="C2444" s="144" t="s">
        <v>167</v>
      </c>
      <c r="D2444" s="145" t="n">
        <v>-141912.9646</v>
      </c>
      <c r="E2444" s="145" t="n">
        <v>0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6NGW/OPAL</v>
      </c>
    </row>
    <row r="2445" customFormat="false" ht="12.75" hidden="false" customHeight="false" outlineLevel="0" collapsed="false">
      <c r="A2445" s="148" t="n">
        <v>38139</v>
      </c>
      <c r="B2445" s="144" t="s">
        <v>123</v>
      </c>
      <c r="C2445" s="144" t="s">
        <v>36</v>
      </c>
      <c r="D2445" s="145" t="n">
        <v>540049.5742</v>
      </c>
      <c r="E2445" s="145" t="n">
        <v>-5400.495742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6IF-CIG/RKYMTN</v>
      </c>
    </row>
    <row r="2446" customFormat="false" ht="12.75" hidden="false" customHeight="false" outlineLevel="0" collapsed="false">
      <c r="A2446" s="148" t="n">
        <v>38139</v>
      </c>
      <c r="B2446" s="144" t="s">
        <v>123</v>
      </c>
      <c r="C2446" s="144" t="s">
        <v>35</v>
      </c>
      <c r="D2446" s="145" t="n">
        <v>-410226.5465</v>
      </c>
      <c r="E2446" s="145" t="n">
        <v>4102.265465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6IF-CIG/WIC</v>
      </c>
    </row>
    <row r="2447" customFormat="false" ht="12.75" hidden="false" customHeight="false" outlineLevel="0" collapsed="false">
      <c r="A2447" s="148" t="n">
        <v>38139</v>
      </c>
      <c r="B2447" s="144" t="s">
        <v>123</v>
      </c>
      <c r="C2447" s="144" t="s">
        <v>46</v>
      </c>
      <c r="D2447" s="145" t="n">
        <v>-22883.3484</v>
      </c>
      <c r="E2447" s="145" t="n">
        <v>2288.33484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6IF-ELPO/PERMIAN</v>
      </c>
    </row>
    <row r="2448" customFormat="false" ht="12.75" hidden="false" customHeight="false" outlineLevel="0" collapsed="false">
      <c r="A2448" s="148" t="n">
        <v>38139</v>
      </c>
      <c r="B2448" s="144" t="s">
        <v>123</v>
      </c>
      <c r="C2448" s="144" t="s">
        <v>51</v>
      </c>
      <c r="D2448" s="145" t="n">
        <v>18829.3985</v>
      </c>
      <c r="E2448" s="145" t="n">
        <v>-1882.93985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6IF-ELPO/SJ</v>
      </c>
    </row>
    <row r="2449" customFormat="false" ht="12.75" hidden="false" customHeight="false" outlineLevel="0" collapsed="false">
      <c r="A2449" s="148" t="n">
        <v>38139</v>
      </c>
      <c r="B2449" s="144" t="s">
        <v>123</v>
      </c>
      <c r="C2449" s="144" t="s">
        <v>66</v>
      </c>
      <c r="D2449" s="145" t="n">
        <v>0</v>
      </c>
      <c r="E2449" s="145" t="n">
        <v>0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6IF-NTHWST/CANBR</v>
      </c>
    </row>
    <row r="2450" customFormat="false" ht="12.75" hidden="false" customHeight="false" outlineLevel="0" collapsed="false">
      <c r="A2450" s="148" t="n">
        <v>38139</v>
      </c>
      <c r="B2450" s="144" t="s">
        <v>123</v>
      </c>
      <c r="C2450" s="144" t="s">
        <v>27</v>
      </c>
      <c r="D2450" s="145" t="n">
        <v>136742.1822</v>
      </c>
      <c r="E2450" s="145" t="n">
        <v>-13674.21822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6IF-NWPL_ROCKY_M</v>
      </c>
    </row>
    <row r="2451" customFormat="false" ht="12.75" hidden="false" customHeight="false" outlineLevel="0" collapsed="false">
      <c r="A2451" s="148" t="n">
        <v>38139</v>
      </c>
      <c r="B2451" s="144" t="s">
        <v>123</v>
      </c>
      <c r="C2451" s="144" t="s">
        <v>58</v>
      </c>
      <c r="D2451" s="145" t="n">
        <v>13674.2182</v>
      </c>
      <c r="E2451" s="145" t="n">
        <v>-2734.84364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6IF-WAHA-TX</v>
      </c>
    </row>
    <row r="2452" customFormat="false" ht="12.75" hidden="false" customHeight="false" outlineLevel="0" collapsed="false">
      <c r="A2452" s="148" t="n">
        <v>38139</v>
      </c>
      <c r="B2452" s="144" t="s">
        <v>123</v>
      </c>
      <c r="C2452" s="144" t="s">
        <v>18</v>
      </c>
      <c r="D2452" s="145" t="n">
        <v>0</v>
      </c>
      <c r="E2452" s="145" t="n">
        <v>0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6NGI-MALIN</v>
      </c>
    </row>
    <row r="2453" customFormat="false" ht="12.75" hidden="false" customHeight="false" outlineLevel="0" collapsed="false">
      <c r="A2453" s="148" t="n">
        <v>38139</v>
      </c>
      <c r="B2453" s="144" t="s">
        <v>123</v>
      </c>
      <c r="C2453" s="144" t="s">
        <v>20</v>
      </c>
      <c r="D2453" s="145" t="n">
        <v>141582.8554</v>
      </c>
      <c r="E2453" s="145" t="n">
        <v>-14158.28554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6NGI-SOCAL</v>
      </c>
    </row>
    <row r="2454" customFormat="false" ht="12.75" hidden="false" customHeight="false" outlineLevel="0" collapsed="false">
      <c r="A2454" s="148" t="n">
        <v>38139</v>
      </c>
      <c r="B2454" s="144" t="s">
        <v>123</v>
      </c>
      <c r="C2454" s="144" t="s">
        <v>167</v>
      </c>
      <c r="D2454" s="145" t="n">
        <v>-136742.1822</v>
      </c>
      <c r="E2454" s="145" t="n">
        <v>0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6NGW/OPAL</v>
      </c>
    </row>
    <row r="2455" customFormat="false" ht="12.75" hidden="false" customHeight="false" outlineLevel="0" collapsed="false">
      <c r="A2455" s="148" t="n">
        <v>38169</v>
      </c>
      <c r="B2455" s="144" t="s">
        <v>123</v>
      </c>
      <c r="C2455" s="144" t="s">
        <v>36</v>
      </c>
      <c r="D2455" s="145" t="n">
        <v>555699.8659</v>
      </c>
      <c r="E2455" s="145" t="n">
        <v>-5556.998659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6IF-CIG/RKYMTN</v>
      </c>
    </row>
    <row r="2456" customFormat="false" ht="12.75" hidden="false" customHeight="false" outlineLevel="0" collapsed="false">
      <c r="A2456" s="148" t="n">
        <v>38169</v>
      </c>
      <c r="B2456" s="144" t="s">
        <v>123</v>
      </c>
      <c r="C2456" s="144" t="s">
        <v>35</v>
      </c>
      <c r="D2456" s="145" t="n">
        <v>-422114.6498</v>
      </c>
      <c r="E2456" s="145" t="n">
        <v>4221.146498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6IF-CIG/WIC</v>
      </c>
    </row>
    <row r="2457" customFormat="false" ht="12.75" hidden="false" customHeight="false" outlineLevel="0" collapsed="false">
      <c r="A2457" s="148" t="n">
        <v>38169</v>
      </c>
      <c r="B2457" s="144" t="s">
        <v>123</v>
      </c>
      <c r="C2457" s="144" t="s">
        <v>46</v>
      </c>
      <c r="D2457" s="145" t="n">
        <v>-26015.879</v>
      </c>
      <c r="E2457" s="145" t="n">
        <v>2601.5879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6IF-ELPO/PERMIAN</v>
      </c>
    </row>
    <row r="2458" customFormat="false" ht="12.75" hidden="false" customHeight="false" outlineLevel="0" collapsed="false">
      <c r="A2458" s="148" t="n">
        <v>38169</v>
      </c>
      <c r="B2458" s="144" t="s">
        <v>123</v>
      </c>
      <c r="C2458" s="144" t="s">
        <v>51</v>
      </c>
      <c r="D2458" s="145" t="n">
        <v>18847.1922</v>
      </c>
      <c r="E2458" s="145" t="n">
        <v>-1884.71922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6IF-ELPO/SJ</v>
      </c>
    </row>
    <row r="2459" customFormat="false" ht="12.75" hidden="false" customHeight="false" outlineLevel="0" collapsed="false">
      <c r="A2459" s="148" t="n">
        <v>38169</v>
      </c>
      <c r="B2459" s="144" t="s">
        <v>123</v>
      </c>
      <c r="C2459" s="144" t="s">
        <v>66</v>
      </c>
      <c r="D2459" s="145" t="n">
        <v>0</v>
      </c>
      <c r="E2459" s="145" t="n">
        <v>0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6IF-NTHWST/CANBR</v>
      </c>
    </row>
    <row r="2460" customFormat="false" ht="12.75" hidden="false" customHeight="false" outlineLevel="0" collapsed="false">
      <c r="A2460" s="148" t="n">
        <v>38169</v>
      </c>
      <c r="B2460" s="144" t="s">
        <v>123</v>
      </c>
      <c r="C2460" s="144" t="s">
        <v>27</v>
      </c>
      <c r="D2460" s="145" t="n">
        <v>140704.8833</v>
      </c>
      <c r="E2460" s="145" t="n">
        <v>-14070.48833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6IF-NWPL_ROCKY_M</v>
      </c>
    </row>
    <row r="2461" customFormat="false" ht="12.75" hidden="false" customHeight="false" outlineLevel="0" collapsed="false">
      <c r="A2461" s="148" t="n">
        <v>38169</v>
      </c>
      <c r="B2461" s="144" t="s">
        <v>123</v>
      </c>
      <c r="C2461" s="144" t="s">
        <v>58</v>
      </c>
      <c r="D2461" s="145" t="n">
        <v>14070.4883</v>
      </c>
      <c r="E2461" s="145" t="n">
        <v>-2814.09766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6IF-WAHA-TX</v>
      </c>
    </row>
    <row r="2462" customFormat="false" ht="12.75" hidden="false" customHeight="false" outlineLevel="0" collapsed="false">
      <c r="A2462" s="148" t="n">
        <v>38169</v>
      </c>
      <c r="B2462" s="144" t="s">
        <v>123</v>
      </c>
      <c r="C2462" s="144" t="s">
        <v>18</v>
      </c>
      <c r="D2462" s="145" t="n">
        <v>0</v>
      </c>
      <c r="E2462" s="145" t="n">
        <v>0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6NGI-MALIN</v>
      </c>
    </row>
    <row r="2463" customFormat="false" ht="12.75" hidden="false" customHeight="false" outlineLevel="0" collapsed="false">
      <c r="A2463" s="148" t="n">
        <v>38169</v>
      </c>
      <c r="B2463" s="144" t="s">
        <v>123</v>
      </c>
      <c r="C2463" s="144" t="s">
        <v>20</v>
      </c>
      <c r="D2463" s="145" t="n">
        <v>166715.3157</v>
      </c>
      <c r="E2463" s="145" t="n">
        <v>-16671.53157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6NGI-SOCAL</v>
      </c>
    </row>
    <row r="2464" customFormat="false" ht="12.75" hidden="false" customHeight="false" outlineLevel="0" collapsed="false">
      <c r="A2464" s="148" t="n">
        <v>38169</v>
      </c>
      <c r="B2464" s="144" t="s">
        <v>123</v>
      </c>
      <c r="C2464" s="144" t="s">
        <v>167</v>
      </c>
      <c r="D2464" s="145" t="n">
        <v>-140704.8832</v>
      </c>
      <c r="E2464" s="145" t="n">
        <v>0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6NGW/OPAL</v>
      </c>
    </row>
    <row r="2465" customFormat="false" ht="12.75" hidden="false" customHeight="false" outlineLevel="0" collapsed="false">
      <c r="A2465" s="148" t="n">
        <v>38200</v>
      </c>
      <c r="B2465" s="144" t="s">
        <v>123</v>
      </c>
      <c r="C2465" s="144" t="s">
        <v>36</v>
      </c>
      <c r="D2465" s="145" t="n">
        <v>553264.8112</v>
      </c>
      <c r="E2465" s="145" t="n">
        <v>-5532.648112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6IF-CIG/RKYMTN</v>
      </c>
    </row>
    <row r="2466" customFormat="false" ht="12.75" hidden="false" customHeight="false" outlineLevel="0" collapsed="false">
      <c r="A2466" s="148" t="n">
        <v>38200</v>
      </c>
      <c r="B2466" s="144" t="s">
        <v>123</v>
      </c>
      <c r="C2466" s="144" t="s">
        <v>35</v>
      </c>
      <c r="D2466" s="145" t="n">
        <v>-420264.96</v>
      </c>
      <c r="E2466" s="145" t="n">
        <v>4202.6496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6IF-CIG/WIC</v>
      </c>
    </row>
    <row r="2467" customFormat="false" ht="12.75" hidden="false" customHeight="false" outlineLevel="0" collapsed="false">
      <c r="A2467" s="148" t="n">
        <v>38200</v>
      </c>
      <c r="B2467" s="144" t="s">
        <v>123</v>
      </c>
      <c r="C2467" s="144" t="s">
        <v>46</v>
      </c>
      <c r="D2467" s="145" t="n">
        <v>-27206.0556</v>
      </c>
      <c r="E2467" s="145" t="n">
        <v>2720.60556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6IF-ELPO/PERMIAN</v>
      </c>
    </row>
    <row r="2468" customFormat="false" ht="12.75" hidden="false" customHeight="false" outlineLevel="0" collapsed="false">
      <c r="A2468" s="148" t="n">
        <v>38200</v>
      </c>
      <c r="B2468" s="144" t="s">
        <v>123</v>
      </c>
      <c r="C2468" s="144" t="s">
        <v>51</v>
      </c>
      <c r="D2468" s="145" t="n">
        <v>17513.7514</v>
      </c>
      <c r="E2468" s="145" t="n">
        <v>-1751.37514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6IF-ELPO/SJ</v>
      </c>
    </row>
    <row r="2469" customFormat="false" ht="12.75" hidden="false" customHeight="false" outlineLevel="0" collapsed="false">
      <c r="A2469" s="148" t="n">
        <v>38200</v>
      </c>
      <c r="B2469" s="144" t="s">
        <v>123</v>
      </c>
      <c r="C2469" s="144" t="s">
        <v>66</v>
      </c>
      <c r="D2469" s="145" t="n">
        <v>0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6IF-NTHWST/CANBR</v>
      </c>
    </row>
    <row r="2470" customFormat="false" ht="12.75" hidden="false" customHeight="false" outlineLevel="0" collapsed="false">
      <c r="A2470" s="148" t="n">
        <v>38200</v>
      </c>
      <c r="B2470" s="144" t="s">
        <v>123</v>
      </c>
      <c r="C2470" s="144" t="s">
        <v>27</v>
      </c>
      <c r="D2470" s="145" t="n">
        <v>140088.32</v>
      </c>
      <c r="E2470" s="145" t="n">
        <v>-14008.832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6IF-NWPL_ROCKY_M</v>
      </c>
    </row>
    <row r="2471" customFormat="false" ht="12.75" hidden="false" customHeight="false" outlineLevel="0" collapsed="false">
      <c r="A2471" s="148" t="n">
        <v>38200</v>
      </c>
      <c r="B2471" s="144" t="s">
        <v>123</v>
      </c>
      <c r="C2471" s="144" t="s">
        <v>58</v>
      </c>
      <c r="D2471" s="145" t="n">
        <v>14008.832</v>
      </c>
      <c r="E2471" s="145" t="n">
        <v>-2801.7664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6IF-WAHA-TX</v>
      </c>
    </row>
    <row r="2472" customFormat="false" ht="12.75" hidden="false" customHeight="false" outlineLevel="0" collapsed="false">
      <c r="A2472" s="148" t="n">
        <v>38200</v>
      </c>
      <c r="B2472" s="144" t="s">
        <v>123</v>
      </c>
      <c r="C2472" s="144" t="s">
        <v>18</v>
      </c>
      <c r="D2472" s="145" t="n">
        <v>0</v>
      </c>
      <c r="E2472" s="145" t="n">
        <v>0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6NGI-MALIN</v>
      </c>
    </row>
    <row r="2473" customFormat="false" ht="12.75" hidden="false" customHeight="false" outlineLevel="0" collapsed="false">
      <c r="A2473" s="148" t="n">
        <v>38200</v>
      </c>
      <c r="B2473" s="144" t="s">
        <v>123</v>
      </c>
      <c r="C2473" s="144" t="s">
        <v>20</v>
      </c>
      <c r="D2473" s="145" t="n">
        <v>144333.4478</v>
      </c>
      <c r="E2473" s="145" t="n">
        <v>-14433.34478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6NGI-SOCAL</v>
      </c>
    </row>
    <row r="2474" customFormat="false" ht="12.75" hidden="false" customHeight="false" outlineLevel="0" collapsed="false">
      <c r="A2474" s="148" t="n">
        <v>38200</v>
      </c>
      <c r="B2474" s="144" t="s">
        <v>123</v>
      </c>
      <c r="C2474" s="144" t="s">
        <v>167</v>
      </c>
      <c r="D2474" s="145" t="n">
        <v>-140088.32</v>
      </c>
      <c r="E2474" s="145" t="n">
        <v>0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6NGW/OPAL</v>
      </c>
    </row>
    <row r="2475" customFormat="false" ht="12.75" hidden="false" customHeight="false" outlineLevel="0" collapsed="false">
      <c r="A2475" s="148" t="n">
        <v>38231</v>
      </c>
      <c r="B2475" s="144" t="s">
        <v>123</v>
      </c>
      <c r="C2475" s="144" t="s">
        <v>36</v>
      </c>
      <c r="D2475" s="145" t="n">
        <v>-6829.1934</v>
      </c>
      <c r="E2475" s="145" t="n">
        <v>68.291934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6IF-CIG/RKYMTN</v>
      </c>
    </row>
    <row r="2476" customFormat="false" ht="12.75" hidden="false" customHeight="false" outlineLevel="0" collapsed="false">
      <c r="A2476" s="148" t="n">
        <v>38231</v>
      </c>
      <c r="B2476" s="144" t="s">
        <v>123</v>
      </c>
      <c r="C2476" s="144" t="s">
        <v>35</v>
      </c>
      <c r="D2476" s="145" t="n">
        <v>-404892.8911</v>
      </c>
      <c r="E2476" s="145" t="n">
        <v>4048.928911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6IF-CIG/WIC</v>
      </c>
    </row>
    <row r="2477" customFormat="false" ht="12.75" hidden="false" customHeight="false" outlineLevel="0" collapsed="false">
      <c r="A2477" s="148" t="n">
        <v>38231</v>
      </c>
      <c r="B2477" s="144" t="s">
        <v>123</v>
      </c>
      <c r="C2477" s="144" t="s">
        <v>46</v>
      </c>
      <c r="D2477" s="145" t="n">
        <v>-21287.4687</v>
      </c>
      <c r="E2477" s="145" t="n">
        <v>2128.74687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6IF-ELPO/PERMIAN</v>
      </c>
    </row>
    <row r="2478" customFormat="false" ht="12.75" hidden="false" customHeight="false" outlineLevel="0" collapsed="false">
      <c r="A2478" s="148" t="n">
        <v>38231</v>
      </c>
      <c r="B2478" s="144" t="s">
        <v>123</v>
      </c>
      <c r="C2478" s="144" t="s">
        <v>51</v>
      </c>
      <c r="D2478" s="145" t="n">
        <v>17526.4636</v>
      </c>
      <c r="E2478" s="145" t="n">
        <v>-1752.64636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6IF-ELPO/SJ</v>
      </c>
    </row>
    <row r="2479" customFormat="false" ht="12.75" hidden="false" customHeight="false" outlineLevel="0" collapsed="false">
      <c r="A2479" s="148" t="n">
        <v>38231</v>
      </c>
      <c r="B2479" s="144" t="s">
        <v>123</v>
      </c>
      <c r="C2479" s="144" t="s">
        <v>66</v>
      </c>
      <c r="D2479" s="145" t="n">
        <v>0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6IF-NTHWST/CANBR</v>
      </c>
    </row>
    <row r="2480" customFormat="false" ht="12.75" hidden="false" customHeight="false" outlineLevel="0" collapsed="false">
      <c r="A2480" s="148" t="n">
        <v>38231</v>
      </c>
      <c r="B2480" s="144" t="s">
        <v>123</v>
      </c>
      <c r="C2480" s="144" t="s">
        <v>27</v>
      </c>
      <c r="D2480" s="145" t="n">
        <v>134964.297</v>
      </c>
      <c r="E2480" s="145" t="n">
        <v>-13496.4297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6IF-NWPL_ROCKY_M</v>
      </c>
    </row>
    <row r="2481" customFormat="false" ht="12.75" hidden="false" customHeight="false" outlineLevel="0" collapsed="false">
      <c r="A2481" s="148" t="n">
        <v>38231</v>
      </c>
      <c r="B2481" s="144" t="s">
        <v>123</v>
      </c>
      <c r="C2481" s="144" t="s">
        <v>58</v>
      </c>
      <c r="D2481" s="145" t="n">
        <v>13496.4296</v>
      </c>
      <c r="E2481" s="145" t="n">
        <v>-2699.28592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6IF-WAHA-TX</v>
      </c>
    </row>
    <row r="2482" customFormat="false" ht="12.75" hidden="false" customHeight="false" outlineLevel="0" collapsed="false">
      <c r="A2482" s="148" t="n">
        <v>38231</v>
      </c>
      <c r="B2482" s="144" t="s">
        <v>123</v>
      </c>
      <c r="C2482" s="144" t="s">
        <v>18</v>
      </c>
      <c r="D2482" s="145" t="n">
        <v>0</v>
      </c>
      <c r="E2482" s="145" t="n">
        <v>0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6NGI-MALIN</v>
      </c>
    </row>
    <row r="2483" customFormat="false" ht="12.75" hidden="false" customHeight="false" outlineLevel="0" collapsed="false">
      <c r="A2483" s="148" t="n">
        <v>38231</v>
      </c>
      <c r="B2483" s="144" t="s">
        <v>123</v>
      </c>
      <c r="C2483" s="144" t="s">
        <v>20</v>
      </c>
      <c r="D2483" s="145" t="n">
        <v>173193.384</v>
      </c>
      <c r="E2483" s="145" t="n">
        <v>-17319.3384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6NGI-SOCAL</v>
      </c>
    </row>
    <row r="2484" customFormat="false" ht="12.75" hidden="false" customHeight="false" outlineLevel="0" collapsed="false">
      <c r="A2484" s="148" t="n">
        <v>38231</v>
      </c>
      <c r="B2484" s="144" t="s">
        <v>123</v>
      </c>
      <c r="C2484" s="144" t="s">
        <v>167</v>
      </c>
      <c r="D2484" s="145" t="n">
        <v>-134964.297</v>
      </c>
      <c r="E2484" s="145" t="n">
        <v>0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6NGW/OPAL</v>
      </c>
    </row>
    <row r="2485" customFormat="false" ht="12.75" hidden="false" customHeight="false" outlineLevel="0" collapsed="false">
      <c r="A2485" s="148" t="n">
        <v>38261</v>
      </c>
      <c r="B2485" s="144" t="s">
        <v>123</v>
      </c>
      <c r="C2485" s="144" t="s">
        <v>36</v>
      </c>
      <c r="D2485" s="145" t="n">
        <v>-7026.1942</v>
      </c>
      <c r="E2485" s="145" t="n">
        <v>70.261942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6IF-CIG/RKYMTN</v>
      </c>
    </row>
    <row r="2486" customFormat="false" ht="12.75" hidden="false" customHeight="false" outlineLevel="0" collapsed="false">
      <c r="A2486" s="148" t="n">
        <v>38261</v>
      </c>
      <c r="B2486" s="144" t="s">
        <v>123</v>
      </c>
      <c r="C2486" s="144" t="s">
        <v>35</v>
      </c>
      <c r="D2486" s="145" t="n">
        <v>-416572.7824</v>
      </c>
      <c r="E2486" s="145" t="n">
        <v>4165.727824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6IF-CIG/WIC</v>
      </c>
    </row>
    <row r="2487" customFormat="false" ht="12.75" hidden="false" customHeight="false" outlineLevel="0" collapsed="false">
      <c r="A2487" s="148" t="n">
        <v>38261</v>
      </c>
      <c r="B2487" s="144" t="s">
        <v>123</v>
      </c>
      <c r="C2487" s="144" t="s">
        <v>46</v>
      </c>
      <c r="D2487" s="145" t="n">
        <v>-25674.3213</v>
      </c>
      <c r="E2487" s="145" t="n">
        <v>2567.43213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6IF-ELPO/PERMIAN</v>
      </c>
    </row>
    <row r="2488" customFormat="false" ht="12.75" hidden="false" customHeight="false" outlineLevel="0" collapsed="false">
      <c r="A2488" s="148" t="n">
        <v>38261</v>
      </c>
      <c r="B2488" s="144" t="s">
        <v>123</v>
      </c>
      <c r="C2488" s="144" t="s">
        <v>51</v>
      </c>
      <c r="D2488" s="145" t="n">
        <v>17540.8496</v>
      </c>
      <c r="E2488" s="145" t="n">
        <v>-1754.08496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6IF-ELPO/SJ</v>
      </c>
    </row>
    <row r="2489" customFormat="false" ht="12.75" hidden="false" customHeight="false" outlineLevel="0" collapsed="false">
      <c r="A2489" s="148" t="n">
        <v>38261</v>
      </c>
      <c r="B2489" s="144" t="s">
        <v>123</v>
      </c>
      <c r="C2489" s="144" t="s">
        <v>66</v>
      </c>
      <c r="D2489" s="145" t="n">
        <v>0</v>
      </c>
      <c r="E2489" s="145" t="n">
        <v>0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6IF-NTHWST/CANBR</v>
      </c>
    </row>
    <row r="2490" customFormat="false" ht="12.75" hidden="false" customHeight="false" outlineLevel="0" collapsed="false">
      <c r="A2490" s="148" t="n">
        <v>38261</v>
      </c>
      <c r="B2490" s="144" t="s">
        <v>123</v>
      </c>
      <c r="C2490" s="144" t="s">
        <v>27</v>
      </c>
      <c r="D2490" s="145" t="n">
        <v>138857.5941</v>
      </c>
      <c r="E2490" s="145" t="n">
        <v>-13885.75941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6IF-NWPL_ROCKY_M</v>
      </c>
    </row>
    <row r="2491" customFormat="false" ht="12.75" hidden="false" customHeight="false" outlineLevel="0" collapsed="false">
      <c r="A2491" s="148" t="n">
        <v>38261</v>
      </c>
      <c r="B2491" s="144" t="s">
        <v>123</v>
      </c>
      <c r="C2491" s="144" t="s">
        <v>58</v>
      </c>
      <c r="D2491" s="145" t="n">
        <v>13885.7594</v>
      </c>
      <c r="E2491" s="145" t="n">
        <v>-2777.15188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6IF-WAHA-TX</v>
      </c>
    </row>
    <row r="2492" customFormat="false" ht="12.75" hidden="false" customHeight="false" outlineLevel="0" collapsed="false">
      <c r="A2492" s="148" t="n">
        <v>38261</v>
      </c>
      <c r="B2492" s="144" t="s">
        <v>123</v>
      </c>
      <c r="C2492" s="144" t="s">
        <v>18</v>
      </c>
      <c r="D2492" s="145" t="n">
        <v>0</v>
      </c>
      <c r="E2492" s="145" t="n">
        <v>0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6NGI-MALIN</v>
      </c>
    </row>
    <row r="2493" customFormat="false" ht="12.75" hidden="false" customHeight="false" outlineLevel="0" collapsed="false">
      <c r="A2493" s="148" t="n">
        <v>38261</v>
      </c>
      <c r="B2493" s="144" t="s">
        <v>123</v>
      </c>
      <c r="C2493" s="144" t="s">
        <v>20</v>
      </c>
      <c r="D2493" s="145" t="n">
        <v>124187.0655</v>
      </c>
      <c r="E2493" s="145" t="n">
        <v>-12418.70655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6NGI-SOCAL</v>
      </c>
    </row>
    <row r="2494" customFormat="false" ht="12.75" hidden="false" customHeight="false" outlineLevel="0" collapsed="false">
      <c r="A2494" s="148" t="n">
        <v>38261</v>
      </c>
      <c r="B2494" s="144" t="s">
        <v>123</v>
      </c>
      <c r="C2494" s="144" t="s">
        <v>167</v>
      </c>
      <c r="D2494" s="145" t="n">
        <v>-138857.5942</v>
      </c>
      <c r="E2494" s="145" t="n">
        <v>0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6NGW/OPAL</v>
      </c>
    </row>
    <row r="2495" customFormat="false" ht="12.75" hidden="false" customHeight="false" outlineLevel="0" collapsed="false">
      <c r="A2495" s="148" t="n">
        <v>38292</v>
      </c>
      <c r="B2495" s="144" t="s">
        <v>123</v>
      </c>
      <c r="C2495" s="144" t="s">
        <v>36</v>
      </c>
      <c r="D2495" s="145" t="n">
        <v>-6768.887</v>
      </c>
      <c r="E2495" s="145" t="n">
        <v>67.68887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6IF-CIG/RKYMTN</v>
      </c>
    </row>
    <row r="2496" customFormat="false" ht="12.75" hidden="false" customHeight="false" outlineLevel="0" collapsed="false">
      <c r="A2496" s="148" t="n">
        <v>38292</v>
      </c>
      <c r="B2496" s="144" t="s">
        <v>123</v>
      </c>
      <c r="C2496" s="144" t="s">
        <v>35</v>
      </c>
      <c r="D2496" s="145" t="n">
        <v>-267544.9402</v>
      </c>
      <c r="E2496" s="145" t="n">
        <v>2675.449402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6IF-CIG/WIC</v>
      </c>
    </row>
    <row r="2497" customFormat="false" ht="12.75" hidden="false" customHeight="false" outlineLevel="0" collapsed="false">
      <c r="A2497" s="148" t="n">
        <v>38292</v>
      </c>
      <c r="B2497" s="144" t="s">
        <v>123</v>
      </c>
      <c r="C2497" s="144" t="s">
        <v>46</v>
      </c>
      <c r="D2497" s="145" t="n">
        <v>-22386.377</v>
      </c>
      <c r="E2497" s="145" t="n">
        <v>2238.6377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6IF-ELPO/PERMIAN</v>
      </c>
    </row>
    <row r="2498" customFormat="false" ht="12.75" hidden="false" customHeight="false" outlineLevel="0" collapsed="false">
      <c r="A2498" s="148" t="n">
        <v>38292</v>
      </c>
      <c r="B2498" s="144" t="s">
        <v>123</v>
      </c>
      <c r="C2498" s="144" t="s">
        <v>51</v>
      </c>
      <c r="D2498" s="145" t="n">
        <v>13502.1013</v>
      </c>
      <c r="E2498" s="145" t="n">
        <v>-1350.21013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6IF-ELPO/SJ</v>
      </c>
    </row>
    <row r="2499" customFormat="false" ht="12.75" hidden="false" customHeight="false" outlineLevel="0" collapsed="false">
      <c r="A2499" s="148" t="n">
        <v>38292</v>
      </c>
      <c r="B2499" s="144" t="s">
        <v>123</v>
      </c>
      <c r="C2499" s="144" t="s">
        <v>66</v>
      </c>
      <c r="D2499" s="145" t="n">
        <v>0</v>
      </c>
      <c r="E2499" s="145" t="n">
        <v>0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6IF-NTHWST/CANBR</v>
      </c>
    </row>
    <row r="2500" customFormat="false" ht="12.75" hidden="false" customHeight="false" outlineLevel="0" collapsed="false">
      <c r="A2500" s="148" t="n">
        <v>38292</v>
      </c>
      <c r="B2500" s="144" t="s">
        <v>123</v>
      </c>
      <c r="C2500" s="144" t="s">
        <v>27</v>
      </c>
      <c r="D2500" s="145" t="n">
        <v>133772.4701</v>
      </c>
      <c r="E2500" s="145" t="n">
        <v>-13377.24701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6IF-NWPL_ROCKY_M</v>
      </c>
    </row>
    <row r="2501" customFormat="false" ht="12.75" hidden="false" customHeight="false" outlineLevel="0" collapsed="false">
      <c r="A2501" s="148" t="n">
        <v>38292</v>
      </c>
      <c r="B2501" s="144" t="s">
        <v>123</v>
      </c>
      <c r="C2501" s="144" t="s">
        <v>58</v>
      </c>
      <c r="D2501" s="145" t="n">
        <v>13377.2471</v>
      </c>
      <c r="E2501" s="145" t="n">
        <v>-2675.44942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6IF-WAHA-TX</v>
      </c>
    </row>
    <row r="2502" customFormat="false" ht="12.75" hidden="false" customHeight="false" outlineLevel="0" collapsed="false">
      <c r="A2502" s="148" t="n">
        <v>38292</v>
      </c>
      <c r="B2502" s="144" t="s">
        <v>123</v>
      </c>
      <c r="C2502" s="144" t="s">
        <v>18</v>
      </c>
      <c r="D2502" s="145" t="n">
        <v>0</v>
      </c>
      <c r="E2502" s="145" t="n">
        <v>0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6NGI-MALIN</v>
      </c>
    </row>
    <row r="2503" customFormat="false" ht="12.75" hidden="false" customHeight="false" outlineLevel="0" collapsed="false">
      <c r="A2503" s="148" t="n">
        <v>38292</v>
      </c>
      <c r="B2503" s="144" t="s">
        <v>123</v>
      </c>
      <c r="C2503" s="144" t="s">
        <v>20</v>
      </c>
      <c r="D2503" s="145" t="n">
        <v>116817.2556</v>
      </c>
      <c r="E2503" s="145" t="n">
        <v>-11681.72556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6NGI-SOCAL</v>
      </c>
    </row>
    <row r="2504" customFormat="false" ht="12.75" hidden="false" customHeight="false" outlineLevel="0" collapsed="false">
      <c r="A2504" s="148" t="n">
        <v>38292</v>
      </c>
      <c r="B2504" s="144" t="s">
        <v>123</v>
      </c>
      <c r="C2504" s="144" t="s">
        <v>167</v>
      </c>
      <c r="D2504" s="145" t="n">
        <v>-133772.47</v>
      </c>
      <c r="E2504" s="145" t="n">
        <v>0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6NGW/OPAL</v>
      </c>
    </row>
    <row r="2505" customFormat="false" ht="12.75" hidden="false" customHeight="false" outlineLevel="0" collapsed="false">
      <c r="A2505" s="148" t="n">
        <v>38322</v>
      </c>
      <c r="B2505" s="144" t="s">
        <v>123</v>
      </c>
      <c r="C2505" s="144" t="s">
        <v>35</v>
      </c>
      <c r="D2505" s="145" t="n">
        <v>-275237.1241</v>
      </c>
      <c r="E2505" s="145" t="n">
        <v>2752.371241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6IF-CIG/WIC</v>
      </c>
    </row>
    <row r="2506" customFormat="false" ht="12.75" hidden="false" customHeight="false" outlineLevel="0" collapsed="false">
      <c r="A2506" s="148" t="n">
        <v>38322</v>
      </c>
      <c r="B2506" s="144" t="s">
        <v>123</v>
      </c>
      <c r="C2506" s="144" t="s">
        <v>46</v>
      </c>
      <c r="D2506" s="145" t="n">
        <v>-25445.2281</v>
      </c>
      <c r="E2506" s="145" t="n">
        <v>2544.52281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6IF-ELPO/PERMIAN</v>
      </c>
    </row>
    <row r="2507" customFormat="false" ht="12.75" hidden="false" customHeight="false" outlineLevel="0" collapsed="false">
      <c r="A2507" s="148" t="n">
        <v>38322</v>
      </c>
      <c r="B2507" s="144" t="s">
        <v>123</v>
      </c>
      <c r="C2507" s="144" t="s">
        <v>51</v>
      </c>
      <c r="D2507" s="145" t="n">
        <v>12161.9294</v>
      </c>
      <c r="E2507" s="145" t="n">
        <v>-1216.19294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6IF-ELPO/SJ</v>
      </c>
    </row>
    <row r="2508" customFormat="false" ht="12.75" hidden="false" customHeight="false" outlineLevel="0" collapsed="false">
      <c r="A2508" s="148" t="n">
        <v>38322</v>
      </c>
      <c r="B2508" s="144" t="s">
        <v>123</v>
      </c>
      <c r="C2508" s="144" t="s">
        <v>66</v>
      </c>
      <c r="D2508" s="145" t="n">
        <v>0</v>
      </c>
      <c r="E2508" s="145" t="n">
        <v>0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6IF-NTHWST/CANBR</v>
      </c>
    </row>
    <row r="2509" customFormat="false" ht="12.75" hidden="false" customHeight="false" outlineLevel="0" collapsed="false">
      <c r="A2509" s="148" t="n">
        <v>38322</v>
      </c>
      <c r="B2509" s="144" t="s">
        <v>123</v>
      </c>
      <c r="C2509" s="144" t="s">
        <v>27</v>
      </c>
      <c r="D2509" s="145" t="n">
        <v>137618.562</v>
      </c>
      <c r="E2509" s="145" t="n">
        <v>-13761.8562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6IF-NWPL_ROCKY_M</v>
      </c>
    </row>
    <row r="2510" customFormat="false" ht="12.75" hidden="false" customHeight="false" outlineLevel="0" collapsed="false">
      <c r="A2510" s="148" t="n">
        <v>38322</v>
      </c>
      <c r="B2510" s="144" t="s">
        <v>123</v>
      </c>
      <c r="C2510" s="144" t="s">
        <v>58</v>
      </c>
      <c r="D2510" s="145" t="n">
        <v>13761.8562</v>
      </c>
      <c r="E2510" s="145" t="n">
        <v>-2752.37124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6IF-WAHA-TX</v>
      </c>
    </row>
    <row r="2511" customFormat="false" ht="12.75" hidden="false" customHeight="false" outlineLevel="0" collapsed="false">
      <c r="A2511" s="148" t="n">
        <v>38322</v>
      </c>
      <c r="B2511" s="144" t="s">
        <v>123</v>
      </c>
      <c r="C2511" s="144" t="s">
        <v>18</v>
      </c>
      <c r="D2511" s="145" t="n">
        <v>0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6NGI-MALIN</v>
      </c>
    </row>
    <row r="2512" customFormat="false" ht="12.75" hidden="false" customHeight="false" outlineLevel="0" collapsed="false">
      <c r="A2512" s="148" t="n">
        <v>38322</v>
      </c>
      <c r="B2512" s="144" t="s">
        <v>123</v>
      </c>
      <c r="C2512" s="144" t="s">
        <v>20</v>
      </c>
      <c r="D2512" s="145" t="n">
        <v>393862.549</v>
      </c>
      <c r="E2512" s="145" t="n">
        <v>-39386.2549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6NGI-SOCAL</v>
      </c>
    </row>
    <row r="2513" customFormat="false" ht="12.75" hidden="false" customHeight="false" outlineLevel="0" collapsed="false">
      <c r="A2513" s="148" t="n">
        <v>38322</v>
      </c>
      <c r="B2513" s="144" t="s">
        <v>123</v>
      </c>
      <c r="C2513" s="144" t="s">
        <v>167</v>
      </c>
      <c r="D2513" s="145" t="n">
        <v>-137618.562</v>
      </c>
      <c r="E2513" s="145" t="n">
        <v>0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6NGW/OPAL</v>
      </c>
    </row>
    <row r="2514" customFormat="false" ht="12.75" hidden="false" customHeight="false" outlineLevel="0" collapsed="false">
      <c r="A2514" s="148" t="n">
        <v>38353</v>
      </c>
      <c r="B2514" s="144" t="s">
        <v>123</v>
      </c>
      <c r="C2514" s="144" t="s">
        <v>35</v>
      </c>
      <c r="D2514" s="145" t="n">
        <v>-273965.9443</v>
      </c>
      <c r="E2514" s="145" t="n">
        <v>2739.659443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6IF-CIG/WIC</v>
      </c>
    </row>
    <row r="2515" customFormat="false" ht="12.75" hidden="false" customHeight="false" outlineLevel="0" collapsed="false">
      <c r="A2515" s="148" t="n">
        <v>38353</v>
      </c>
      <c r="B2515" s="144" t="s">
        <v>123</v>
      </c>
      <c r="C2515" s="144" t="s">
        <v>46</v>
      </c>
      <c r="D2515" s="145" t="n">
        <v>-26602.9769</v>
      </c>
      <c r="E2515" s="145" t="n">
        <v>2660.29769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6IF-ELPO/PERMIAN</v>
      </c>
    </row>
    <row r="2516" customFormat="false" ht="12.75" hidden="false" customHeight="false" outlineLevel="0" collapsed="false">
      <c r="A2516" s="148" t="n">
        <v>38353</v>
      </c>
      <c r="B2516" s="144" t="s">
        <v>123</v>
      </c>
      <c r="C2516" s="144" t="s">
        <v>51</v>
      </c>
      <c r="D2516" s="145" t="n">
        <v>10817.236</v>
      </c>
      <c r="E2516" s="145" t="n">
        <v>-1081.7236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6IF-ELPO/SJ</v>
      </c>
    </row>
    <row r="2517" customFormat="false" ht="12.75" hidden="false" customHeight="false" outlineLevel="0" collapsed="false">
      <c r="A2517" s="148" t="n">
        <v>38353</v>
      </c>
      <c r="B2517" s="144" t="s">
        <v>123</v>
      </c>
      <c r="C2517" s="144" t="s">
        <v>27</v>
      </c>
      <c r="D2517" s="145" t="n">
        <v>410948.9163</v>
      </c>
      <c r="E2517" s="145" t="n">
        <v>-41094.89163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6IF-NWPL_ROCKY_M</v>
      </c>
    </row>
    <row r="2518" customFormat="false" ht="12.75" hidden="false" customHeight="false" outlineLevel="0" collapsed="false">
      <c r="A2518" s="148" t="n">
        <v>38353</v>
      </c>
      <c r="B2518" s="144" t="s">
        <v>123</v>
      </c>
      <c r="C2518" s="144" t="s">
        <v>58</v>
      </c>
      <c r="D2518" s="145" t="n">
        <v>13698.2972</v>
      </c>
      <c r="E2518" s="145" t="n">
        <v>-2739.65944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6IF-WAHA-TX</v>
      </c>
    </row>
    <row r="2519" customFormat="false" ht="12.75" hidden="false" customHeight="false" outlineLevel="0" collapsed="false">
      <c r="A2519" s="148" t="n">
        <v>38353</v>
      </c>
      <c r="B2519" s="144" t="s">
        <v>123</v>
      </c>
      <c r="C2519" s="144" t="s">
        <v>18</v>
      </c>
      <c r="D2519" s="145" t="n">
        <v>0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6NGI-MALIN</v>
      </c>
    </row>
    <row r="2520" customFormat="false" ht="12.75" hidden="false" customHeight="false" outlineLevel="0" collapsed="false">
      <c r="A2520" s="148" t="n">
        <v>38353</v>
      </c>
      <c r="B2520" s="144" t="s">
        <v>123</v>
      </c>
      <c r="C2520" s="144" t="s">
        <v>20</v>
      </c>
      <c r="D2520" s="145" t="n">
        <v>133069.678</v>
      </c>
      <c r="E2520" s="145" t="n">
        <v>-13306.9678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6NGI-SOCAL</v>
      </c>
    </row>
    <row r="2521" customFormat="false" ht="12.75" hidden="false" customHeight="false" outlineLevel="0" collapsed="false">
      <c r="A2521" s="148" t="n">
        <v>38353</v>
      </c>
      <c r="B2521" s="144" t="s">
        <v>123</v>
      </c>
      <c r="C2521" s="144" t="s">
        <v>167</v>
      </c>
      <c r="D2521" s="145" t="n">
        <v>-136982.9722</v>
      </c>
      <c r="E2521" s="145" t="n">
        <v>0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6NGW/OPAL</v>
      </c>
    </row>
    <row r="2522" customFormat="false" ht="12.75" hidden="false" customHeight="false" outlineLevel="0" collapsed="false">
      <c r="A2522" s="148" t="n">
        <v>38384</v>
      </c>
      <c r="B2522" s="144" t="s">
        <v>123</v>
      </c>
      <c r="C2522" s="144" t="s">
        <v>36</v>
      </c>
      <c r="D2522" s="145" t="n">
        <v>-6231.3899</v>
      </c>
      <c r="E2522" s="145" t="n">
        <v>62.313899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6IF-CIG/RKYMTN</v>
      </c>
    </row>
    <row r="2523" customFormat="false" ht="12.75" hidden="false" customHeight="false" outlineLevel="0" collapsed="false">
      <c r="A2523" s="148" t="n">
        <v>38384</v>
      </c>
      <c r="B2523" s="144" t="s">
        <v>123</v>
      </c>
      <c r="C2523" s="144" t="s">
        <v>35</v>
      </c>
      <c r="D2523" s="145" t="n">
        <v>-246299.997</v>
      </c>
      <c r="E2523" s="145" t="n">
        <v>2462.99997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6IF-CIG/WIC</v>
      </c>
    </row>
    <row r="2524" customFormat="false" ht="12.75" hidden="false" customHeight="false" outlineLevel="0" collapsed="false">
      <c r="A2524" s="148" t="n">
        <v>38384</v>
      </c>
      <c r="B2524" s="144" t="s">
        <v>123</v>
      </c>
      <c r="C2524" s="144" t="s">
        <v>46</v>
      </c>
      <c r="D2524" s="145" t="n">
        <v>-12015.0416</v>
      </c>
      <c r="E2524" s="145" t="n">
        <v>1201.50416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6IF-ELPO/PERMIAN</v>
      </c>
    </row>
    <row r="2525" customFormat="false" ht="12.75" hidden="false" customHeight="false" outlineLevel="0" collapsed="false">
      <c r="A2525" s="148" t="n">
        <v>38384</v>
      </c>
      <c r="B2525" s="144" t="s">
        <v>123</v>
      </c>
      <c r="C2525" s="144" t="s">
        <v>51</v>
      </c>
      <c r="D2525" s="145" t="n">
        <v>12174.257</v>
      </c>
      <c r="E2525" s="145" t="n">
        <v>-1217.4257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6IF-ELPO/SJ</v>
      </c>
    </row>
    <row r="2526" customFormat="false" ht="12.75" hidden="false" customHeight="false" outlineLevel="0" collapsed="false">
      <c r="A2526" s="148" t="n">
        <v>38384</v>
      </c>
      <c r="B2526" s="144" t="s">
        <v>123</v>
      </c>
      <c r="C2526" s="144" t="s">
        <v>27</v>
      </c>
      <c r="D2526" s="145" t="n">
        <v>369449.9955</v>
      </c>
      <c r="E2526" s="145" t="n">
        <v>-36944.99955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6IF-NWPL_ROCKY_M</v>
      </c>
    </row>
    <row r="2527" customFormat="false" ht="12.75" hidden="false" customHeight="false" outlineLevel="0" collapsed="false">
      <c r="A2527" s="148" t="n">
        <v>38384</v>
      </c>
      <c r="B2527" s="144" t="s">
        <v>123</v>
      </c>
      <c r="C2527" s="144" t="s">
        <v>58</v>
      </c>
      <c r="D2527" s="145" t="n">
        <v>12314.9998</v>
      </c>
      <c r="E2527" s="145" t="n">
        <v>-2462.99996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6IF-WAHA-TX</v>
      </c>
    </row>
    <row r="2528" customFormat="false" ht="12.75" hidden="false" customHeight="false" outlineLevel="0" collapsed="false">
      <c r="A2528" s="148" t="n">
        <v>38384</v>
      </c>
      <c r="B2528" s="144" t="s">
        <v>123</v>
      </c>
      <c r="C2528" s="144" t="s">
        <v>18</v>
      </c>
      <c r="D2528" s="145" t="n">
        <v>0</v>
      </c>
      <c r="E2528" s="145" t="n">
        <v>0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6NGI-MALIN</v>
      </c>
    </row>
    <row r="2529" customFormat="false" ht="12.75" hidden="false" customHeight="false" outlineLevel="0" collapsed="false">
      <c r="A2529" s="148" t="n">
        <v>38384</v>
      </c>
      <c r="B2529" s="144" t="s">
        <v>123</v>
      </c>
      <c r="C2529" s="144" t="s">
        <v>20</v>
      </c>
      <c r="D2529" s="145" t="n">
        <v>127748.7711</v>
      </c>
      <c r="E2529" s="145" t="n">
        <v>-12774.87711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6NGI-SOCAL</v>
      </c>
    </row>
    <row r="2530" customFormat="false" ht="12.75" hidden="false" customHeight="false" outlineLevel="0" collapsed="false">
      <c r="A2530" s="148" t="n">
        <v>38384</v>
      </c>
      <c r="B2530" s="144" t="s">
        <v>123</v>
      </c>
      <c r="C2530" s="144" t="s">
        <v>167</v>
      </c>
      <c r="D2530" s="145" t="n">
        <v>-123149.9986</v>
      </c>
      <c r="E2530" s="145" t="n">
        <v>0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6NGW/OPAL</v>
      </c>
    </row>
    <row r="2531" customFormat="false" ht="12.75" hidden="false" customHeight="false" outlineLevel="0" collapsed="false">
      <c r="A2531" s="148" t="n">
        <v>38412</v>
      </c>
      <c r="B2531" s="144" t="s">
        <v>123</v>
      </c>
      <c r="C2531" s="144" t="s">
        <v>36</v>
      </c>
      <c r="D2531" s="145" t="n">
        <v>-6869.5729</v>
      </c>
      <c r="E2531" s="145" t="n">
        <v>68.695729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6IF-CIG/RKYMTN</v>
      </c>
    </row>
    <row r="2532" customFormat="false" ht="12.75" hidden="false" customHeight="false" outlineLevel="0" collapsed="false">
      <c r="A2532" s="148" t="n">
        <v>38412</v>
      </c>
      <c r="B2532" s="144" t="s">
        <v>123</v>
      </c>
      <c r="C2532" s="144" t="s">
        <v>35</v>
      </c>
      <c r="D2532" s="145" t="n">
        <v>-271524.6231</v>
      </c>
      <c r="E2532" s="145" t="n">
        <v>2715.246231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6IF-CIG/WIC</v>
      </c>
    </row>
    <row r="2533" customFormat="false" ht="12.75" hidden="false" customHeight="false" outlineLevel="0" collapsed="false">
      <c r="A2533" s="148" t="n">
        <v>38412</v>
      </c>
      <c r="B2533" s="144" t="s">
        <v>123</v>
      </c>
      <c r="C2533" s="144" t="s">
        <v>46</v>
      </c>
      <c r="D2533" s="145" t="n">
        <v>-25102.0135</v>
      </c>
      <c r="E2533" s="145" t="n">
        <v>2510.20135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6IF-ELPO/PERMIAN</v>
      </c>
    </row>
    <row r="2534" customFormat="false" ht="12.75" hidden="false" customHeight="false" outlineLevel="0" collapsed="false">
      <c r="A2534" s="148" t="n">
        <v>38412</v>
      </c>
      <c r="B2534" s="144" t="s">
        <v>123</v>
      </c>
      <c r="C2534" s="144" t="s">
        <v>51</v>
      </c>
      <c r="D2534" s="145" t="n">
        <v>16245.9313</v>
      </c>
      <c r="E2534" s="145" t="n">
        <v>-1624.59313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6IF-ELPO/SJ</v>
      </c>
    </row>
    <row r="2535" customFormat="false" ht="12.75" hidden="false" customHeight="false" outlineLevel="0" collapsed="false">
      <c r="A2535" s="148" t="n">
        <v>38412</v>
      </c>
      <c r="B2535" s="144" t="s">
        <v>123</v>
      </c>
      <c r="C2535" s="144" t="s">
        <v>27</v>
      </c>
      <c r="D2535" s="145" t="n">
        <v>407286.9345</v>
      </c>
      <c r="E2535" s="145" t="n">
        <v>-40728.69345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6IF-NWPL_ROCKY_M</v>
      </c>
    </row>
    <row r="2536" customFormat="false" ht="12.75" hidden="false" customHeight="false" outlineLevel="0" collapsed="false">
      <c r="A2536" s="148" t="n">
        <v>38412</v>
      </c>
      <c r="B2536" s="144" t="s">
        <v>123</v>
      </c>
      <c r="C2536" s="144" t="s">
        <v>58</v>
      </c>
      <c r="D2536" s="145" t="n">
        <v>13576.2311</v>
      </c>
      <c r="E2536" s="145" t="n">
        <v>-2715.24622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6IF-WAHA-TX</v>
      </c>
    </row>
    <row r="2537" customFormat="false" ht="12.75" hidden="false" customHeight="false" outlineLevel="0" collapsed="false">
      <c r="A2537" s="148" t="n">
        <v>38412</v>
      </c>
      <c r="B2537" s="144" t="s">
        <v>123</v>
      </c>
      <c r="C2537" s="144" t="s">
        <v>18</v>
      </c>
      <c r="D2537" s="145" t="n">
        <v>0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6NGI-MALIN</v>
      </c>
    </row>
    <row r="2538" customFormat="false" ht="12.75" hidden="false" customHeight="false" outlineLevel="0" collapsed="false">
      <c r="A2538" s="148" t="n">
        <v>38412</v>
      </c>
      <c r="B2538" s="144" t="s">
        <v>123</v>
      </c>
      <c r="C2538" s="144" t="s">
        <v>20</v>
      </c>
      <c r="D2538" s="145" t="n">
        <v>142890.2708</v>
      </c>
      <c r="E2538" s="145" t="n">
        <v>-14289.02708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6NGI-SOCAL</v>
      </c>
    </row>
    <row r="2539" customFormat="false" ht="12.75" hidden="false" customHeight="false" outlineLevel="0" collapsed="false">
      <c r="A2539" s="148" t="n">
        <v>38412</v>
      </c>
      <c r="B2539" s="144" t="s">
        <v>123</v>
      </c>
      <c r="C2539" s="144" t="s">
        <v>167</v>
      </c>
      <c r="D2539" s="145" t="n">
        <v>-135762.3116</v>
      </c>
      <c r="E2539" s="145" t="n">
        <v>0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6NGW/OPAL</v>
      </c>
    </row>
    <row r="2540" customFormat="false" ht="12.75" hidden="false" customHeight="false" outlineLevel="0" collapsed="false">
      <c r="A2540" s="148" t="n">
        <v>38443</v>
      </c>
      <c r="B2540" s="144" t="s">
        <v>123</v>
      </c>
      <c r="C2540" s="144" t="s">
        <v>36</v>
      </c>
      <c r="D2540" s="145" t="n">
        <v>-6616.7476</v>
      </c>
      <c r="E2540" s="145" t="n">
        <v>66.167476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6IF-CIG/RKYMTN</v>
      </c>
    </row>
    <row r="2541" customFormat="false" ht="12.75" hidden="false" customHeight="false" outlineLevel="0" collapsed="false">
      <c r="A2541" s="148" t="n">
        <v>38443</v>
      </c>
      <c r="B2541" s="144" t="s">
        <v>123</v>
      </c>
      <c r="C2541" s="144" t="s">
        <v>46</v>
      </c>
      <c r="D2541" s="145" t="n">
        <v>-24400.0195</v>
      </c>
      <c r="E2541" s="145" t="n">
        <v>2440.00195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6IF-ELPO/PERMIAN</v>
      </c>
    </row>
    <row r="2542" customFormat="false" ht="12.75" hidden="false" customHeight="false" outlineLevel="0" collapsed="false">
      <c r="A2542" s="148" t="n">
        <v>38443</v>
      </c>
      <c r="B2542" s="144" t="s">
        <v>123</v>
      </c>
      <c r="C2542" s="144" t="s">
        <v>51</v>
      </c>
      <c r="D2542" s="145" t="n">
        <v>17606.3023</v>
      </c>
      <c r="E2542" s="145" t="n">
        <v>-1760.63023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6IF-ELPO/SJ</v>
      </c>
    </row>
    <row r="2543" customFormat="false" ht="12.75" hidden="false" customHeight="false" outlineLevel="0" collapsed="false">
      <c r="A2543" s="148" t="n">
        <v>38443</v>
      </c>
      <c r="B2543" s="144" t="s">
        <v>123</v>
      </c>
      <c r="C2543" s="144" t="s">
        <v>27</v>
      </c>
      <c r="D2543" s="145" t="n">
        <v>130765.7626</v>
      </c>
      <c r="E2543" s="145" t="n">
        <v>-13076.57626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6IF-NWPL_ROCKY_M</v>
      </c>
    </row>
    <row r="2544" customFormat="false" ht="12.75" hidden="false" customHeight="false" outlineLevel="0" collapsed="false">
      <c r="A2544" s="148" t="n">
        <v>38443</v>
      </c>
      <c r="B2544" s="144" t="s">
        <v>123</v>
      </c>
      <c r="C2544" s="144" t="s">
        <v>58</v>
      </c>
      <c r="D2544" s="145" t="n">
        <v>13076.5763</v>
      </c>
      <c r="E2544" s="145" t="n">
        <v>-2615.31526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6IF-WAHA-TX</v>
      </c>
    </row>
    <row r="2545" customFormat="false" ht="12.75" hidden="false" customHeight="false" outlineLevel="0" collapsed="false">
      <c r="A2545" s="148" t="n">
        <v>38443</v>
      </c>
      <c r="B2545" s="144" t="s">
        <v>123</v>
      </c>
      <c r="C2545" s="144" t="s">
        <v>18</v>
      </c>
      <c r="D2545" s="145" t="n">
        <v>0</v>
      </c>
      <c r="E2545" s="145" t="n">
        <v>0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6NGI-MALIN</v>
      </c>
    </row>
    <row r="2546" customFormat="false" ht="12.75" hidden="false" customHeight="false" outlineLevel="0" collapsed="false">
      <c r="A2546" s="148" t="n">
        <v>38443</v>
      </c>
      <c r="B2546" s="144" t="s">
        <v>123</v>
      </c>
      <c r="C2546" s="144" t="s">
        <v>20</v>
      </c>
      <c r="D2546" s="145" t="n">
        <v>144129.1518</v>
      </c>
      <c r="E2546" s="145" t="n">
        <v>-14412.91518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6NGI-SOCAL</v>
      </c>
    </row>
    <row r="2547" customFormat="false" ht="12.75" hidden="false" customHeight="false" outlineLevel="0" collapsed="false">
      <c r="A2547" s="148" t="n">
        <v>38443</v>
      </c>
      <c r="B2547" s="144" t="s">
        <v>123</v>
      </c>
      <c r="C2547" s="144" t="s">
        <v>167</v>
      </c>
      <c r="D2547" s="145" t="n">
        <v>-130765.7626</v>
      </c>
      <c r="E2547" s="145" t="n">
        <v>0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6NGW/OPAL</v>
      </c>
    </row>
    <row r="2548" customFormat="false" ht="12.75" hidden="false" customHeight="false" outlineLevel="0" collapsed="false">
      <c r="A2548" s="148" t="n">
        <v>38473</v>
      </c>
      <c r="B2548" s="144" t="s">
        <v>123</v>
      </c>
      <c r="C2548" s="144" t="s">
        <v>36</v>
      </c>
      <c r="D2548" s="145" t="n">
        <v>-6806.3899</v>
      </c>
      <c r="E2548" s="145" t="n">
        <v>68.063899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6IF-CIG/RKYMTN</v>
      </c>
    </row>
    <row r="2549" customFormat="false" ht="12.75" hidden="false" customHeight="false" outlineLevel="0" collapsed="false">
      <c r="A2549" s="148" t="n">
        <v>38473</v>
      </c>
      <c r="B2549" s="144" t="s">
        <v>123</v>
      </c>
      <c r="C2549" s="144" t="s">
        <v>46</v>
      </c>
      <c r="D2549" s="145" t="n">
        <v>-24871.1369</v>
      </c>
      <c r="E2549" s="145" t="n">
        <v>2487.11369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6IF-ELPO/PERMIAN</v>
      </c>
    </row>
    <row r="2550" customFormat="false" ht="12.75" hidden="false" customHeight="false" outlineLevel="0" collapsed="false">
      <c r="A2550" s="148" t="n">
        <v>38473</v>
      </c>
      <c r="B2550" s="144" t="s">
        <v>123</v>
      </c>
      <c r="C2550" s="144" t="s">
        <v>51</v>
      </c>
      <c r="D2550" s="145" t="n">
        <v>18972.4971</v>
      </c>
      <c r="E2550" s="145" t="n">
        <v>-1897.24971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6IF-ELPO/SJ</v>
      </c>
    </row>
    <row r="2551" customFormat="false" ht="12.75" hidden="false" customHeight="false" outlineLevel="0" collapsed="false">
      <c r="A2551" s="148" t="n">
        <v>38473</v>
      </c>
      <c r="B2551" s="144" t="s">
        <v>123</v>
      </c>
      <c r="C2551" s="144" t="s">
        <v>27</v>
      </c>
      <c r="D2551" s="145" t="n">
        <v>134513.6332</v>
      </c>
      <c r="E2551" s="145" t="n">
        <v>-13451.36332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6IF-NWPL_ROCKY_M</v>
      </c>
    </row>
    <row r="2552" customFormat="false" ht="12.75" hidden="false" customHeight="false" outlineLevel="0" collapsed="false">
      <c r="A2552" s="148" t="n">
        <v>38473</v>
      </c>
      <c r="B2552" s="144" t="s">
        <v>123</v>
      </c>
      <c r="C2552" s="144" t="s">
        <v>58</v>
      </c>
      <c r="D2552" s="145" t="n">
        <v>13451.3633</v>
      </c>
      <c r="E2552" s="145" t="n">
        <v>-2690.27266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6IF-WAHA-TX</v>
      </c>
    </row>
    <row r="2553" customFormat="false" ht="12.75" hidden="false" customHeight="false" outlineLevel="0" collapsed="false">
      <c r="A2553" s="148" t="n">
        <v>38473</v>
      </c>
      <c r="B2553" s="144" t="s">
        <v>123</v>
      </c>
      <c r="C2553" s="144" t="s">
        <v>18</v>
      </c>
      <c r="D2553" s="145" t="n">
        <v>0</v>
      </c>
      <c r="E2553" s="145" t="n">
        <v>0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6NGI-MALIN</v>
      </c>
    </row>
    <row r="2554" customFormat="false" ht="12.75" hidden="false" customHeight="false" outlineLevel="0" collapsed="false">
      <c r="A2554" s="148" t="n">
        <v>38473</v>
      </c>
      <c r="B2554" s="144" t="s">
        <v>123</v>
      </c>
      <c r="C2554" s="144" t="s">
        <v>20</v>
      </c>
      <c r="D2554" s="145" t="n">
        <v>164506.7021</v>
      </c>
      <c r="E2554" s="145" t="n">
        <v>-16450.67021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6NGI-SOCAL</v>
      </c>
    </row>
    <row r="2555" customFormat="false" ht="12.75" hidden="false" customHeight="false" outlineLevel="0" collapsed="false">
      <c r="A2555" s="148" t="n">
        <v>38473</v>
      </c>
      <c r="B2555" s="144" t="s">
        <v>123</v>
      </c>
      <c r="C2555" s="144" t="s">
        <v>167</v>
      </c>
      <c r="D2555" s="145" t="n">
        <v>-134513.6332</v>
      </c>
      <c r="E2555" s="145" t="n">
        <v>0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6NGW/OPAL</v>
      </c>
    </row>
    <row r="2556" customFormat="false" ht="12.75" hidden="false" customHeight="false" outlineLevel="0" collapsed="false">
      <c r="A2556" s="148" t="n">
        <v>38504</v>
      </c>
      <c r="B2556" s="144" t="s">
        <v>123</v>
      </c>
      <c r="C2556" s="144" t="s">
        <v>36</v>
      </c>
      <c r="D2556" s="145" t="n">
        <v>-6555.6541</v>
      </c>
      <c r="E2556" s="145" t="n">
        <v>65.556541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6IF-CIG/RKYMTN</v>
      </c>
    </row>
    <row r="2557" customFormat="false" ht="12.75" hidden="false" customHeight="false" outlineLevel="0" collapsed="false">
      <c r="A2557" s="148" t="n">
        <v>38504</v>
      </c>
      <c r="B2557" s="144" t="s">
        <v>123</v>
      </c>
      <c r="C2557" s="144" t="s">
        <v>46</v>
      </c>
      <c r="D2557" s="145" t="n">
        <v>-21681.1631</v>
      </c>
      <c r="E2557" s="145" t="n">
        <v>2168.11631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6IF-ELPO/PERMIAN</v>
      </c>
    </row>
    <row r="2558" customFormat="false" ht="12.75" hidden="false" customHeight="false" outlineLevel="0" collapsed="false">
      <c r="A2558" s="148" t="n">
        <v>38504</v>
      </c>
      <c r="B2558" s="144" t="s">
        <v>123</v>
      </c>
      <c r="C2558" s="144" t="s">
        <v>51</v>
      </c>
      <c r="D2558" s="145" t="n">
        <v>18981.1665</v>
      </c>
      <c r="E2558" s="145" t="n">
        <v>-1898.11665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6IF-ELPO/SJ</v>
      </c>
    </row>
    <row r="2559" customFormat="false" ht="12.75" hidden="false" customHeight="false" outlineLevel="0" collapsed="false">
      <c r="A2559" s="148" t="n">
        <v>38504</v>
      </c>
      <c r="B2559" s="144" t="s">
        <v>123</v>
      </c>
      <c r="C2559" s="144" t="s">
        <v>27</v>
      </c>
      <c r="D2559" s="145" t="n">
        <v>129558.3809</v>
      </c>
      <c r="E2559" s="145" t="n">
        <v>-12955.83809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6IF-NWPL_ROCKY_M</v>
      </c>
    </row>
    <row r="2560" customFormat="false" ht="12.75" hidden="false" customHeight="false" outlineLevel="0" collapsed="false">
      <c r="A2560" s="148" t="n">
        <v>38504</v>
      </c>
      <c r="B2560" s="144" t="s">
        <v>123</v>
      </c>
      <c r="C2560" s="144" t="s">
        <v>58</v>
      </c>
      <c r="D2560" s="145" t="n">
        <v>12955.838</v>
      </c>
      <c r="E2560" s="145" t="n">
        <v>-2591.1676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6IF-WAHA-TX</v>
      </c>
    </row>
    <row r="2561" customFormat="false" ht="12.75" hidden="false" customHeight="false" outlineLevel="0" collapsed="false">
      <c r="A2561" s="148" t="n">
        <v>38504</v>
      </c>
      <c r="B2561" s="144" t="s">
        <v>123</v>
      </c>
      <c r="C2561" s="144" t="s">
        <v>18</v>
      </c>
      <c r="D2561" s="145" t="n">
        <v>0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6NGI-MALIN</v>
      </c>
    </row>
    <row r="2562" customFormat="false" ht="12.75" hidden="false" customHeight="false" outlineLevel="0" collapsed="false">
      <c r="A2562" s="148" t="n">
        <v>38504</v>
      </c>
      <c r="B2562" s="144" t="s">
        <v>123</v>
      </c>
      <c r="C2562" s="144" t="s">
        <v>20</v>
      </c>
      <c r="D2562" s="145" t="n">
        <v>134853.8637</v>
      </c>
      <c r="E2562" s="145" t="n">
        <v>-13485.38637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6NGI-SOCAL</v>
      </c>
    </row>
    <row r="2563" customFormat="false" ht="12.75" hidden="false" customHeight="false" outlineLevel="0" collapsed="false">
      <c r="A2563" s="148" t="n">
        <v>38504</v>
      </c>
      <c r="B2563" s="144" t="s">
        <v>123</v>
      </c>
      <c r="C2563" s="144" t="s">
        <v>167</v>
      </c>
      <c r="D2563" s="145" t="n">
        <v>-129558.381</v>
      </c>
      <c r="E2563" s="145" t="n">
        <v>0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6NGW/OPAL</v>
      </c>
    </row>
    <row r="2564" customFormat="false" ht="12.75" hidden="false" customHeight="false" outlineLevel="0" collapsed="false">
      <c r="A2564" s="148" t="n">
        <v>38534</v>
      </c>
      <c r="B2564" s="144" t="s">
        <v>123</v>
      </c>
      <c r="C2564" s="144" t="s">
        <v>36</v>
      </c>
      <c r="D2564" s="145" t="n">
        <v>-6743.0872</v>
      </c>
      <c r="E2564" s="145" t="n">
        <v>67.430872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6IF-CIG/RKYMTN</v>
      </c>
    </row>
    <row r="2565" customFormat="false" ht="12.75" hidden="false" customHeight="false" outlineLevel="0" collapsed="false">
      <c r="A2565" s="148" t="n">
        <v>38534</v>
      </c>
      <c r="B2565" s="144" t="s">
        <v>123</v>
      </c>
      <c r="C2565" s="144" t="s">
        <v>46</v>
      </c>
      <c r="D2565" s="145" t="n">
        <v>-24639.8236</v>
      </c>
      <c r="E2565" s="145" t="n">
        <v>2463.98236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6IF-ELPO/PERMIAN</v>
      </c>
    </row>
    <row r="2566" customFormat="false" ht="12.75" hidden="false" customHeight="false" outlineLevel="0" collapsed="false">
      <c r="A2566" s="148" t="n">
        <v>38534</v>
      </c>
      <c r="B2566" s="144" t="s">
        <v>123</v>
      </c>
      <c r="C2566" s="144" t="s">
        <v>51</v>
      </c>
      <c r="D2566" s="145" t="n">
        <v>18992.069</v>
      </c>
      <c r="E2566" s="145" t="n">
        <v>-1899.2069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6IF-ELPO/SJ</v>
      </c>
    </row>
    <row r="2567" customFormat="false" ht="12.75" hidden="false" customHeight="false" outlineLevel="0" collapsed="false">
      <c r="A2567" s="148" t="n">
        <v>38534</v>
      </c>
      <c r="B2567" s="144" t="s">
        <v>123</v>
      </c>
      <c r="C2567" s="144" t="s">
        <v>27</v>
      </c>
      <c r="D2567" s="145" t="n">
        <v>133262.5935</v>
      </c>
      <c r="E2567" s="145" t="n">
        <v>-13326.25935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6IF-NWPL_ROCKY_M</v>
      </c>
    </row>
    <row r="2568" customFormat="false" ht="12.75" hidden="false" customHeight="false" outlineLevel="0" collapsed="false">
      <c r="A2568" s="148" t="n">
        <v>38534</v>
      </c>
      <c r="B2568" s="144" t="s">
        <v>123</v>
      </c>
      <c r="C2568" s="144" t="s">
        <v>58</v>
      </c>
      <c r="D2568" s="145" t="n">
        <v>13326.2594</v>
      </c>
      <c r="E2568" s="145" t="n">
        <v>-2665.25188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6IF-WAHA-TX</v>
      </c>
    </row>
    <row r="2569" customFormat="false" ht="12.75" hidden="false" customHeight="false" outlineLevel="0" collapsed="false">
      <c r="A2569" s="148" t="n">
        <v>38534</v>
      </c>
      <c r="B2569" s="144" t="s">
        <v>123</v>
      </c>
      <c r="C2569" s="144" t="s">
        <v>18</v>
      </c>
      <c r="D2569" s="145" t="n">
        <v>0</v>
      </c>
      <c r="E2569" s="145" t="n">
        <v>0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6NGI-MALIN</v>
      </c>
    </row>
    <row r="2570" customFormat="false" ht="12.75" hidden="false" customHeight="false" outlineLevel="0" collapsed="false">
      <c r="A2570" s="148" t="n">
        <v>38534</v>
      </c>
      <c r="B2570" s="144" t="s">
        <v>123</v>
      </c>
      <c r="C2570" s="144" t="s">
        <v>20</v>
      </c>
      <c r="D2570" s="145" t="n">
        <v>147036.7871</v>
      </c>
      <c r="E2570" s="145" t="n">
        <v>-14703.67871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6NGI-SOCAL</v>
      </c>
    </row>
    <row r="2571" customFormat="false" ht="12.75" hidden="false" customHeight="false" outlineLevel="0" collapsed="false">
      <c r="A2571" s="148" t="n">
        <v>38534</v>
      </c>
      <c r="B2571" s="144" t="s">
        <v>123</v>
      </c>
      <c r="C2571" s="144" t="s">
        <v>167</v>
      </c>
      <c r="D2571" s="145" t="n">
        <v>-133262.5934</v>
      </c>
      <c r="E2571" s="145" t="n">
        <v>0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6NGW/OPAL</v>
      </c>
    </row>
    <row r="2572" customFormat="false" ht="12.75" hidden="false" customHeight="false" outlineLevel="0" collapsed="false">
      <c r="A2572" s="148" t="n">
        <v>38565</v>
      </c>
      <c r="B2572" s="144" t="s">
        <v>123</v>
      </c>
      <c r="C2572" s="144" t="s">
        <v>36</v>
      </c>
      <c r="D2572" s="145" t="n">
        <v>-6711.0507</v>
      </c>
      <c r="E2572" s="145" t="n">
        <v>67.110507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6IF-CIG/RKYMTN</v>
      </c>
    </row>
    <row r="2573" customFormat="false" ht="12.75" hidden="false" customHeight="false" outlineLevel="0" collapsed="false">
      <c r="A2573" s="148" t="n">
        <v>38565</v>
      </c>
      <c r="B2573" s="144" t="s">
        <v>123</v>
      </c>
      <c r="C2573" s="144" t="s">
        <v>46</v>
      </c>
      <c r="D2573" s="145" t="n">
        <v>-25757.497</v>
      </c>
      <c r="E2573" s="145" t="n">
        <v>2575.7497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6IF-ELPO/PERMIAN</v>
      </c>
    </row>
    <row r="2574" customFormat="false" ht="12.75" hidden="false" customHeight="false" outlineLevel="0" collapsed="false">
      <c r="A2574" s="148" t="n">
        <v>38565</v>
      </c>
      <c r="B2574" s="144" t="s">
        <v>123</v>
      </c>
      <c r="C2574" s="144" t="s">
        <v>51</v>
      </c>
      <c r="D2574" s="145" t="n">
        <v>17643.1409</v>
      </c>
      <c r="E2574" s="145" t="n">
        <v>-1764.31409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6IF-ELPO/SJ</v>
      </c>
    </row>
    <row r="2575" customFormat="false" ht="12.75" hidden="false" customHeight="false" outlineLevel="0" collapsed="false">
      <c r="A2575" s="148" t="n">
        <v>38565</v>
      </c>
      <c r="B2575" s="144" t="s">
        <v>123</v>
      </c>
      <c r="C2575" s="144" t="s">
        <v>27</v>
      </c>
      <c r="D2575" s="145" t="n">
        <v>132629.4605</v>
      </c>
      <c r="E2575" s="145" t="n">
        <v>-13262.94605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6IF-NWPL_ROCKY_M</v>
      </c>
    </row>
    <row r="2576" customFormat="false" ht="12.75" hidden="false" customHeight="false" outlineLevel="0" collapsed="false">
      <c r="A2576" s="148" t="n">
        <v>38565</v>
      </c>
      <c r="B2576" s="144" t="s">
        <v>123</v>
      </c>
      <c r="C2576" s="144" t="s">
        <v>58</v>
      </c>
      <c r="D2576" s="145" t="n">
        <v>13262.946</v>
      </c>
      <c r="E2576" s="145" t="n">
        <v>-2652.5892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6IF-WAHA-TX</v>
      </c>
    </row>
    <row r="2577" customFormat="false" ht="12.75" hidden="false" customHeight="false" outlineLevel="0" collapsed="false">
      <c r="A2577" s="148" t="n">
        <v>38565</v>
      </c>
      <c r="B2577" s="144" t="s">
        <v>123</v>
      </c>
      <c r="C2577" s="144" t="s">
        <v>18</v>
      </c>
      <c r="D2577" s="145" t="n">
        <v>0</v>
      </c>
      <c r="E2577" s="145" t="n">
        <v>0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6NGI-MALIN</v>
      </c>
    </row>
    <row r="2578" customFormat="false" ht="12.75" hidden="false" customHeight="false" outlineLevel="0" collapsed="false">
      <c r="A2578" s="148" t="n">
        <v>38565</v>
      </c>
      <c r="B2578" s="144" t="s">
        <v>123</v>
      </c>
      <c r="C2578" s="144" t="s">
        <v>20</v>
      </c>
      <c r="D2578" s="145" t="n">
        <v>85056.5565</v>
      </c>
      <c r="E2578" s="145" t="n">
        <v>-8505.65565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6NGI-SOCAL</v>
      </c>
    </row>
    <row r="2579" customFormat="false" ht="12.75" hidden="false" customHeight="false" outlineLevel="0" collapsed="false">
      <c r="A2579" s="148" t="n">
        <v>38565</v>
      </c>
      <c r="B2579" s="144" t="s">
        <v>123</v>
      </c>
      <c r="C2579" s="144" t="s">
        <v>167</v>
      </c>
      <c r="D2579" s="145" t="n">
        <v>-132629.4606</v>
      </c>
      <c r="E2579" s="145" t="n">
        <v>0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6NGW/OPAL</v>
      </c>
    </row>
    <row r="2580" customFormat="false" ht="12.75" hidden="false" customHeight="false" outlineLevel="0" collapsed="false">
      <c r="A2580" s="148" t="n">
        <v>38596</v>
      </c>
      <c r="B2580" s="144" t="s">
        <v>123</v>
      </c>
      <c r="C2580" s="144" t="s">
        <v>36</v>
      </c>
      <c r="D2580" s="145" t="n">
        <v>-6463.3377</v>
      </c>
      <c r="E2580" s="145" t="n">
        <v>64.633377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6IF-CIG/RKYMTN</v>
      </c>
    </row>
    <row r="2581" customFormat="false" ht="12.75" hidden="false" customHeight="false" outlineLevel="0" collapsed="false">
      <c r="A2581" s="148" t="n">
        <v>38596</v>
      </c>
      <c r="B2581" s="144" t="s">
        <v>123</v>
      </c>
      <c r="C2581" s="144" t="s">
        <v>46</v>
      </c>
      <c r="D2581" s="145" t="n">
        <v>-20147.0496</v>
      </c>
      <c r="E2581" s="145" t="n">
        <v>2014.70496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6IF-ELPO/PERMIAN</v>
      </c>
    </row>
    <row r="2582" customFormat="false" ht="12.75" hidden="false" customHeight="false" outlineLevel="0" collapsed="false">
      <c r="A2582" s="148" t="n">
        <v>38596</v>
      </c>
      <c r="B2582" s="144" t="s">
        <v>123</v>
      </c>
      <c r="C2582" s="144" t="s">
        <v>51</v>
      </c>
      <c r="D2582" s="145" t="n">
        <v>17649.4251</v>
      </c>
      <c r="E2582" s="145" t="n">
        <v>-1764.94251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6IF-ELPO/SJ</v>
      </c>
    </row>
    <row r="2583" customFormat="false" ht="12.75" hidden="false" customHeight="false" outlineLevel="0" collapsed="false">
      <c r="A2583" s="148" t="n">
        <v>38596</v>
      </c>
      <c r="B2583" s="144" t="s">
        <v>123</v>
      </c>
      <c r="C2583" s="144" t="s">
        <v>27</v>
      </c>
      <c r="D2583" s="145" t="n">
        <v>127733.9462</v>
      </c>
      <c r="E2583" s="145" t="n">
        <v>-12773.39462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6IF-NWPL_ROCKY_M</v>
      </c>
    </row>
    <row r="2584" customFormat="false" ht="12.75" hidden="false" customHeight="false" outlineLevel="0" collapsed="false">
      <c r="A2584" s="148" t="n">
        <v>38596</v>
      </c>
      <c r="B2584" s="144" t="s">
        <v>123</v>
      </c>
      <c r="C2584" s="144" t="s">
        <v>58</v>
      </c>
      <c r="D2584" s="145" t="n">
        <v>12773.3946</v>
      </c>
      <c r="E2584" s="145" t="n">
        <v>-2554.67892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6IF-WAHA-TX</v>
      </c>
    </row>
    <row r="2585" customFormat="false" ht="12.75" hidden="false" customHeight="false" outlineLevel="0" collapsed="false">
      <c r="A2585" s="148" t="n">
        <v>38596</v>
      </c>
      <c r="B2585" s="144" t="s">
        <v>123</v>
      </c>
      <c r="C2585" s="144" t="s">
        <v>18</v>
      </c>
      <c r="D2585" s="145" t="n">
        <v>0</v>
      </c>
      <c r="E2585" s="145" t="n">
        <v>0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6NGI-MALIN</v>
      </c>
    </row>
    <row r="2586" customFormat="false" ht="12.75" hidden="false" customHeight="false" outlineLevel="0" collapsed="false">
      <c r="A2586" s="148" t="n">
        <v>38596</v>
      </c>
      <c r="B2586" s="144" t="s">
        <v>123</v>
      </c>
      <c r="C2586" s="144" t="s">
        <v>20</v>
      </c>
      <c r="D2586" s="145" t="n">
        <v>116774.3736</v>
      </c>
      <c r="E2586" s="145" t="n">
        <v>-11677.43736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6NGI-SOCAL</v>
      </c>
    </row>
    <row r="2587" customFormat="false" ht="12.75" hidden="false" customHeight="false" outlineLevel="0" collapsed="false">
      <c r="A2587" s="148" t="n">
        <v>38596</v>
      </c>
      <c r="B2587" s="144" t="s">
        <v>123</v>
      </c>
      <c r="C2587" s="144" t="s">
        <v>167</v>
      </c>
      <c r="D2587" s="145" t="n">
        <v>-127733.9462</v>
      </c>
      <c r="E2587" s="145" t="n">
        <v>0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6NGW/OPAL</v>
      </c>
    </row>
    <row r="2588" customFormat="false" ht="12.75" hidden="false" customHeight="false" outlineLevel="0" collapsed="false">
      <c r="A2588" s="148" t="n">
        <v>38626</v>
      </c>
      <c r="B2588" s="144" t="s">
        <v>123</v>
      </c>
      <c r="C2588" s="144" t="s">
        <v>36</v>
      </c>
      <c r="D2588" s="145" t="n">
        <v>-6647.564</v>
      </c>
      <c r="E2588" s="145" t="n">
        <v>66.47564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6IF-CIG/RKYMTN</v>
      </c>
    </row>
    <row r="2589" customFormat="false" ht="12.75" hidden="false" customHeight="false" outlineLevel="0" collapsed="false">
      <c r="A2589" s="148" t="n">
        <v>38626</v>
      </c>
      <c r="B2589" s="144" t="s">
        <v>123</v>
      </c>
      <c r="C2589" s="144" t="s">
        <v>46</v>
      </c>
      <c r="D2589" s="145" t="n">
        <v>-24290.7737</v>
      </c>
      <c r="E2589" s="145" t="n">
        <v>2429.07737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6IF-ELPO/PERMIAN</v>
      </c>
    </row>
    <row r="2590" customFormat="false" ht="12.75" hidden="false" customHeight="false" outlineLevel="0" collapsed="false">
      <c r="A2590" s="148" t="n">
        <v>38626</v>
      </c>
      <c r="B2590" s="144" t="s">
        <v>123</v>
      </c>
      <c r="C2590" s="144" t="s">
        <v>51</v>
      </c>
      <c r="D2590" s="145" t="n">
        <v>17659.3136</v>
      </c>
      <c r="E2590" s="145" t="n">
        <v>-1765.93136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6IF-ELPO/SJ</v>
      </c>
    </row>
    <row r="2591" customFormat="false" ht="12.75" hidden="false" customHeight="false" outlineLevel="0" collapsed="false">
      <c r="A2591" s="148" t="n">
        <v>38626</v>
      </c>
      <c r="B2591" s="144" t="s">
        <v>123</v>
      </c>
      <c r="C2591" s="144" t="s">
        <v>27</v>
      </c>
      <c r="D2591" s="145" t="n">
        <v>131374.783</v>
      </c>
      <c r="E2591" s="145" t="n">
        <v>-13137.4783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6IF-NWPL_ROCKY_M</v>
      </c>
    </row>
    <row r="2592" customFormat="false" ht="12.75" hidden="false" customHeight="false" outlineLevel="0" collapsed="false">
      <c r="A2592" s="148" t="n">
        <v>38626</v>
      </c>
      <c r="B2592" s="144" t="s">
        <v>123</v>
      </c>
      <c r="C2592" s="144" t="s">
        <v>58</v>
      </c>
      <c r="D2592" s="145" t="n">
        <v>13137.4782</v>
      </c>
      <c r="E2592" s="145" t="n">
        <v>-2627.49564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6IF-WAHA-TX</v>
      </c>
    </row>
    <row r="2593" customFormat="false" ht="12.75" hidden="false" customHeight="false" outlineLevel="0" collapsed="false">
      <c r="A2593" s="148" t="n">
        <v>38626</v>
      </c>
      <c r="B2593" s="144" t="s">
        <v>123</v>
      </c>
      <c r="C2593" s="144" t="s">
        <v>18</v>
      </c>
      <c r="D2593" s="145" t="n">
        <v>0</v>
      </c>
      <c r="E2593" s="145" t="n">
        <v>0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6NGI-MALIN</v>
      </c>
    </row>
    <row r="2594" customFormat="false" ht="12.75" hidden="false" customHeight="false" outlineLevel="0" collapsed="false">
      <c r="A2594" s="148" t="n">
        <v>38626</v>
      </c>
      <c r="B2594" s="144" t="s">
        <v>123</v>
      </c>
      <c r="C2594" s="144" t="s">
        <v>20</v>
      </c>
      <c r="D2594" s="145" t="n">
        <v>97274.9749</v>
      </c>
      <c r="E2594" s="145" t="n">
        <v>-9727.49749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6NGI-SOCAL</v>
      </c>
    </row>
    <row r="2595" customFormat="false" ht="12.75" hidden="false" customHeight="false" outlineLevel="0" collapsed="false">
      <c r="A2595" s="148" t="n">
        <v>38626</v>
      </c>
      <c r="B2595" s="144" t="s">
        <v>123</v>
      </c>
      <c r="C2595" s="144" t="s">
        <v>167</v>
      </c>
      <c r="D2595" s="145" t="n">
        <v>-131374.783</v>
      </c>
      <c r="E2595" s="145" t="n">
        <v>0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6NGW/OPAL</v>
      </c>
    </row>
    <row r="2596" customFormat="false" ht="12.75" hidden="false" customHeight="false" outlineLevel="0" collapsed="false">
      <c r="A2596" s="148" t="n">
        <v>38657</v>
      </c>
      <c r="B2596" s="144" t="s">
        <v>123</v>
      </c>
      <c r="C2596" s="144" t="s">
        <v>36</v>
      </c>
      <c r="D2596" s="145" t="n">
        <v>-6402.1897</v>
      </c>
      <c r="E2596" s="145" t="n">
        <v>64.021897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6IF-CIG/RKYMTN</v>
      </c>
    </row>
    <row r="2597" customFormat="false" ht="12.75" hidden="false" customHeight="false" outlineLevel="0" collapsed="false">
      <c r="A2597" s="148" t="n">
        <v>38657</v>
      </c>
      <c r="B2597" s="144" t="s">
        <v>123</v>
      </c>
      <c r="C2597" s="144" t="s">
        <v>46</v>
      </c>
      <c r="D2597" s="145" t="n">
        <v>-21173.6187</v>
      </c>
      <c r="E2597" s="145" t="n">
        <v>2117.36187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6IF-ELPO/PERMIAN</v>
      </c>
    </row>
    <row r="2598" customFormat="false" ht="12.75" hidden="false" customHeight="false" outlineLevel="0" collapsed="false">
      <c r="A2598" s="148" t="n">
        <v>38657</v>
      </c>
      <c r="B2598" s="144" t="s">
        <v>123</v>
      </c>
      <c r="C2598" s="144" t="s">
        <v>51</v>
      </c>
      <c r="D2598" s="145" t="n">
        <v>14949.4082</v>
      </c>
      <c r="E2598" s="145" t="n">
        <v>-1494.94082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6IF-ELPO/SJ</v>
      </c>
    </row>
    <row r="2599" customFormat="false" ht="12.75" hidden="false" customHeight="false" outlineLevel="0" collapsed="false">
      <c r="A2599" s="148" t="n">
        <v>38657</v>
      </c>
      <c r="B2599" s="144" t="s">
        <v>123</v>
      </c>
      <c r="C2599" s="144" t="s">
        <v>27</v>
      </c>
      <c r="D2599" s="145" t="n">
        <v>126525.4886</v>
      </c>
      <c r="E2599" s="145" t="n">
        <v>-12652.54886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6IF-NWPL_ROCKY_M</v>
      </c>
    </row>
    <row r="2600" customFormat="false" ht="12.75" hidden="false" customHeight="false" outlineLevel="0" collapsed="false">
      <c r="A2600" s="148" t="n">
        <v>38657</v>
      </c>
      <c r="B2600" s="144" t="s">
        <v>123</v>
      </c>
      <c r="C2600" s="144" t="s">
        <v>58</v>
      </c>
      <c r="D2600" s="145" t="n">
        <v>12652.5488</v>
      </c>
      <c r="E2600" s="145" t="n">
        <v>-2530.50976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6IF-WAHA-TX</v>
      </c>
    </row>
    <row r="2601" customFormat="false" ht="12.75" hidden="false" customHeight="false" outlineLevel="0" collapsed="false">
      <c r="A2601" s="148" t="n">
        <v>38657</v>
      </c>
      <c r="B2601" s="144" t="s">
        <v>123</v>
      </c>
      <c r="C2601" s="144" t="s">
        <v>18</v>
      </c>
      <c r="D2601" s="145" t="n">
        <v>0</v>
      </c>
      <c r="E2601" s="145" t="n">
        <v>0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6NGI-MALIN</v>
      </c>
    </row>
    <row r="2602" customFormat="false" ht="12.75" hidden="false" customHeight="false" outlineLevel="0" collapsed="false">
      <c r="A2602" s="148" t="n">
        <v>38657</v>
      </c>
      <c r="B2602" s="144" t="s">
        <v>123</v>
      </c>
      <c r="C2602" s="144" t="s">
        <v>20</v>
      </c>
      <c r="D2602" s="145" t="n">
        <v>57633.2037</v>
      </c>
      <c r="E2602" s="145" t="n">
        <v>-5763.32037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6NGI-SOCAL</v>
      </c>
    </row>
    <row r="2603" customFormat="false" ht="12.75" hidden="false" customHeight="false" outlineLevel="0" collapsed="false">
      <c r="A2603" s="148" t="n">
        <v>38657</v>
      </c>
      <c r="B2603" s="144" t="s">
        <v>123</v>
      </c>
      <c r="C2603" s="144" t="s">
        <v>167</v>
      </c>
      <c r="D2603" s="145" t="n">
        <v>-126525.4886</v>
      </c>
      <c r="E2603" s="145" t="n">
        <v>0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6NGW/OPAL</v>
      </c>
    </row>
    <row r="2604" customFormat="false" ht="12.75" hidden="false" customHeight="false" outlineLevel="0" collapsed="false">
      <c r="A2604" s="148" t="n">
        <v>38687</v>
      </c>
      <c r="B2604" s="144" t="s">
        <v>123</v>
      </c>
      <c r="C2604" s="144" t="s">
        <v>46</v>
      </c>
      <c r="D2604" s="145" t="n">
        <v>-24060.2398</v>
      </c>
      <c r="E2604" s="145" t="n">
        <v>2406.02398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6IF-ELPO/PERMIAN</v>
      </c>
    </row>
    <row r="2605" customFormat="false" ht="12.75" hidden="false" customHeight="false" outlineLevel="0" collapsed="false">
      <c r="A2605" s="148" t="n">
        <v>38687</v>
      </c>
      <c r="B2605" s="144" t="s">
        <v>123</v>
      </c>
      <c r="C2605" s="144" t="s">
        <v>51</v>
      </c>
      <c r="D2605" s="145" t="n">
        <v>12237.9048</v>
      </c>
      <c r="E2605" s="145" t="n">
        <v>-1223.79048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6IF-ELPO/SJ</v>
      </c>
    </row>
    <row r="2606" customFormat="false" ht="12.75" hidden="false" customHeight="false" outlineLevel="0" collapsed="false">
      <c r="A2606" s="148" t="n">
        <v>38687</v>
      </c>
      <c r="B2606" s="144" t="s">
        <v>123</v>
      </c>
      <c r="C2606" s="144" t="s">
        <v>27</v>
      </c>
      <c r="D2606" s="145" t="n">
        <v>130127.9585</v>
      </c>
      <c r="E2606" s="145" t="n">
        <v>-13012.79585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6IF-NWPL_ROCKY_M</v>
      </c>
    </row>
    <row r="2607" customFormat="false" ht="12.75" hidden="false" customHeight="false" outlineLevel="0" collapsed="false">
      <c r="A2607" s="148" t="n">
        <v>38687</v>
      </c>
      <c r="B2607" s="144" t="s">
        <v>123</v>
      </c>
      <c r="C2607" s="144" t="s">
        <v>58</v>
      </c>
      <c r="D2607" s="145" t="n">
        <v>13012.7958</v>
      </c>
      <c r="E2607" s="145" t="n">
        <v>-2602.55916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6IF-WAHA-TX</v>
      </c>
    </row>
    <row r="2608" customFormat="false" ht="12.75" hidden="false" customHeight="false" outlineLevel="0" collapsed="false">
      <c r="A2608" s="148" t="n">
        <v>38687</v>
      </c>
      <c r="B2608" s="144" t="s">
        <v>123</v>
      </c>
      <c r="C2608" s="144" t="s">
        <v>18</v>
      </c>
      <c r="D2608" s="145" t="n">
        <v>0</v>
      </c>
      <c r="E2608" s="145" t="n">
        <v>0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6NGI-MALIN</v>
      </c>
    </row>
    <row r="2609" customFormat="false" ht="12.75" hidden="false" customHeight="false" outlineLevel="0" collapsed="false">
      <c r="A2609" s="148" t="n">
        <v>38687</v>
      </c>
      <c r="B2609" s="144" t="s">
        <v>123</v>
      </c>
      <c r="C2609" s="144" t="s">
        <v>20</v>
      </c>
      <c r="D2609" s="145" t="n">
        <v>56477.2131</v>
      </c>
      <c r="E2609" s="145" t="n">
        <v>-5647.72131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6NGI-SOCAL</v>
      </c>
    </row>
    <row r="2610" customFormat="false" ht="12.75" hidden="false" customHeight="false" outlineLevel="0" collapsed="false">
      <c r="A2610" s="148" t="n">
        <v>38687</v>
      </c>
      <c r="B2610" s="144" t="s">
        <v>123</v>
      </c>
      <c r="C2610" s="144" t="s">
        <v>167</v>
      </c>
      <c r="D2610" s="145" t="n">
        <v>-130127.9586</v>
      </c>
      <c r="E2610" s="145" t="n">
        <v>0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6NGW/OPAL</v>
      </c>
    </row>
    <row r="2611" customFormat="false" ht="12.75" hidden="false" customHeight="false" outlineLevel="0" collapsed="false">
      <c r="A2611" s="148" t="n">
        <v>38718</v>
      </c>
      <c r="B2611" s="144" t="s">
        <v>123</v>
      </c>
      <c r="C2611" s="144" t="s">
        <v>46</v>
      </c>
      <c r="D2611" s="145" t="n">
        <v>104349.9315</v>
      </c>
      <c r="E2611" s="145" t="n">
        <v>-10434.99315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6IF-ELPO/PERMIAN</v>
      </c>
    </row>
    <row r="2612" customFormat="false" ht="12.75" hidden="false" customHeight="false" outlineLevel="0" collapsed="false">
      <c r="A2612" s="148" t="n">
        <v>38718</v>
      </c>
      <c r="B2612" s="144" t="s">
        <v>123</v>
      </c>
      <c r="C2612" s="144" t="s">
        <v>51</v>
      </c>
      <c r="D2612" s="145" t="n">
        <v>10883.8137</v>
      </c>
      <c r="E2612" s="145" t="n">
        <v>-1088.38137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6IF-ELPO/SJ</v>
      </c>
    </row>
    <row r="2613" customFormat="false" ht="12.75" hidden="false" customHeight="false" outlineLevel="0" collapsed="false">
      <c r="A2613" s="148" t="n">
        <v>38718</v>
      </c>
      <c r="B2613" s="144" t="s">
        <v>123</v>
      </c>
      <c r="C2613" s="144" t="s">
        <v>27</v>
      </c>
      <c r="D2613" s="145" t="n">
        <v>129499.5868</v>
      </c>
      <c r="E2613" s="145" t="n">
        <v>-12949.95868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6IF-NWPL_ROCKY_M</v>
      </c>
    </row>
    <row r="2614" customFormat="false" ht="12.75" hidden="false" customHeight="false" outlineLevel="0" collapsed="false">
      <c r="A2614" s="148" t="n">
        <v>38718</v>
      </c>
      <c r="B2614" s="144" t="s">
        <v>123</v>
      </c>
      <c r="C2614" s="144" t="s">
        <v>58</v>
      </c>
      <c r="D2614" s="145" t="n">
        <v>12949.9586</v>
      </c>
      <c r="E2614" s="145" t="n">
        <v>-2589.99172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6IF-WAHA-TX</v>
      </c>
    </row>
    <row r="2615" customFormat="false" ht="12.75" hidden="false" customHeight="false" outlineLevel="0" collapsed="false">
      <c r="A2615" s="148" t="n">
        <v>38718</v>
      </c>
      <c r="B2615" s="144" t="s">
        <v>123</v>
      </c>
      <c r="C2615" s="144" t="s">
        <v>18</v>
      </c>
      <c r="D2615" s="145" t="n">
        <v>0</v>
      </c>
      <c r="E2615" s="145" t="n">
        <v>0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6NGI-MALIN</v>
      </c>
    </row>
    <row r="2616" customFormat="false" ht="12.75" hidden="false" customHeight="false" outlineLevel="0" collapsed="false">
      <c r="A2616" s="148" t="n">
        <v>38718</v>
      </c>
      <c r="B2616" s="144" t="s">
        <v>123</v>
      </c>
      <c r="C2616" s="144" t="s">
        <v>20</v>
      </c>
      <c r="D2616" s="145" t="n">
        <v>-233151.0561</v>
      </c>
      <c r="E2616" s="145" t="n">
        <v>23315.10561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6NGI-SOCAL</v>
      </c>
    </row>
    <row r="2617" customFormat="false" ht="12.75" hidden="false" customHeight="false" outlineLevel="0" collapsed="false">
      <c r="A2617" s="148" t="n">
        <v>38718</v>
      </c>
      <c r="B2617" s="144" t="s">
        <v>123</v>
      </c>
      <c r="C2617" s="144" t="s">
        <v>167</v>
      </c>
      <c r="D2617" s="145" t="n">
        <v>-129499.5868</v>
      </c>
      <c r="E2617" s="145" t="n">
        <v>0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6NGW/OPAL</v>
      </c>
    </row>
    <row r="2618" customFormat="false" ht="12.75" hidden="false" customHeight="false" outlineLevel="0" collapsed="false">
      <c r="A2618" s="148" t="n">
        <v>38749</v>
      </c>
      <c r="B2618" s="144" t="s">
        <v>123</v>
      </c>
      <c r="C2618" s="144" t="s">
        <v>36</v>
      </c>
      <c r="D2618" s="145" t="n">
        <v>-5890.5943</v>
      </c>
      <c r="E2618" s="145" t="n">
        <v>-198.645683351421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6IF-CIG/RKYMTN</v>
      </c>
    </row>
    <row r="2619" customFormat="false" ht="12.75" hidden="false" customHeight="false" outlineLevel="0" collapsed="false">
      <c r="A2619" s="148" t="n">
        <v>38749</v>
      </c>
      <c r="B2619" s="144" t="s">
        <v>123</v>
      </c>
      <c r="C2619" s="144" t="s">
        <v>46</v>
      </c>
      <c r="D2619" s="145" t="n">
        <v>105056.9698</v>
      </c>
      <c r="E2619" s="145" t="n">
        <v>-10505.69698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6IF-ELPO/PERMIAN</v>
      </c>
    </row>
    <row r="2620" customFormat="false" ht="12.75" hidden="false" customHeight="false" outlineLevel="0" collapsed="false">
      <c r="A2620" s="148" t="n">
        <v>38749</v>
      </c>
      <c r="B2620" s="144" t="s">
        <v>123</v>
      </c>
      <c r="C2620" s="144" t="s">
        <v>51</v>
      </c>
      <c r="D2620" s="145" t="n">
        <v>12248.5113</v>
      </c>
      <c r="E2620" s="145" t="n">
        <v>-1224.85113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6IF-ELPO/SJ</v>
      </c>
    </row>
    <row r="2621" customFormat="false" ht="12.75" hidden="false" customHeight="false" outlineLevel="0" collapsed="false">
      <c r="A2621" s="148" t="n">
        <v>38749</v>
      </c>
      <c r="B2621" s="144" t="s">
        <v>123</v>
      </c>
      <c r="C2621" s="144" t="s">
        <v>27</v>
      </c>
      <c r="D2621" s="145" t="n">
        <v>116414.9071</v>
      </c>
      <c r="E2621" s="145" t="n">
        <v>-11641.49071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6IF-NWPL_ROCKY_M</v>
      </c>
    </row>
    <row r="2622" customFormat="false" ht="12.75" hidden="false" customHeight="false" outlineLevel="0" collapsed="false">
      <c r="A2622" s="148" t="n">
        <v>38749</v>
      </c>
      <c r="B2622" s="144" t="s">
        <v>123</v>
      </c>
      <c r="C2622" s="144" t="s">
        <v>58</v>
      </c>
      <c r="D2622" s="145" t="n">
        <v>11641.4908</v>
      </c>
      <c r="E2622" s="145" t="n">
        <v>-2328.29816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6IF-WAHA-TX</v>
      </c>
    </row>
    <row r="2623" customFormat="false" ht="12.75" hidden="false" customHeight="false" outlineLevel="0" collapsed="false">
      <c r="A2623" s="148" t="n">
        <v>38749</v>
      </c>
      <c r="B2623" s="144" t="s">
        <v>123</v>
      </c>
      <c r="C2623" s="144" t="s">
        <v>18</v>
      </c>
      <c r="D2623" s="145" t="n">
        <v>0</v>
      </c>
      <c r="E2623" s="145" t="n">
        <v>0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6NGI-MALIN</v>
      </c>
    </row>
    <row r="2624" customFormat="false" ht="12.75" hidden="false" customHeight="false" outlineLevel="0" collapsed="false">
      <c r="A2624" s="148" t="n">
        <v>38749</v>
      </c>
      <c r="B2624" s="144" t="s">
        <v>123</v>
      </c>
      <c r="C2624" s="144" t="s">
        <v>20</v>
      </c>
      <c r="D2624" s="145" t="n">
        <v>-223317.0532</v>
      </c>
      <c r="E2624" s="145" t="n">
        <v>22331.70532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6NGI-SOCAL</v>
      </c>
    </row>
    <row r="2625" customFormat="false" ht="12.75" hidden="false" customHeight="false" outlineLevel="0" collapsed="false">
      <c r="A2625" s="148" t="n">
        <v>38749</v>
      </c>
      <c r="B2625" s="144" t="s">
        <v>123</v>
      </c>
      <c r="C2625" s="144" t="s">
        <v>167</v>
      </c>
      <c r="D2625" s="145" t="n">
        <v>-116414.907</v>
      </c>
      <c r="E2625" s="145" t="n">
        <v>0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6NGW/OPAL</v>
      </c>
    </row>
    <row r="2626" customFormat="false" ht="12.75" hidden="false" customHeight="false" outlineLevel="0" collapsed="false">
      <c r="A2626" s="148" t="n">
        <v>38777</v>
      </c>
      <c r="B2626" s="144" t="s">
        <v>123</v>
      </c>
      <c r="C2626" s="144" t="s">
        <v>36</v>
      </c>
      <c r="D2626" s="145" t="n">
        <v>-6493.6592</v>
      </c>
      <c r="E2626" s="145" t="n">
        <v>-340.188737592241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6IF-CIG/RKYMTN</v>
      </c>
    </row>
    <row r="2627" customFormat="false" ht="12.75" hidden="false" customHeight="false" outlineLevel="0" collapsed="false">
      <c r="A2627" s="148" t="n">
        <v>38777</v>
      </c>
      <c r="B2627" s="144" t="s">
        <v>123</v>
      </c>
      <c r="C2627" s="144" t="s">
        <v>46</v>
      </c>
      <c r="D2627" s="145" t="n">
        <v>101019.7427</v>
      </c>
      <c r="E2627" s="145" t="n">
        <v>-10101.97427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6IF-ELPO/PERMIAN</v>
      </c>
    </row>
    <row r="2628" customFormat="false" ht="12.75" hidden="false" customHeight="false" outlineLevel="0" collapsed="false">
      <c r="A2628" s="148" t="n">
        <v>38777</v>
      </c>
      <c r="B2628" s="144" t="s">
        <v>123</v>
      </c>
      <c r="C2628" s="144" t="s">
        <v>51</v>
      </c>
      <c r="D2628" s="145" t="n">
        <v>16344.6799</v>
      </c>
      <c r="E2628" s="145" t="n">
        <v>-1634.46799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6IF-ELPO/SJ</v>
      </c>
    </row>
    <row r="2629" customFormat="false" ht="12.75" hidden="false" customHeight="false" outlineLevel="0" collapsed="false">
      <c r="A2629" s="148" t="n">
        <v>38777</v>
      </c>
      <c r="B2629" s="144" t="s">
        <v>123</v>
      </c>
      <c r="C2629" s="144" t="s">
        <v>27</v>
      </c>
      <c r="D2629" s="145" t="n">
        <v>128333.1841</v>
      </c>
      <c r="E2629" s="145" t="n">
        <v>-12833.31841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6IF-NWPL_ROCKY_M</v>
      </c>
    </row>
    <row r="2630" customFormat="false" ht="12.75" hidden="false" customHeight="false" outlineLevel="0" collapsed="false">
      <c r="A2630" s="148" t="n">
        <v>38777</v>
      </c>
      <c r="B2630" s="144" t="s">
        <v>123</v>
      </c>
      <c r="C2630" s="144" t="s">
        <v>58</v>
      </c>
      <c r="D2630" s="145" t="n">
        <v>12833.3184</v>
      </c>
      <c r="E2630" s="145" t="n">
        <v>-2566.66368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6IF-WAHA-TX</v>
      </c>
    </row>
    <row r="2631" customFormat="false" ht="12.75" hidden="false" customHeight="false" outlineLevel="0" collapsed="false">
      <c r="A2631" s="148" t="n">
        <v>38777</v>
      </c>
      <c r="B2631" s="144" t="s">
        <v>123</v>
      </c>
      <c r="C2631" s="144" t="s">
        <v>18</v>
      </c>
      <c r="D2631" s="145" t="n">
        <v>0</v>
      </c>
      <c r="E2631" s="145" t="n">
        <v>0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6NGI-MALIN</v>
      </c>
    </row>
    <row r="2632" customFormat="false" ht="12.75" hidden="false" customHeight="false" outlineLevel="0" collapsed="false">
      <c r="A2632" s="148" t="n">
        <v>38777</v>
      </c>
      <c r="B2632" s="144" t="s">
        <v>123</v>
      </c>
      <c r="C2632" s="144" t="s">
        <v>20</v>
      </c>
      <c r="D2632" s="145" t="n">
        <v>-205986.3519</v>
      </c>
      <c r="E2632" s="145" t="n">
        <v>20598.63519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6NGI-SOCAL</v>
      </c>
    </row>
    <row r="2633" customFormat="false" ht="12.75" hidden="false" customHeight="false" outlineLevel="0" collapsed="false">
      <c r="A2633" s="148" t="n">
        <v>38777</v>
      </c>
      <c r="B2633" s="144" t="s">
        <v>123</v>
      </c>
      <c r="C2633" s="144" t="s">
        <v>167</v>
      </c>
      <c r="D2633" s="145" t="n">
        <v>-128333.1842</v>
      </c>
      <c r="E2633" s="145" t="n">
        <v>0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6NGW/OPAL</v>
      </c>
    </row>
    <row r="2634" customFormat="false" ht="12.75" hidden="false" customHeight="false" outlineLevel="0" collapsed="false">
      <c r="A2634" s="148" t="n">
        <v>38808</v>
      </c>
      <c r="B2634" s="144" t="s">
        <v>123</v>
      </c>
      <c r="C2634" s="144" t="s">
        <v>36</v>
      </c>
      <c r="D2634" s="145" t="n">
        <v>-6253.9899</v>
      </c>
      <c r="E2634" s="145" t="n">
        <v>-328.945867019728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6IF-CIG/RKYMTN</v>
      </c>
    </row>
    <row r="2635" customFormat="false" ht="12.75" hidden="false" customHeight="false" outlineLevel="0" collapsed="false">
      <c r="A2635" s="148" t="n">
        <v>38808</v>
      </c>
      <c r="B2635" s="144" t="s">
        <v>123</v>
      </c>
      <c r="C2635" s="144" t="s">
        <v>46</v>
      </c>
      <c r="D2635" s="145" t="n">
        <v>104102.1534</v>
      </c>
      <c r="E2635" s="145" t="n">
        <v>-10410.21534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6IF-ELPO/PERMIAN</v>
      </c>
    </row>
    <row r="2636" customFormat="false" ht="12.75" hidden="false" customHeight="false" outlineLevel="0" collapsed="false">
      <c r="A2636" s="148" t="n">
        <v>38808</v>
      </c>
      <c r="B2636" s="144" t="s">
        <v>123</v>
      </c>
      <c r="C2636" s="144" t="s">
        <v>51</v>
      </c>
      <c r="D2636" s="145" t="n">
        <v>17713.0464</v>
      </c>
      <c r="E2636" s="145" t="n">
        <v>-1771.30464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6IF-ELPO/SJ</v>
      </c>
    </row>
    <row r="2637" customFormat="false" ht="12.75" hidden="false" customHeight="false" outlineLevel="0" collapsed="false">
      <c r="A2637" s="148" t="n">
        <v>38808</v>
      </c>
      <c r="B2637" s="144" t="s">
        <v>123</v>
      </c>
      <c r="C2637" s="144" t="s">
        <v>27</v>
      </c>
      <c r="D2637" s="145" t="n">
        <v>123596.6394</v>
      </c>
      <c r="E2637" s="145" t="n">
        <v>-12359.66394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6IF-NWPL_ROCKY_M</v>
      </c>
    </row>
    <row r="2638" customFormat="false" ht="12.75" hidden="false" customHeight="false" outlineLevel="0" collapsed="false">
      <c r="A2638" s="148" t="n">
        <v>38808</v>
      </c>
      <c r="B2638" s="144" t="s">
        <v>123</v>
      </c>
      <c r="C2638" s="144" t="s">
        <v>58</v>
      </c>
      <c r="D2638" s="145" t="n">
        <v>12359.664</v>
      </c>
      <c r="E2638" s="145" t="n">
        <v>-2471.9328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6IF-WAHA-TX</v>
      </c>
    </row>
    <row r="2639" customFormat="false" ht="12.75" hidden="false" customHeight="false" outlineLevel="0" collapsed="false">
      <c r="A2639" s="148" t="n">
        <v>38808</v>
      </c>
      <c r="B2639" s="144" t="s">
        <v>123</v>
      </c>
      <c r="C2639" s="144" t="s">
        <v>18</v>
      </c>
      <c r="D2639" s="145" t="n">
        <v>0</v>
      </c>
      <c r="E2639" s="145" t="n">
        <v>0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6NGI-MALIN</v>
      </c>
    </row>
    <row r="2640" customFormat="false" ht="12.75" hidden="false" customHeight="false" outlineLevel="0" collapsed="false">
      <c r="A2640" s="148" t="n">
        <v>38808</v>
      </c>
      <c r="B2640" s="144" t="s">
        <v>123</v>
      </c>
      <c r="C2640" s="144" t="s">
        <v>20</v>
      </c>
      <c r="D2640" s="145" t="n">
        <v>-126764.0093</v>
      </c>
      <c r="E2640" s="145" t="n">
        <v>12676.40093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6NGI-SOCAL</v>
      </c>
    </row>
    <row r="2641" customFormat="false" ht="12.75" hidden="false" customHeight="false" outlineLevel="0" collapsed="false">
      <c r="A2641" s="148" t="n">
        <v>38808</v>
      </c>
      <c r="B2641" s="144" t="s">
        <v>123</v>
      </c>
      <c r="C2641" s="144" t="s">
        <v>167</v>
      </c>
      <c r="D2641" s="145" t="n">
        <v>-123596.6394</v>
      </c>
      <c r="E2641" s="145" t="n">
        <v>0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6NGW/OPAL</v>
      </c>
    </row>
    <row r="2642" customFormat="false" ht="12.75" hidden="false" customHeight="false" outlineLevel="0" collapsed="false">
      <c r="A2642" s="148" t="n">
        <v>38838</v>
      </c>
      <c r="B2642" s="144" t="s">
        <v>123</v>
      </c>
      <c r="C2642" s="144" t="s">
        <v>36</v>
      </c>
      <c r="D2642" s="145" t="n">
        <v>-6432.138</v>
      </c>
      <c r="E2642" s="145" t="n">
        <v>-336.066353286488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6IF-CIG/RKYMTN</v>
      </c>
    </row>
    <row r="2643" customFormat="false" ht="12.75" hidden="false" customHeight="false" outlineLevel="0" collapsed="false">
      <c r="A2643" s="148" t="n">
        <v>38838</v>
      </c>
      <c r="B2643" s="144" t="s">
        <v>123</v>
      </c>
      <c r="C2643" s="144" t="s">
        <v>46</v>
      </c>
      <c r="D2643" s="145" t="n">
        <v>102430.3417</v>
      </c>
      <c r="E2643" s="145" t="n">
        <v>-10243.03417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6IF-ELPO/PERMIAN</v>
      </c>
    </row>
    <row r="2644" customFormat="false" ht="12.75" hidden="false" customHeight="false" outlineLevel="0" collapsed="false">
      <c r="A2644" s="148" t="n">
        <v>38838</v>
      </c>
      <c r="B2644" s="144" t="s">
        <v>123</v>
      </c>
      <c r="C2644" s="144" t="s">
        <v>51</v>
      </c>
      <c r="D2644" s="145" t="n">
        <v>19084.8251</v>
      </c>
      <c r="E2644" s="145" t="n">
        <v>-1908.48251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6IF-ELPO/SJ</v>
      </c>
    </row>
    <row r="2645" customFormat="false" ht="12.75" hidden="false" customHeight="false" outlineLevel="0" collapsed="false">
      <c r="A2645" s="148" t="n">
        <v>38838</v>
      </c>
      <c r="B2645" s="144" t="s">
        <v>123</v>
      </c>
      <c r="C2645" s="144" t="s">
        <v>27</v>
      </c>
      <c r="D2645" s="145" t="n">
        <v>127117.3515</v>
      </c>
      <c r="E2645" s="145" t="n">
        <v>-12711.73515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6IF-NWPL_ROCKY_M</v>
      </c>
    </row>
    <row r="2646" customFormat="false" ht="12.75" hidden="false" customHeight="false" outlineLevel="0" collapsed="false">
      <c r="A2646" s="148" t="n">
        <v>38838</v>
      </c>
      <c r="B2646" s="144" t="s">
        <v>123</v>
      </c>
      <c r="C2646" s="144" t="s">
        <v>58</v>
      </c>
      <c r="D2646" s="145" t="n">
        <v>12711.7352</v>
      </c>
      <c r="E2646" s="145" t="n">
        <v>-2542.34704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6IF-WAHA-TX</v>
      </c>
    </row>
    <row r="2647" customFormat="false" ht="12.75" hidden="false" customHeight="false" outlineLevel="0" collapsed="false">
      <c r="A2647" s="148" t="n">
        <v>38838</v>
      </c>
      <c r="B2647" s="144" t="s">
        <v>123</v>
      </c>
      <c r="C2647" s="144" t="s">
        <v>18</v>
      </c>
      <c r="D2647" s="145" t="n">
        <v>0</v>
      </c>
      <c r="E2647" s="145" t="n">
        <v>0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6NGI-MALIN</v>
      </c>
    </row>
    <row r="2648" customFormat="false" ht="12.75" hidden="false" customHeight="false" outlineLevel="0" collapsed="false">
      <c r="A2648" s="148" t="n">
        <v>38838</v>
      </c>
      <c r="B2648" s="144" t="s">
        <v>123</v>
      </c>
      <c r="C2648" s="144" t="s">
        <v>20</v>
      </c>
      <c r="D2648" s="145" t="n">
        <v>-105822.3248</v>
      </c>
      <c r="E2648" s="145" t="n">
        <v>10582.23248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6NGI-SOCAL</v>
      </c>
    </row>
    <row r="2649" customFormat="false" ht="12.75" hidden="false" customHeight="false" outlineLevel="0" collapsed="false">
      <c r="A2649" s="148" t="n">
        <v>38838</v>
      </c>
      <c r="B2649" s="144" t="s">
        <v>123</v>
      </c>
      <c r="C2649" s="144" t="s">
        <v>167</v>
      </c>
      <c r="D2649" s="145" t="n">
        <v>-127117.3514</v>
      </c>
      <c r="E2649" s="145" t="n">
        <v>0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6NGW/OPAL</v>
      </c>
    </row>
    <row r="2650" customFormat="false" ht="12.75" hidden="false" customHeight="false" outlineLevel="0" collapsed="false">
      <c r="A2650" s="148" t="n">
        <v>38869</v>
      </c>
      <c r="B2650" s="144" t="s">
        <v>123</v>
      </c>
      <c r="C2650" s="144" t="s">
        <v>36</v>
      </c>
      <c r="D2650" s="145" t="n">
        <v>-6194.2126</v>
      </c>
      <c r="E2650" s="145" t="n">
        <v>-322.358519839223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6IF-CIG/RKYMTN</v>
      </c>
    </row>
    <row r="2651" customFormat="false" ht="12.75" hidden="false" customHeight="false" outlineLevel="0" collapsed="false">
      <c r="A2651" s="148" t="n">
        <v>38869</v>
      </c>
      <c r="B2651" s="144" t="s">
        <v>123</v>
      </c>
      <c r="C2651" s="144" t="s">
        <v>46</v>
      </c>
      <c r="D2651" s="145" t="n">
        <v>103107.1154</v>
      </c>
      <c r="E2651" s="145" t="n">
        <v>-10310.71154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6IF-ELPO/PERMIAN</v>
      </c>
    </row>
    <row r="2652" customFormat="false" ht="12.75" hidden="false" customHeight="false" outlineLevel="0" collapsed="false">
      <c r="A2652" s="148" t="n">
        <v>38869</v>
      </c>
      <c r="B2652" s="144" t="s">
        <v>123</v>
      </c>
      <c r="C2652" s="144" t="s">
        <v>51</v>
      </c>
      <c r="D2652" s="145" t="n">
        <v>17727.3629</v>
      </c>
      <c r="E2652" s="145" t="n">
        <v>-1772.73629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6IF-ELPO/SJ</v>
      </c>
    </row>
    <row r="2653" customFormat="false" ht="12.75" hidden="false" customHeight="false" outlineLevel="0" collapsed="false">
      <c r="A2653" s="148" t="n">
        <v>38869</v>
      </c>
      <c r="B2653" s="144" t="s">
        <v>123</v>
      </c>
      <c r="C2653" s="144" t="s">
        <v>27</v>
      </c>
      <c r="D2653" s="145" t="n">
        <v>122415.2675</v>
      </c>
      <c r="E2653" s="145" t="n">
        <v>-12241.52675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6IF-NWPL_ROCKY_M</v>
      </c>
    </row>
    <row r="2654" customFormat="false" ht="12.75" hidden="false" customHeight="false" outlineLevel="0" collapsed="false">
      <c r="A2654" s="148" t="n">
        <v>38869</v>
      </c>
      <c r="B2654" s="144" t="s">
        <v>123</v>
      </c>
      <c r="C2654" s="144" t="s">
        <v>58</v>
      </c>
      <c r="D2654" s="145" t="n">
        <v>12241.5267</v>
      </c>
      <c r="E2654" s="145" t="n">
        <v>0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6IF-WAHA-TX</v>
      </c>
    </row>
    <row r="2655" customFormat="false" ht="12.75" hidden="false" customHeight="false" outlineLevel="0" collapsed="false">
      <c r="A2655" s="148" t="n">
        <v>38869</v>
      </c>
      <c r="B2655" s="144" t="s">
        <v>123</v>
      </c>
      <c r="C2655" s="144" t="s">
        <v>18</v>
      </c>
      <c r="D2655" s="145" t="n">
        <v>0</v>
      </c>
      <c r="E2655" s="145" t="n">
        <v>0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6NGI-MALIN</v>
      </c>
    </row>
    <row r="2656" customFormat="false" ht="12.75" hidden="false" customHeight="false" outlineLevel="0" collapsed="false">
      <c r="A2656" s="148" t="n">
        <v>38869</v>
      </c>
      <c r="B2656" s="144" t="s">
        <v>123</v>
      </c>
      <c r="C2656" s="144" t="s">
        <v>20</v>
      </c>
      <c r="D2656" s="145" t="n">
        <v>13856.5921</v>
      </c>
      <c r="E2656" s="145" t="n">
        <v>-1385.65921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6NGI-SOCAL</v>
      </c>
    </row>
    <row r="2657" customFormat="false" ht="12.75" hidden="false" customHeight="false" outlineLevel="0" collapsed="false">
      <c r="A2657" s="148" t="n">
        <v>38869</v>
      </c>
      <c r="B2657" s="144" t="s">
        <v>123</v>
      </c>
      <c r="C2657" s="144" t="s">
        <v>167</v>
      </c>
      <c r="D2657" s="145" t="n">
        <v>-122415.2676</v>
      </c>
      <c r="E2657" s="145" t="n">
        <v>0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6NGW/OPAL</v>
      </c>
    </row>
    <row r="2658" customFormat="false" ht="12.75" hidden="false" customHeight="false" outlineLevel="0" collapsed="false">
      <c r="A2658" s="148" t="n">
        <v>38899</v>
      </c>
      <c r="B2658" s="144" t="s">
        <v>123</v>
      </c>
      <c r="C2658" s="144" t="s">
        <v>36</v>
      </c>
      <c r="D2658" s="145" t="n">
        <v>-6370.1335</v>
      </c>
      <c r="E2658" s="145" t="n">
        <v>-312.501960787466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6IF-CIG/RKYMTN</v>
      </c>
    </row>
    <row r="2659" customFormat="false" ht="12.75" hidden="false" customHeight="false" outlineLevel="0" collapsed="false">
      <c r="A2659" s="148" t="n">
        <v>38899</v>
      </c>
      <c r="B2659" s="144" t="s">
        <v>123</v>
      </c>
      <c r="C2659" s="144" t="s">
        <v>46</v>
      </c>
      <c r="D2659" s="145" t="n">
        <v>101442.9339</v>
      </c>
      <c r="E2659" s="145" t="n">
        <v>-10144.29339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6IF-ELPO/PERMIAN</v>
      </c>
    </row>
    <row r="2660" customFormat="false" ht="12.75" hidden="false" customHeight="false" outlineLevel="0" collapsed="false">
      <c r="A2660" s="148" t="n">
        <v>38899</v>
      </c>
      <c r="B2660" s="144" t="s">
        <v>123</v>
      </c>
      <c r="C2660" s="144" t="s">
        <v>51</v>
      </c>
      <c r="D2660" s="145" t="n">
        <v>17735.3353</v>
      </c>
      <c r="E2660" s="145" t="n">
        <v>-1773.53353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6IF-ELPO/SJ</v>
      </c>
    </row>
    <row r="2661" customFormat="false" ht="12.75" hidden="false" customHeight="false" outlineLevel="0" collapsed="false">
      <c r="A2661" s="148" t="n">
        <v>38899</v>
      </c>
      <c r="B2661" s="144" t="s">
        <v>123</v>
      </c>
      <c r="C2661" s="144" t="s">
        <v>27</v>
      </c>
      <c r="D2661" s="145" t="n">
        <v>125891.9659</v>
      </c>
      <c r="E2661" s="145" t="n">
        <v>-12589.19659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6IF-NWPL_ROCKY_M</v>
      </c>
    </row>
    <row r="2662" customFormat="false" ht="12.75" hidden="false" customHeight="false" outlineLevel="0" collapsed="false">
      <c r="A2662" s="148" t="n">
        <v>38899</v>
      </c>
      <c r="B2662" s="144" t="s">
        <v>123</v>
      </c>
      <c r="C2662" s="144" t="s">
        <v>58</v>
      </c>
      <c r="D2662" s="145" t="n">
        <v>12589.1967</v>
      </c>
      <c r="E2662" s="145" t="n">
        <v>0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6IF-WAHA-TX</v>
      </c>
    </row>
    <row r="2663" customFormat="false" ht="12.75" hidden="false" customHeight="false" outlineLevel="0" collapsed="false">
      <c r="A2663" s="148" t="n">
        <v>38899</v>
      </c>
      <c r="B2663" s="144" t="s">
        <v>123</v>
      </c>
      <c r="C2663" s="144" t="s">
        <v>18</v>
      </c>
      <c r="D2663" s="145" t="n">
        <v>0</v>
      </c>
      <c r="E2663" s="145" t="n">
        <v>0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6NGI-MALIN</v>
      </c>
    </row>
    <row r="2664" customFormat="false" ht="12.75" hidden="false" customHeight="false" outlineLevel="0" collapsed="false">
      <c r="A2664" s="148" t="n">
        <v>38899</v>
      </c>
      <c r="B2664" s="144" t="s">
        <v>123</v>
      </c>
      <c r="C2664" s="144" t="s">
        <v>20</v>
      </c>
      <c r="D2664" s="145" t="n">
        <v>14586.4117</v>
      </c>
      <c r="E2664" s="145" t="n">
        <v>-1458.64117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6NGI-SOCAL</v>
      </c>
    </row>
    <row r="2665" customFormat="false" ht="12.75" hidden="false" customHeight="false" outlineLevel="0" collapsed="false">
      <c r="A2665" s="148" t="n">
        <v>38899</v>
      </c>
      <c r="B2665" s="144" t="s">
        <v>123</v>
      </c>
      <c r="C2665" s="144" t="s">
        <v>167</v>
      </c>
      <c r="D2665" s="145" t="n">
        <v>-125891.966</v>
      </c>
      <c r="E2665" s="145" t="n">
        <v>0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6NGW/OPAL</v>
      </c>
    </row>
    <row r="2666" customFormat="false" ht="12.75" hidden="false" customHeight="false" outlineLevel="0" collapsed="false">
      <c r="A2666" s="148" t="n">
        <v>38930</v>
      </c>
      <c r="B2666" s="144" t="s">
        <v>123</v>
      </c>
      <c r="C2666" s="144" t="s">
        <v>36</v>
      </c>
      <c r="D2666" s="145" t="n">
        <v>-6338.446</v>
      </c>
      <c r="E2666" s="145" t="n">
        <v>-300.226223819771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6IF-CIG/RKYMTN</v>
      </c>
    </row>
    <row r="2667" customFormat="false" ht="12.75" hidden="false" customHeight="false" outlineLevel="0" collapsed="false">
      <c r="A2667" s="148" t="n">
        <v>38930</v>
      </c>
      <c r="B2667" s="144" t="s">
        <v>123</v>
      </c>
      <c r="C2667" s="144" t="s">
        <v>46</v>
      </c>
      <c r="D2667" s="145" t="n">
        <v>102104.5013</v>
      </c>
      <c r="E2667" s="145" t="n">
        <v>-10210.45013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6IF-ELPO/PERMIAN</v>
      </c>
    </row>
    <row r="2668" customFormat="false" ht="12.75" hidden="false" customHeight="false" outlineLevel="0" collapsed="false">
      <c r="A2668" s="148" t="n">
        <v>38930</v>
      </c>
      <c r="B2668" s="144" t="s">
        <v>123</v>
      </c>
      <c r="C2668" s="144" t="s">
        <v>51</v>
      </c>
      <c r="D2668" s="145" t="n">
        <v>17739.2438</v>
      </c>
      <c r="E2668" s="145" t="n">
        <v>-1773.92438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6IF-ELPO/SJ</v>
      </c>
    </row>
    <row r="2669" customFormat="false" ht="12.75" hidden="false" customHeight="false" outlineLevel="0" collapsed="false">
      <c r="A2669" s="148" t="n">
        <v>38930</v>
      </c>
      <c r="B2669" s="144" t="s">
        <v>123</v>
      </c>
      <c r="C2669" s="144" t="s">
        <v>27</v>
      </c>
      <c r="D2669" s="145" t="n">
        <v>125265.7309</v>
      </c>
      <c r="E2669" s="145" t="n">
        <v>-12526.57309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6IF-NWPL_ROCKY_M</v>
      </c>
    </row>
    <row r="2670" customFormat="false" ht="12.75" hidden="false" customHeight="false" outlineLevel="0" collapsed="false">
      <c r="A2670" s="148" t="n">
        <v>38930</v>
      </c>
      <c r="B2670" s="144" t="s">
        <v>123</v>
      </c>
      <c r="C2670" s="144" t="s">
        <v>58</v>
      </c>
      <c r="D2670" s="145" t="n">
        <v>12526.5731</v>
      </c>
      <c r="E2670" s="145" t="n">
        <v>0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6IF-WAHA-TX</v>
      </c>
    </row>
    <row r="2671" customFormat="false" ht="12.75" hidden="false" customHeight="false" outlineLevel="0" collapsed="false">
      <c r="A2671" s="148" t="n">
        <v>38930</v>
      </c>
      <c r="B2671" s="144" t="s">
        <v>123</v>
      </c>
      <c r="C2671" s="144" t="s">
        <v>18</v>
      </c>
      <c r="D2671" s="145" t="n">
        <v>0</v>
      </c>
      <c r="E2671" s="145" t="n">
        <v>0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6NGI-MALIN</v>
      </c>
    </row>
    <row r="2672" customFormat="false" ht="12.75" hidden="false" customHeight="false" outlineLevel="0" collapsed="false">
      <c r="A2672" s="148" t="n">
        <v>38930</v>
      </c>
      <c r="B2672" s="144" t="s">
        <v>123</v>
      </c>
      <c r="C2672" s="144" t="s">
        <v>20</v>
      </c>
      <c r="D2672" s="145" t="n">
        <v>10350.1821</v>
      </c>
      <c r="E2672" s="145" t="n">
        <v>-1035.01821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6NGI-SOCAL</v>
      </c>
    </row>
    <row r="2673" customFormat="false" ht="12.75" hidden="false" customHeight="false" outlineLevel="0" collapsed="false">
      <c r="A2673" s="148" t="n">
        <v>38930</v>
      </c>
      <c r="B2673" s="144" t="s">
        <v>123</v>
      </c>
      <c r="C2673" s="144" t="s">
        <v>167</v>
      </c>
      <c r="D2673" s="145" t="n">
        <v>-125265.7308</v>
      </c>
      <c r="E2673" s="145" t="n">
        <v>0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6NGW/OPAL</v>
      </c>
    </row>
    <row r="2674" customFormat="false" ht="12.75" hidden="false" customHeight="false" outlineLevel="0" collapsed="false">
      <c r="A2674" s="148" t="n">
        <v>38961</v>
      </c>
      <c r="B2674" s="144" t="s">
        <v>123</v>
      </c>
      <c r="C2674" s="144" t="s">
        <v>36</v>
      </c>
      <c r="D2674" s="145" t="n">
        <v>-6103.2035</v>
      </c>
      <c r="E2674" s="145" t="n">
        <v>-280.662987489033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6IF-CIG/RKYMTN</v>
      </c>
    </row>
    <row r="2675" customFormat="false" ht="12.75" hidden="false" customHeight="false" outlineLevel="0" collapsed="false">
      <c r="A2675" s="148" t="n">
        <v>38961</v>
      </c>
      <c r="B2675" s="144" t="s">
        <v>123</v>
      </c>
      <c r="C2675" s="144" t="s">
        <v>46</v>
      </c>
      <c r="D2675" s="145" t="n">
        <v>101592.2054</v>
      </c>
      <c r="E2675" s="145" t="n">
        <v>-10159.22054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6IF-ELPO/PERMIAN</v>
      </c>
    </row>
    <row r="2676" customFormat="false" ht="12.75" hidden="false" customHeight="false" outlineLevel="0" collapsed="false">
      <c r="A2676" s="148" t="n">
        <v>38961</v>
      </c>
      <c r="B2676" s="144" t="s">
        <v>123</v>
      </c>
      <c r="C2676" s="144" t="s">
        <v>51</v>
      </c>
      <c r="D2676" s="145" t="n">
        <v>17742.7123</v>
      </c>
      <c r="E2676" s="145" t="n">
        <v>-1774.27123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6IF-ELPO/SJ</v>
      </c>
    </row>
    <row r="2677" customFormat="false" ht="12.75" hidden="false" customHeight="false" outlineLevel="0" collapsed="false">
      <c r="A2677" s="148" t="n">
        <v>38961</v>
      </c>
      <c r="B2677" s="144" t="s">
        <v>123</v>
      </c>
      <c r="C2677" s="144" t="s">
        <v>27</v>
      </c>
      <c r="D2677" s="145" t="n">
        <v>120616.6709</v>
      </c>
      <c r="E2677" s="145" t="n">
        <v>-12061.66709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6IF-NWPL_ROCKY_M</v>
      </c>
    </row>
    <row r="2678" customFormat="false" ht="12.75" hidden="false" customHeight="false" outlineLevel="0" collapsed="false">
      <c r="A2678" s="148" t="n">
        <v>38961</v>
      </c>
      <c r="B2678" s="144" t="s">
        <v>123</v>
      </c>
      <c r="C2678" s="144" t="s">
        <v>58</v>
      </c>
      <c r="D2678" s="145" t="n">
        <v>12061.6671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6IF-WAHA-TX</v>
      </c>
    </row>
    <row r="2679" customFormat="false" ht="12.75" hidden="false" customHeight="false" outlineLevel="0" collapsed="false">
      <c r="A2679" s="148" t="n">
        <v>38961</v>
      </c>
      <c r="B2679" s="144" t="s">
        <v>123</v>
      </c>
      <c r="C2679" s="144" t="s">
        <v>18</v>
      </c>
      <c r="D2679" s="145" t="n">
        <v>0</v>
      </c>
      <c r="E2679" s="145" t="n">
        <v>0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6NGI-MALIN</v>
      </c>
    </row>
    <row r="2680" customFormat="false" ht="12.75" hidden="false" customHeight="false" outlineLevel="0" collapsed="false">
      <c r="A2680" s="148" t="n">
        <v>38961</v>
      </c>
      <c r="B2680" s="144" t="s">
        <v>123</v>
      </c>
      <c r="C2680" s="144" t="s">
        <v>20</v>
      </c>
      <c r="D2680" s="145" t="n">
        <v>12170.2221</v>
      </c>
      <c r="E2680" s="145" t="n">
        <v>-1217.02221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6NGI-SOCAL</v>
      </c>
    </row>
    <row r="2681" customFormat="false" ht="12.75" hidden="false" customHeight="false" outlineLevel="0" collapsed="false">
      <c r="A2681" s="148" t="n">
        <v>38961</v>
      </c>
      <c r="B2681" s="144" t="s">
        <v>123</v>
      </c>
      <c r="C2681" s="144" t="s">
        <v>167</v>
      </c>
      <c r="D2681" s="145" t="n">
        <v>-120616.6708</v>
      </c>
      <c r="E2681" s="145" t="n">
        <v>0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6NGW/OPAL</v>
      </c>
    </row>
    <row r="2682" customFormat="false" ht="12.75" hidden="false" customHeight="false" outlineLevel="0" collapsed="false">
      <c r="A2682" s="148" t="n">
        <v>38991</v>
      </c>
      <c r="B2682" s="144" t="s">
        <v>123</v>
      </c>
      <c r="C2682" s="144" t="s">
        <v>36</v>
      </c>
      <c r="D2682" s="145" t="n">
        <v>-6275.7611</v>
      </c>
      <c r="E2682" s="145" t="n">
        <v>-279.955865108643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6IF-CIG/RKYMTN</v>
      </c>
    </row>
    <row r="2683" customFormat="false" ht="12.75" hidden="false" customHeight="false" outlineLevel="0" collapsed="false">
      <c r="A2683" s="148" t="n">
        <v>38991</v>
      </c>
      <c r="B2683" s="144" t="s">
        <v>123</v>
      </c>
      <c r="C2683" s="144" t="s">
        <v>46</v>
      </c>
      <c r="D2683" s="145" t="n">
        <v>99940.0747</v>
      </c>
      <c r="E2683" s="145" t="n">
        <v>-9994.00747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6IF-ELPO/PERMIAN</v>
      </c>
    </row>
    <row r="2684" customFormat="false" ht="12.75" hidden="false" customHeight="false" outlineLevel="0" collapsed="false">
      <c r="A2684" s="148" t="n">
        <v>38991</v>
      </c>
      <c r="B2684" s="144" t="s">
        <v>123</v>
      </c>
      <c r="C2684" s="144" t="s">
        <v>51</v>
      </c>
      <c r="D2684" s="145" t="n">
        <v>17749.4494</v>
      </c>
      <c r="E2684" s="145" t="n">
        <v>-1774.94494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6IF-ELPO/SJ</v>
      </c>
    </row>
    <row r="2685" customFormat="false" ht="12.75" hidden="false" customHeight="false" outlineLevel="0" collapsed="false">
      <c r="A2685" s="148" t="n">
        <v>38991</v>
      </c>
      <c r="B2685" s="144" t="s">
        <v>123</v>
      </c>
      <c r="C2685" s="144" t="s">
        <v>27</v>
      </c>
      <c r="D2685" s="145" t="n">
        <v>124026.8986</v>
      </c>
      <c r="E2685" s="145" t="n">
        <v>-12402.68986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6IF-NWPL_ROCKY_M</v>
      </c>
    </row>
    <row r="2686" customFormat="false" ht="12.75" hidden="false" customHeight="false" outlineLevel="0" collapsed="false">
      <c r="A2686" s="148" t="n">
        <v>38991</v>
      </c>
      <c r="B2686" s="144" t="s">
        <v>123</v>
      </c>
      <c r="C2686" s="144" t="s">
        <v>58</v>
      </c>
      <c r="D2686" s="145" t="n">
        <v>12402.6899</v>
      </c>
      <c r="E2686" s="145" t="n">
        <v>0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6IF-WAHA-TX</v>
      </c>
    </row>
    <row r="2687" customFormat="false" ht="12.75" hidden="false" customHeight="false" outlineLevel="0" collapsed="false">
      <c r="A2687" s="148" t="n">
        <v>38991</v>
      </c>
      <c r="B2687" s="144" t="s">
        <v>123</v>
      </c>
      <c r="C2687" s="144" t="s">
        <v>18</v>
      </c>
      <c r="D2687" s="145" t="n">
        <v>0</v>
      </c>
      <c r="E2687" s="145" t="n">
        <v>0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6NGI-MALIN</v>
      </c>
    </row>
    <row r="2688" customFormat="false" ht="12.75" hidden="false" customHeight="false" outlineLevel="0" collapsed="false">
      <c r="A2688" s="148" t="n">
        <v>38991</v>
      </c>
      <c r="B2688" s="144" t="s">
        <v>123</v>
      </c>
      <c r="C2688" s="144" t="s">
        <v>20</v>
      </c>
      <c r="D2688" s="145" t="n">
        <v>13003.6202</v>
      </c>
      <c r="E2688" s="145" t="n">
        <v>-1300.36202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6NGI-SOCAL</v>
      </c>
    </row>
    <row r="2689" customFormat="false" ht="12.75" hidden="false" customHeight="false" outlineLevel="0" collapsed="false">
      <c r="A2689" s="148" t="n">
        <v>38991</v>
      </c>
      <c r="B2689" s="144" t="s">
        <v>123</v>
      </c>
      <c r="C2689" s="144" t="s">
        <v>167</v>
      </c>
      <c r="D2689" s="145" t="n">
        <v>-124026.8986</v>
      </c>
      <c r="E2689" s="145" t="n">
        <v>0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6NGW/OPAL</v>
      </c>
    </row>
    <row r="2690" customFormat="false" ht="12.75" hidden="false" customHeight="false" outlineLevel="0" collapsed="false">
      <c r="A2690" s="148" t="n">
        <v>39022</v>
      </c>
      <c r="B2690" s="144" t="s">
        <v>123</v>
      </c>
      <c r="C2690" s="144" t="s">
        <v>36</v>
      </c>
      <c r="D2690" s="145" t="n">
        <v>-6042.7317</v>
      </c>
      <c r="E2690" s="145" t="n">
        <v>-216.460058293137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6IF-CIG/RKYMTN</v>
      </c>
    </row>
    <row r="2691" customFormat="false" ht="12.75" hidden="false" customHeight="false" outlineLevel="0" collapsed="false">
      <c r="A2691" s="148" t="n">
        <v>39022</v>
      </c>
      <c r="B2691" s="144" t="s">
        <v>123</v>
      </c>
      <c r="C2691" s="144" t="s">
        <v>46</v>
      </c>
      <c r="D2691" s="145" t="n">
        <v>99436.7736</v>
      </c>
      <c r="E2691" s="145" t="n">
        <v>-9943.67736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6IF-ELPO/PERMIAN</v>
      </c>
    </row>
    <row r="2692" customFormat="false" ht="12.75" hidden="false" customHeight="false" outlineLevel="0" collapsed="false">
      <c r="A2692" s="148" t="n">
        <v>39022</v>
      </c>
      <c r="B2692" s="144" t="s">
        <v>123</v>
      </c>
      <c r="C2692" s="144" t="s">
        <v>51</v>
      </c>
      <c r="D2692" s="145" t="n">
        <v>15022.4382</v>
      </c>
      <c r="E2692" s="145" t="n">
        <v>-1502.24382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6IF-ELPO/SJ</v>
      </c>
    </row>
    <row r="2693" customFormat="false" ht="12.75" hidden="false" customHeight="false" outlineLevel="0" collapsed="false">
      <c r="A2693" s="148" t="n">
        <v>39022</v>
      </c>
      <c r="B2693" s="144" t="s">
        <v>123</v>
      </c>
      <c r="C2693" s="144" t="s">
        <v>27</v>
      </c>
      <c r="D2693" s="145" t="n">
        <v>119421.5763</v>
      </c>
      <c r="E2693" s="145" t="n">
        <v>-11942.15763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6IF-NWPL_ROCKY_M</v>
      </c>
    </row>
    <row r="2694" customFormat="false" ht="12.75" hidden="false" customHeight="false" outlineLevel="0" collapsed="false">
      <c r="A2694" s="148" t="n">
        <v>39022</v>
      </c>
      <c r="B2694" s="144" t="s">
        <v>123</v>
      </c>
      <c r="C2694" s="144" t="s">
        <v>58</v>
      </c>
      <c r="D2694" s="145" t="n">
        <v>11942.1575</v>
      </c>
      <c r="E2694" s="145" t="n">
        <v>0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6IF-WAHA-TX</v>
      </c>
    </row>
    <row r="2695" customFormat="false" ht="12.75" hidden="false" customHeight="false" outlineLevel="0" collapsed="false">
      <c r="A2695" s="148" t="n">
        <v>39022</v>
      </c>
      <c r="B2695" s="144" t="s">
        <v>123</v>
      </c>
      <c r="C2695" s="144" t="s">
        <v>18</v>
      </c>
      <c r="D2695" s="145" t="n">
        <v>0</v>
      </c>
      <c r="E2695" s="145" t="n">
        <v>0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6NGI-MALIN</v>
      </c>
    </row>
    <row r="2696" customFormat="false" ht="12.75" hidden="false" customHeight="false" outlineLevel="0" collapsed="false">
      <c r="A2696" s="148" t="n">
        <v>39022</v>
      </c>
      <c r="B2696" s="144" t="s">
        <v>123</v>
      </c>
      <c r="C2696" s="144" t="s">
        <v>20</v>
      </c>
      <c r="D2696" s="145" t="n">
        <v>12169.0586</v>
      </c>
      <c r="E2696" s="145" t="n">
        <v>-1216.90586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6NGI-SOCAL</v>
      </c>
    </row>
    <row r="2697" customFormat="false" ht="12.75" hidden="false" customHeight="false" outlineLevel="0" collapsed="false">
      <c r="A2697" s="148" t="n">
        <v>39022</v>
      </c>
      <c r="B2697" s="144" t="s">
        <v>123</v>
      </c>
      <c r="C2697" s="144" t="s">
        <v>167</v>
      </c>
      <c r="D2697" s="145" t="n">
        <v>-119421.5764</v>
      </c>
      <c r="E2697" s="145" t="n">
        <v>0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6NGW/OPAL</v>
      </c>
    </row>
    <row r="2698" customFormat="false" ht="12.75" hidden="false" customHeight="false" outlineLevel="0" collapsed="false">
      <c r="A2698" s="148" t="n">
        <v>39052</v>
      </c>
      <c r="B2698" s="144" t="s">
        <v>123</v>
      </c>
      <c r="C2698" s="144" t="s">
        <v>46</v>
      </c>
      <c r="D2698" s="145" t="n">
        <v>100118.6218</v>
      </c>
      <c r="E2698" s="145" t="n">
        <v>-10011.86218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6IF-ELPO/PERMIAN</v>
      </c>
    </row>
    <row r="2699" customFormat="false" ht="12.75" hidden="false" customHeight="false" outlineLevel="0" collapsed="false">
      <c r="A2699" s="148" t="n">
        <v>39052</v>
      </c>
      <c r="B2699" s="144" t="s">
        <v>123</v>
      </c>
      <c r="C2699" s="144" t="s">
        <v>27</v>
      </c>
      <c r="D2699" s="145" t="n">
        <v>122829.3775</v>
      </c>
      <c r="E2699" s="145" t="n">
        <v>-12282.93775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6IF-NWPL_ROCKY_M</v>
      </c>
    </row>
    <row r="2700" customFormat="false" ht="12.75" hidden="false" customHeight="false" outlineLevel="0" collapsed="false">
      <c r="A2700" s="148" t="n">
        <v>39052</v>
      </c>
      <c r="B2700" s="144" t="s">
        <v>123</v>
      </c>
      <c r="C2700" s="144" t="s">
        <v>58</v>
      </c>
      <c r="D2700" s="145" t="n">
        <v>12282.9377</v>
      </c>
      <c r="E2700" s="145" t="n">
        <v>0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6IF-WAHA-TX</v>
      </c>
    </row>
    <row r="2701" customFormat="false" ht="12.75" hidden="false" customHeight="false" outlineLevel="0" collapsed="false">
      <c r="A2701" s="148" t="n">
        <v>39052</v>
      </c>
      <c r="B2701" s="144" t="s">
        <v>123</v>
      </c>
      <c r="C2701" s="144" t="s">
        <v>18</v>
      </c>
      <c r="D2701" s="145" t="n">
        <v>0</v>
      </c>
      <c r="E2701" s="145" t="n">
        <v>0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6NGI-MALIN</v>
      </c>
    </row>
    <row r="2702" customFormat="false" ht="12.75" hidden="false" customHeight="false" outlineLevel="0" collapsed="false">
      <c r="A2702" s="148" t="n">
        <v>39052</v>
      </c>
      <c r="B2702" s="144" t="s">
        <v>123</v>
      </c>
      <c r="C2702" s="144" t="s">
        <v>20</v>
      </c>
      <c r="D2702" s="145" t="n">
        <v>14699.903</v>
      </c>
      <c r="E2702" s="145" t="n">
        <v>-1469.9903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6NGI-SOCAL</v>
      </c>
    </row>
    <row r="2703" customFormat="false" ht="12.75" hidden="false" customHeight="false" outlineLevel="0" collapsed="false">
      <c r="A2703" s="148" t="n">
        <v>39052</v>
      </c>
      <c r="B2703" s="144" t="s">
        <v>123</v>
      </c>
      <c r="C2703" s="144" t="s">
        <v>167</v>
      </c>
      <c r="D2703" s="145" t="n">
        <v>-122829.3776</v>
      </c>
      <c r="E2703" s="145" t="n">
        <v>0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6NGW/OPAL</v>
      </c>
    </row>
    <row r="2704" customFormat="false" ht="12.75" hidden="false" customHeight="false" outlineLevel="0" collapsed="false">
      <c r="A2704" s="148" t="n">
        <v>39083</v>
      </c>
      <c r="B2704" s="144" t="s">
        <v>123</v>
      </c>
      <c r="C2704" s="144" t="s">
        <v>46</v>
      </c>
      <c r="D2704" s="145" t="n">
        <v>98497.2594</v>
      </c>
      <c r="E2704" s="145" t="n">
        <v>-9849.72594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6IF-ELPO/PERMIAN</v>
      </c>
    </row>
    <row r="2705" customFormat="false" ht="12.75" hidden="false" customHeight="false" outlineLevel="0" collapsed="false">
      <c r="A2705" s="148" t="n">
        <v>39083</v>
      </c>
      <c r="B2705" s="144" t="s">
        <v>123</v>
      </c>
      <c r="C2705" s="144" t="s">
        <v>27</v>
      </c>
      <c r="D2705" s="145" t="n">
        <v>122236.3465</v>
      </c>
      <c r="E2705" s="145" t="n">
        <v>-12223.63465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6IF-NWPL_ROCKY_M</v>
      </c>
    </row>
    <row r="2706" customFormat="false" ht="12.75" hidden="false" customHeight="false" outlineLevel="0" collapsed="false">
      <c r="A2706" s="148" t="n">
        <v>39083</v>
      </c>
      <c r="B2706" s="144" t="s">
        <v>123</v>
      </c>
      <c r="C2706" s="144" t="s">
        <v>18</v>
      </c>
      <c r="D2706" s="145" t="n">
        <v>0</v>
      </c>
      <c r="E2706" s="145" t="n">
        <v>0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6NGI-MALIN</v>
      </c>
    </row>
    <row r="2707" customFormat="false" ht="12.75" hidden="false" customHeight="false" outlineLevel="0" collapsed="false">
      <c r="A2707" s="148" t="n">
        <v>39083</v>
      </c>
      <c r="B2707" s="144" t="s">
        <v>123</v>
      </c>
      <c r="C2707" s="144" t="s">
        <v>20</v>
      </c>
      <c r="D2707" s="145" t="n">
        <v>-107899.9946</v>
      </c>
      <c r="E2707" s="145" t="n">
        <v>10789.99946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6NGI-SOCAL</v>
      </c>
    </row>
    <row r="2708" customFormat="false" ht="12.75" hidden="false" customHeight="false" outlineLevel="0" collapsed="false">
      <c r="A2708" s="148" t="n">
        <v>39083</v>
      </c>
      <c r="B2708" s="144" t="s">
        <v>123</v>
      </c>
      <c r="C2708" s="144" t="s">
        <v>167</v>
      </c>
      <c r="D2708" s="145" t="n">
        <v>-122236.3466</v>
      </c>
      <c r="E2708" s="145" t="n">
        <v>0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6NGW/OPAL</v>
      </c>
    </row>
    <row r="2709" customFormat="false" ht="12.75" hidden="false" customHeight="false" outlineLevel="0" collapsed="false">
      <c r="A2709" s="148" t="n">
        <v>39114</v>
      </c>
      <c r="B2709" s="144" t="s">
        <v>123</v>
      </c>
      <c r="C2709" s="144" t="s">
        <v>36</v>
      </c>
      <c r="D2709" s="145" t="n">
        <v>-5559.4466</v>
      </c>
      <c r="E2709" s="145" t="n">
        <v>-186.876119907414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6IF-CIG/RKYMTN</v>
      </c>
    </row>
    <row r="2710" customFormat="false" ht="12.75" hidden="false" customHeight="false" outlineLevel="0" collapsed="false">
      <c r="A2710" s="148" t="n">
        <v>39114</v>
      </c>
      <c r="B2710" s="144" t="s">
        <v>123</v>
      </c>
      <c r="C2710" s="144" t="s">
        <v>46</v>
      </c>
      <c r="D2710" s="145" t="n">
        <v>99151.0521</v>
      </c>
      <c r="E2710" s="145" t="n">
        <v>-9915.10521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6IF-ELPO/PERMIAN</v>
      </c>
    </row>
    <row r="2711" customFormat="false" ht="12.75" hidden="false" customHeight="false" outlineLevel="0" collapsed="false">
      <c r="A2711" s="148" t="n">
        <v>39114</v>
      </c>
      <c r="B2711" s="144" t="s">
        <v>123</v>
      </c>
      <c r="C2711" s="144" t="s">
        <v>27</v>
      </c>
      <c r="D2711" s="145" t="n">
        <v>109870.4877</v>
      </c>
      <c r="E2711" s="145" t="n">
        <v>-10987.04877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6IF-NWPL_ROCKY_M</v>
      </c>
    </row>
    <row r="2712" customFormat="false" ht="12.75" hidden="false" customHeight="false" outlineLevel="0" collapsed="false">
      <c r="A2712" s="148" t="n">
        <v>39114</v>
      </c>
      <c r="B2712" s="144" t="s">
        <v>123</v>
      </c>
      <c r="C2712" s="144" t="s">
        <v>18</v>
      </c>
      <c r="D2712" s="145" t="n">
        <v>0</v>
      </c>
      <c r="E2712" s="145" t="n">
        <v>0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6NGI-MALIN</v>
      </c>
    </row>
    <row r="2713" customFormat="false" ht="12.75" hidden="false" customHeight="false" outlineLevel="0" collapsed="false">
      <c r="A2713" s="148" t="n">
        <v>39114</v>
      </c>
      <c r="B2713" s="144" t="s">
        <v>123</v>
      </c>
      <c r="C2713" s="144" t="s">
        <v>20</v>
      </c>
      <c r="D2713" s="145" t="n">
        <v>-98351.3519</v>
      </c>
      <c r="E2713" s="145" t="n">
        <v>9835.13519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6NGI-SOCAL</v>
      </c>
    </row>
    <row r="2714" customFormat="false" ht="12.75" hidden="false" customHeight="false" outlineLevel="0" collapsed="false">
      <c r="A2714" s="148" t="n">
        <v>39114</v>
      </c>
      <c r="B2714" s="144" t="s">
        <v>123</v>
      </c>
      <c r="C2714" s="144" t="s">
        <v>167</v>
      </c>
      <c r="D2714" s="145" t="n">
        <v>-109870.4876</v>
      </c>
      <c r="E2714" s="145" t="n">
        <v>0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6NGW/OPAL</v>
      </c>
    </row>
    <row r="2715" customFormat="false" ht="12.75" hidden="false" customHeight="false" outlineLevel="0" collapsed="false">
      <c r="A2715" s="148" t="n">
        <v>39142</v>
      </c>
      <c r="B2715" s="144" t="s">
        <v>123</v>
      </c>
      <c r="C2715" s="144" t="s">
        <v>36</v>
      </c>
      <c r="D2715" s="145" t="n">
        <v>-6127.9118</v>
      </c>
      <c r="E2715" s="145" t="n">
        <v>-315.844367191189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6IF-CIG/RKYMTN</v>
      </c>
    </row>
    <row r="2716" customFormat="false" ht="12.75" hidden="false" customHeight="false" outlineLevel="0" collapsed="false">
      <c r="A2716" s="148" t="n">
        <v>39142</v>
      </c>
      <c r="B2716" s="144" t="s">
        <v>123</v>
      </c>
      <c r="C2716" s="144" t="s">
        <v>46</v>
      </c>
      <c r="D2716" s="145" t="n">
        <v>98713.0562</v>
      </c>
      <c r="E2716" s="145" t="n">
        <v>-9871.30562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6IF-ELPO/PERMIAN</v>
      </c>
    </row>
    <row r="2717" customFormat="false" ht="12.75" hidden="false" customHeight="false" outlineLevel="0" collapsed="false">
      <c r="A2717" s="148" t="n">
        <v>39142</v>
      </c>
      <c r="B2717" s="144" t="s">
        <v>123</v>
      </c>
      <c r="C2717" s="144" t="s">
        <v>27</v>
      </c>
      <c r="D2717" s="145" t="n">
        <v>121104.9755</v>
      </c>
      <c r="E2717" s="145" t="n">
        <v>-12110.49755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6IF-NWPL_ROCKY_M</v>
      </c>
    </row>
    <row r="2718" customFormat="false" ht="12.75" hidden="false" customHeight="false" outlineLevel="0" collapsed="false">
      <c r="A2718" s="148" t="n">
        <v>39142</v>
      </c>
      <c r="B2718" s="144" t="s">
        <v>123</v>
      </c>
      <c r="C2718" s="144" t="s">
        <v>18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6NGI-MALIN</v>
      </c>
    </row>
    <row r="2719" customFormat="false" ht="12.75" hidden="false" customHeight="false" outlineLevel="0" collapsed="false">
      <c r="A2719" s="148" t="n">
        <v>39142</v>
      </c>
      <c r="B2719" s="144" t="s">
        <v>123</v>
      </c>
      <c r="C2719" s="144" t="s">
        <v>20</v>
      </c>
      <c r="D2719" s="145" t="n">
        <v>-110821.9911</v>
      </c>
      <c r="E2719" s="145" t="n">
        <v>11082.19911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6NGI-SOCAL</v>
      </c>
    </row>
    <row r="2720" customFormat="false" ht="12.75" hidden="false" customHeight="false" outlineLevel="0" collapsed="false">
      <c r="A2720" s="148" t="n">
        <v>39142</v>
      </c>
      <c r="B2720" s="144" t="s">
        <v>123</v>
      </c>
      <c r="C2720" s="144" t="s">
        <v>167</v>
      </c>
      <c r="D2720" s="145" t="n">
        <v>-121104.9756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6NGW/OPAL</v>
      </c>
    </row>
    <row r="2721" customFormat="false" ht="12.75" hidden="false" customHeight="false" outlineLevel="0" collapsed="false">
      <c r="A2721" s="148" t="n">
        <v>39173</v>
      </c>
      <c r="B2721" s="144" t="s">
        <v>123</v>
      </c>
      <c r="C2721" s="144" t="s">
        <v>36</v>
      </c>
      <c r="D2721" s="145" t="n">
        <v>-5901.0629</v>
      </c>
      <c r="E2721" s="145" t="n">
        <v>-305.267124822998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6IF-CIG/RKYMTN</v>
      </c>
    </row>
    <row r="2722" customFormat="false" ht="12.75" hidden="false" customHeight="false" outlineLevel="0" collapsed="false">
      <c r="A2722" s="148" t="n">
        <v>39173</v>
      </c>
      <c r="B2722" s="144" t="s">
        <v>123</v>
      </c>
      <c r="C2722" s="144" t="s">
        <v>46</v>
      </c>
      <c r="D2722" s="145" t="n">
        <v>94860.9463</v>
      </c>
      <c r="E2722" s="145" t="n">
        <v>-9486.09463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6IF-ELPO/PERMIAN</v>
      </c>
    </row>
    <row r="2723" customFormat="false" ht="12.75" hidden="false" customHeight="false" outlineLevel="0" collapsed="false">
      <c r="A2723" s="148" t="n">
        <v>39173</v>
      </c>
      <c r="B2723" s="144" t="s">
        <v>123</v>
      </c>
      <c r="C2723" s="144" t="s">
        <v>27</v>
      </c>
      <c r="D2723" s="145" t="n">
        <v>116621.7958</v>
      </c>
      <c r="E2723" s="145" t="n">
        <v>-11662.17958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6IF-NWPL_ROCKY_M</v>
      </c>
    </row>
    <row r="2724" customFormat="false" ht="12.75" hidden="false" customHeight="false" outlineLevel="0" collapsed="false">
      <c r="A2724" s="148" t="n">
        <v>39173</v>
      </c>
      <c r="B2724" s="144" t="s">
        <v>123</v>
      </c>
      <c r="C2724" s="144" t="s">
        <v>18</v>
      </c>
      <c r="D2724" s="145" t="n">
        <v>0</v>
      </c>
      <c r="E2724" s="145" t="n">
        <v>0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6NGI-MALIN</v>
      </c>
    </row>
    <row r="2725" customFormat="false" ht="12.75" hidden="false" customHeight="false" outlineLevel="0" collapsed="false">
      <c r="A2725" s="148" t="n">
        <v>39173</v>
      </c>
      <c r="B2725" s="144" t="s">
        <v>123</v>
      </c>
      <c r="C2725" s="144" t="s">
        <v>20</v>
      </c>
      <c r="D2725" s="145" t="n">
        <v>-105031.9217</v>
      </c>
      <c r="E2725" s="145" t="n">
        <v>10503.19217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6NGI-SOCAL</v>
      </c>
    </row>
    <row r="2726" customFormat="false" ht="12.75" hidden="false" customHeight="false" outlineLevel="0" collapsed="false">
      <c r="A2726" s="148" t="n">
        <v>39173</v>
      </c>
      <c r="B2726" s="144" t="s">
        <v>123</v>
      </c>
      <c r="C2726" s="144" t="s">
        <v>167</v>
      </c>
      <c r="D2726" s="145" t="n">
        <v>-116621.7958</v>
      </c>
      <c r="E2726" s="145" t="n">
        <v>0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6NGW/OPAL</v>
      </c>
    </row>
    <row r="2727" customFormat="false" ht="12.75" hidden="false" customHeight="false" outlineLevel="0" collapsed="false">
      <c r="A2727" s="148" t="n">
        <v>39203</v>
      </c>
      <c r="B2727" s="144" t="s">
        <v>123</v>
      </c>
      <c r="C2727" s="144" t="s">
        <v>36</v>
      </c>
      <c r="D2727" s="145" t="n">
        <v>-6068.549</v>
      </c>
      <c r="E2727" s="145" t="n">
        <v>-311.823982633102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6IF-CIG/RKYMTN</v>
      </c>
    </row>
    <row r="2728" customFormat="false" ht="12.75" hidden="false" customHeight="false" outlineLevel="0" collapsed="false">
      <c r="A2728" s="148" t="n">
        <v>39203</v>
      </c>
      <c r="B2728" s="144" t="s">
        <v>123</v>
      </c>
      <c r="C2728" s="144" t="s">
        <v>46</v>
      </c>
      <c r="D2728" s="145" t="n">
        <v>97756.7944</v>
      </c>
      <c r="E2728" s="145" t="n">
        <v>-9775.67944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6IF-ELPO/PERMIAN</v>
      </c>
    </row>
    <row r="2729" customFormat="false" ht="12.75" hidden="false" customHeight="false" outlineLevel="0" collapsed="false">
      <c r="A2729" s="148" t="n">
        <v>39203</v>
      </c>
      <c r="B2729" s="144" t="s">
        <v>123</v>
      </c>
      <c r="C2729" s="144" t="s">
        <v>27</v>
      </c>
      <c r="D2729" s="145" t="n">
        <v>119931.7968</v>
      </c>
      <c r="E2729" s="145" t="n">
        <v>-11993.17968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6IF-NWPL_ROCKY_M</v>
      </c>
    </row>
    <row r="2730" customFormat="false" ht="12.75" hidden="false" customHeight="false" outlineLevel="0" collapsed="false">
      <c r="A2730" s="148" t="n">
        <v>39203</v>
      </c>
      <c r="B2730" s="144" t="s">
        <v>123</v>
      </c>
      <c r="C2730" s="144" t="s">
        <v>18</v>
      </c>
      <c r="D2730" s="145" t="n">
        <v>0</v>
      </c>
      <c r="E2730" s="145" t="n">
        <v>0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6NGI-MALIN</v>
      </c>
    </row>
    <row r="2731" customFormat="false" ht="12.75" hidden="false" customHeight="false" outlineLevel="0" collapsed="false">
      <c r="A2731" s="148" t="n">
        <v>39203</v>
      </c>
      <c r="B2731" s="144" t="s">
        <v>123</v>
      </c>
      <c r="C2731" s="144" t="s">
        <v>20</v>
      </c>
      <c r="D2731" s="145" t="n">
        <v>-106761.7381</v>
      </c>
      <c r="E2731" s="145" t="n">
        <v>10676.17381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6NGI-SOCAL</v>
      </c>
    </row>
    <row r="2732" customFormat="false" ht="12.75" hidden="false" customHeight="false" outlineLevel="0" collapsed="false">
      <c r="A2732" s="148" t="n">
        <v>39203</v>
      </c>
      <c r="B2732" s="144" t="s">
        <v>123</v>
      </c>
      <c r="C2732" s="144" t="s">
        <v>167</v>
      </c>
      <c r="D2732" s="145" t="n">
        <v>-119931.7968</v>
      </c>
      <c r="E2732" s="145" t="n">
        <v>0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6NGW/OPAL</v>
      </c>
    </row>
    <row r="2733" customFormat="false" ht="12.75" hidden="false" customHeight="false" outlineLevel="0" collapsed="false">
      <c r="A2733" s="148" t="n">
        <v>39234</v>
      </c>
      <c r="B2733" s="144" t="s">
        <v>123</v>
      </c>
      <c r="C2733" s="144" t="s">
        <v>36</v>
      </c>
      <c r="D2733" s="145" t="n">
        <v>-5843.5336</v>
      </c>
      <c r="E2733" s="145" t="n">
        <v>-295.059643194959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6IF-CIG/RKYMTN</v>
      </c>
    </row>
    <row r="2734" customFormat="false" ht="12.75" hidden="false" customHeight="false" outlineLevel="0" collapsed="false">
      <c r="A2734" s="148" t="n">
        <v>39234</v>
      </c>
      <c r="B2734" s="144" t="s">
        <v>123</v>
      </c>
      <c r="C2734" s="144" t="s">
        <v>46</v>
      </c>
      <c r="D2734" s="145" t="n">
        <v>96158.8471</v>
      </c>
      <c r="E2734" s="145" t="n">
        <v>-9615.88471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6IF-ELPO/PERMIAN</v>
      </c>
    </row>
    <row r="2735" customFormat="false" ht="12.75" hidden="false" customHeight="false" outlineLevel="0" collapsed="false">
      <c r="A2735" s="148" t="n">
        <v>39234</v>
      </c>
      <c r="B2735" s="144" t="s">
        <v>123</v>
      </c>
      <c r="C2735" s="144" t="s">
        <v>27</v>
      </c>
      <c r="D2735" s="145" t="n">
        <v>115484.8522</v>
      </c>
      <c r="E2735" s="145" t="n">
        <v>-11548.48522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6IF-NWPL_ROCKY_M</v>
      </c>
    </row>
    <row r="2736" customFormat="false" ht="12.75" hidden="false" customHeight="false" outlineLevel="0" collapsed="false">
      <c r="A2736" s="148" t="n">
        <v>39234</v>
      </c>
      <c r="B2736" s="144" t="s">
        <v>123</v>
      </c>
      <c r="C2736" s="144" t="s">
        <v>18</v>
      </c>
      <c r="D2736" s="145" t="n">
        <v>0</v>
      </c>
      <c r="E2736" s="145" t="n">
        <v>0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6NGI-MALIN</v>
      </c>
    </row>
    <row r="2737" customFormat="false" ht="12.75" hidden="false" customHeight="false" outlineLevel="0" collapsed="false">
      <c r="A2737" s="148" t="n">
        <v>39234</v>
      </c>
      <c r="B2737" s="144" t="s">
        <v>123</v>
      </c>
      <c r="C2737" s="144" t="s">
        <v>20</v>
      </c>
      <c r="D2737" s="145" t="n">
        <v>-102614.4503</v>
      </c>
      <c r="E2737" s="145" t="n">
        <v>10261.44503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6NGI-SOCAL</v>
      </c>
    </row>
    <row r="2738" customFormat="false" ht="12.75" hidden="false" customHeight="false" outlineLevel="0" collapsed="false">
      <c r="A2738" s="148" t="n">
        <v>39234</v>
      </c>
      <c r="B2738" s="144" t="s">
        <v>123</v>
      </c>
      <c r="C2738" s="144" t="s">
        <v>167</v>
      </c>
      <c r="D2738" s="145" t="n">
        <v>-115484.8522</v>
      </c>
      <c r="E2738" s="145" t="n">
        <v>0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6NGW/OPAL</v>
      </c>
    </row>
    <row r="2739" customFormat="false" ht="12.75" hidden="false" customHeight="false" outlineLevel="0" collapsed="false">
      <c r="A2739" s="148" t="n">
        <v>39264</v>
      </c>
      <c r="B2739" s="144" t="s">
        <v>123</v>
      </c>
      <c r="C2739" s="144" t="s">
        <v>36</v>
      </c>
      <c r="D2739" s="145" t="n">
        <v>-6009.0245</v>
      </c>
      <c r="E2739" s="145" t="n">
        <v>-283.512562832767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6IF-CIG/RKYMTN</v>
      </c>
    </row>
    <row r="2740" customFormat="false" ht="12.75" hidden="false" customHeight="false" outlineLevel="0" collapsed="false">
      <c r="A2740" s="148" t="n">
        <v>39264</v>
      </c>
      <c r="B2740" s="144" t="s">
        <v>123</v>
      </c>
      <c r="C2740" s="144" t="s">
        <v>46</v>
      </c>
      <c r="D2740" s="145" t="n">
        <v>96797.9301</v>
      </c>
      <c r="E2740" s="145" t="n">
        <v>-9679.79301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6IF-ELPO/PERMIAN</v>
      </c>
    </row>
    <row r="2741" customFormat="false" ht="12.75" hidden="false" customHeight="false" outlineLevel="0" collapsed="false">
      <c r="A2741" s="148" t="n">
        <v>39264</v>
      </c>
      <c r="B2741" s="144" t="s">
        <v>123</v>
      </c>
      <c r="C2741" s="144" t="s">
        <v>27</v>
      </c>
      <c r="D2741" s="145" t="n">
        <v>118755.4251</v>
      </c>
      <c r="E2741" s="145" t="n">
        <v>-11875.54251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6IF-NWPL_ROCKY_M</v>
      </c>
    </row>
    <row r="2742" customFormat="false" ht="12.75" hidden="false" customHeight="false" outlineLevel="0" collapsed="false">
      <c r="A2742" s="148" t="n">
        <v>39264</v>
      </c>
      <c r="B2742" s="144" t="s">
        <v>123</v>
      </c>
      <c r="C2742" s="144" t="s">
        <v>18</v>
      </c>
      <c r="D2742" s="145" t="n">
        <v>0</v>
      </c>
      <c r="E2742" s="145" t="n">
        <v>0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6NGI-MALIN</v>
      </c>
    </row>
    <row r="2743" customFormat="false" ht="12.75" hidden="false" customHeight="false" outlineLevel="0" collapsed="false">
      <c r="A2743" s="148" t="n">
        <v>39264</v>
      </c>
      <c r="B2743" s="144" t="s">
        <v>123</v>
      </c>
      <c r="C2743" s="144" t="s">
        <v>20</v>
      </c>
      <c r="D2743" s="145" t="n">
        <v>-83025.3653</v>
      </c>
      <c r="E2743" s="145" t="n">
        <v>8302.53653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6NGI-SOCAL</v>
      </c>
    </row>
    <row r="2744" customFormat="false" ht="12.75" hidden="false" customHeight="false" outlineLevel="0" collapsed="false">
      <c r="A2744" s="148" t="n">
        <v>39264</v>
      </c>
      <c r="B2744" s="144" t="s">
        <v>123</v>
      </c>
      <c r="C2744" s="144" t="s">
        <v>167</v>
      </c>
      <c r="D2744" s="145" t="n">
        <v>-118755.425</v>
      </c>
      <c r="E2744" s="145" t="n">
        <v>0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6NGW/OPAL</v>
      </c>
    </row>
    <row r="2745" customFormat="false" ht="12.75" hidden="false" customHeight="false" outlineLevel="0" collapsed="false">
      <c r="A2745" s="148" t="n">
        <v>39295</v>
      </c>
      <c r="B2745" s="144" t="s">
        <v>123</v>
      </c>
      <c r="C2745" s="144" t="s">
        <v>36</v>
      </c>
      <c r="D2745" s="145" t="n">
        <v>-5978.7177</v>
      </c>
      <c r="E2745" s="145" t="n">
        <v>-271.0754263378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6IF-CIG/RKYMTN</v>
      </c>
    </row>
    <row r="2746" customFormat="false" ht="12.75" hidden="false" customHeight="false" outlineLevel="0" collapsed="false">
      <c r="A2746" s="148" t="n">
        <v>39295</v>
      </c>
      <c r="B2746" s="144" t="s">
        <v>123</v>
      </c>
      <c r="C2746" s="144" t="s">
        <v>46</v>
      </c>
      <c r="D2746" s="145" t="n">
        <v>95209.7264</v>
      </c>
      <c r="E2746" s="145" t="n">
        <v>-9520.97264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6IF-ELPO/PERMIAN</v>
      </c>
    </row>
    <row r="2747" customFormat="false" ht="12.75" hidden="false" customHeight="false" outlineLevel="0" collapsed="false">
      <c r="A2747" s="148" t="n">
        <v>39295</v>
      </c>
      <c r="B2747" s="144" t="s">
        <v>123</v>
      </c>
      <c r="C2747" s="144" t="s">
        <v>27</v>
      </c>
      <c r="D2747" s="145" t="n">
        <v>118156.4765</v>
      </c>
      <c r="E2747" s="145" t="n">
        <v>-11815.64765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6IF-NWPL_ROCKY_M</v>
      </c>
    </row>
    <row r="2748" customFormat="false" ht="12.75" hidden="false" customHeight="false" outlineLevel="0" collapsed="false">
      <c r="A2748" s="148" t="n">
        <v>39295</v>
      </c>
      <c r="B2748" s="144" t="s">
        <v>123</v>
      </c>
      <c r="C2748" s="144" t="s">
        <v>18</v>
      </c>
      <c r="D2748" s="145" t="n">
        <v>0</v>
      </c>
      <c r="E2748" s="145" t="n">
        <v>0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6NGI-MALIN</v>
      </c>
    </row>
    <row r="2749" customFormat="false" ht="12.75" hidden="false" customHeight="false" outlineLevel="0" collapsed="false">
      <c r="A2749" s="148" t="n">
        <v>39295</v>
      </c>
      <c r="B2749" s="144" t="s">
        <v>123</v>
      </c>
      <c r="C2749" s="144" t="s">
        <v>20</v>
      </c>
      <c r="D2749" s="145" t="n">
        <v>-86954.0191</v>
      </c>
      <c r="E2749" s="145" t="n">
        <v>8695.40191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6NGI-SOCAL</v>
      </c>
    </row>
    <row r="2750" customFormat="false" ht="12.75" hidden="false" customHeight="false" outlineLevel="0" collapsed="false">
      <c r="A2750" s="148" t="n">
        <v>39295</v>
      </c>
      <c r="B2750" s="144" t="s">
        <v>123</v>
      </c>
      <c r="C2750" s="144" t="s">
        <v>167</v>
      </c>
      <c r="D2750" s="145" t="n">
        <v>-118156.4766</v>
      </c>
      <c r="E2750" s="145" t="n">
        <v>0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6NGW/OPAL</v>
      </c>
    </row>
    <row r="2751" customFormat="false" ht="12.75" hidden="false" customHeight="false" outlineLevel="0" collapsed="false">
      <c r="A2751" s="148" t="n">
        <v>39326</v>
      </c>
      <c r="B2751" s="144" t="s">
        <v>123</v>
      </c>
      <c r="C2751" s="144" t="s">
        <v>36</v>
      </c>
      <c r="D2751" s="145" t="n">
        <v>-5756.4924</v>
      </c>
      <c r="E2751" s="145" t="n">
        <v>-253.660515922282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6IF-CIG/RKYMTN</v>
      </c>
    </row>
    <row r="2752" customFormat="false" ht="12.75" hidden="false" customHeight="false" outlineLevel="0" collapsed="false">
      <c r="A2752" s="148" t="n">
        <v>39326</v>
      </c>
      <c r="B2752" s="144" t="s">
        <v>123</v>
      </c>
      <c r="C2752" s="144" t="s">
        <v>46</v>
      </c>
      <c r="D2752" s="145" t="n">
        <v>95820.9503</v>
      </c>
      <c r="E2752" s="145" t="n">
        <v>-9582.09503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6IF-ELPO/PERMIAN</v>
      </c>
    </row>
    <row r="2753" customFormat="false" ht="12.75" hidden="false" customHeight="false" outlineLevel="0" collapsed="false">
      <c r="A2753" s="148" t="n">
        <v>39326</v>
      </c>
      <c r="B2753" s="144" t="s">
        <v>123</v>
      </c>
      <c r="C2753" s="144" t="s">
        <v>27</v>
      </c>
      <c r="D2753" s="145" t="n">
        <v>113764.6729</v>
      </c>
      <c r="E2753" s="145" t="n">
        <v>-11376.46729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6IF-NWPL_ROCKY_M</v>
      </c>
    </row>
    <row r="2754" customFormat="false" ht="12.75" hidden="false" customHeight="false" outlineLevel="0" collapsed="false">
      <c r="A2754" s="148" t="n">
        <v>39326</v>
      </c>
      <c r="B2754" s="144" t="s">
        <v>123</v>
      </c>
      <c r="C2754" s="144" t="s">
        <v>18</v>
      </c>
      <c r="D2754" s="145" t="n">
        <v>0</v>
      </c>
      <c r="E2754" s="145" t="n">
        <v>0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6NGI-MALIN</v>
      </c>
    </row>
    <row r="2755" customFormat="false" ht="12.75" hidden="false" customHeight="false" outlineLevel="0" collapsed="false">
      <c r="A2755" s="148" t="n">
        <v>39326</v>
      </c>
      <c r="B2755" s="144" t="s">
        <v>123</v>
      </c>
      <c r="C2755" s="144" t="s">
        <v>20</v>
      </c>
      <c r="D2755" s="145" t="n">
        <v>-80608.3382</v>
      </c>
      <c r="E2755" s="145" t="n">
        <v>8060.83382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6NGI-SOCAL</v>
      </c>
    </row>
    <row r="2756" customFormat="false" ht="12.75" hidden="false" customHeight="false" outlineLevel="0" collapsed="false">
      <c r="A2756" s="148" t="n">
        <v>39326</v>
      </c>
      <c r="B2756" s="144" t="s">
        <v>123</v>
      </c>
      <c r="C2756" s="144" t="s">
        <v>167</v>
      </c>
      <c r="D2756" s="145" t="n">
        <v>-113764.673</v>
      </c>
      <c r="E2756" s="145" t="n">
        <v>0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6NGW/OPAL</v>
      </c>
    </row>
    <row r="2757" customFormat="false" ht="12.75" hidden="false" customHeight="false" outlineLevel="0" collapsed="false">
      <c r="A2757" s="148" t="n">
        <v>39356</v>
      </c>
      <c r="B2757" s="144" t="s">
        <v>123</v>
      </c>
      <c r="C2757" s="144" t="s">
        <v>36</v>
      </c>
      <c r="D2757" s="145" t="n">
        <v>-5918.9804</v>
      </c>
      <c r="E2757" s="145" t="n">
        <v>-254.779243437083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6IF-CIG/RKYMTN</v>
      </c>
    </row>
    <row r="2758" customFormat="false" ht="12.75" hidden="false" customHeight="false" outlineLevel="0" collapsed="false">
      <c r="A2758" s="148" t="n">
        <v>39356</v>
      </c>
      <c r="B2758" s="144" t="s">
        <v>123</v>
      </c>
      <c r="C2758" s="144" t="s">
        <v>46</v>
      </c>
      <c r="D2758" s="145" t="n">
        <v>95347.4318</v>
      </c>
      <c r="E2758" s="145" t="n">
        <v>-9534.74318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6IF-ELPO/PERMIAN</v>
      </c>
    </row>
    <row r="2759" customFormat="false" ht="12.75" hidden="false" customHeight="false" outlineLevel="0" collapsed="false">
      <c r="A2759" s="148" t="n">
        <v>39356</v>
      </c>
      <c r="B2759" s="144" t="s">
        <v>123</v>
      </c>
      <c r="C2759" s="144" t="s">
        <v>27</v>
      </c>
      <c r="D2759" s="145" t="n">
        <v>116975.898</v>
      </c>
      <c r="E2759" s="145" t="n">
        <v>-11697.5898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6IF-NWPL_ROCKY_M</v>
      </c>
    </row>
    <row r="2760" customFormat="false" ht="12.75" hidden="false" customHeight="false" outlineLevel="0" collapsed="false">
      <c r="A2760" s="148" t="n">
        <v>39356</v>
      </c>
      <c r="B2760" s="144" t="s">
        <v>123</v>
      </c>
      <c r="C2760" s="144" t="s">
        <v>18</v>
      </c>
      <c r="D2760" s="145" t="n">
        <v>0</v>
      </c>
      <c r="E2760" s="145" t="n">
        <v>0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6NGI-MALIN</v>
      </c>
    </row>
    <row r="2761" customFormat="false" ht="12.75" hidden="false" customHeight="false" outlineLevel="0" collapsed="false">
      <c r="A2761" s="148" t="n">
        <v>39356</v>
      </c>
      <c r="B2761" s="144" t="s">
        <v>123</v>
      </c>
      <c r="C2761" s="144" t="s">
        <v>20</v>
      </c>
      <c r="D2761" s="145" t="n">
        <v>-82320.8448</v>
      </c>
      <c r="E2761" s="145" t="n">
        <v>8232.08448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6NGI-SOCAL</v>
      </c>
    </row>
    <row r="2762" customFormat="false" ht="12.75" hidden="false" customHeight="false" outlineLevel="0" collapsed="false">
      <c r="A2762" s="148" t="n">
        <v>39356</v>
      </c>
      <c r="B2762" s="144" t="s">
        <v>123</v>
      </c>
      <c r="C2762" s="144" t="s">
        <v>167</v>
      </c>
      <c r="D2762" s="145" t="n">
        <v>-116975.898</v>
      </c>
      <c r="E2762" s="145" t="n">
        <v>0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6NGW/OPAL</v>
      </c>
    </row>
    <row r="2763" customFormat="false" ht="12.75" hidden="false" customHeight="false" outlineLevel="0" collapsed="false">
      <c r="A2763" s="148" t="n">
        <v>39387</v>
      </c>
      <c r="B2763" s="144" t="s">
        <v>123</v>
      </c>
      <c r="C2763" s="144" t="s">
        <v>36</v>
      </c>
      <c r="D2763" s="145" t="n">
        <v>-5698.6208</v>
      </c>
      <c r="E2763" s="145" t="n">
        <v>-197.876174905433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6IF-CIG/RKYMTN</v>
      </c>
    </row>
    <row r="2764" customFormat="false" ht="12.75" hidden="false" customHeight="false" outlineLevel="0" collapsed="false">
      <c r="A2764" s="148" t="n">
        <v>39387</v>
      </c>
      <c r="B2764" s="144" t="s">
        <v>123</v>
      </c>
      <c r="C2764" s="144" t="s">
        <v>46</v>
      </c>
      <c r="D2764" s="145" t="n">
        <v>93774.2213</v>
      </c>
      <c r="E2764" s="145" t="n">
        <v>-9377.42213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6IF-ELPO/PERMIAN</v>
      </c>
    </row>
    <row r="2765" customFormat="false" ht="12.75" hidden="false" customHeight="false" outlineLevel="0" collapsed="false">
      <c r="A2765" s="148" t="n">
        <v>39387</v>
      </c>
      <c r="B2765" s="144" t="s">
        <v>123</v>
      </c>
      <c r="C2765" s="144" t="s">
        <v>27</v>
      </c>
      <c r="D2765" s="145" t="n">
        <v>112620.9643</v>
      </c>
      <c r="E2765" s="145" t="n">
        <v>-11262.09643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6IF-NWPL_ROCKY_M</v>
      </c>
    </row>
    <row r="2766" customFormat="false" ht="12.75" hidden="false" customHeight="false" outlineLevel="0" collapsed="false">
      <c r="A2766" s="148" t="n">
        <v>39387</v>
      </c>
      <c r="B2766" s="144" t="s">
        <v>123</v>
      </c>
      <c r="C2766" s="144" t="s">
        <v>18</v>
      </c>
      <c r="D2766" s="145" t="n">
        <v>0</v>
      </c>
      <c r="E2766" s="145" t="n">
        <v>0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6NGI-MALIN</v>
      </c>
    </row>
    <row r="2767" customFormat="false" ht="12.75" hidden="false" customHeight="false" outlineLevel="0" collapsed="false">
      <c r="A2767" s="148" t="n">
        <v>39387</v>
      </c>
      <c r="B2767" s="144" t="s">
        <v>123</v>
      </c>
      <c r="C2767" s="144" t="s">
        <v>20</v>
      </c>
      <c r="D2767" s="145" t="n">
        <v>-79065.9234</v>
      </c>
      <c r="E2767" s="145" t="n">
        <v>7906.59234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6NGI-SOCAL</v>
      </c>
    </row>
    <row r="2768" customFormat="false" ht="12.75" hidden="false" customHeight="false" outlineLevel="0" collapsed="false">
      <c r="A2768" s="148" t="n">
        <v>39387</v>
      </c>
      <c r="B2768" s="144" t="s">
        <v>123</v>
      </c>
      <c r="C2768" s="144" t="s">
        <v>167</v>
      </c>
      <c r="D2768" s="145" t="n">
        <v>-112620.9644</v>
      </c>
      <c r="E2768" s="145" t="n">
        <v>0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6NGW/OPAL</v>
      </c>
    </row>
    <row r="2769" customFormat="false" ht="12.75" hidden="false" customHeight="false" outlineLevel="0" collapsed="false">
      <c r="A2769" s="148" t="n">
        <v>39417</v>
      </c>
      <c r="B2769" s="144" t="s">
        <v>123</v>
      </c>
      <c r="C2769" s="144" t="s">
        <v>46</v>
      </c>
      <c r="D2769" s="145" t="n">
        <v>94383.1913</v>
      </c>
      <c r="E2769" s="145" t="n">
        <v>-9438.31913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6IF-ELPO/PERMIAN</v>
      </c>
    </row>
    <row r="2770" customFormat="false" ht="12.75" hidden="false" customHeight="false" outlineLevel="0" collapsed="false">
      <c r="A2770" s="148" t="n">
        <v>39417</v>
      </c>
      <c r="B2770" s="144" t="s">
        <v>123</v>
      </c>
      <c r="C2770" s="144" t="s">
        <v>27</v>
      </c>
      <c r="D2770" s="145" t="n">
        <v>115792.9306</v>
      </c>
      <c r="E2770" s="145" t="n">
        <v>-11579.29306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6IF-NWPL_ROCKY_M</v>
      </c>
    </row>
    <row r="2771" customFormat="false" ht="12.75" hidden="false" customHeight="false" outlineLevel="0" collapsed="false">
      <c r="A2771" s="148" t="n">
        <v>39417</v>
      </c>
      <c r="B2771" s="144" t="s">
        <v>123</v>
      </c>
      <c r="C2771" s="144" t="s">
        <v>18</v>
      </c>
      <c r="D2771" s="145" t="n">
        <v>0</v>
      </c>
      <c r="E2771" s="145" t="n">
        <v>0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6NGI-MALIN</v>
      </c>
    </row>
    <row r="2772" customFormat="false" ht="12.75" hidden="false" customHeight="false" outlineLevel="0" collapsed="false">
      <c r="A2772" s="148" t="n">
        <v>39417</v>
      </c>
      <c r="B2772" s="144" t="s">
        <v>123</v>
      </c>
      <c r="C2772" s="144" t="s">
        <v>20</v>
      </c>
      <c r="D2772" s="145" t="n">
        <v>-79610.2545</v>
      </c>
      <c r="E2772" s="145" t="n">
        <v>7961.02545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6NGI-SOCAL</v>
      </c>
    </row>
    <row r="2773" customFormat="false" ht="12.75" hidden="false" customHeight="false" outlineLevel="0" collapsed="false">
      <c r="A2773" s="148" t="n">
        <v>39417</v>
      </c>
      <c r="B2773" s="144" t="s">
        <v>123</v>
      </c>
      <c r="C2773" s="144" t="s">
        <v>167</v>
      </c>
      <c r="D2773" s="145" t="n">
        <v>-115792.9306</v>
      </c>
      <c r="E2773" s="145" t="n">
        <v>0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6NGW/OPAL</v>
      </c>
    </row>
    <row r="2774" customFormat="false" ht="12.75" hidden="false" customHeight="false" outlineLevel="0" collapsed="false">
      <c r="A2774" s="148" t="n">
        <v>39448</v>
      </c>
      <c r="B2774" s="144" t="s">
        <v>123</v>
      </c>
      <c r="C2774" s="144" t="s">
        <v>46</v>
      </c>
      <c r="D2774" s="145" t="n">
        <v>92820.1134</v>
      </c>
      <c r="E2774" s="145" t="n">
        <v>-9282.01134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6IF-ELPO/PERMIAN</v>
      </c>
    </row>
    <row r="2775" customFormat="false" ht="12.75" hidden="false" customHeight="false" outlineLevel="0" collapsed="false">
      <c r="A2775" s="148" t="n">
        <v>39448</v>
      </c>
      <c r="B2775" s="144" t="s">
        <v>123</v>
      </c>
      <c r="C2775" s="144" t="s">
        <v>27</v>
      </c>
      <c r="D2775" s="145" t="n">
        <v>115190.9363</v>
      </c>
      <c r="E2775" s="145" t="n">
        <v>-11519.09363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6IF-NWPL_ROCKY_M</v>
      </c>
    </row>
    <row r="2776" customFormat="false" ht="12.75" hidden="false" customHeight="false" outlineLevel="0" collapsed="false">
      <c r="A2776" s="148" t="n">
        <v>39448</v>
      </c>
      <c r="B2776" s="144" t="s">
        <v>123</v>
      </c>
      <c r="C2776" s="144" t="s">
        <v>18</v>
      </c>
      <c r="D2776" s="145" t="n">
        <v>0</v>
      </c>
      <c r="E2776" s="145" t="n">
        <v>0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6NGI-MALIN</v>
      </c>
    </row>
    <row r="2777" customFormat="false" ht="12.75" hidden="false" customHeight="false" outlineLevel="0" collapsed="false">
      <c r="A2777" s="148" t="n">
        <v>39448</v>
      </c>
      <c r="B2777" s="144" t="s">
        <v>123</v>
      </c>
      <c r="C2777" s="144" t="s">
        <v>20</v>
      </c>
      <c r="D2777" s="145" t="n">
        <v>-79988.5862</v>
      </c>
      <c r="E2777" s="145" t="n">
        <v>7998.85862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6NGI-SOCAL</v>
      </c>
    </row>
    <row r="2778" customFormat="false" ht="12.75" hidden="false" customHeight="false" outlineLevel="0" collapsed="false">
      <c r="A2778" s="148" t="n">
        <v>39448</v>
      </c>
      <c r="B2778" s="144" t="s">
        <v>123</v>
      </c>
      <c r="C2778" s="144" t="s">
        <v>167</v>
      </c>
      <c r="D2778" s="145" t="n">
        <v>-115190.9364</v>
      </c>
      <c r="E2778" s="145" t="n">
        <v>0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6NGW/OPAL</v>
      </c>
    </row>
    <row r="2779" customFormat="false" ht="12.75" hidden="false" customHeight="false" outlineLevel="0" collapsed="false">
      <c r="A2779" s="148" t="n">
        <v>39479</v>
      </c>
      <c r="B2779" s="144" t="s">
        <v>123</v>
      </c>
      <c r="C2779" s="144" t="s">
        <v>36</v>
      </c>
      <c r="D2779" s="145" t="n">
        <v>-5424.0996</v>
      </c>
      <c r="E2779" s="145" t="n">
        <v>-54.3178900319983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6IF-CIG/RKYMTN</v>
      </c>
    </row>
    <row r="2780" customFormat="false" ht="12.75" hidden="false" customHeight="false" outlineLevel="0" collapsed="false">
      <c r="A2780" s="148" t="n">
        <v>39479</v>
      </c>
      <c r="B2780" s="144" t="s">
        <v>123</v>
      </c>
      <c r="C2780" s="144" t="s">
        <v>46</v>
      </c>
      <c r="D2780" s="145" t="n">
        <v>93401.4137</v>
      </c>
      <c r="E2780" s="145" t="n">
        <v>-9340.14137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6IF-ELPO/PERMIAN</v>
      </c>
    </row>
    <row r="2781" customFormat="false" ht="12.75" hidden="false" customHeight="false" outlineLevel="0" collapsed="false">
      <c r="A2781" s="148" t="n">
        <v>39479</v>
      </c>
      <c r="B2781" s="144" t="s">
        <v>123</v>
      </c>
      <c r="C2781" s="144" t="s">
        <v>27</v>
      </c>
      <c r="D2781" s="145" t="n">
        <v>107195.645</v>
      </c>
      <c r="E2781" s="145" t="n">
        <v>-10719.5645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6IF-NWPL_ROCKY_M</v>
      </c>
    </row>
    <row r="2782" customFormat="false" ht="12.75" hidden="false" customHeight="false" outlineLevel="0" collapsed="false">
      <c r="A2782" s="148" t="n">
        <v>39479</v>
      </c>
      <c r="B2782" s="144" t="s">
        <v>123</v>
      </c>
      <c r="C2782" s="144" t="s">
        <v>18</v>
      </c>
      <c r="D2782" s="145" t="n">
        <v>0</v>
      </c>
      <c r="E2782" s="145" t="n">
        <v>0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6NGI-MALIN</v>
      </c>
    </row>
    <row r="2783" customFormat="false" ht="12.75" hidden="false" customHeight="false" outlineLevel="0" collapsed="false">
      <c r="A2783" s="148" t="n">
        <v>39479</v>
      </c>
      <c r="B2783" s="144" t="s">
        <v>123</v>
      </c>
      <c r="C2783" s="144" t="s">
        <v>20</v>
      </c>
      <c r="D2783" s="145" t="n">
        <v>-73709.204</v>
      </c>
      <c r="E2783" s="145" t="n">
        <v>7370.9204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6NGI-SOCAL</v>
      </c>
    </row>
    <row r="2784" customFormat="false" ht="12.75" hidden="false" customHeight="false" outlineLevel="0" collapsed="false">
      <c r="A2784" s="148" t="n">
        <v>39479</v>
      </c>
      <c r="B2784" s="144" t="s">
        <v>123</v>
      </c>
      <c r="C2784" s="144" t="s">
        <v>167</v>
      </c>
      <c r="D2784" s="145" t="n">
        <v>-107195.645</v>
      </c>
      <c r="E2784" s="145" t="n">
        <v>0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6NGW/OPAL</v>
      </c>
    </row>
    <row r="2785" customFormat="false" ht="12.75" hidden="false" customHeight="false" outlineLevel="0" collapsed="false">
      <c r="A2785" s="148" t="n">
        <v>39508</v>
      </c>
      <c r="B2785" s="144" t="s">
        <v>123</v>
      </c>
      <c r="C2785" s="144" t="s">
        <v>36</v>
      </c>
      <c r="D2785" s="145" t="n">
        <v>-5769.6356</v>
      </c>
      <c r="E2785" s="145" t="n">
        <v>-97.9453274720689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6IF-CIG/RKYMTN</v>
      </c>
    </row>
    <row r="2786" customFormat="false" ht="12.75" hidden="false" customHeight="false" outlineLevel="0" collapsed="false">
      <c r="A2786" s="148" t="n">
        <v>39508</v>
      </c>
      <c r="B2786" s="144" t="s">
        <v>123</v>
      </c>
      <c r="C2786" s="144" t="s">
        <v>46</v>
      </c>
      <c r="D2786" s="145" t="n">
        <v>92941.672</v>
      </c>
      <c r="E2786" s="145" t="n">
        <v>-9294.1672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6IF-ELPO/PERMIAN</v>
      </c>
    </row>
    <row r="2787" customFormat="false" ht="12.75" hidden="false" customHeight="false" outlineLevel="0" collapsed="false">
      <c r="A2787" s="148" t="n">
        <v>39508</v>
      </c>
      <c r="B2787" s="144" t="s">
        <v>123</v>
      </c>
      <c r="C2787" s="144" t="s">
        <v>27</v>
      </c>
      <c r="D2787" s="145" t="n">
        <v>114024.4193</v>
      </c>
      <c r="E2787" s="145" t="n">
        <v>-11402.44193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6IF-NWPL_ROCKY_M</v>
      </c>
    </row>
    <row r="2788" customFormat="false" ht="12.75" hidden="false" customHeight="false" outlineLevel="0" collapsed="false">
      <c r="A2788" s="148" t="n">
        <v>39508</v>
      </c>
      <c r="B2788" s="144" t="s">
        <v>123</v>
      </c>
      <c r="C2788" s="144" t="s">
        <v>18</v>
      </c>
      <c r="D2788" s="145" t="n">
        <v>0</v>
      </c>
      <c r="E2788" s="145" t="n">
        <v>0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6NGI-MALIN</v>
      </c>
    </row>
    <row r="2789" customFormat="false" ht="12.75" hidden="false" customHeight="false" outlineLevel="0" collapsed="false">
      <c r="A2789" s="148" t="n">
        <v>39508</v>
      </c>
      <c r="B2789" s="144" t="s">
        <v>123</v>
      </c>
      <c r="C2789" s="144" t="s">
        <v>20</v>
      </c>
      <c r="D2789" s="145" t="n">
        <v>-82593.4041</v>
      </c>
      <c r="E2789" s="145" t="n">
        <v>8259.34041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6NGI-SOCAL</v>
      </c>
    </row>
    <row r="2790" customFormat="false" ht="12.75" hidden="false" customHeight="false" outlineLevel="0" collapsed="false">
      <c r="A2790" s="148" t="n">
        <v>39508</v>
      </c>
      <c r="B2790" s="144" t="s">
        <v>123</v>
      </c>
      <c r="C2790" s="144" t="s">
        <v>167</v>
      </c>
      <c r="D2790" s="145" t="n">
        <v>-114024.4192</v>
      </c>
      <c r="E2790" s="145" t="n">
        <v>0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6NGW/OPAL</v>
      </c>
    </row>
    <row r="2791" customFormat="false" ht="12.75" hidden="false" customHeight="false" outlineLevel="0" collapsed="false">
      <c r="A2791" s="148" t="n">
        <v>39539</v>
      </c>
      <c r="B2791" s="144" t="s">
        <v>123</v>
      </c>
      <c r="C2791" s="144" t="s">
        <v>36</v>
      </c>
      <c r="D2791" s="145" t="n">
        <v>-5553.9747</v>
      </c>
      <c r="E2791" s="145" t="n">
        <v>-93.3547004020754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6IF-CIG/RKYMTN</v>
      </c>
    </row>
    <row r="2792" customFormat="false" ht="12.75" hidden="false" customHeight="false" outlineLevel="0" collapsed="false">
      <c r="A2792" s="148" t="n">
        <v>39539</v>
      </c>
      <c r="B2792" s="144" t="s">
        <v>123</v>
      </c>
      <c r="C2792" s="144" t="s">
        <v>46</v>
      </c>
      <c r="D2792" s="145" t="n">
        <v>90337.3383</v>
      </c>
      <c r="E2792" s="145" t="n">
        <v>-9033.73383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6IF-ELPO/PERMIAN</v>
      </c>
    </row>
    <row r="2793" customFormat="false" ht="12.75" hidden="false" customHeight="false" outlineLevel="0" collapsed="false">
      <c r="A2793" s="148" t="n">
        <v>39539</v>
      </c>
      <c r="B2793" s="144" t="s">
        <v>123</v>
      </c>
      <c r="C2793" s="144" t="s">
        <v>27</v>
      </c>
      <c r="D2793" s="145" t="n">
        <v>109762.3467</v>
      </c>
      <c r="E2793" s="145" t="n">
        <v>-10976.23467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6IF-NWPL_ROCKY_M</v>
      </c>
    </row>
    <row r="2794" customFormat="false" ht="12.75" hidden="false" customHeight="false" outlineLevel="0" collapsed="false">
      <c r="A2794" s="148" t="n">
        <v>39539</v>
      </c>
      <c r="B2794" s="144" t="s">
        <v>123</v>
      </c>
      <c r="C2794" s="144" t="s">
        <v>18</v>
      </c>
      <c r="D2794" s="145" t="n">
        <v>0</v>
      </c>
      <c r="E2794" s="145" t="n">
        <v>0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6NGI-MALIN</v>
      </c>
    </row>
    <row r="2795" customFormat="false" ht="12.75" hidden="false" customHeight="false" outlineLevel="0" collapsed="false">
      <c r="A2795" s="148" t="n">
        <v>39539</v>
      </c>
      <c r="B2795" s="144" t="s">
        <v>123</v>
      </c>
      <c r="C2795" s="144" t="s">
        <v>20</v>
      </c>
      <c r="D2795" s="145" t="n">
        <v>-77132.1962</v>
      </c>
      <c r="E2795" s="145" t="n">
        <v>7713.21962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6NGI-SOCAL</v>
      </c>
    </row>
    <row r="2796" customFormat="false" ht="12.75" hidden="false" customHeight="false" outlineLevel="0" collapsed="false">
      <c r="A2796" s="148" t="n">
        <v>39539</v>
      </c>
      <c r="B2796" s="144" t="s">
        <v>123</v>
      </c>
      <c r="C2796" s="144" t="s">
        <v>167</v>
      </c>
      <c r="D2796" s="145" t="n">
        <v>-109762.3466</v>
      </c>
      <c r="E2796" s="145" t="n">
        <v>0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6NGW/OPAL</v>
      </c>
    </row>
    <row r="2797" customFormat="false" ht="12.75" hidden="false" customHeight="false" outlineLevel="0" collapsed="false">
      <c r="A2797" s="148" t="n">
        <v>39569</v>
      </c>
      <c r="B2797" s="144" t="s">
        <v>123</v>
      </c>
      <c r="C2797" s="144" t="s">
        <v>36</v>
      </c>
      <c r="D2797" s="145" t="n">
        <v>-5709.5456</v>
      </c>
      <c r="E2797" s="145" t="n">
        <v>-93.1429739293422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6IF-CIG/RKYMTN</v>
      </c>
    </row>
    <row r="2798" customFormat="false" ht="12.75" hidden="false" customHeight="false" outlineLevel="0" collapsed="false">
      <c r="A2798" s="148" t="n">
        <v>39569</v>
      </c>
      <c r="B2798" s="144" t="s">
        <v>123</v>
      </c>
      <c r="C2798" s="144" t="s">
        <v>46</v>
      </c>
      <c r="D2798" s="145" t="n">
        <v>91973.6964</v>
      </c>
      <c r="E2798" s="145" t="n">
        <v>-9197.36964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6IF-ELPO/PERMIAN</v>
      </c>
    </row>
    <row r="2799" customFormat="false" ht="12.75" hidden="false" customHeight="false" outlineLevel="0" collapsed="false">
      <c r="A2799" s="148" t="n">
        <v>39569</v>
      </c>
      <c r="B2799" s="144" t="s">
        <v>123</v>
      </c>
      <c r="C2799" s="144" t="s">
        <v>27</v>
      </c>
      <c r="D2799" s="145" t="n">
        <v>112836.8696</v>
      </c>
      <c r="E2799" s="145" t="n">
        <v>-11283.68696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6IF-NWPL_ROCKY_M</v>
      </c>
    </row>
    <row r="2800" customFormat="false" ht="12.75" hidden="false" customHeight="false" outlineLevel="0" collapsed="false">
      <c r="A2800" s="148" t="n">
        <v>39569</v>
      </c>
      <c r="B2800" s="144" t="s">
        <v>123</v>
      </c>
      <c r="C2800" s="144" t="s">
        <v>18</v>
      </c>
      <c r="D2800" s="145" t="n">
        <v>0</v>
      </c>
      <c r="E2800" s="145" t="n">
        <v>0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6NGI-MALIN</v>
      </c>
    </row>
    <row r="2801" customFormat="false" ht="12.75" hidden="false" customHeight="false" outlineLevel="0" collapsed="false">
      <c r="A2801" s="148" t="n">
        <v>39569</v>
      </c>
      <c r="B2801" s="144" t="s">
        <v>123</v>
      </c>
      <c r="C2801" s="144" t="s">
        <v>20</v>
      </c>
      <c r="D2801" s="145" t="n">
        <v>-79627.8869</v>
      </c>
      <c r="E2801" s="145" t="n">
        <v>7962.78869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6NGI-SOCAL</v>
      </c>
    </row>
    <row r="2802" customFormat="false" ht="12.75" hidden="false" customHeight="false" outlineLevel="0" collapsed="false">
      <c r="A2802" s="148" t="n">
        <v>39569</v>
      </c>
      <c r="B2802" s="144" t="s">
        <v>123</v>
      </c>
      <c r="C2802" s="144" t="s">
        <v>167</v>
      </c>
      <c r="D2802" s="145" t="n">
        <v>-112836.8696</v>
      </c>
      <c r="E2802" s="145" t="n">
        <v>0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6NGW/OPAL</v>
      </c>
    </row>
    <row r="2803" customFormat="false" ht="12.75" hidden="false" customHeight="false" outlineLevel="0" collapsed="false">
      <c r="A2803" s="148" t="n">
        <v>39600</v>
      </c>
      <c r="B2803" s="144" t="s">
        <v>123</v>
      </c>
      <c r="C2803" s="144" t="s">
        <v>36</v>
      </c>
      <c r="D2803" s="145" t="n">
        <v>-5495.789</v>
      </c>
      <c r="E2803" s="145" t="n">
        <v>-78.4252784239618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6IF-CIG/RKYMTN</v>
      </c>
    </row>
    <row r="2804" customFormat="false" ht="12.75" hidden="false" customHeight="false" outlineLevel="0" collapsed="false">
      <c r="A2804" s="148" t="n">
        <v>39600</v>
      </c>
      <c r="B2804" s="144" t="s">
        <v>123</v>
      </c>
      <c r="C2804" s="144" t="s">
        <v>46</v>
      </c>
      <c r="D2804" s="145" t="n">
        <v>90436.5023</v>
      </c>
      <c r="E2804" s="145" t="n">
        <v>-9043.65023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6IF-ELPO/PERMIAN</v>
      </c>
    </row>
    <row r="2805" customFormat="false" ht="12.75" hidden="false" customHeight="false" outlineLevel="0" collapsed="false">
      <c r="A2805" s="148" t="n">
        <v>39600</v>
      </c>
      <c r="B2805" s="144" t="s">
        <v>123</v>
      </c>
      <c r="C2805" s="144" t="s">
        <v>27</v>
      </c>
      <c r="D2805" s="145" t="n">
        <v>108612.4305</v>
      </c>
      <c r="E2805" s="145" t="n">
        <v>-10861.24305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6IF-NWPL_ROCKY_M</v>
      </c>
    </row>
    <row r="2806" customFormat="false" ht="12.75" hidden="false" customHeight="false" outlineLevel="0" collapsed="false">
      <c r="A2806" s="148" t="n">
        <v>39600</v>
      </c>
      <c r="B2806" s="144" t="s">
        <v>123</v>
      </c>
      <c r="C2806" s="144" t="s">
        <v>18</v>
      </c>
      <c r="D2806" s="145" t="n">
        <v>0</v>
      </c>
      <c r="E2806" s="145" t="n">
        <v>0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6NGI-MALIN</v>
      </c>
    </row>
    <row r="2807" customFormat="false" ht="12.75" hidden="false" customHeight="false" outlineLevel="0" collapsed="false">
      <c r="A2807" s="148" t="n">
        <v>39600</v>
      </c>
      <c r="B2807" s="144" t="s">
        <v>123</v>
      </c>
      <c r="C2807" s="144" t="s">
        <v>20</v>
      </c>
      <c r="D2807" s="145" t="n">
        <v>-75962.8098</v>
      </c>
      <c r="E2807" s="145" t="n">
        <v>7596.28098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6NGI-SOCAL</v>
      </c>
    </row>
    <row r="2808" customFormat="false" ht="12.75" hidden="false" customHeight="false" outlineLevel="0" collapsed="false">
      <c r="A2808" s="148" t="n">
        <v>39600</v>
      </c>
      <c r="B2808" s="144" t="s">
        <v>123</v>
      </c>
      <c r="C2808" s="144" t="s">
        <v>167</v>
      </c>
      <c r="D2808" s="145" t="n">
        <v>-108612.4306</v>
      </c>
      <c r="E2808" s="145" t="n">
        <v>0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6NGW/OPAL</v>
      </c>
    </row>
    <row r="2809" customFormat="false" ht="12.75" hidden="false" customHeight="false" outlineLevel="0" collapsed="false">
      <c r="A2809" s="148" t="n">
        <v>39630</v>
      </c>
      <c r="B2809" s="144" t="s">
        <v>123</v>
      </c>
      <c r="C2809" s="144" t="s">
        <v>36</v>
      </c>
      <c r="D2809" s="145" t="n">
        <v>-5649.3901</v>
      </c>
      <c r="E2809" s="145" t="n">
        <v>-67.322406923982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6IF-CIG/RKYMTN</v>
      </c>
    </row>
    <row r="2810" customFormat="false" ht="12.75" hidden="false" customHeight="false" outlineLevel="0" collapsed="false">
      <c r="A2810" s="148" t="n">
        <v>39630</v>
      </c>
      <c r="B2810" s="144" t="s">
        <v>123</v>
      </c>
      <c r="C2810" s="144" t="s">
        <v>46</v>
      </c>
      <c r="D2810" s="145" t="n">
        <v>91004.6646</v>
      </c>
      <c r="E2810" s="145" t="n">
        <v>-9100.46646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6IF-ELPO/PERMIAN</v>
      </c>
    </row>
    <row r="2811" customFormat="false" ht="12.75" hidden="false" customHeight="false" outlineLevel="0" collapsed="false">
      <c r="A2811" s="148" t="n">
        <v>39630</v>
      </c>
      <c r="B2811" s="144" t="s">
        <v>123</v>
      </c>
      <c r="C2811" s="144" t="s">
        <v>27</v>
      </c>
      <c r="D2811" s="145" t="n">
        <v>111648.0242</v>
      </c>
      <c r="E2811" s="145" t="n">
        <v>-11164.80242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6IF-NWPL_ROCKY_M</v>
      </c>
    </row>
    <row r="2812" customFormat="false" ht="12.75" hidden="false" customHeight="false" outlineLevel="0" collapsed="false">
      <c r="A2812" s="148" t="n">
        <v>39630</v>
      </c>
      <c r="B2812" s="144" t="s">
        <v>123</v>
      </c>
      <c r="C2812" s="144" t="s">
        <v>18</v>
      </c>
      <c r="D2812" s="145" t="n">
        <v>0</v>
      </c>
      <c r="E2812" s="145" t="n">
        <v>0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6NGI-MALIN</v>
      </c>
    </row>
    <row r="2813" customFormat="false" ht="12.75" hidden="false" customHeight="false" outlineLevel="0" collapsed="false">
      <c r="A2813" s="148" t="n">
        <v>39630</v>
      </c>
      <c r="B2813" s="144" t="s">
        <v>123</v>
      </c>
      <c r="C2813" s="144" t="s">
        <v>20</v>
      </c>
      <c r="D2813" s="145" t="n">
        <v>-77987.9457</v>
      </c>
      <c r="E2813" s="145" t="n">
        <v>7798.79457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6NGI-SOCAL</v>
      </c>
    </row>
    <row r="2814" customFormat="false" ht="12.75" hidden="false" customHeight="false" outlineLevel="0" collapsed="false">
      <c r="A2814" s="148" t="n">
        <v>39630</v>
      </c>
      <c r="B2814" s="144" t="s">
        <v>123</v>
      </c>
      <c r="C2814" s="144" t="s">
        <v>167</v>
      </c>
      <c r="D2814" s="145" t="n">
        <v>-111648.0242</v>
      </c>
      <c r="E2814" s="145" t="n">
        <v>0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6NGW/OPAL</v>
      </c>
    </row>
    <row r="2815" customFormat="false" ht="12.75" hidden="false" customHeight="false" outlineLevel="0" collapsed="false">
      <c r="A2815" s="148" t="n">
        <v>39661</v>
      </c>
      <c r="B2815" s="144" t="s">
        <v>123</v>
      </c>
      <c r="C2815" s="144" t="s">
        <v>36</v>
      </c>
      <c r="D2815" s="145" t="n">
        <v>-5618.799</v>
      </c>
      <c r="E2815" s="145" t="n">
        <v>-68.6149776872652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6IF-CIG/RKYMTN</v>
      </c>
    </row>
    <row r="2816" customFormat="false" ht="12.75" hidden="false" customHeight="false" outlineLevel="0" collapsed="false">
      <c r="A2816" s="148" t="n">
        <v>39661</v>
      </c>
      <c r="B2816" s="144" t="s">
        <v>123</v>
      </c>
      <c r="C2816" s="144" t="s">
        <v>46</v>
      </c>
      <c r="D2816" s="145" t="n">
        <v>89478.1025</v>
      </c>
      <c r="E2816" s="145" t="n">
        <v>-8947.81025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6IF-ELPO/PERMIAN</v>
      </c>
    </row>
    <row r="2817" customFormat="false" ht="12.75" hidden="false" customHeight="false" outlineLevel="0" collapsed="false">
      <c r="A2817" s="148" t="n">
        <v>39661</v>
      </c>
      <c r="B2817" s="144" t="s">
        <v>123</v>
      </c>
      <c r="C2817" s="144" t="s">
        <v>27</v>
      </c>
      <c r="D2817" s="145" t="n">
        <v>111043.4586</v>
      </c>
      <c r="E2817" s="145" t="n">
        <v>-11104.34586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6IF-NWPL_ROCKY_M</v>
      </c>
    </row>
    <row r="2818" customFormat="false" ht="12.75" hidden="false" customHeight="false" outlineLevel="0" collapsed="false">
      <c r="A2818" s="148" t="n">
        <v>39661</v>
      </c>
      <c r="B2818" s="144" t="s">
        <v>123</v>
      </c>
      <c r="C2818" s="144" t="s">
        <v>18</v>
      </c>
      <c r="D2818" s="145" t="n">
        <v>0</v>
      </c>
      <c r="E2818" s="145" t="n">
        <v>0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6NGI-MALIN</v>
      </c>
    </row>
    <row r="2819" customFormat="false" ht="12.75" hidden="false" customHeight="false" outlineLevel="0" collapsed="false">
      <c r="A2819" s="148" t="n">
        <v>39661</v>
      </c>
      <c r="B2819" s="144" t="s">
        <v>123</v>
      </c>
      <c r="C2819" s="144" t="s">
        <v>20</v>
      </c>
      <c r="D2819" s="145" t="n">
        <v>-81654.1955</v>
      </c>
      <c r="E2819" s="145" t="n">
        <v>8165.41955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6NGI-SOCAL</v>
      </c>
    </row>
    <row r="2820" customFormat="false" ht="12.75" hidden="false" customHeight="false" outlineLevel="0" collapsed="false">
      <c r="A2820" s="148" t="n">
        <v>39661</v>
      </c>
      <c r="B2820" s="144" t="s">
        <v>123</v>
      </c>
      <c r="C2820" s="144" t="s">
        <v>167</v>
      </c>
      <c r="D2820" s="145" t="n">
        <v>-111043.4586</v>
      </c>
      <c r="E2820" s="145" t="n">
        <v>0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6NGW/OPAL</v>
      </c>
    </row>
    <row r="2821" customFormat="false" ht="12.75" hidden="false" customHeight="false" outlineLevel="0" collapsed="false">
      <c r="A2821" s="148" t="n">
        <v>39692</v>
      </c>
      <c r="B2821" s="144" t="s">
        <v>123</v>
      </c>
      <c r="C2821" s="144" t="s">
        <v>36</v>
      </c>
      <c r="D2821" s="145" t="n">
        <v>-5407.9327</v>
      </c>
      <c r="E2821" s="145" t="n">
        <v>-61.3557313487774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6IF-CIG/RKYMTN</v>
      </c>
    </row>
    <row r="2822" customFormat="false" ht="12.75" hidden="false" customHeight="false" outlineLevel="0" collapsed="false">
      <c r="A2822" s="148" t="n">
        <v>39692</v>
      </c>
      <c r="B2822" s="144" t="s">
        <v>123</v>
      </c>
      <c r="C2822" s="144" t="s">
        <v>46</v>
      </c>
      <c r="D2822" s="145" t="n">
        <v>90018.9224</v>
      </c>
      <c r="E2822" s="145" t="n">
        <v>-9001.89224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6IF-ELPO/PERMIAN</v>
      </c>
    </row>
    <row r="2823" customFormat="false" ht="12.75" hidden="false" customHeight="false" outlineLevel="0" collapsed="false">
      <c r="A2823" s="148" t="n">
        <v>39692</v>
      </c>
      <c r="B2823" s="144" t="s">
        <v>123</v>
      </c>
      <c r="C2823" s="144" t="s">
        <v>27</v>
      </c>
      <c r="D2823" s="145" t="n">
        <v>106876.1397</v>
      </c>
      <c r="E2823" s="145" t="n">
        <v>-10687.61397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6IF-NWPL_ROCKY_M</v>
      </c>
    </row>
    <row r="2824" customFormat="false" ht="12.75" hidden="false" customHeight="false" outlineLevel="0" collapsed="false">
      <c r="A2824" s="148" t="n">
        <v>39692</v>
      </c>
      <c r="B2824" s="144" t="s">
        <v>123</v>
      </c>
      <c r="C2824" s="144" t="s">
        <v>18</v>
      </c>
      <c r="D2824" s="145" t="n">
        <v>0</v>
      </c>
      <c r="E2824" s="145" t="n">
        <v>0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6NGI-MALIN</v>
      </c>
    </row>
    <row r="2825" customFormat="false" ht="12.75" hidden="false" customHeight="false" outlineLevel="0" collapsed="false">
      <c r="A2825" s="148" t="n">
        <v>39692</v>
      </c>
      <c r="B2825" s="144" t="s">
        <v>123</v>
      </c>
      <c r="C2825" s="144" t="s">
        <v>20</v>
      </c>
      <c r="D2825" s="145" t="n">
        <v>-75655.4818</v>
      </c>
      <c r="E2825" s="145" t="n">
        <v>7565.54818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6NGI-SOCAL</v>
      </c>
    </row>
    <row r="2826" customFormat="false" ht="12.75" hidden="false" customHeight="false" outlineLevel="0" collapsed="false">
      <c r="A2826" s="148" t="n">
        <v>39692</v>
      </c>
      <c r="B2826" s="144" t="s">
        <v>123</v>
      </c>
      <c r="C2826" s="144" t="s">
        <v>167</v>
      </c>
      <c r="D2826" s="145" t="n">
        <v>-106876.1396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6NGW/OPAL</v>
      </c>
    </row>
    <row r="2827" customFormat="false" ht="12.75" hidden="false" customHeight="false" outlineLevel="0" collapsed="false">
      <c r="A2827" s="148" t="n">
        <v>39722</v>
      </c>
      <c r="B2827" s="144" t="s">
        <v>123</v>
      </c>
      <c r="C2827" s="144" t="s">
        <v>36</v>
      </c>
      <c r="D2827" s="145" t="n">
        <v>-5558.5738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6IF-CIG/RKYMTN</v>
      </c>
    </row>
    <row r="2828" customFormat="false" ht="12.75" hidden="false" customHeight="false" outlineLevel="0" collapsed="false">
      <c r="A2828" s="148" t="n">
        <v>39722</v>
      </c>
      <c r="B2828" s="144" t="s">
        <v>123</v>
      </c>
      <c r="C2828" s="144" t="s">
        <v>46</v>
      </c>
      <c r="D2828" s="145" t="n">
        <v>89541.7287</v>
      </c>
      <c r="E2828" s="145" t="n">
        <v>-8954.17287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6IF-ELPO/PERMIAN</v>
      </c>
    </row>
    <row r="2829" customFormat="false" ht="12.75" hidden="false" customHeight="false" outlineLevel="0" collapsed="false">
      <c r="A2829" s="148" t="n">
        <v>39722</v>
      </c>
      <c r="B2829" s="144" t="s">
        <v>123</v>
      </c>
      <c r="C2829" s="144" t="s">
        <v>27</v>
      </c>
      <c r="D2829" s="145" t="n">
        <v>109853.2381</v>
      </c>
      <c r="E2829" s="145" t="n">
        <v>-10985.32381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39722</v>
      </c>
      <c r="B2830" s="144" t="s">
        <v>123</v>
      </c>
      <c r="C2830" s="144" t="s">
        <v>18</v>
      </c>
      <c r="D2830" s="145" t="n">
        <v>0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6NGI-MALIN</v>
      </c>
    </row>
    <row r="2831" customFormat="false" ht="12.75" hidden="false" customHeight="false" outlineLevel="0" collapsed="false">
      <c r="A2831" s="148" t="n">
        <v>39722</v>
      </c>
      <c r="B2831" s="144" t="s">
        <v>123</v>
      </c>
      <c r="C2831" s="144" t="s">
        <v>20</v>
      </c>
      <c r="D2831" s="145" t="n">
        <v>-77239.5836</v>
      </c>
      <c r="E2831" s="145" t="n">
        <v>7723.95836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6NGI-SOCAL</v>
      </c>
    </row>
    <row r="2832" customFormat="false" ht="12.75" hidden="false" customHeight="false" outlineLevel="0" collapsed="false">
      <c r="A2832" s="148" t="n">
        <v>39722</v>
      </c>
      <c r="B2832" s="144" t="s">
        <v>123</v>
      </c>
      <c r="C2832" s="144" t="s">
        <v>167</v>
      </c>
      <c r="D2832" s="145" t="n">
        <v>-109853.2382</v>
      </c>
      <c r="E2832" s="145" t="n">
        <v>0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6NGW/OPAL</v>
      </c>
    </row>
    <row r="2833" customFormat="false" ht="12.75" hidden="false" customHeight="false" outlineLevel="0" collapsed="false">
      <c r="A2833" s="148" t="n">
        <v>39753</v>
      </c>
      <c r="B2833" s="144" t="s">
        <v>123</v>
      </c>
      <c r="C2833" s="144" t="s">
        <v>36</v>
      </c>
      <c r="D2833" s="145" t="n">
        <v>-5350.1261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6IF-CIG/RKYMTN</v>
      </c>
    </row>
    <row r="2834" customFormat="false" ht="12.75" hidden="false" customHeight="false" outlineLevel="0" collapsed="false">
      <c r="A2834" s="148" t="n">
        <v>39753</v>
      </c>
      <c r="B2834" s="144" t="s">
        <v>123</v>
      </c>
      <c r="C2834" s="144" t="s">
        <v>46</v>
      </c>
      <c r="D2834" s="145" t="n">
        <v>88039.5316</v>
      </c>
      <c r="E2834" s="145" t="n">
        <v>-8803.95316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6IF-ELPO/PERMIAN</v>
      </c>
    </row>
    <row r="2835" customFormat="false" ht="12.75" hidden="false" customHeight="false" outlineLevel="0" collapsed="false">
      <c r="A2835" s="148" t="n">
        <v>39753</v>
      </c>
      <c r="B2835" s="144" t="s">
        <v>123</v>
      </c>
      <c r="C2835" s="144" t="s">
        <v>27</v>
      </c>
      <c r="D2835" s="145" t="n">
        <v>105733.7166</v>
      </c>
      <c r="E2835" s="145" t="n">
        <v>-10573.37166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6IF-NWPL_ROCKY_M</v>
      </c>
    </row>
    <row r="2836" customFormat="false" ht="12.75" hidden="false" customHeight="false" outlineLevel="0" collapsed="false">
      <c r="A2836" s="148" t="n">
        <v>39753</v>
      </c>
      <c r="B2836" s="144" t="s">
        <v>123</v>
      </c>
      <c r="C2836" s="144" t="s">
        <v>18</v>
      </c>
      <c r="D2836" s="145" t="n">
        <v>0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6NGI-MALIN</v>
      </c>
    </row>
    <row r="2837" customFormat="false" ht="12.75" hidden="false" customHeight="false" outlineLevel="0" collapsed="false">
      <c r="A2837" s="148" t="n">
        <v>39753</v>
      </c>
      <c r="B2837" s="144" t="s">
        <v>123</v>
      </c>
      <c r="C2837" s="144" t="s">
        <v>20</v>
      </c>
      <c r="D2837" s="145" t="n">
        <v>-10726.3331</v>
      </c>
      <c r="E2837" s="145" t="n">
        <v>1072.63331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6NGI-SOCAL</v>
      </c>
    </row>
    <row r="2838" customFormat="false" ht="12.75" hidden="false" customHeight="false" outlineLevel="0" collapsed="false">
      <c r="A2838" s="148" t="n">
        <v>39753</v>
      </c>
      <c r="B2838" s="144" t="s">
        <v>123</v>
      </c>
      <c r="C2838" s="144" t="s">
        <v>167</v>
      </c>
      <c r="D2838" s="145" t="n">
        <v>-105733.7166</v>
      </c>
      <c r="E2838" s="145" t="n">
        <v>0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6NGW/OPAL</v>
      </c>
    </row>
    <row r="2839" customFormat="false" ht="12.75" hidden="false" customHeight="false" outlineLevel="0" collapsed="false">
      <c r="A2839" s="148" t="n">
        <v>39783</v>
      </c>
      <c r="B2839" s="144" t="s">
        <v>123</v>
      </c>
      <c r="C2839" s="144" t="s">
        <v>36</v>
      </c>
      <c r="D2839" s="145" t="n">
        <v>-57911.256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6IF-CIG/RKYMTN</v>
      </c>
    </row>
    <row r="2840" customFormat="false" ht="12.75" hidden="false" customHeight="false" outlineLevel="0" collapsed="false">
      <c r="A2840" s="148" t="n">
        <v>39783</v>
      </c>
      <c r="B2840" s="144" t="s">
        <v>123</v>
      </c>
      <c r="C2840" s="144" t="s">
        <v>46</v>
      </c>
      <c r="D2840" s="145" t="n">
        <v>88628.7111</v>
      </c>
      <c r="E2840" s="145" t="n">
        <v>-8862.87111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6IF-ELPO/PERMIAN</v>
      </c>
    </row>
    <row r="2841" customFormat="false" ht="12.75" hidden="false" customHeight="false" outlineLevel="0" collapsed="false">
      <c r="A2841" s="148" t="n">
        <v>39783</v>
      </c>
      <c r="B2841" s="144" t="s">
        <v>123</v>
      </c>
      <c r="C2841" s="144" t="s">
        <v>27</v>
      </c>
      <c r="D2841" s="145" t="n">
        <v>108733.113</v>
      </c>
      <c r="E2841" s="145" t="n">
        <v>-10873.3113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6IF-NWPL_ROCKY_M</v>
      </c>
    </row>
    <row r="2842" customFormat="false" ht="12.75" hidden="false" customHeight="false" outlineLevel="0" collapsed="false">
      <c r="A2842" s="148" t="n">
        <v>39783</v>
      </c>
      <c r="B2842" s="144" t="s">
        <v>123</v>
      </c>
      <c r="C2842" s="144" t="s">
        <v>18</v>
      </c>
      <c r="D2842" s="145" t="n">
        <v>0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6NGI-MALIN</v>
      </c>
    </row>
    <row r="2843" customFormat="false" ht="12.75" hidden="false" customHeight="false" outlineLevel="0" collapsed="false">
      <c r="A2843" s="148" t="n">
        <v>39783</v>
      </c>
      <c r="B2843" s="144" t="s">
        <v>123</v>
      </c>
      <c r="C2843" s="144" t="s">
        <v>20</v>
      </c>
      <c r="D2843" s="145" t="n">
        <v>-9449.9598</v>
      </c>
      <c r="E2843" s="145" t="n">
        <v>944.99598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6NGI-SOCAL</v>
      </c>
    </row>
    <row r="2844" customFormat="false" ht="12.75" hidden="false" customHeight="false" outlineLevel="0" collapsed="false">
      <c r="A2844" s="148" t="n">
        <v>39783</v>
      </c>
      <c r="B2844" s="144" t="s">
        <v>123</v>
      </c>
      <c r="C2844" s="144" t="s">
        <v>167</v>
      </c>
      <c r="D2844" s="145" t="n">
        <v>-108733.113</v>
      </c>
      <c r="E2844" s="145" t="n">
        <v>0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6NGW/OPAL</v>
      </c>
    </row>
    <row r="2845" customFormat="false" ht="12.75" hidden="false" customHeight="false" outlineLevel="0" collapsed="false">
      <c r="A2845" s="148" t="n">
        <v>39814</v>
      </c>
      <c r="B2845" s="144" t="s">
        <v>123</v>
      </c>
      <c r="C2845" s="144" t="s">
        <v>46</v>
      </c>
      <c r="D2845" s="145" t="n">
        <v>87179.847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6IF-ELPO/PERMIAN</v>
      </c>
    </row>
    <row r="2846" customFormat="false" ht="12.75" hidden="false" customHeight="false" outlineLevel="0" collapsed="false">
      <c r="A2846" s="148" t="n">
        <v>39814</v>
      </c>
      <c r="B2846" s="144" t="s">
        <v>123</v>
      </c>
      <c r="C2846" s="144" t="s">
        <v>27</v>
      </c>
      <c r="D2846" s="145" t="n">
        <v>108191.2944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6IF-NWPL_ROCKY_M</v>
      </c>
    </row>
    <row r="2847" customFormat="false" ht="12.75" hidden="false" customHeight="false" outlineLevel="0" collapsed="false">
      <c r="A2847" s="148" t="n">
        <v>39814</v>
      </c>
      <c r="B2847" s="144" t="s">
        <v>123</v>
      </c>
      <c r="C2847" s="144" t="s">
        <v>18</v>
      </c>
      <c r="D2847" s="145" t="n">
        <v>0</v>
      </c>
      <c r="E2847" s="145" t="n">
        <v>0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6NGI-MALIN</v>
      </c>
    </row>
    <row r="2848" customFormat="false" ht="12.75" hidden="false" customHeight="false" outlineLevel="0" collapsed="false">
      <c r="A2848" s="148" t="n">
        <v>39814</v>
      </c>
      <c r="B2848" s="144" t="s">
        <v>123</v>
      </c>
      <c r="C2848" s="144" t="s">
        <v>20</v>
      </c>
      <c r="D2848" s="145" t="n">
        <v>-10149.7395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6NGI-SOCAL</v>
      </c>
    </row>
    <row r="2849" customFormat="false" ht="12.75" hidden="false" customHeight="false" outlineLevel="0" collapsed="false">
      <c r="A2849" s="148" t="n">
        <v>39814</v>
      </c>
      <c r="B2849" s="144" t="s">
        <v>123</v>
      </c>
      <c r="C2849" s="144" t="s">
        <v>167</v>
      </c>
      <c r="D2849" s="145" t="n">
        <v>-108191.2944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6NGW/OPAL</v>
      </c>
    </row>
    <row r="2850" customFormat="false" ht="12.75" hidden="false" customHeight="false" outlineLevel="0" collapsed="false">
      <c r="A2850" s="148" t="n">
        <v>39845</v>
      </c>
      <c r="B2850" s="144" t="s">
        <v>123</v>
      </c>
      <c r="C2850" s="144" t="s">
        <v>46</v>
      </c>
      <c r="D2850" s="145" t="n">
        <v>87746.0641</v>
      </c>
      <c r="E2850" s="145" t="n">
        <v>0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6IF-ELPO/PERMIAN</v>
      </c>
    </row>
    <row r="2851" customFormat="false" ht="12.75" hidden="false" customHeight="false" outlineLevel="0" collapsed="false">
      <c r="A2851" s="148" t="n">
        <v>39845</v>
      </c>
      <c r="B2851" s="144" t="s">
        <v>123</v>
      </c>
      <c r="C2851" s="144" t="s">
        <v>27</v>
      </c>
      <c r="D2851" s="145" t="n">
        <v>97232.4818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6IF-NWPL_ROCKY_M</v>
      </c>
    </row>
    <row r="2852" customFormat="false" ht="12.75" hidden="false" customHeight="false" outlineLevel="0" collapsed="false">
      <c r="A2852" s="148" t="n">
        <v>39845</v>
      </c>
      <c r="B2852" s="144" t="s">
        <v>123</v>
      </c>
      <c r="C2852" s="144" t="s">
        <v>18</v>
      </c>
      <c r="D2852" s="145" t="n">
        <v>0</v>
      </c>
      <c r="E2852" s="145" t="n">
        <v>0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6NGI-MALIN</v>
      </c>
    </row>
    <row r="2853" customFormat="false" ht="12.75" hidden="false" customHeight="false" outlineLevel="0" collapsed="false">
      <c r="A2853" s="148" t="n">
        <v>39845</v>
      </c>
      <c r="B2853" s="144" t="s">
        <v>123</v>
      </c>
      <c r="C2853" s="144" t="s">
        <v>20</v>
      </c>
      <c r="D2853" s="145" t="n">
        <v>-8822.4587</v>
      </c>
      <c r="E2853" s="145" t="n">
        <v>0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6NGI-SOCAL</v>
      </c>
    </row>
    <row r="2854" customFormat="false" ht="12.75" hidden="false" customHeight="false" outlineLevel="0" collapsed="false">
      <c r="A2854" s="148" t="n">
        <v>39845</v>
      </c>
      <c r="B2854" s="144" t="s">
        <v>123</v>
      </c>
      <c r="C2854" s="144" t="s">
        <v>167</v>
      </c>
      <c r="D2854" s="145" t="n">
        <v>-97232.4818</v>
      </c>
      <c r="E2854" s="145" t="n">
        <v>0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6NGW/OPAL</v>
      </c>
    </row>
    <row r="2855" customFormat="false" ht="12.75" hidden="false" customHeight="false" outlineLevel="0" collapsed="false">
      <c r="A2855" s="148" t="n">
        <v>39873</v>
      </c>
      <c r="B2855" s="144" t="s">
        <v>123</v>
      </c>
      <c r="C2855" s="144" t="s">
        <v>46</v>
      </c>
      <c r="D2855" s="145" t="n">
        <v>87348.285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6IF-ELPO/PERMIAN</v>
      </c>
    </row>
    <row r="2856" customFormat="false" ht="12.75" hidden="false" customHeight="false" outlineLevel="0" collapsed="false">
      <c r="A2856" s="148" t="n">
        <v>39873</v>
      </c>
      <c r="B2856" s="144" t="s">
        <v>123</v>
      </c>
      <c r="C2856" s="144" t="s">
        <v>27</v>
      </c>
      <c r="D2856" s="145" t="n">
        <v>107162.2369</v>
      </c>
      <c r="E2856" s="145" t="n">
        <v>0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6IF-NWPL_ROCKY_M</v>
      </c>
    </row>
    <row r="2857" customFormat="false" ht="12.75" hidden="false" customHeight="false" outlineLevel="0" collapsed="false">
      <c r="A2857" s="148" t="n">
        <v>39873</v>
      </c>
      <c r="B2857" s="144" t="s">
        <v>123</v>
      </c>
      <c r="C2857" s="144" t="s">
        <v>18</v>
      </c>
      <c r="D2857" s="145" t="n">
        <v>0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6NGI-MALIN</v>
      </c>
    </row>
    <row r="2858" customFormat="false" ht="12.75" hidden="false" customHeight="false" outlineLevel="0" collapsed="false">
      <c r="A2858" s="148" t="n">
        <v>39873</v>
      </c>
      <c r="B2858" s="144" t="s">
        <v>123</v>
      </c>
      <c r="C2858" s="144" t="s">
        <v>20</v>
      </c>
      <c r="D2858" s="145" t="n">
        <v>-13322.6858</v>
      </c>
      <c r="E2858" s="145" t="n">
        <v>0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6NGI-SOCAL</v>
      </c>
    </row>
    <row r="2859" customFormat="false" ht="12.75" hidden="false" customHeight="false" outlineLevel="0" collapsed="false">
      <c r="A2859" s="148" t="n">
        <v>39873</v>
      </c>
      <c r="B2859" s="144" t="s">
        <v>123</v>
      </c>
      <c r="C2859" s="144" t="s">
        <v>167</v>
      </c>
      <c r="D2859" s="145" t="n">
        <v>-107162.2368</v>
      </c>
      <c r="E2859" s="145" t="n">
        <v>0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6NGW/OPAL</v>
      </c>
    </row>
    <row r="2860" customFormat="false" ht="12.75" hidden="false" customHeight="false" outlineLevel="0" collapsed="false">
      <c r="A2860" s="148" t="n">
        <v>39904</v>
      </c>
      <c r="B2860" s="144" t="s">
        <v>123</v>
      </c>
      <c r="C2860" s="144" t="s">
        <v>46</v>
      </c>
      <c r="D2860" s="145" t="n">
        <v>83929.9519</v>
      </c>
      <c r="E2860" s="145" t="n">
        <v>0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6IF-ELPO/PERMIAN</v>
      </c>
    </row>
    <row r="2861" customFormat="false" ht="12.75" hidden="false" customHeight="false" outlineLevel="0" collapsed="false">
      <c r="A2861" s="148" t="n">
        <v>39904</v>
      </c>
      <c r="B2861" s="144" t="s">
        <v>123</v>
      </c>
      <c r="C2861" s="144" t="s">
        <v>27</v>
      </c>
      <c r="D2861" s="145" t="n">
        <v>103183.2604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6IF-NWPL_ROCKY_M</v>
      </c>
    </row>
    <row r="2862" customFormat="false" ht="12.75" hidden="false" customHeight="false" outlineLevel="0" collapsed="false">
      <c r="A2862" s="148" t="n">
        <v>39904</v>
      </c>
      <c r="B2862" s="144" t="s">
        <v>123</v>
      </c>
      <c r="C2862" s="144" t="s">
        <v>18</v>
      </c>
      <c r="D2862" s="145" t="n">
        <v>0</v>
      </c>
      <c r="E2862" s="145" t="n">
        <v>0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6NGI-MALIN</v>
      </c>
    </row>
    <row r="2863" customFormat="false" ht="12.75" hidden="false" customHeight="false" outlineLevel="0" collapsed="false">
      <c r="A2863" s="148" t="n">
        <v>39904</v>
      </c>
      <c r="B2863" s="144" t="s">
        <v>123</v>
      </c>
      <c r="C2863" s="144" t="s">
        <v>20</v>
      </c>
      <c r="D2863" s="145" t="n">
        <v>-10597.6086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6NGI-SOCAL</v>
      </c>
    </row>
    <row r="2864" customFormat="false" ht="12.75" hidden="false" customHeight="false" outlineLevel="0" collapsed="false">
      <c r="A2864" s="148" t="n">
        <v>39904</v>
      </c>
      <c r="B2864" s="144" t="s">
        <v>123</v>
      </c>
      <c r="C2864" s="144" t="s">
        <v>167</v>
      </c>
      <c r="D2864" s="145" t="n">
        <v>-103183.2604</v>
      </c>
      <c r="E2864" s="145" t="n">
        <v>0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6NGW/OPAL</v>
      </c>
    </row>
    <row r="2865" customFormat="false" ht="12.75" hidden="false" customHeight="false" outlineLevel="0" collapsed="false">
      <c r="A2865" s="148" t="n">
        <v>39934</v>
      </c>
      <c r="B2865" s="144" t="s">
        <v>123</v>
      </c>
      <c r="C2865" s="144" t="s">
        <v>46</v>
      </c>
      <c r="D2865" s="145" t="n">
        <v>86483.5527</v>
      </c>
      <c r="E2865" s="145" t="n">
        <v>0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6IF-ELPO/PERMIAN</v>
      </c>
    </row>
    <row r="2866" customFormat="false" ht="12.75" hidden="false" customHeight="false" outlineLevel="0" collapsed="false">
      <c r="A2866" s="148" t="n">
        <v>39934</v>
      </c>
      <c r="B2866" s="144" t="s">
        <v>123</v>
      </c>
      <c r="C2866" s="144" t="s">
        <v>27</v>
      </c>
      <c r="D2866" s="145" t="n">
        <v>106101.3501</v>
      </c>
      <c r="E2866" s="145" t="n">
        <v>0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6IF-NWPL_ROCKY_M</v>
      </c>
    </row>
    <row r="2867" customFormat="false" ht="12.75" hidden="false" customHeight="false" outlineLevel="0" collapsed="false">
      <c r="A2867" s="148" t="n">
        <v>39934</v>
      </c>
      <c r="B2867" s="144" t="s">
        <v>123</v>
      </c>
      <c r="C2867" s="144" t="s">
        <v>18</v>
      </c>
      <c r="D2867" s="145" t="n">
        <v>0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6NGI-MALIN</v>
      </c>
    </row>
    <row r="2868" customFormat="false" ht="12.75" hidden="false" customHeight="false" outlineLevel="0" collapsed="false">
      <c r="A2868" s="148" t="n">
        <v>39934</v>
      </c>
      <c r="B2868" s="144" t="s">
        <v>123</v>
      </c>
      <c r="C2868" s="144" t="s">
        <v>20</v>
      </c>
      <c r="D2868" s="145" t="n">
        <v>-11212.5169</v>
      </c>
      <c r="E2868" s="145" t="n">
        <v>0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6NGI-SOCAL</v>
      </c>
    </row>
    <row r="2869" customFormat="false" ht="12.75" hidden="false" customHeight="false" outlineLevel="0" collapsed="false">
      <c r="A2869" s="148" t="n">
        <v>39934</v>
      </c>
      <c r="B2869" s="144" t="s">
        <v>123</v>
      </c>
      <c r="C2869" s="144" t="s">
        <v>167</v>
      </c>
      <c r="D2869" s="145" t="n">
        <v>-106101.3502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6NGW/OPAL</v>
      </c>
    </row>
    <row r="2870" customFormat="false" ht="12.75" hidden="false" customHeight="false" outlineLevel="0" collapsed="false">
      <c r="A2870" s="148" t="n">
        <v>39965</v>
      </c>
      <c r="B2870" s="144" t="s">
        <v>123</v>
      </c>
      <c r="C2870" s="144" t="s">
        <v>46</v>
      </c>
      <c r="D2870" s="145" t="n">
        <v>85062.3372</v>
      </c>
      <c r="E2870" s="145" t="n">
        <v>0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6IF-ELPO/PERMIAN</v>
      </c>
    </row>
    <row r="2871" customFormat="false" ht="12.75" hidden="false" customHeight="false" outlineLevel="0" collapsed="false">
      <c r="A2871" s="148" t="n">
        <v>39965</v>
      </c>
      <c r="B2871" s="144" t="s">
        <v>123</v>
      </c>
      <c r="C2871" s="144" t="s">
        <v>27</v>
      </c>
      <c r="D2871" s="145" t="n">
        <v>102158.1657</v>
      </c>
      <c r="E2871" s="145" t="n">
        <v>0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6IF-NWPL_ROCKY_M</v>
      </c>
    </row>
    <row r="2872" customFormat="false" ht="12.75" hidden="false" customHeight="false" outlineLevel="0" collapsed="false">
      <c r="A2872" s="148" t="n">
        <v>39965</v>
      </c>
      <c r="B2872" s="144" t="s">
        <v>123</v>
      </c>
      <c r="C2872" s="144" t="s">
        <v>18</v>
      </c>
      <c r="D2872" s="145" t="n">
        <v>0</v>
      </c>
      <c r="E2872" s="145" t="n">
        <v>0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6NGI-MALIN</v>
      </c>
    </row>
    <row r="2873" customFormat="false" ht="12.75" hidden="false" customHeight="false" outlineLevel="0" collapsed="false">
      <c r="A2873" s="148" t="n">
        <v>39965</v>
      </c>
      <c r="B2873" s="144" t="s">
        <v>123</v>
      </c>
      <c r="C2873" s="144" t="s">
        <v>20</v>
      </c>
      <c r="D2873" s="145" t="n">
        <v>-10152.4786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6NGI-SOCAL</v>
      </c>
    </row>
    <row r="2874" customFormat="false" ht="12.75" hidden="false" customHeight="false" outlineLevel="0" collapsed="false">
      <c r="A2874" s="148" t="n">
        <v>39965</v>
      </c>
      <c r="B2874" s="144" t="s">
        <v>123</v>
      </c>
      <c r="C2874" s="144" t="s">
        <v>167</v>
      </c>
      <c r="D2874" s="145" t="n">
        <v>-102158.1656</v>
      </c>
      <c r="E2874" s="145" t="n">
        <v>0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6NGW/OPAL</v>
      </c>
    </row>
    <row r="2875" customFormat="false" ht="12.75" hidden="false" customHeight="false" outlineLevel="0" collapsed="false">
      <c r="A2875" s="148" t="n">
        <v>39995</v>
      </c>
      <c r="B2875" s="144" t="s">
        <v>123</v>
      </c>
      <c r="C2875" s="144" t="s">
        <v>46</v>
      </c>
      <c r="D2875" s="145" t="n">
        <v>85621.4455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6IF-ELPO/PERMIAN</v>
      </c>
    </row>
    <row r="2876" customFormat="false" ht="12.75" hidden="false" customHeight="false" outlineLevel="0" collapsed="false">
      <c r="A2876" s="148" t="n">
        <v>39995</v>
      </c>
      <c r="B2876" s="144" t="s">
        <v>123</v>
      </c>
      <c r="C2876" s="144" t="s">
        <v>27</v>
      </c>
      <c r="D2876" s="145" t="n">
        <v>105043.6838</v>
      </c>
      <c r="E2876" s="145" t="n">
        <v>0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6IF-NWPL_ROCKY_M</v>
      </c>
    </row>
    <row r="2877" customFormat="false" ht="12.75" hidden="false" customHeight="false" outlineLevel="0" collapsed="false">
      <c r="A2877" s="148" t="n">
        <v>39995</v>
      </c>
      <c r="B2877" s="144" t="s">
        <v>123</v>
      </c>
      <c r="C2877" s="144" t="s">
        <v>18</v>
      </c>
      <c r="D2877" s="145" t="n">
        <v>0</v>
      </c>
      <c r="E2877" s="145" t="n">
        <v>0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6NGI-MALIN</v>
      </c>
    </row>
    <row r="2878" customFormat="false" ht="12.75" hidden="false" customHeight="false" outlineLevel="0" collapsed="false">
      <c r="A2878" s="148" t="n">
        <v>39995</v>
      </c>
      <c r="B2878" s="144" t="s">
        <v>123</v>
      </c>
      <c r="C2878" s="144" t="s">
        <v>20</v>
      </c>
      <c r="D2878" s="145" t="n">
        <v>-10347.1417</v>
      </c>
      <c r="E2878" s="145" t="n">
        <v>0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6NGI-SOCAL</v>
      </c>
    </row>
    <row r="2879" customFormat="false" ht="12.75" hidden="false" customHeight="false" outlineLevel="0" collapsed="false">
      <c r="A2879" s="148" t="n">
        <v>39995</v>
      </c>
      <c r="B2879" s="144" t="s">
        <v>123</v>
      </c>
      <c r="C2879" s="144" t="s">
        <v>167</v>
      </c>
      <c r="D2879" s="145" t="n">
        <v>-105043.6838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6NGW/OPAL</v>
      </c>
    </row>
    <row r="2880" customFormat="false" ht="12.75" hidden="false" customHeight="false" outlineLevel="0" collapsed="false">
      <c r="A2880" s="148" t="n">
        <v>40026</v>
      </c>
      <c r="B2880" s="144" t="s">
        <v>123</v>
      </c>
      <c r="C2880" s="144" t="s">
        <v>46</v>
      </c>
      <c r="D2880" s="145" t="n">
        <v>84211.4308</v>
      </c>
      <c r="E2880" s="145" t="n">
        <v>0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6IF-ELPO/PERMIAN</v>
      </c>
    </row>
    <row r="2881" customFormat="false" ht="12.75" hidden="false" customHeight="false" outlineLevel="0" collapsed="false">
      <c r="A2881" s="148" t="n">
        <v>40026</v>
      </c>
      <c r="B2881" s="144" t="s">
        <v>123</v>
      </c>
      <c r="C2881" s="144" t="s">
        <v>27</v>
      </c>
      <c r="D2881" s="145" t="n">
        <v>104507.4523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6IF-NWPL_ROCKY_M</v>
      </c>
    </row>
    <row r="2882" customFormat="false" ht="12.75" hidden="false" customHeight="false" outlineLevel="0" collapsed="false">
      <c r="A2882" s="148" t="n">
        <v>40026</v>
      </c>
      <c r="B2882" s="144" t="s">
        <v>123</v>
      </c>
      <c r="C2882" s="144" t="s">
        <v>18</v>
      </c>
      <c r="D2882" s="145" t="n">
        <v>0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6NGI-MALIN</v>
      </c>
    </row>
    <row r="2883" customFormat="false" ht="12.75" hidden="false" customHeight="false" outlineLevel="0" collapsed="false">
      <c r="A2883" s="148" t="n">
        <v>40026</v>
      </c>
      <c r="B2883" s="144" t="s">
        <v>123</v>
      </c>
      <c r="C2883" s="144" t="s">
        <v>20</v>
      </c>
      <c r="D2883" s="145" t="n">
        <v>-14142.8925</v>
      </c>
      <c r="E2883" s="145" t="n">
        <v>0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6NGI-SOCAL</v>
      </c>
    </row>
    <row r="2884" customFormat="false" ht="12.75" hidden="false" customHeight="false" outlineLevel="0" collapsed="false">
      <c r="A2884" s="148" t="n">
        <v>40026</v>
      </c>
      <c r="B2884" s="144" t="s">
        <v>123</v>
      </c>
      <c r="C2884" s="144" t="s">
        <v>167</v>
      </c>
      <c r="D2884" s="145" t="n">
        <v>-104507.4524</v>
      </c>
      <c r="E2884" s="145" t="n">
        <v>0</v>
      </c>
      <c r="F2884" s="149" t="n">
        <f aca="false">IF(REF_DT&lt;=LastDay,INDEX(IntraMonth_Buckets,MATCH($A2884,IntraSumMonths,0),1),INDEX(BucketTable,MATCH($A2884,SumMonths,0),1))</f>
        <v>6</v>
      </c>
      <c r="G2884" s="144" t="str">
        <f aca="false">INDEX(Book_Type,MATCH($B2884,Book,0),1)</f>
        <v>D</v>
      </c>
      <c r="H2884" s="144" t="str">
        <f aca="false">$F2884&amp;$C2884</f>
        <v>6NGW/OPAL</v>
      </c>
    </row>
    <row r="2885" customFormat="false" ht="12.75" hidden="false" customHeight="false" outlineLevel="0" collapsed="false">
      <c r="A2885" s="148" t="n">
        <v>40057</v>
      </c>
      <c r="B2885" s="144" t="s">
        <v>123</v>
      </c>
      <c r="C2885" s="144" t="s">
        <v>46</v>
      </c>
      <c r="D2885" s="145" t="n">
        <v>84747.9918</v>
      </c>
      <c r="E2885" s="145" t="n">
        <v>0</v>
      </c>
      <c r="F2885" s="149" t="n">
        <f aca="false">IF(REF_DT&lt;=LastDay,INDEX(IntraMonth_Buckets,MATCH($A2885,IntraSumMonths,0),1),INDEX(BucketTable,MATCH($A2885,SumMonths,0),1))</f>
        <v>6</v>
      </c>
      <c r="G2885" s="144" t="str">
        <f aca="false">INDEX(Book_Type,MATCH($B2885,Book,0),1)</f>
        <v>D</v>
      </c>
      <c r="H2885" s="144" t="str">
        <f aca="false">$F2885&amp;$C2885</f>
        <v>6IF-ELPO/PERMIAN</v>
      </c>
    </row>
    <row r="2886" customFormat="false" ht="12.75" hidden="false" customHeight="false" outlineLevel="0" collapsed="false">
      <c r="A2886" s="148" t="n">
        <v>40057</v>
      </c>
      <c r="B2886" s="144" t="s">
        <v>123</v>
      </c>
      <c r="C2886" s="144" t="s">
        <v>27</v>
      </c>
      <c r="D2886" s="145" t="n">
        <v>100618.1586</v>
      </c>
      <c r="E2886" s="145" t="n">
        <v>0</v>
      </c>
      <c r="F2886" s="149" t="n">
        <f aca="false">IF(REF_DT&lt;=LastDay,INDEX(IntraMonth_Buckets,MATCH($A2886,IntraSumMonths,0),1),INDEX(BucketTable,MATCH($A2886,SumMonths,0),1))</f>
        <v>6</v>
      </c>
      <c r="G2886" s="144" t="str">
        <f aca="false">INDEX(Book_Type,MATCH($B2886,Book,0),1)</f>
        <v>D</v>
      </c>
      <c r="H2886" s="144" t="str">
        <f aca="false">$F2886&amp;$C2886</f>
        <v>6IF-NWPL_ROCKY_M</v>
      </c>
    </row>
    <row r="2887" customFormat="false" ht="12.75" hidden="false" customHeight="false" outlineLevel="0" collapsed="false">
      <c r="A2887" s="148" t="n">
        <v>40057</v>
      </c>
      <c r="B2887" s="144" t="s">
        <v>123</v>
      </c>
      <c r="C2887" s="144" t="s">
        <v>18</v>
      </c>
      <c r="D2887" s="145" t="n">
        <v>0</v>
      </c>
      <c r="E2887" s="145" t="n">
        <v>0</v>
      </c>
      <c r="F2887" s="149" t="n">
        <f aca="false">IF(REF_DT&lt;=LastDay,INDEX(IntraMonth_Buckets,MATCH($A2887,IntraSumMonths,0),1),INDEX(BucketTable,MATCH($A2887,SumMonths,0),1))</f>
        <v>6</v>
      </c>
      <c r="G2887" s="144" t="str">
        <f aca="false">INDEX(Book_Type,MATCH($B2887,Book,0),1)</f>
        <v>D</v>
      </c>
      <c r="H2887" s="144" t="str">
        <f aca="false">$F2887&amp;$C2887</f>
        <v>6NGI-MALIN</v>
      </c>
    </row>
    <row r="2888" customFormat="false" ht="12.75" hidden="false" customHeight="false" outlineLevel="0" collapsed="false">
      <c r="A2888" s="148" t="n">
        <v>40057</v>
      </c>
      <c r="B2888" s="144" t="s">
        <v>123</v>
      </c>
      <c r="C2888" s="144" t="s">
        <v>20</v>
      </c>
      <c r="D2888" s="145" t="n">
        <v>-10853.3453</v>
      </c>
      <c r="E2888" s="145" t="n">
        <v>0</v>
      </c>
      <c r="F2888" s="149" t="n">
        <f aca="false">IF(REF_DT&lt;=LastDay,INDEX(IntraMonth_Buckets,MATCH($A2888,IntraSumMonths,0),1),INDEX(BucketTable,MATCH($A2888,SumMonths,0),1))</f>
        <v>6</v>
      </c>
      <c r="G2888" s="144" t="str">
        <f aca="false">INDEX(Book_Type,MATCH($B2888,Book,0),1)</f>
        <v>D</v>
      </c>
      <c r="H2888" s="144" t="str">
        <f aca="false">$F2888&amp;$C2888</f>
        <v>6NGI-SOCAL</v>
      </c>
    </row>
    <row r="2889" customFormat="false" ht="12.75" hidden="false" customHeight="false" outlineLevel="0" collapsed="false">
      <c r="A2889" s="148" t="n">
        <v>40057</v>
      </c>
      <c r="B2889" s="144" t="s">
        <v>123</v>
      </c>
      <c r="C2889" s="144" t="s">
        <v>167</v>
      </c>
      <c r="D2889" s="145" t="n">
        <v>-100618.1586</v>
      </c>
      <c r="E2889" s="145" t="n">
        <v>0</v>
      </c>
      <c r="F2889" s="149" t="n">
        <f aca="false">IF(REF_DT&lt;=LastDay,INDEX(IntraMonth_Buckets,MATCH($A2889,IntraSumMonths,0),1),INDEX(BucketTable,MATCH($A2889,SumMonths,0),1))</f>
        <v>6</v>
      </c>
      <c r="G2889" s="144" t="str">
        <f aca="false">INDEX(Book_Type,MATCH($B2889,Book,0),1)</f>
        <v>D</v>
      </c>
      <c r="H2889" s="144" t="str">
        <f aca="false">$F2889&amp;$C2889</f>
        <v>6NGW/OPAL</v>
      </c>
    </row>
    <row r="2890" customFormat="false" ht="12.75" hidden="false" customHeight="false" outlineLevel="0" collapsed="false">
      <c r="A2890" s="148" t="n">
        <v>40087</v>
      </c>
      <c r="B2890" s="144" t="s">
        <v>123</v>
      </c>
      <c r="C2890" s="144" t="s">
        <v>46</v>
      </c>
      <c r="D2890" s="145" t="n">
        <v>84326.39</v>
      </c>
      <c r="E2890" s="145" t="n">
        <v>0</v>
      </c>
      <c r="F2890" s="149" t="n">
        <f aca="false">IF(REF_DT&lt;=LastDay,INDEX(IntraMonth_Buckets,MATCH($A2890,IntraSumMonths,0),1),INDEX(BucketTable,MATCH($A2890,SumMonths,0),1))</f>
        <v>6</v>
      </c>
      <c r="G2890" s="144" t="str">
        <f aca="false">INDEX(Book_Type,MATCH($B2890,Book,0),1)</f>
        <v>D</v>
      </c>
      <c r="H2890" s="144" t="str">
        <f aca="false">$F2890&amp;$C2890</f>
        <v>6IF-ELPO/PERMIAN</v>
      </c>
    </row>
    <row r="2891" customFormat="false" ht="12.75" hidden="false" customHeight="false" outlineLevel="0" collapsed="false">
      <c r="A2891" s="148" t="n">
        <v>40087</v>
      </c>
      <c r="B2891" s="144" t="s">
        <v>123</v>
      </c>
      <c r="C2891" s="144" t="s">
        <v>27</v>
      </c>
      <c r="D2891" s="145" t="n">
        <v>103454.8599</v>
      </c>
      <c r="E2891" s="145" t="n">
        <v>0</v>
      </c>
      <c r="F2891" s="149" t="n">
        <f aca="false">IF(REF_DT&lt;=LastDay,INDEX(IntraMonth_Buckets,MATCH($A2891,IntraSumMonths,0),1),INDEX(BucketTable,MATCH($A2891,SumMonths,0),1))</f>
        <v>6</v>
      </c>
      <c r="G2891" s="144" t="str">
        <f aca="false">INDEX(Book_Type,MATCH($B2891,Book,0),1)</f>
        <v>D</v>
      </c>
      <c r="H2891" s="144" t="str">
        <f aca="false">$F2891&amp;$C2891</f>
        <v>6IF-NWPL_ROCKY_M</v>
      </c>
    </row>
    <row r="2892" customFormat="false" ht="12.75" hidden="false" customHeight="false" outlineLevel="0" collapsed="false">
      <c r="A2892" s="148" t="n">
        <v>40087</v>
      </c>
      <c r="B2892" s="144" t="s">
        <v>123</v>
      </c>
      <c r="C2892" s="144" t="s">
        <v>18</v>
      </c>
      <c r="D2892" s="145" t="n">
        <v>0</v>
      </c>
      <c r="E2892" s="145" t="n">
        <v>0</v>
      </c>
      <c r="F2892" s="149" t="n">
        <f aca="false">IF(REF_DT&lt;=LastDay,INDEX(IntraMonth_Buckets,MATCH($A2892,IntraSumMonths,0),1),INDEX(BucketTable,MATCH($A2892,SumMonths,0),1))</f>
        <v>6</v>
      </c>
      <c r="G2892" s="144" t="str">
        <f aca="false">INDEX(Book_Type,MATCH($B2892,Book,0),1)</f>
        <v>D</v>
      </c>
      <c r="H2892" s="144" t="str">
        <f aca="false">$F2892&amp;$C2892</f>
        <v>6NGI-MALIN</v>
      </c>
    </row>
    <row r="2893" customFormat="false" ht="12.75" hidden="false" customHeight="false" outlineLevel="0" collapsed="false">
      <c r="A2893" s="148" t="n">
        <v>40087</v>
      </c>
      <c r="B2893" s="144" t="s">
        <v>123</v>
      </c>
      <c r="C2893" s="144" t="s">
        <v>20</v>
      </c>
      <c r="D2893" s="145" t="n">
        <v>-10667.1972</v>
      </c>
      <c r="E2893" s="145" t="n">
        <v>0</v>
      </c>
      <c r="F2893" s="149" t="n">
        <f aca="false">IF(REF_DT&lt;=LastDay,INDEX(IntraMonth_Buckets,MATCH($A2893,IntraSumMonths,0),1),INDEX(BucketTable,MATCH($A2893,SumMonths,0),1))</f>
        <v>6</v>
      </c>
      <c r="G2893" s="144" t="str">
        <f aca="false">INDEX(Book_Type,MATCH($B2893,Book,0),1)</f>
        <v>D</v>
      </c>
      <c r="H2893" s="144" t="str">
        <f aca="false">$F2893&amp;$C2893</f>
        <v>6NGI-SOCAL</v>
      </c>
    </row>
    <row r="2894" customFormat="false" ht="12.75" hidden="false" customHeight="false" outlineLevel="0" collapsed="false">
      <c r="A2894" s="148" t="n">
        <v>40087</v>
      </c>
      <c r="B2894" s="144" t="s">
        <v>123</v>
      </c>
      <c r="C2894" s="144" t="s">
        <v>167</v>
      </c>
      <c r="D2894" s="145" t="n">
        <v>-103454.8598</v>
      </c>
      <c r="E2894" s="145" t="n">
        <v>0</v>
      </c>
      <c r="F2894" s="149" t="n">
        <f aca="false">IF(REF_DT&lt;=LastDay,INDEX(IntraMonth_Buckets,MATCH($A2894,IntraSumMonths,0),1),INDEX(BucketTable,MATCH($A2894,SumMonths,0),1))</f>
        <v>6</v>
      </c>
      <c r="G2894" s="144" t="str">
        <f aca="false">INDEX(Book_Type,MATCH($B2894,Book,0),1)</f>
        <v>D</v>
      </c>
      <c r="H2894" s="144" t="str">
        <f aca="false">$F2894&amp;$C2894</f>
        <v>6NGW/OPAL</v>
      </c>
    </row>
    <row r="2895" customFormat="false" ht="12.75" hidden="false" customHeight="false" outlineLevel="0" collapsed="false">
      <c r="A2895" s="148" t="n">
        <v>40118</v>
      </c>
      <c r="B2895" s="144" t="s">
        <v>123</v>
      </c>
      <c r="C2895" s="144" t="s">
        <v>46</v>
      </c>
      <c r="D2895" s="145" t="n">
        <v>82933.297</v>
      </c>
      <c r="E2895" s="145" t="n">
        <v>0</v>
      </c>
      <c r="F2895" s="149" t="n">
        <f aca="false">IF(REF_DT&lt;=LastDay,INDEX(IntraMonth_Buckets,MATCH($A2895,IntraSumMonths,0),1),INDEX(BucketTable,MATCH($A2895,SumMonths,0),1))</f>
        <v>6</v>
      </c>
      <c r="G2895" s="144" t="str">
        <f aca="false">INDEX(Book_Type,MATCH($B2895,Book,0),1)</f>
        <v>D</v>
      </c>
      <c r="H2895" s="144" t="str">
        <f aca="false">$F2895&amp;$C2895</f>
        <v>6IF-ELPO/PERMIAN</v>
      </c>
    </row>
    <row r="2896" customFormat="false" ht="12.75" hidden="false" customHeight="false" outlineLevel="0" collapsed="false">
      <c r="A2896" s="148" t="n">
        <v>40118</v>
      </c>
      <c r="B2896" s="144" t="s">
        <v>123</v>
      </c>
      <c r="C2896" s="144" t="s">
        <v>27</v>
      </c>
      <c r="D2896" s="145" t="n">
        <v>99601.2311</v>
      </c>
      <c r="E2896" s="145" t="n">
        <v>0</v>
      </c>
      <c r="F2896" s="149" t="n">
        <f aca="false">IF(REF_DT&lt;=LastDay,INDEX(IntraMonth_Buckets,MATCH($A2896,IntraSumMonths,0),1),INDEX(BucketTable,MATCH($A2896,SumMonths,0),1))</f>
        <v>6</v>
      </c>
      <c r="G2896" s="144" t="str">
        <f aca="false">INDEX(Book_Type,MATCH($B2896,Book,0),1)</f>
        <v>D</v>
      </c>
      <c r="H2896" s="144" t="str">
        <f aca="false">$F2896&amp;$C2896</f>
        <v>6IF-NWPL_ROCKY_M</v>
      </c>
    </row>
    <row r="2897" customFormat="false" ht="12.75" hidden="false" customHeight="false" outlineLevel="0" collapsed="false">
      <c r="A2897" s="148" t="n">
        <v>40118</v>
      </c>
      <c r="B2897" s="144" t="s">
        <v>123</v>
      </c>
      <c r="C2897" s="144" t="s">
        <v>18</v>
      </c>
      <c r="D2897" s="145" t="n">
        <v>0</v>
      </c>
      <c r="E2897" s="145" t="n">
        <v>0</v>
      </c>
      <c r="F2897" s="149" t="n">
        <f aca="false">IF(REF_DT&lt;=LastDay,INDEX(IntraMonth_Buckets,MATCH($A2897,IntraSumMonths,0),1),INDEX(BucketTable,MATCH($A2897,SumMonths,0),1))</f>
        <v>6</v>
      </c>
      <c r="G2897" s="144" t="str">
        <f aca="false">INDEX(Book_Type,MATCH($B2897,Book,0),1)</f>
        <v>D</v>
      </c>
      <c r="H2897" s="144" t="str">
        <f aca="false">$F2897&amp;$C2897</f>
        <v>6NGI-MALIN</v>
      </c>
    </row>
    <row r="2898" customFormat="false" ht="12.75" hidden="false" customHeight="false" outlineLevel="0" collapsed="false">
      <c r="A2898" s="148" t="n">
        <v>40118</v>
      </c>
      <c r="B2898" s="144" t="s">
        <v>123</v>
      </c>
      <c r="C2898" s="144" t="s">
        <v>20</v>
      </c>
      <c r="D2898" s="145" t="n">
        <v>-10102.8849</v>
      </c>
      <c r="E2898" s="145" t="n">
        <v>0</v>
      </c>
      <c r="F2898" s="149" t="n">
        <f aca="false">IF(REF_DT&lt;=LastDay,INDEX(IntraMonth_Buckets,MATCH($A2898,IntraSumMonths,0),1),INDEX(BucketTable,MATCH($A2898,SumMonths,0),1))</f>
        <v>6</v>
      </c>
      <c r="G2898" s="144" t="str">
        <f aca="false">INDEX(Book_Type,MATCH($B2898,Book,0),1)</f>
        <v>D</v>
      </c>
      <c r="H2898" s="144" t="str">
        <f aca="false">$F2898&amp;$C2898</f>
        <v>6NGI-SOCAL</v>
      </c>
    </row>
    <row r="2899" customFormat="false" ht="12.75" hidden="false" customHeight="false" outlineLevel="0" collapsed="false">
      <c r="A2899" s="148" t="n">
        <v>40118</v>
      </c>
      <c r="B2899" s="144" t="s">
        <v>123</v>
      </c>
      <c r="C2899" s="144" t="s">
        <v>167</v>
      </c>
      <c r="D2899" s="145" t="n">
        <v>-99601.231</v>
      </c>
      <c r="E2899" s="145" t="n">
        <v>0</v>
      </c>
      <c r="F2899" s="149" t="n">
        <f aca="false">IF(REF_DT&lt;=LastDay,INDEX(IntraMonth_Buckets,MATCH($A2899,IntraSumMonths,0),1),INDEX(BucketTable,MATCH($A2899,SumMonths,0),1))</f>
        <v>6</v>
      </c>
      <c r="G2899" s="144" t="str">
        <f aca="false">INDEX(Book_Type,MATCH($B2899,Book,0),1)</f>
        <v>D</v>
      </c>
      <c r="H2899" s="144" t="str">
        <f aca="false">$F2899&amp;$C2899</f>
        <v>6NGW/OPAL</v>
      </c>
    </row>
    <row r="2900" customFormat="false" ht="12.75" hidden="false" customHeight="false" outlineLevel="0" collapsed="false">
      <c r="A2900" s="148" t="n">
        <v>40148</v>
      </c>
      <c r="B2900" s="144" t="s">
        <v>123</v>
      </c>
      <c r="C2900" s="144" t="s">
        <v>46</v>
      </c>
      <c r="D2900" s="145" t="n">
        <v>83471.2755</v>
      </c>
      <c r="E2900" s="145" t="n">
        <v>0</v>
      </c>
      <c r="F2900" s="149" t="n">
        <f aca="false">IF(REF_DT&lt;=LastDay,INDEX(IntraMonth_Buckets,MATCH($A2900,IntraSumMonths,0),1),INDEX(BucketTable,MATCH($A2900,SumMonths,0),1))</f>
        <v>6</v>
      </c>
      <c r="G2900" s="144" t="str">
        <f aca="false">INDEX(Book_Type,MATCH($B2900,Book,0),1)</f>
        <v>D</v>
      </c>
      <c r="H2900" s="144" t="str">
        <f aca="false">$F2900&amp;$C2900</f>
        <v>6IF-ELPO/PERMIAN</v>
      </c>
    </row>
    <row r="2901" customFormat="false" ht="12.75" hidden="false" customHeight="false" outlineLevel="0" collapsed="false">
      <c r="A2901" s="148" t="n">
        <v>40148</v>
      </c>
      <c r="B2901" s="144" t="s">
        <v>123</v>
      </c>
      <c r="C2901" s="144" t="s">
        <v>27</v>
      </c>
      <c r="D2901" s="145" t="n">
        <v>102405.7726</v>
      </c>
      <c r="E2901" s="145" t="n">
        <v>0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D</v>
      </c>
      <c r="H2901" s="144" t="str">
        <f aca="false">$F2901&amp;$C2901</f>
        <v>6IF-NWPL_ROCKY_M</v>
      </c>
    </row>
    <row r="2902" customFormat="false" ht="12.75" hidden="false" customHeight="false" outlineLevel="0" collapsed="false">
      <c r="A2902" s="148" t="n">
        <v>40148</v>
      </c>
      <c r="B2902" s="144" t="s">
        <v>123</v>
      </c>
      <c r="C2902" s="144" t="s">
        <v>18</v>
      </c>
      <c r="D2902" s="145" t="n">
        <v>0</v>
      </c>
      <c r="E2902" s="145" t="n">
        <v>0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D</v>
      </c>
      <c r="H2902" s="144" t="str">
        <f aca="false">$F2902&amp;$C2902</f>
        <v>6NGI-MALIN</v>
      </c>
    </row>
    <row r="2903" customFormat="false" ht="12.75" hidden="false" customHeight="false" outlineLevel="0" collapsed="false">
      <c r="A2903" s="148" t="n">
        <v>40148</v>
      </c>
      <c r="B2903" s="144" t="s">
        <v>123</v>
      </c>
      <c r="C2903" s="144" t="s">
        <v>20</v>
      </c>
      <c r="D2903" s="145" t="n">
        <v>-9690.2289</v>
      </c>
      <c r="E2903" s="145" t="n">
        <v>0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D</v>
      </c>
      <c r="H2903" s="144" t="str">
        <f aca="false">$F2903&amp;$C2903</f>
        <v>6NGI-SOCAL</v>
      </c>
    </row>
    <row r="2904" customFormat="false" ht="12.75" hidden="false" customHeight="false" outlineLevel="0" collapsed="false">
      <c r="A2904" s="148" t="n">
        <v>40148</v>
      </c>
      <c r="B2904" s="144" t="s">
        <v>123</v>
      </c>
      <c r="C2904" s="144" t="s">
        <v>167</v>
      </c>
      <c r="D2904" s="145" t="n">
        <v>-102405.7726</v>
      </c>
      <c r="E2904" s="145" t="n">
        <v>0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D</v>
      </c>
      <c r="H2904" s="144" t="str">
        <f aca="false">$F2904&amp;$C2904</f>
        <v>6NGW/OPAL</v>
      </c>
    </row>
    <row r="2905" customFormat="false" ht="12.75" hidden="false" customHeight="false" outlineLevel="0" collapsed="false">
      <c r="A2905" s="148" t="n">
        <v>40179</v>
      </c>
      <c r="B2905" s="144" t="s">
        <v>123</v>
      </c>
      <c r="C2905" s="144" t="s">
        <v>46</v>
      </c>
      <c r="D2905" s="145" t="n">
        <v>82089.4188</v>
      </c>
      <c r="E2905" s="145" t="n">
        <v>0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D</v>
      </c>
      <c r="H2905" s="144" t="str">
        <f aca="false">$F2905&amp;$C2905</f>
        <v>6IF-ELPO/PERMIAN</v>
      </c>
    </row>
    <row r="2906" customFormat="false" ht="12.75" hidden="false" customHeight="false" outlineLevel="0" collapsed="false">
      <c r="A2906" s="148" t="n">
        <v>40179</v>
      </c>
      <c r="B2906" s="144" t="s">
        <v>123</v>
      </c>
      <c r="C2906" s="144" t="s">
        <v>18</v>
      </c>
      <c r="D2906" s="145" t="n">
        <v>0</v>
      </c>
      <c r="E2906" s="145" t="n">
        <v>0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D</v>
      </c>
      <c r="H2906" s="144" t="str">
        <f aca="false">$F2906&amp;$C2906</f>
        <v>6NGI-MALIN</v>
      </c>
    </row>
    <row r="2907" customFormat="false" ht="12.75" hidden="false" customHeight="false" outlineLevel="0" collapsed="false">
      <c r="A2907" s="148" t="n">
        <v>40179</v>
      </c>
      <c r="B2907" s="144" t="s">
        <v>123</v>
      </c>
      <c r="C2907" s="144" t="s">
        <v>20</v>
      </c>
      <c r="D2907" s="145" t="n">
        <v>-9469.0248</v>
      </c>
      <c r="E2907" s="145" t="n">
        <v>0</v>
      </c>
      <c r="F2907" s="149" t="n">
        <f aca="false">IF(REF_DT&lt;=LastDay,INDEX(IntraMonth_Buckets,MATCH($A2907,IntraSumMonths,0),1),INDEX(BucketTable,MATCH($A2907,SumMonths,0),1))</f>
        <v>6</v>
      </c>
      <c r="G2907" s="144" t="str">
        <f aca="false">INDEX(Book_Type,MATCH($B2907,Book,0),1)</f>
        <v>D</v>
      </c>
      <c r="H2907" s="144" t="str">
        <f aca="false">$F2907&amp;$C2907</f>
        <v>6NGI-SOCAL</v>
      </c>
    </row>
    <row r="2908" customFormat="false" ht="12.75" hidden="false" customHeight="false" outlineLevel="0" collapsed="false">
      <c r="A2908" s="148" t="n">
        <v>40179</v>
      </c>
      <c r="B2908" s="144" t="s">
        <v>123</v>
      </c>
      <c r="C2908" s="144" t="s">
        <v>167</v>
      </c>
      <c r="D2908" s="145" t="n">
        <v>-101874.0084</v>
      </c>
      <c r="E2908" s="145" t="n">
        <v>0</v>
      </c>
      <c r="F2908" s="149" t="n">
        <f aca="false">IF(REF_DT&lt;=LastDay,INDEX(IntraMonth_Buckets,MATCH($A2908,IntraSumMonths,0),1),INDEX(BucketTable,MATCH($A2908,SumMonths,0),1))</f>
        <v>6</v>
      </c>
      <c r="G2908" s="144" t="str">
        <f aca="false">INDEX(Book_Type,MATCH($B2908,Book,0),1)</f>
        <v>D</v>
      </c>
      <c r="H2908" s="144" t="str">
        <f aca="false">$F2908&amp;$C2908</f>
        <v>6NGW/OPAL</v>
      </c>
    </row>
    <row r="2909" customFormat="false" ht="12.75" hidden="false" customHeight="false" outlineLevel="0" collapsed="false">
      <c r="A2909" s="148" t="n">
        <v>40210</v>
      </c>
      <c r="B2909" s="144" t="s">
        <v>123</v>
      </c>
      <c r="C2909" s="144" t="s">
        <v>46</v>
      </c>
      <c r="D2909" s="145" t="n">
        <v>82605.163</v>
      </c>
      <c r="E2909" s="145" t="n">
        <v>0</v>
      </c>
      <c r="F2909" s="149" t="n">
        <f aca="false">IF(REF_DT&lt;=LastDay,INDEX(IntraMonth_Buckets,MATCH($A2909,IntraSumMonths,0),1),INDEX(BucketTable,MATCH($A2909,SumMonths,0),1))</f>
        <v>6</v>
      </c>
      <c r="G2909" s="144" t="str">
        <f aca="false">INDEX(Book_Type,MATCH($B2909,Book,0),1)</f>
        <v>D</v>
      </c>
      <c r="H2909" s="144" t="str">
        <f aca="false">$F2909&amp;$C2909</f>
        <v>6IF-ELPO/PERMIAN</v>
      </c>
    </row>
    <row r="2910" customFormat="false" ht="12.75" hidden="false" customHeight="false" outlineLevel="0" collapsed="false">
      <c r="A2910" s="148" t="n">
        <v>40210</v>
      </c>
      <c r="B2910" s="144" t="s">
        <v>123</v>
      </c>
      <c r="C2910" s="144" t="s">
        <v>18</v>
      </c>
      <c r="D2910" s="145" t="n">
        <v>0</v>
      </c>
      <c r="E2910" s="145" t="n">
        <v>0</v>
      </c>
      <c r="F2910" s="149" t="n">
        <f aca="false">IF(REF_DT&lt;=LastDay,INDEX(IntraMonth_Buckets,MATCH($A2910,IntraSumMonths,0),1),INDEX(BucketTable,MATCH($A2910,SumMonths,0),1))</f>
        <v>6</v>
      </c>
      <c r="G2910" s="144" t="str">
        <f aca="false">INDEX(Book_Type,MATCH($B2910,Book,0),1)</f>
        <v>D</v>
      </c>
      <c r="H2910" s="144" t="str">
        <f aca="false">$F2910&amp;$C2910</f>
        <v>6NGI-MALIN</v>
      </c>
    </row>
    <row r="2911" customFormat="false" ht="12.75" hidden="false" customHeight="false" outlineLevel="0" collapsed="false">
      <c r="A2911" s="148" t="n">
        <v>40210</v>
      </c>
      <c r="B2911" s="144" t="s">
        <v>123</v>
      </c>
      <c r="C2911" s="144" t="s">
        <v>20</v>
      </c>
      <c r="D2911" s="145" t="n">
        <v>-9394.1871</v>
      </c>
      <c r="E2911" s="145" t="n">
        <v>0</v>
      </c>
      <c r="F2911" s="149" t="n">
        <f aca="false">IF(REF_DT&lt;=LastDay,INDEX(IntraMonth_Buckets,MATCH($A2911,IntraSumMonths,0),1),INDEX(BucketTable,MATCH($A2911,SumMonths,0),1))</f>
        <v>6</v>
      </c>
      <c r="G2911" s="144" t="str">
        <f aca="false">INDEX(Book_Type,MATCH($B2911,Book,0),1)</f>
        <v>D</v>
      </c>
      <c r="H2911" s="144" t="str">
        <f aca="false">$F2911&amp;$C2911</f>
        <v>6NGI-SOCAL</v>
      </c>
    </row>
    <row r="2912" customFormat="false" ht="12.75" hidden="false" customHeight="false" outlineLevel="0" collapsed="false">
      <c r="A2912" s="148" t="n">
        <v>40210</v>
      </c>
      <c r="B2912" s="144" t="s">
        <v>123</v>
      </c>
      <c r="C2912" s="144" t="s">
        <v>167</v>
      </c>
      <c r="D2912" s="145" t="n">
        <v>-91535.7868</v>
      </c>
      <c r="E2912" s="145" t="n">
        <v>0</v>
      </c>
      <c r="F2912" s="149" t="n">
        <f aca="false">IF(REF_DT&lt;=LastDay,INDEX(IntraMonth_Buckets,MATCH($A2912,IntraSumMonths,0),1),INDEX(BucketTable,MATCH($A2912,SumMonths,0),1))</f>
        <v>6</v>
      </c>
      <c r="G2912" s="144" t="str">
        <f aca="false">INDEX(Book_Type,MATCH($B2912,Book,0),1)</f>
        <v>D</v>
      </c>
      <c r="H2912" s="144" t="str">
        <f aca="false">$F2912&amp;$C2912</f>
        <v>6NGW/OPAL</v>
      </c>
    </row>
    <row r="2913" customFormat="false" ht="12.75" hidden="false" customHeight="false" outlineLevel="0" collapsed="false">
      <c r="A2913" s="148" t="n">
        <v>40238</v>
      </c>
      <c r="B2913" s="144" t="s">
        <v>123</v>
      </c>
      <c r="C2913" s="144" t="s">
        <v>46</v>
      </c>
      <c r="D2913" s="145" t="n">
        <v>82215.0383</v>
      </c>
      <c r="E2913" s="145" t="n">
        <v>0</v>
      </c>
      <c r="F2913" s="149" t="n">
        <f aca="false">IF(REF_DT&lt;=LastDay,INDEX(IntraMonth_Buckets,MATCH($A2913,IntraSumMonths,0),1),INDEX(BucketTable,MATCH($A2913,SumMonths,0),1))</f>
        <v>6</v>
      </c>
      <c r="G2913" s="144" t="str">
        <f aca="false">INDEX(Book_Type,MATCH($B2913,Book,0),1)</f>
        <v>D</v>
      </c>
      <c r="H2913" s="144" t="str">
        <f aca="false">$F2913&amp;$C2913</f>
        <v>6IF-ELPO/PERMIAN</v>
      </c>
    </row>
    <row r="2914" customFormat="false" ht="12.75" hidden="false" customHeight="false" outlineLevel="0" collapsed="false">
      <c r="A2914" s="148" t="n">
        <v>40238</v>
      </c>
      <c r="B2914" s="144" t="s">
        <v>123</v>
      </c>
      <c r="C2914" s="144" t="s">
        <v>18</v>
      </c>
      <c r="D2914" s="145" t="n">
        <v>0</v>
      </c>
      <c r="E2914" s="145" t="n">
        <v>0</v>
      </c>
      <c r="F2914" s="149" t="n">
        <f aca="false">IF(REF_DT&lt;=LastDay,INDEX(IntraMonth_Buckets,MATCH($A2914,IntraSumMonths,0),1),INDEX(BucketTable,MATCH($A2914,SumMonths,0),1))</f>
        <v>6</v>
      </c>
      <c r="G2914" s="144" t="str">
        <f aca="false">INDEX(Book_Type,MATCH($B2914,Book,0),1)</f>
        <v>D</v>
      </c>
      <c r="H2914" s="144" t="str">
        <f aca="false">$F2914&amp;$C2914</f>
        <v>6NGI-MALIN</v>
      </c>
    </row>
    <row r="2915" customFormat="false" ht="12.75" hidden="false" customHeight="false" outlineLevel="0" collapsed="false">
      <c r="A2915" s="148" t="n">
        <v>40238</v>
      </c>
      <c r="B2915" s="144" t="s">
        <v>123</v>
      </c>
      <c r="C2915" s="144" t="s">
        <v>20</v>
      </c>
      <c r="D2915" s="145" t="n">
        <v>-11581.2052</v>
      </c>
      <c r="E2915" s="145" t="n">
        <v>0</v>
      </c>
      <c r="F2915" s="149" t="n">
        <f aca="false">IF(REF_DT&lt;=LastDay,INDEX(IntraMonth_Buckets,MATCH($A2915,IntraSumMonths,0),1),INDEX(BucketTable,MATCH($A2915,SumMonths,0),1))</f>
        <v>6</v>
      </c>
      <c r="G2915" s="144" t="str">
        <f aca="false">INDEX(Book_Type,MATCH($B2915,Book,0),1)</f>
        <v>D</v>
      </c>
      <c r="H2915" s="144" t="str">
        <f aca="false">$F2915&amp;$C2915</f>
        <v>6NGI-SOCAL</v>
      </c>
    </row>
    <row r="2916" customFormat="false" ht="12.75" hidden="false" customHeight="false" outlineLevel="0" collapsed="false">
      <c r="A2916" s="148" t="n">
        <v>40238</v>
      </c>
      <c r="B2916" s="144" t="s">
        <v>123</v>
      </c>
      <c r="C2916" s="144" t="s">
        <v>167</v>
      </c>
      <c r="D2916" s="145" t="n">
        <v>-100864.5724</v>
      </c>
      <c r="E2916" s="145" t="n">
        <v>0</v>
      </c>
      <c r="F2916" s="149" t="n">
        <f aca="false">IF(REF_DT&lt;=LastDay,INDEX(IntraMonth_Buckets,MATCH($A2916,IntraSumMonths,0),1),INDEX(BucketTable,MATCH($A2916,SumMonths,0),1))</f>
        <v>6</v>
      </c>
      <c r="G2916" s="144" t="str">
        <f aca="false">INDEX(Book_Type,MATCH($B2916,Book,0),1)</f>
        <v>D</v>
      </c>
      <c r="H2916" s="144" t="str">
        <f aca="false">$F2916&amp;$C2916</f>
        <v>6NGW/OPAL</v>
      </c>
    </row>
    <row r="2917" customFormat="false" ht="12.75" hidden="false" customHeight="false" outlineLevel="0" collapsed="false">
      <c r="A2917" s="148" t="n">
        <v>40269</v>
      </c>
      <c r="B2917" s="144" t="s">
        <v>123</v>
      </c>
      <c r="C2917" s="144" t="s">
        <v>46</v>
      </c>
      <c r="D2917" s="145" t="n">
        <v>78980.9474</v>
      </c>
      <c r="E2917" s="145" t="n">
        <v>0</v>
      </c>
      <c r="F2917" s="149" t="n">
        <f aca="false">IF(REF_DT&lt;=LastDay,INDEX(IntraMonth_Buckets,MATCH($A2917,IntraSumMonths,0),1),INDEX(BucketTable,MATCH($A2917,SumMonths,0),1))</f>
        <v>6</v>
      </c>
      <c r="G2917" s="144" t="str">
        <f aca="false">INDEX(Book_Type,MATCH($B2917,Book,0),1)</f>
        <v>D</v>
      </c>
      <c r="H2917" s="144" t="str">
        <f aca="false">$F2917&amp;$C2917</f>
        <v>6IF-ELPO/PERMIAN</v>
      </c>
    </row>
    <row r="2918" customFormat="false" ht="12.75" hidden="false" customHeight="false" outlineLevel="0" collapsed="false">
      <c r="A2918" s="148" t="n">
        <v>40269</v>
      </c>
      <c r="B2918" s="144" t="s">
        <v>123</v>
      </c>
      <c r="C2918" s="144" t="s">
        <v>18</v>
      </c>
      <c r="D2918" s="145" t="n">
        <v>0</v>
      </c>
      <c r="E2918" s="145" t="n">
        <v>0</v>
      </c>
      <c r="F2918" s="149" t="n">
        <f aca="false">IF(REF_DT&lt;=LastDay,INDEX(IntraMonth_Buckets,MATCH($A2918,IntraSumMonths,0),1),INDEX(BucketTable,MATCH($A2918,SumMonths,0),1))</f>
        <v>6</v>
      </c>
      <c r="G2918" s="144" t="str">
        <f aca="false">INDEX(Book_Type,MATCH($B2918,Book,0),1)</f>
        <v>D</v>
      </c>
      <c r="H2918" s="144" t="str">
        <f aca="false">$F2918&amp;$C2918</f>
        <v>6NGI-MALIN</v>
      </c>
    </row>
    <row r="2919" customFormat="false" ht="12.75" hidden="false" customHeight="false" outlineLevel="0" collapsed="false">
      <c r="A2919" s="148" t="n">
        <v>40269</v>
      </c>
      <c r="B2919" s="144" t="s">
        <v>123</v>
      </c>
      <c r="C2919" s="144" t="s">
        <v>20</v>
      </c>
      <c r="D2919" s="145" t="n">
        <v>-7973.1199</v>
      </c>
      <c r="E2919" s="145" t="n">
        <v>0</v>
      </c>
      <c r="F2919" s="149" t="n">
        <f aca="false">IF(REF_DT&lt;=LastDay,INDEX(IntraMonth_Buckets,MATCH($A2919,IntraSumMonths,0),1),INDEX(BucketTable,MATCH($A2919,SumMonths,0),1))</f>
        <v>6</v>
      </c>
      <c r="G2919" s="144" t="str">
        <f aca="false">INDEX(Book_Type,MATCH($B2919,Book,0),1)</f>
        <v>D</v>
      </c>
      <c r="H2919" s="144" t="str">
        <f aca="false">$F2919&amp;$C2919</f>
        <v>6NGI-SOCAL</v>
      </c>
    </row>
    <row r="2920" customFormat="false" ht="12.75" hidden="false" customHeight="false" outlineLevel="0" collapsed="false">
      <c r="A2920" s="148" t="n">
        <v>40269</v>
      </c>
      <c r="B2920" s="144" t="s">
        <v>123</v>
      </c>
      <c r="C2920" s="144" t="s">
        <v>167</v>
      </c>
      <c r="D2920" s="145" t="n">
        <v>-97098.9674</v>
      </c>
      <c r="E2920" s="145" t="n">
        <v>0</v>
      </c>
      <c r="F2920" s="149" t="n">
        <f aca="false">IF(REF_DT&lt;=LastDay,INDEX(IntraMonth_Buckets,MATCH($A2920,IntraSumMonths,0),1),INDEX(BucketTable,MATCH($A2920,SumMonths,0),1))</f>
        <v>6</v>
      </c>
      <c r="G2920" s="144" t="str">
        <f aca="false">INDEX(Book_Type,MATCH($B2920,Book,0),1)</f>
        <v>D</v>
      </c>
      <c r="H2920" s="144" t="str">
        <f aca="false">$F2920&amp;$C2920</f>
        <v>6NGW/OPAL</v>
      </c>
    </row>
    <row r="2921" customFormat="false" ht="12.75" hidden="false" customHeight="false" outlineLevel="0" collapsed="false">
      <c r="A2921" s="148" t="n">
        <v>40299</v>
      </c>
      <c r="B2921" s="144" t="s">
        <v>123</v>
      </c>
      <c r="C2921" s="144" t="s">
        <v>46</v>
      </c>
      <c r="D2921" s="145" t="n">
        <v>81367.3793</v>
      </c>
      <c r="E2921" s="145" t="n">
        <v>0</v>
      </c>
      <c r="F2921" s="149" t="n">
        <f aca="false">IF(REF_DT&lt;=LastDay,INDEX(IntraMonth_Buckets,MATCH($A2921,IntraSumMonths,0),1),INDEX(BucketTable,MATCH($A2921,SumMonths,0),1))</f>
        <v>6</v>
      </c>
      <c r="G2921" s="144" t="str">
        <f aca="false">INDEX(Book_Type,MATCH($B2921,Book,0),1)</f>
        <v>D</v>
      </c>
      <c r="H2921" s="144" t="str">
        <f aca="false">$F2921&amp;$C2921</f>
        <v>6IF-ELPO/PERMIAN</v>
      </c>
    </row>
    <row r="2922" customFormat="false" ht="12.75" hidden="false" customHeight="false" outlineLevel="0" collapsed="false">
      <c r="A2922" s="148" t="n">
        <v>40299</v>
      </c>
      <c r="B2922" s="144" t="s">
        <v>123</v>
      </c>
      <c r="C2922" s="144" t="s">
        <v>18</v>
      </c>
      <c r="D2922" s="145" t="n">
        <v>0</v>
      </c>
      <c r="E2922" s="145" t="n">
        <v>0</v>
      </c>
      <c r="F2922" s="149" t="n">
        <f aca="false">IF(REF_DT&lt;=LastDay,INDEX(IntraMonth_Buckets,MATCH($A2922,IntraSumMonths,0),1),INDEX(BucketTable,MATCH($A2922,SumMonths,0),1))</f>
        <v>6</v>
      </c>
      <c r="G2922" s="144" t="str">
        <f aca="false">INDEX(Book_Type,MATCH($B2922,Book,0),1)</f>
        <v>D</v>
      </c>
      <c r="H2922" s="144" t="str">
        <f aca="false">$F2922&amp;$C2922</f>
        <v>6NGI-MALIN</v>
      </c>
    </row>
    <row r="2923" customFormat="false" ht="12.75" hidden="false" customHeight="false" outlineLevel="0" collapsed="false">
      <c r="A2923" s="148" t="n">
        <v>40299</v>
      </c>
      <c r="B2923" s="144" t="s">
        <v>123</v>
      </c>
      <c r="C2923" s="144" t="s">
        <v>20</v>
      </c>
      <c r="D2923" s="145" t="n">
        <v>-8416.1825</v>
      </c>
      <c r="E2923" s="145" t="n">
        <v>0</v>
      </c>
      <c r="F2923" s="149" t="n">
        <f aca="false">IF(REF_DT&lt;=LastDay,INDEX(IntraMonth_Buckets,MATCH($A2923,IntraSumMonths,0),1),INDEX(BucketTable,MATCH($A2923,SumMonths,0),1))</f>
        <v>6</v>
      </c>
      <c r="G2923" s="144" t="str">
        <f aca="false">INDEX(Book_Type,MATCH($B2923,Book,0),1)</f>
        <v>D</v>
      </c>
      <c r="H2923" s="144" t="str">
        <f aca="false">$F2923&amp;$C2923</f>
        <v>6NGI-SOCAL</v>
      </c>
    </row>
    <row r="2924" customFormat="false" ht="12.75" hidden="false" customHeight="false" outlineLevel="0" collapsed="false">
      <c r="A2924" s="148" t="n">
        <v>40330</v>
      </c>
      <c r="B2924" s="144" t="s">
        <v>123</v>
      </c>
      <c r="C2924" s="144" t="s">
        <v>46</v>
      </c>
      <c r="D2924" s="145" t="n">
        <v>80013.3797</v>
      </c>
      <c r="E2924" s="145" t="n">
        <v>0</v>
      </c>
      <c r="F2924" s="149" t="n">
        <f aca="false">IF(REF_DT&lt;=LastDay,INDEX(IntraMonth_Buckets,MATCH($A2924,IntraSumMonths,0),1),INDEX(BucketTable,MATCH($A2924,SumMonths,0),1))</f>
        <v>6</v>
      </c>
      <c r="G2924" s="144" t="str">
        <f aca="false">INDEX(Book_Type,MATCH($B2924,Book,0),1)</f>
        <v>D</v>
      </c>
      <c r="H2924" s="144" t="str">
        <f aca="false">$F2924&amp;$C2924</f>
        <v>6IF-ELPO/PERMIAN</v>
      </c>
    </row>
    <row r="2925" customFormat="false" ht="12.75" hidden="false" customHeight="false" outlineLevel="0" collapsed="false">
      <c r="A2925" s="148" t="n">
        <v>40330</v>
      </c>
      <c r="B2925" s="144" t="s">
        <v>123</v>
      </c>
      <c r="C2925" s="144" t="s">
        <v>18</v>
      </c>
      <c r="D2925" s="145" t="n">
        <v>0</v>
      </c>
      <c r="E2925" s="145" t="n">
        <v>0</v>
      </c>
      <c r="F2925" s="149" t="n">
        <f aca="false">IF(REF_DT&lt;=LastDay,INDEX(IntraMonth_Buckets,MATCH($A2925,IntraSumMonths,0),1),INDEX(BucketTable,MATCH($A2925,SumMonths,0),1))</f>
        <v>6</v>
      </c>
      <c r="G2925" s="144" t="str">
        <f aca="false">INDEX(Book_Type,MATCH($B2925,Book,0),1)</f>
        <v>D</v>
      </c>
      <c r="H2925" s="144" t="str">
        <f aca="false">$F2925&amp;$C2925</f>
        <v>6NGI-MALIN</v>
      </c>
    </row>
    <row r="2926" customFormat="false" ht="12.75" hidden="false" customHeight="false" outlineLevel="0" collapsed="false">
      <c r="A2926" s="148" t="n">
        <v>40330</v>
      </c>
      <c r="B2926" s="144" t="s">
        <v>123</v>
      </c>
      <c r="C2926" s="144" t="s">
        <v>20</v>
      </c>
      <c r="D2926" s="145" t="n">
        <v>-7895.7622</v>
      </c>
      <c r="E2926" s="145" t="n">
        <v>0</v>
      </c>
      <c r="F2926" s="149" t="n">
        <f aca="false">IF(REF_DT&lt;=LastDay,INDEX(IntraMonth_Buckets,MATCH($A2926,IntraSumMonths,0),1),INDEX(BucketTable,MATCH($A2926,SumMonths,0),1))</f>
        <v>6</v>
      </c>
      <c r="G2926" s="144" t="str">
        <f aca="false">INDEX(Book_Type,MATCH($B2926,Book,0),1)</f>
        <v>D</v>
      </c>
      <c r="H2926" s="144" t="str">
        <f aca="false">$F2926&amp;$C2926</f>
        <v>6NGI-SOCAL</v>
      </c>
    </row>
    <row r="2927" customFormat="false" ht="12.75" hidden="false" customHeight="false" outlineLevel="0" collapsed="false">
      <c r="A2927" s="148" t="n">
        <v>40360</v>
      </c>
      <c r="B2927" s="144" t="s">
        <v>123</v>
      </c>
      <c r="C2927" s="144" t="s">
        <v>46</v>
      </c>
      <c r="D2927" s="145" t="n">
        <v>80522.8829</v>
      </c>
      <c r="E2927" s="145" t="n">
        <v>0</v>
      </c>
      <c r="F2927" s="149" t="n">
        <f aca="false">IF(REF_DT&lt;=LastDay,INDEX(IntraMonth_Buckets,MATCH($A2927,IntraSumMonths,0),1),INDEX(BucketTable,MATCH($A2927,SumMonths,0),1))</f>
        <v>6</v>
      </c>
      <c r="G2927" s="144" t="str">
        <f aca="false">INDEX(Book_Type,MATCH($B2927,Book,0),1)</f>
        <v>D</v>
      </c>
      <c r="H2927" s="144" t="str">
        <f aca="false">$F2927&amp;$C2927</f>
        <v>6IF-ELPO/PERMIAN</v>
      </c>
    </row>
    <row r="2928" customFormat="false" ht="12.75" hidden="false" customHeight="false" outlineLevel="0" collapsed="false">
      <c r="A2928" s="148" t="n">
        <v>40360</v>
      </c>
      <c r="B2928" s="144" t="s">
        <v>123</v>
      </c>
      <c r="C2928" s="144" t="s">
        <v>18</v>
      </c>
      <c r="D2928" s="145" t="n">
        <v>0</v>
      </c>
      <c r="E2928" s="145" t="n">
        <v>0</v>
      </c>
      <c r="F2928" s="149" t="n">
        <f aca="false">IF(REF_DT&lt;=LastDay,INDEX(IntraMonth_Buckets,MATCH($A2928,IntraSumMonths,0),1),INDEX(BucketTable,MATCH($A2928,SumMonths,0),1))</f>
        <v>6</v>
      </c>
      <c r="G2928" s="144" t="str">
        <f aca="false">INDEX(Book_Type,MATCH($B2928,Book,0),1)</f>
        <v>D</v>
      </c>
      <c r="H2928" s="144" t="str">
        <f aca="false">$F2928&amp;$C2928</f>
        <v>6NGI-MALIN</v>
      </c>
    </row>
    <row r="2929" customFormat="false" ht="12.75" hidden="false" customHeight="false" outlineLevel="0" collapsed="false">
      <c r="A2929" s="148" t="n">
        <v>40360</v>
      </c>
      <c r="B2929" s="144" t="s">
        <v>123</v>
      </c>
      <c r="C2929" s="144" t="s">
        <v>20</v>
      </c>
      <c r="D2929" s="145" t="n">
        <v>-7799.1984</v>
      </c>
      <c r="E2929" s="145" t="n">
        <v>0</v>
      </c>
      <c r="F2929" s="149" t="n">
        <f aca="false">IF(REF_DT&lt;=LastDay,INDEX(IntraMonth_Buckets,MATCH($A2929,IntraSumMonths,0),1),INDEX(BucketTable,MATCH($A2929,SumMonths,0),1))</f>
        <v>6</v>
      </c>
      <c r="G2929" s="144" t="str">
        <f aca="false">INDEX(Book_Type,MATCH($B2929,Book,0),1)</f>
        <v>D</v>
      </c>
      <c r="H2929" s="144" t="str">
        <f aca="false">$F2929&amp;$C2929</f>
        <v>6NGI-SOCAL</v>
      </c>
    </row>
    <row r="2930" customFormat="false" ht="12.75" hidden="false" customHeight="false" outlineLevel="0" collapsed="false">
      <c r="A2930" s="148" t="n">
        <v>40391</v>
      </c>
      <c r="B2930" s="144" t="s">
        <v>123</v>
      </c>
      <c r="C2930" s="144" t="s">
        <v>18</v>
      </c>
      <c r="D2930" s="145" t="n">
        <v>0</v>
      </c>
      <c r="E2930" s="145" t="n">
        <v>0</v>
      </c>
      <c r="F2930" s="149" t="n">
        <f aca="false">IF(REF_DT&lt;=LastDay,INDEX(IntraMonth_Buckets,MATCH($A2930,IntraSumMonths,0),1),INDEX(BucketTable,MATCH($A2930,SumMonths,0),1))</f>
        <v>6</v>
      </c>
      <c r="G2930" s="144" t="str">
        <f aca="false">INDEX(Book_Type,MATCH($B2930,Book,0),1)</f>
        <v>D</v>
      </c>
      <c r="H2930" s="144" t="str">
        <f aca="false">$F2930&amp;$C2930</f>
        <v>6NGI-MALIN</v>
      </c>
    </row>
    <row r="2931" customFormat="false" ht="12.75" hidden="false" customHeight="false" outlineLevel="0" collapsed="false">
      <c r="A2931" s="148" t="n">
        <v>40391</v>
      </c>
      <c r="B2931" s="144" t="s">
        <v>123</v>
      </c>
      <c r="C2931" s="144" t="s">
        <v>20</v>
      </c>
      <c r="D2931" s="145" t="n">
        <v>-7769.1615</v>
      </c>
      <c r="E2931" s="145" t="n">
        <v>0</v>
      </c>
      <c r="F2931" s="149" t="n">
        <f aca="false">IF(REF_DT&lt;=LastDay,INDEX(IntraMonth_Buckets,MATCH($A2931,IntraSumMonths,0),1),INDEX(BucketTable,MATCH($A2931,SumMonths,0),1))</f>
        <v>6</v>
      </c>
      <c r="G2931" s="144" t="str">
        <f aca="false">INDEX(Book_Type,MATCH($B2931,Book,0),1)</f>
        <v>D</v>
      </c>
      <c r="H2931" s="144" t="str">
        <f aca="false">$F2931&amp;$C2931</f>
        <v>6NGI-SOCAL</v>
      </c>
    </row>
    <row r="2932" customFormat="false" ht="12.75" hidden="false" customHeight="false" outlineLevel="0" collapsed="false">
      <c r="A2932" s="148" t="n">
        <v>40422</v>
      </c>
      <c r="B2932" s="144" t="s">
        <v>123</v>
      </c>
      <c r="C2932" s="144" t="s">
        <v>18</v>
      </c>
      <c r="D2932" s="145" t="n">
        <v>0</v>
      </c>
      <c r="E2932" s="145" t="n">
        <v>0</v>
      </c>
      <c r="F2932" s="149" t="n">
        <f aca="false">IF(REF_DT&lt;=LastDay,INDEX(IntraMonth_Buckets,MATCH($A2932,IntraSumMonths,0),1),INDEX(BucketTable,MATCH($A2932,SumMonths,0),1))</f>
        <v>6</v>
      </c>
      <c r="G2932" s="144" t="str">
        <f aca="false">INDEX(Book_Type,MATCH($B2932,Book,0),1)</f>
        <v>D</v>
      </c>
      <c r="H2932" s="144" t="str">
        <f aca="false">$F2932&amp;$C2932</f>
        <v>6NGI-MALIN</v>
      </c>
    </row>
    <row r="2933" customFormat="false" ht="12.75" hidden="false" customHeight="false" outlineLevel="0" collapsed="false">
      <c r="A2933" s="148" t="n">
        <v>40422</v>
      </c>
      <c r="B2933" s="144" t="s">
        <v>123</v>
      </c>
      <c r="C2933" s="144" t="s">
        <v>20</v>
      </c>
      <c r="D2933" s="145" t="n">
        <v>-548.603</v>
      </c>
      <c r="E2933" s="145" t="n">
        <v>0</v>
      </c>
      <c r="F2933" s="149" t="n">
        <f aca="false">IF(REF_DT&lt;=LastDay,INDEX(IntraMonth_Buckets,MATCH($A2933,IntraSumMonths,0),1),INDEX(BucketTable,MATCH($A2933,SumMonths,0),1))</f>
        <v>6</v>
      </c>
      <c r="G2933" s="144" t="str">
        <f aca="false">INDEX(Book_Type,MATCH($B2933,Book,0),1)</f>
        <v>D</v>
      </c>
      <c r="H2933" s="144" t="str">
        <f aca="false">$F2933&amp;$C2933</f>
        <v>6NGI-SOCAL</v>
      </c>
    </row>
    <row r="2934" customFormat="false" ht="12.75" hidden="false" customHeight="false" outlineLevel="0" collapsed="false">
      <c r="A2934" s="148" t="n">
        <v>40452</v>
      </c>
      <c r="B2934" s="144" t="s">
        <v>123</v>
      </c>
      <c r="C2934" s="144" t="s">
        <v>18</v>
      </c>
      <c r="D2934" s="145" t="n">
        <v>0</v>
      </c>
      <c r="E2934" s="145" t="n">
        <v>0</v>
      </c>
      <c r="F2934" s="149" t="n">
        <f aca="false">IF(REF_DT&lt;=LastDay,INDEX(IntraMonth_Buckets,MATCH($A2934,IntraSumMonths,0),1),INDEX(BucketTable,MATCH($A2934,SumMonths,0),1))</f>
        <v>6</v>
      </c>
      <c r="G2934" s="144" t="str">
        <f aca="false">INDEX(Book_Type,MATCH($B2934,Book,0),1)</f>
        <v>D</v>
      </c>
      <c r="H2934" s="144" t="str">
        <f aca="false">$F2934&amp;$C2934</f>
        <v>6NGI-MALIN</v>
      </c>
    </row>
    <row r="2935" customFormat="false" ht="12.75" hidden="false" customHeight="false" outlineLevel="0" collapsed="false">
      <c r="A2935" s="148" t="n">
        <v>40452</v>
      </c>
      <c r="B2935" s="144" t="s">
        <v>123</v>
      </c>
      <c r="C2935" s="144" t="s">
        <v>20</v>
      </c>
      <c r="D2935" s="145" t="n">
        <v>-535.7255</v>
      </c>
      <c r="E2935" s="145" t="n">
        <v>0</v>
      </c>
      <c r="F2935" s="149" t="n">
        <f aca="false">IF(REF_DT&lt;=LastDay,INDEX(IntraMonth_Buckets,MATCH($A2935,IntraSumMonths,0),1),INDEX(BucketTable,MATCH($A2935,SumMonths,0),1))</f>
        <v>6</v>
      </c>
      <c r="G2935" s="144" t="str">
        <f aca="false">INDEX(Book_Type,MATCH($B2935,Book,0),1)</f>
        <v>D</v>
      </c>
      <c r="H2935" s="144" t="str">
        <f aca="false">$F2935&amp;$C2935</f>
        <v>6NGI-SOCAL</v>
      </c>
    </row>
    <row r="2936" customFormat="false" ht="12.75" hidden="false" customHeight="false" outlineLevel="0" collapsed="false">
      <c r="A2936" s="148" t="n">
        <v>40483</v>
      </c>
      <c r="B2936" s="144" t="s">
        <v>123</v>
      </c>
      <c r="C2936" s="144" t="s">
        <v>18</v>
      </c>
      <c r="D2936" s="145" t="n">
        <v>0</v>
      </c>
      <c r="E2936" s="145" t="n">
        <v>0</v>
      </c>
      <c r="F2936" s="149" t="n">
        <f aca="false">IF(REF_DT&lt;=LastDay,INDEX(IntraMonth_Buckets,MATCH($A2936,IntraSumMonths,0),1),INDEX(BucketTable,MATCH($A2936,SumMonths,0),1))</f>
        <v>6</v>
      </c>
      <c r="G2936" s="144" t="str">
        <f aca="false">INDEX(Book_Type,MATCH($B2936,Book,0),1)</f>
        <v>D</v>
      </c>
      <c r="H2936" s="144" t="str">
        <f aca="false">$F2936&amp;$C2936</f>
        <v>6NGI-MALIN</v>
      </c>
    </row>
    <row r="2937" customFormat="false" ht="12.75" hidden="false" customHeight="false" outlineLevel="0" collapsed="false">
      <c r="A2937" s="148" t="n">
        <v>40483</v>
      </c>
      <c r="B2937" s="144" t="s">
        <v>123</v>
      </c>
      <c r="C2937" s="144" t="s">
        <v>20</v>
      </c>
      <c r="D2937" s="145" t="n">
        <v>-579.6461</v>
      </c>
      <c r="E2937" s="145" t="n">
        <v>0</v>
      </c>
      <c r="F2937" s="149" t="n">
        <f aca="false">IF(REF_DT&lt;=LastDay,INDEX(IntraMonth_Buckets,MATCH($A2937,IntraSumMonths,0),1),INDEX(BucketTable,MATCH($A2937,SumMonths,0),1))</f>
        <v>6</v>
      </c>
      <c r="G2937" s="144" t="str">
        <f aca="false">INDEX(Book_Type,MATCH($B2937,Book,0),1)</f>
        <v>D</v>
      </c>
      <c r="H2937" s="144" t="str">
        <f aca="false">$F2937&amp;$C2937</f>
        <v>6NGI-SOCAL</v>
      </c>
    </row>
    <row r="2938" customFormat="false" ht="12.75" hidden="false" customHeight="false" outlineLevel="0" collapsed="false">
      <c r="A2938" s="148" t="n">
        <v>40513</v>
      </c>
      <c r="B2938" s="144" t="s">
        <v>123</v>
      </c>
      <c r="C2938" s="144" t="s">
        <v>18</v>
      </c>
      <c r="D2938" s="145" t="n">
        <v>0</v>
      </c>
      <c r="E2938" s="145" t="n">
        <v>0</v>
      </c>
      <c r="F2938" s="149" t="n">
        <f aca="false">IF(REF_DT&lt;=LastDay,INDEX(IntraMonth_Buckets,MATCH($A2938,IntraSumMonths,0),1),INDEX(BucketTable,MATCH($A2938,SumMonths,0),1))</f>
        <v>6</v>
      </c>
      <c r="G2938" s="144" t="str">
        <f aca="false">INDEX(Book_Type,MATCH($B2938,Book,0),1)</f>
        <v>D</v>
      </c>
      <c r="H2938" s="144" t="str">
        <f aca="false">$F2938&amp;$C2938</f>
        <v>6NGI-MALIN</v>
      </c>
    </row>
    <row r="2939" customFormat="false" ht="12.75" hidden="false" customHeight="false" outlineLevel="0" collapsed="false">
      <c r="A2939" s="148" t="n">
        <v>40513</v>
      </c>
      <c r="B2939" s="144" t="s">
        <v>123</v>
      </c>
      <c r="C2939" s="144" t="s">
        <v>20</v>
      </c>
      <c r="D2939" s="145" t="n">
        <v>-556.1424</v>
      </c>
      <c r="E2939" s="145" t="n">
        <v>0</v>
      </c>
      <c r="F2939" s="149" t="n">
        <f aca="false">IF(REF_DT&lt;=LastDay,INDEX(IntraMonth_Buckets,MATCH($A2939,IntraSumMonths,0),1),INDEX(BucketTable,MATCH($A2939,SumMonths,0),1))</f>
        <v>6</v>
      </c>
      <c r="G2939" s="144" t="str">
        <f aca="false">INDEX(Book_Type,MATCH($B2939,Book,0),1)</f>
        <v>D</v>
      </c>
      <c r="H2939" s="144" t="str">
        <f aca="false">$F2939&amp;$C2939</f>
        <v>6NGI-SOCAL</v>
      </c>
    </row>
    <row r="2940" customFormat="false" ht="12.75" hidden="false" customHeight="false" outlineLevel="0" collapsed="false">
      <c r="A2940" s="148" t="n">
        <v>40544</v>
      </c>
      <c r="B2940" s="144" t="s">
        <v>123</v>
      </c>
      <c r="C2940" s="144" t="s">
        <v>18</v>
      </c>
      <c r="D2940" s="145" t="n">
        <v>0</v>
      </c>
      <c r="E2940" s="145" t="n">
        <v>0</v>
      </c>
      <c r="F2940" s="149" t="n">
        <f aca="false">IF(REF_DT&lt;=LastDay,INDEX(IntraMonth_Buckets,MATCH($A2940,IntraSumMonths,0),1),INDEX(BucketTable,MATCH($A2940,SumMonths,0),1))</f>
        <v>6</v>
      </c>
      <c r="G2940" s="144" t="str">
        <f aca="false">INDEX(Book_Type,MATCH($B2940,Book,0),1)</f>
        <v>D</v>
      </c>
      <c r="H2940" s="144" t="str">
        <f aca="false">$F2940&amp;$C2940</f>
        <v>6NGI-MALIN</v>
      </c>
    </row>
    <row r="2941" customFormat="false" ht="12.75" hidden="false" customHeight="false" outlineLevel="0" collapsed="false">
      <c r="A2941" s="148" t="n">
        <v>40544</v>
      </c>
      <c r="B2941" s="144" t="s">
        <v>123</v>
      </c>
      <c r="C2941" s="144" t="s">
        <v>20</v>
      </c>
      <c r="D2941" s="145" t="n">
        <v>-259.2835</v>
      </c>
      <c r="E2941" s="145" t="n">
        <v>0</v>
      </c>
      <c r="F2941" s="149" t="n">
        <f aca="false">IF(REF_DT&lt;=LastDay,INDEX(IntraMonth_Buckets,MATCH($A2941,IntraSumMonths,0),1),INDEX(BucketTable,MATCH($A2941,SumMonths,0),1))</f>
        <v>6</v>
      </c>
      <c r="G2941" s="144" t="str">
        <f aca="false">INDEX(Book_Type,MATCH($B2941,Book,0),1)</f>
        <v>D</v>
      </c>
      <c r="H2941" s="144" t="str">
        <f aca="false">$F2941&amp;$C2941</f>
        <v>6NGI-SOCAL</v>
      </c>
    </row>
    <row r="2942" customFormat="false" ht="12.75" hidden="false" customHeight="false" outlineLevel="0" collapsed="false">
      <c r="A2942" s="148" t="n">
        <v>40575</v>
      </c>
      <c r="B2942" s="144" t="s">
        <v>123</v>
      </c>
      <c r="C2942" s="144" t="s">
        <v>18</v>
      </c>
      <c r="D2942" s="145" t="n">
        <v>0</v>
      </c>
      <c r="E2942" s="145" t="n">
        <v>0</v>
      </c>
      <c r="F2942" s="149" t="n">
        <f aca="false">IF(REF_DT&lt;=LastDay,INDEX(IntraMonth_Buckets,MATCH($A2942,IntraSumMonths,0),1),INDEX(BucketTable,MATCH($A2942,SumMonths,0),1))</f>
        <v>6</v>
      </c>
      <c r="G2942" s="144" t="str">
        <f aca="false">INDEX(Book_Type,MATCH($B2942,Book,0),1)</f>
        <v>D</v>
      </c>
      <c r="H2942" s="144" t="str">
        <f aca="false">$F2942&amp;$C2942</f>
        <v>6NGI-MALIN</v>
      </c>
    </row>
    <row r="2943" customFormat="false" ht="12.75" hidden="false" customHeight="false" outlineLevel="0" collapsed="false">
      <c r="A2943" s="148" t="n">
        <v>40575</v>
      </c>
      <c r="B2943" s="144" t="s">
        <v>123</v>
      </c>
      <c r="C2943" s="144" t="s">
        <v>20</v>
      </c>
      <c r="D2943" s="145" t="n">
        <v>-252.3522</v>
      </c>
      <c r="E2943" s="145" t="n">
        <v>0</v>
      </c>
      <c r="F2943" s="149" t="n">
        <f aca="false">IF(REF_DT&lt;=LastDay,INDEX(IntraMonth_Buckets,MATCH($A2943,IntraSumMonths,0),1),INDEX(BucketTable,MATCH($A2943,SumMonths,0),1))</f>
        <v>6</v>
      </c>
      <c r="G2943" s="144" t="str">
        <f aca="false">INDEX(Book_Type,MATCH($B2943,Book,0),1)</f>
        <v>D</v>
      </c>
      <c r="H2943" s="144" t="str">
        <f aca="false">$F2943&amp;$C2943</f>
        <v>6NGI-SOCAL</v>
      </c>
    </row>
    <row r="2944" customFormat="false" ht="12.75" hidden="false" customHeight="false" outlineLevel="0" collapsed="false">
      <c r="A2944" s="148" t="n">
        <v>40603</v>
      </c>
      <c r="B2944" s="144" t="s">
        <v>123</v>
      </c>
      <c r="C2944" s="144" t="s">
        <v>18</v>
      </c>
      <c r="D2944" s="145" t="n">
        <v>0</v>
      </c>
      <c r="E2944" s="145" t="n">
        <v>0</v>
      </c>
      <c r="F2944" s="149" t="n">
        <f aca="false">IF(REF_DT&lt;=LastDay,INDEX(IntraMonth_Buckets,MATCH($A2944,IntraSumMonths,0),1),INDEX(BucketTable,MATCH($A2944,SumMonths,0),1))</f>
        <v>6</v>
      </c>
      <c r="G2944" s="144" t="str">
        <f aca="false">INDEX(Book_Type,MATCH($B2944,Book,0),1)</f>
        <v>D</v>
      </c>
      <c r="H2944" s="144" t="str">
        <f aca="false">$F2944&amp;$C2944</f>
        <v>6NGI-MALIN</v>
      </c>
    </row>
    <row r="2945" customFormat="false" ht="12.75" hidden="false" customHeight="false" outlineLevel="0" collapsed="false">
      <c r="A2945" s="148" t="n">
        <v>40603</v>
      </c>
      <c r="B2945" s="144" t="s">
        <v>123</v>
      </c>
      <c r="C2945" s="144" t="s">
        <v>20</v>
      </c>
      <c r="D2945" s="145" t="n">
        <v>-265.7762</v>
      </c>
      <c r="E2945" s="145" t="n">
        <v>0</v>
      </c>
      <c r="F2945" s="149" t="n">
        <f aca="false">IF(REF_DT&lt;=LastDay,INDEX(IntraMonth_Buckets,MATCH($A2945,IntraSumMonths,0),1),INDEX(BucketTable,MATCH($A2945,SumMonths,0),1))</f>
        <v>6</v>
      </c>
      <c r="G2945" s="144" t="str">
        <f aca="false">INDEX(Book_Type,MATCH($B2945,Book,0),1)</f>
        <v>D</v>
      </c>
      <c r="H2945" s="144" t="str">
        <f aca="false">$F2945&amp;$C2945</f>
        <v>6NGI-SOCAL</v>
      </c>
    </row>
    <row r="2946" customFormat="false" ht="12.75" hidden="false" customHeight="false" outlineLevel="0" collapsed="false">
      <c r="A2946" s="148" t="n">
        <v>40634</v>
      </c>
      <c r="B2946" s="144" t="s">
        <v>123</v>
      </c>
      <c r="C2946" s="144" t="s">
        <v>18</v>
      </c>
      <c r="D2946" s="145" t="n">
        <v>0</v>
      </c>
      <c r="E2946" s="145" t="n">
        <v>0</v>
      </c>
      <c r="F2946" s="149" t="n">
        <f aca="false">IF(REF_DT&lt;=LastDay,INDEX(IntraMonth_Buckets,MATCH($A2946,IntraSumMonths,0),1),INDEX(BucketTable,MATCH($A2946,SumMonths,0),1))</f>
        <v>6</v>
      </c>
      <c r="G2946" s="144" t="str">
        <f aca="false">INDEX(Book_Type,MATCH($B2946,Book,0),1)</f>
        <v>D</v>
      </c>
      <c r="H2946" s="144" t="str">
        <f aca="false">$F2946&amp;$C2946</f>
        <v>6NGI-MALIN</v>
      </c>
    </row>
    <row r="2947" customFormat="false" ht="12.75" hidden="false" customHeight="false" outlineLevel="0" collapsed="false">
      <c r="A2947" s="148" t="n">
        <v>40634</v>
      </c>
      <c r="B2947" s="144" t="s">
        <v>123</v>
      </c>
      <c r="C2947" s="144" t="s">
        <v>20</v>
      </c>
      <c r="D2947" s="145" t="n">
        <v>-243.059</v>
      </c>
      <c r="E2947" s="145" t="n">
        <v>0</v>
      </c>
      <c r="F2947" s="149" t="n">
        <f aca="false">IF(REF_DT&lt;=LastDay,INDEX(IntraMonth_Buckets,MATCH($A2947,IntraSumMonths,0),1),INDEX(BucketTable,MATCH($A2947,SumMonths,0),1))</f>
        <v>6</v>
      </c>
      <c r="G2947" s="144" t="str">
        <f aca="false">INDEX(Book_Type,MATCH($B2947,Book,0),1)</f>
        <v>D</v>
      </c>
      <c r="H2947" s="144" t="str">
        <f aca="false">$F2947&amp;$C2947</f>
        <v>6NGI-SOCAL</v>
      </c>
    </row>
    <row r="2948" customFormat="false" ht="12.75" hidden="false" customHeight="false" outlineLevel="0" collapsed="false">
      <c r="A2948" s="148" t="n">
        <v>40664</v>
      </c>
      <c r="B2948" s="144" t="s">
        <v>123</v>
      </c>
      <c r="C2948" s="144" t="s">
        <v>20</v>
      </c>
      <c r="D2948" s="145" t="n">
        <v>-272.5979</v>
      </c>
      <c r="E2948" s="145" t="n">
        <v>0</v>
      </c>
      <c r="F2948" s="149" t="n">
        <f aca="false">IF(REF_DT&lt;=LastDay,INDEX(IntraMonth_Buckets,MATCH($A2948,IntraSumMonths,0),1),INDEX(BucketTable,MATCH($A2948,SumMonths,0),1))</f>
        <v>6</v>
      </c>
      <c r="G2948" s="144" t="str">
        <f aca="false">INDEX(Book_Type,MATCH($B2948,Book,0),1)</f>
        <v>D</v>
      </c>
      <c r="H2948" s="144" t="str">
        <f aca="false">$F2948&amp;$C2948</f>
        <v>6NGI-SOCAL</v>
      </c>
    </row>
    <row r="2949" customFormat="false" ht="12.75" hidden="false" customHeight="false" outlineLevel="0" collapsed="false">
      <c r="A2949" s="148" t="n">
        <v>37189</v>
      </c>
      <c r="B2949" s="144" t="s">
        <v>138</v>
      </c>
      <c r="C2949" s="144" t="s">
        <v>22</v>
      </c>
      <c r="D2949" s="145" t="n">
        <v>0</v>
      </c>
      <c r="E2949" s="145" t="n">
        <v>0</v>
      </c>
      <c r="F2949" s="149" t="n">
        <f aca="false">IF(REF_DT&lt;=LastDay,INDEX(IntraMonth_Buckets,MATCH($A2949,IntraSumMonths,0),1),INDEX(BucketTable,MATCH($A2949,SumMonths,0),1))</f>
        <v>1</v>
      </c>
      <c r="G2949" s="144" t="str">
        <f aca="false">INDEX(Book_Type,MATCH($B2949,Book,0),1)</f>
        <v>M</v>
      </c>
      <c r="H2949" s="144" t="str">
        <f aca="false">$F2949&amp;$C2949</f>
        <v>1GDP-CAL BORDER</v>
      </c>
    </row>
    <row r="2950" customFormat="false" ht="12.75" hidden="false" customHeight="false" outlineLevel="0" collapsed="false">
      <c r="A2950" s="148" t="n">
        <v>37189</v>
      </c>
      <c r="B2950" s="144" t="s">
        <v>138</v>
      </c>
      <c r="C2950" s="144" t="s">
        <v>48</v>
      </c>
      <c r="D2950" s="145" t="n">
        <v>0</v>
      </c>
      <c r="E2950" s="145" t="n">
        <v>0</v>
      </c>
      <c r="F2950" s="149" t="n">
        <f aca="false">IF(REF_DT&lt;=LastDay,INDEX(IntraMonth_Buckets,MATCH($A2950,IntraSumMonths,0),1),INDEX(BucketTable,MATCH($A2950,SumMonths,0),1))</f>
        <v>1</v>
      </c>
      <c r="G2950" s="144" t="str">
        <f aca="false">INDEX(Book_Type,MATCH($B2950,Book,0),1)</f>
        <v>M</v>
      </c>
      <c r="H2950" s="144" t="str">
        <f aca="false">$F2950&amp;$C2950</f>
        <v>1GDP-ELPO/PERM2</v>
      </c>
    </row>
    <row r="2951" customFormat="false" ht="12.75" hidden="false" customHeight="false" outlineLevel="0" collapsed="false">
      <c r="A2951" s="148" t="n">
        <v>37189</v>
      </c>
      <c r="B2951" s="144" t="s">
        <v>138</v>
      </c>
      <c r="C2951" s="144" t="s">
        <v>53</v>
      </c>
      <c r="D2951" s="145" t="n">
        <v>0</v>
      </c>
      <c r="E2951" s="145" t="n">
        <v>0</v>
      </c>
      <c r="F2951" s="149" t="n">
        <f aca="false">IF(REF_DT&lt;=LastDay,INDEX(IntraMonth_Buckets,MATCH($A2951,IntraSumMonths,0),1),INDEX(BucketTable,MATCH($A2951,SumMonths,0),1))</f>
        <v>1</v>
      </c>
      <c r="G2951" s="144" t="str">
        <f aca="false">INDEX(Book_Type,MATCH($B2951,Book,0),1)</f>
        <v>M</v>
      </c>
      <c r="H2951" s="144" t="str">
        <f aca="false">$F2951&amp;$C2951</f>
        <v>1GDP-ELPO/SANJUA</v>
      </c>
    </row>
    <row r="2952" customFormat="false" ht="12.75" hidden="false" customHeight="false" outlineLevel="0" collapsed="false">
      <c r="A2952" s="148" t="n">
        <v>37189</v>
      </c>
      <c r="B2952" s="144" t="s">
        <v>138</v>
      </c>
      <c r="C2952" s="144" t="s">
        <v>161</v>
      </c>
      <c r="D2952" s="145" t="n">
        <v>0</v>
      </c>
      <c r="E2952" s="145" t="n">
        <v>0</v>
      </c>
      <c r="F2952" s="149" t="n">
        <f aca="false">IF(REF_DT&lt;=LastDay,INDEX(IntraMonth_Buckets,MATCH($A2952,IntraSumMonths,0),1),INDEX(BucketTable,MATCH($A2952,SumMonths,0),1))</f>
        <v>1</v>
      </c>
      <c r="G2952" s="144" t="str">
        <f aca="false">INDEX(Book_Type,MATCH($B2952,Book,0),1)</f>
        <v>M</v>
      </c>
      <c r="H2952" s="144" t="str">
        <f aca="false">$F2952&amp;$C2952</f>
        <v>1GDP-HEHUB</v>
      </c>
    </row>
    <row r="2953" customFormat="false" ht="12.75" hidden="false" customHeight="false" outlineLevel="0" collapsed="false">
      <c r="A2953" s="148" t="n">
        <v>37190</v>
      </c>
      <c r="B2953" s="144" t="s">
        <v>138</v>
      </c>
      <c r="C2953" s="144" t="s">
        <v>22</v>
      </c>
      <c r="D2953" s="145" t="n">
        <v>-10000</v>
      </c>
      <c r="E2953" s="145" t="n">
        <v>-10000</v>
      </c>
      <c r="F2953" s="149" t="n">
        <f aca="false">IF(REF_DT&lt;=LastDay,INDEX(IntraMonth_Buckets,MATCH($A2953,IntraSumMonths,0),1),INDEX(BucketTable,MATCH($A2953,SumMonths,0),1))</f>
        <v>1</v>
      </c>
      <c r="G2953" s="144" t="str">
        <f aca="false">INDEX(Book_Type,MATCH($B2953,Book,0),1)</f>
        <v>M</v>
      </c>
      <c r="H2953" s="144" t="str">
        <f aca="false">$F2953&amp;$C2953</f>
        <v>1GDP-CAL BORDER</v>
      </c>
    </row>
    <row r="2954" customFormat="false" ht="12.75" hidden="false" customHeight="false" outlineLevel="0" collapsed="false">
      <c r="A2954" s="148" t="n">
        <v>37190</v>
      </c>
      <c r="B2954" s="144" t="s">
        <v>138</v>
      </c>
      <c r="C2954" s="144" t="s">
        <v>48</v>
      </c>
      <c r="D2954" s="145" t="n">
        <v>5000</v>
      </c>
      <c r="E2954" s="145" t="n">
        <v>5000</v>
      </c>
      <c r="F2954" s="149" t="n">
        <f aca="false">IF(REF_DT&lt;=LastDay,INDEX(IntraMonth_Buckets,MATCH($A2954,IntraSumMonths,0),1),INDEX(BucketTable,MATCH($A2954,SumMonths,0),1))</f>
        <v>1</v>
      </c>
      <c r="G2954" s="144" t="str">
        <f aca="false">INDEX(Book_Type,MATCH($B2954,Book,0),1)</f>
        <v>M</v>
      </c>
      <c r="H2954" s="144" t="str">
        <f aca="false">$F2954&amp;$C2954</f>
        <v>1GDP-ELPO/PERM2</v>
      </c>
    </row>
    <row r="2955" customFormat="false" ht="12.75" hidden="false" customHeight="false" outlineLevel="0" collapsed="false">
      <c r="A2955" s="148" t="n">
        <v>37190</v>
      </c>
      <c r="B2955" s="144" t="s">
        <v>138</v>
      </c>
      <c r="C2955" s="144" t="s">
        <v>53</v>
      </c>
      <c r="D2955" s="145" t="n">
        <v>0</v>
      </c>
      <c r="E2955" s="145" t="n">
        <v>0</v>
      </c>
      <c r="F2955" s="149" t="n">
        <f aca="false">IF(REF_DT&lt;=LastDay,INDEX(IntraMonth_Buckets,MATCH($A2955,IntraSumMonths,0),1),INDEX(BucketTable,MATCH($A2955,SumMonths,0),1))</f>
        <v>1</v>
      </c>
      <c r="G2955" s="144" t="str">
        <f aca="false">INDEX(Book_Type,MATCH($B2955,Book,0),1)</f>
        <v>M</v>
      </c>
      <c r="H2955" s="144" t="str">
        <f aca="false">$F2955&amp;$C2955</f>
        <v>1GDP-ELPO/SANJUA</v>
      </c>
    </row>
    <row r="2956" customFormat="false" ht="12.75" hidden="false" customHeight="false" outlineLevel="0" collapsed="false">
      <c r="A2956" s="148" t="n">
        <v>37190</v>
      </c>
      <c r="B2956" s="144" t="s">
        <v>138</v>
      </c>
      <c r="C2956" s="144" t="s">
        <v>161</v>
      </c>
      <c r="D2956" s="145" t="n">
        <v>-35000</v>
      </c>
      <c r="E2956" s="145" t="n">
        <v>-35000</v>
      </c>
      <c r="F2956" s="149" t="n">
        <f aca="false">IF(REF_DT&lt;=LastDay,INDEX(IntraMonth_Buckets,MATCH($A2956,IntraSumMonths,0),1),INDEX(BucketTable,MATCH($A2956,SumMonths,0),1))</f>
        <v>1</v>
      </c>
      <c r="G2956" s="144" t="str">
        <f aca="false">INDEX(Book_Type,MATCH($B2956,Book,0),1)</f>
        <v>M</v>
      </c>
      <c r="H2956" s="144" t="str">
        <f aca="false">$F2956&amp;$C2956</f>
        <v>1GDP-HEHUB</v>
      </c>
    </row>
    <row r="2957" customFormat="false" ht="12.75" hidden="false" customHeight="false" outlineLevel="0" collapsed="false">
      <c r="A2957" s="148" t="n">
        <v>37191</v>
      </c>
      <c r="B2957" s="144" t="s">
        <v>138</v>
      </c>
      <c r="C2957" s="144" t="s">
        <v>22</v>
      </c>
      <c r="D2957" s="145" t="n">
        <v>-10000</v>
      </c>
      <c r="E2957" s="145" t="n">
        <v>-10000</v>
      </c>
      <c r="F2957" s="149" t="n">
        <f aca="false">IF(REF_DT&lt;=LastDay,INDEX(IntraMonth_Buckets,MATCH($A2957,IntraSumMonths,0),1),INDEX(BucketTable,MATCH($A2957,SumMonths,0),1))</f>
        <v>1</v>
      </c>
      <c r="G2957" s="144" t="str">
        <f aca="false">INDEX(Book_Type,MATCH($B2957,Book,0),1)</f>
        <v>M</v>
      </c>
      <c r="H2957" s="144" t="str">
        <f aca="false">$F2957&amp;$C2957</f>
        <v>1GDP-CAL BORDER</v>
      </c>
    </row>
    <row r="2958" customFormat="false" ht="12.75" hidden="false" customHeight="false" outlineLevel="0" collapsed="false">
      <c r="A2958" s="148" t="n">
        <v>37191</v>
      </c>
      <c r="B2958" s="144" t="s">
        <v>138</v>
      </c>
      <c r="C2958" s="144" t="s">
        <v>48</v>
      </c>
      <c r="D2958" s="145" t="n">
        <v>5000</v>
      </c>
      <c r="E2958" s="145" t="n">
        <v>5000</v>
      </c>
      <c r="F2958" s="149" t="n">
        <f aca="false">IF(REF_DT&lt;=LastDay,INDEX(IntraMonth_Buckets,MATCH($A2958,IntraSumMonths,0),1),INDEX(BucketTable,MATCH($A2958,SumMonths,0),1))</f>
        <v>1</v>
      </c>
      <c r="G2958" s="144" t="str">
        <f aca="false">INDEX(Book_Type,MATCH($B2958,Book,0),1)</f>
        <v>M</v>
      </c>
      <c r="H2958" s="144" t="str">
        <f aca="false">$F2958&amp;$C2958</f>
        <v>1GDP-ELPO/PERM2</v>
      </c>
    </row>
    <row r="2959" customFormat="false" ht="12.75" hidden="false" customHeight="false" outlineLevel="0" collapsed="false">
      <c r="A2959" s="148" t="n">
        <v>37191</v>
      </c>
      <c r="B2959" s="144" t="s">
        <v>138</v>
      </c>
      <c r="C2959" s="144" t="s">
        <v>53</v>
      </c>
      <c r="D2959" s="145" t="n">
        <v>0</v>
      </c>
      <c r="E2959" s="145" t="n">
        <v>0</v>
      </c>
      <c r="F2959" s="149" t="n">
        <f aca="false">IF(REF_DT&lt;=LastDay,INDEX(IntraMonth_Buckets,MATCH($A2959,IntraSumMonths,0),1),INDEX(BucketTable,MATCH($A2959,SumMonths,0),1))</f>
        <v>1</v>
      </c>
      <c r="G2959" s="144" t="str">
        <f aca="false">INDEX(Book_Type,MATCH($B2959,Book,0),1)</f>
        <v>M</v>
      </c>
      <c r="H2959" s="144" t="str">
        <f aca="false">$F2959&amp;$C2959</f>
        <v>1GDP-ELPO/SANJUA</v>
      </c>
    </row>
    <row r="2960" customFormat="false" ht="12.75" hidden="false" customHeight="false" outlineLevel="0" collapsed="false">
      <c r="A2960" s="148" t="n">
        <v>37191</v>
      </c>
      <c r="B2960" s="144" t="s">
        <v>138</v>
      </c>
      <c r="C2960" s="144" t="s">
        <v>161</v>
      </c>
      <c r="D2960" s="145" t="n">
        <v>-35000</v>
      </c>
      <c r="E2960" s="145" t="n">
        <v>-35000</v>
      </c>
      <c r="F2960" s="149" t="n">
        <f aca="false">IF(REF_DT&lt;=LastDay,INDEX(IntraMonth_Buckets,MATCH($A2960,IntraSumMonths,0),1),INDEX(BucketTable,MATCH($A2960,SumMonths,0),1))</f>
        <v>1</v>
      </c>
      <c r="G2960" s="144" t="str">
        <f aca="false">INDEX(Book_Type,MATCH($B2960,Book,0),1)</f>
        <v>M</v>
      </c>
      <c r="H2960" s="144" t="str">
        <f aca="false">$F2960&amp;$C2960</f>
        <v>1GDP-HEHUB</v>
      </c>
    </row>
    <row r="2961" customFormat="false" ht="12.75" hidden="false" customHeight="false" outlineLevel="0" collapsed="false">
      <c r="A2961" s="148" t="n">
        <v>37192</v>
      </c>
      <c r="B2961" s="144" t="s">
        <v>138</v>
      </c>
      <c r="C2961" s="144" t="s">
        <v>22</v>
      </c>
      <c r="D2961" s="145" t="n">
        <v>-10000</v>
      </c>
      <c r="E2961" s="145" t="n">
        <v>-10000</v>
      </c>
      <c r="F2961" s="149" t="n">
        <f aca="false">IF(REF_DT&lt;=LastDay,INDEX(IntraMonth_Buckets,MATCH($A2961,IntraSumMonths,0),1),INDEX(BucketTable,MATCH($A2961,SumMonths,0),1))</f>
        <v>1</v>
      </c>
      <c r="G2961" s="144" t="str">
        <f aca="false">INDEX(Book_Type,MATCH($B2961,Book,0),1)</f>
        <v>M</v>
      </c>
      <c r="H2961" s="144" t="str">
        <f aca="false">$F2961&amp;$C2961</f>
        <v>1GDP-CAL BORDER</v>
      </c>
    </row>
    <row r="2962" customFormat="false" ht="12.75" hidden="false" customHeight="false" outlineLevel="0" collapsed="false">
      <c r="A2962" s="148" t="n">
        <v>37192</v>
      </c>
      <c r="B2962" s="144" t="s">
        <v>138</v>
      </c>
      <c r="C2962" s="144" t="s">
        <v>48</v>
      </c>
      <c r="D2962" s="145" t="n">
        <v>5000</v>
      </c>
      <c r="E2962" s="145" t="n">
        <v>5000</v>
      </c>
      <c r="F2962" s="149" t="n">
        <f aca="false">IF(REF_DT&lt;=LastDay,INDEX(IntraMonth_Buckets,MATCH($A2962,IntraSumMonths,0),1),INDEX(BucketTable,MATCH($A2962,SumMonths,0),1))</f>
        <v>1</v>
      </c>
      <c r="G2962" s="144" t="str">
        <f aca="false">INDEX(Book_Type,MATCH($B2962,Book,0),1)</f>
        <v>M</v>
      </c>
      <c r="H2962" s="144" t="str">
        <f aca="false">$F2962&amp;$C2962</f>
        <v>1GDP-ELPO/PERM2</v>
      </c>
    </row>
    <row r="2963" customFormat="false" ht="12.75" hidden="false" customHeight="false" outlineLevel="0" collapsed="false">
      <c r="A2963" s="148" t="n">
        <v>37192</v>
      </c>
      <c r="B2963" s="144" t="s">
        <v>138</v>
      </c>
      <c r="C2963" s="144" t="s">
        <v>53</v>
      </c>
      <c r="D2963" s="145" t="n">
        <v>0</v>
      </c>
      <c r="E2963" s="145" t="n">
        <v>0</v>
      </c>
      <c r="F2963" s="149" t="n">
        <f aca="false">IF(REF_DT&lt;=LastDay,INDEX(IntraMonth_Buckets,MATCH($A2963,IntraSumMonths,0),1),INDEX(BucketTable,MATCH($A2963,SumMonths,0),1))</f>
        <v>1</v>
      </c>
      <c r="G2963" s="144" t="str">
        <f aca="false">INDEX(Book_Type,MATCH($B2963,Book,0),1)</f>
        <v>M</v>
      </c>
      <c r="H2963" s="144" t="str">
        <f aca="false">$F2963&amp;$C2963</f>
        <v>1GDP-ELPO/SANJUA</v>
      </c>
    </row>
    <row r="2964" customFormat="false" ht="12.75" hidden="false" customHeight="false" outlineLevel="0" collapsed="false">
      <c r="A2964" s="148" t="n">
        <v>37192</v>
      </c>
      <c r="B2964" s="144" t="s">
        <v>138</v>
      </c>
      <c r="C2964" s="144" t="s">
        <v>161</v>
      </c>
      <c r="D2964" s="145" t="n">
        <v>-35000</v>
      </c>
      <c r="E2964" s="145" t="n">
        <v>-35000</v>
      </c>
      <c r="F2964" s="149" t="n">
        <f aca="false">IF(REF_DT&lt;=LastDay,INDEX(IntraMonth_Buckets,MATCH($A2964,IntraSumMonths,0),1),INDEX(BucketTable,MATCH($A2964,SumMonths,0),1))</f>
        <v>1</v>
      </c>
      <c r="G2964" s="144" t="str">
        <f aca="false">INDEX(Book_Type,MATCH($B2964,Book,0),1)</f>
        <v>M</v>
      </c>
      <c r="H2964" s="144" t="str">
        <f aca="false">$F2964&amp;$C2964</f>
        <v>1GDP-HEHUB</v>
      </c>
    </row>
    <row r="2965" customFormat="false" ht="12.75" hidden="false" customHeight="false" outlineLevel="0" collapsed="false">
      <c r="A2965" s="148" t="n">
        <v>37193</v>
      </c>
      <c r="B2965" s="144" t="s">
        <v>138</v>
      </c>
      <c r="C2965" s="144" t="s">
        <v>22</v>
      </c>
      <c r="D2965" s="145" t="n">
        <v>-10000</v>
      </c>
      <c r="E2965" s="145" t="n">
        <v>-10000</v>
      </c>
      <c r="F2965" s="149" t="n">
        <f aca="false">IF(REF_DT&lt;=LastDay,INDEX(IntraMonth_Buckets,MATCH($A2965,IntraSumMonths,0),1),INDEX(BucketTable,MATCH($A2965,SumMonths,0),1))</f>
        <v>1</v>
      </c>
      <c r="G2965" s="144" t="str">
        <f aca="false">INDEX(Book_Type,MATCH($B2965,Book,0),1)</f>
        <v>M</v>
      </c>
      <c r="H2965" s="144" t="str">
        <f aca="false">$F2965&amp;$C2965</f>
        <v>1GDP-CAL BORDER</v>
      </c>
    </row>
    <row r="2966" customFormat="false" ht="12.75" hidden="false" customHeight="false" outlineLevel="0" collapsed="false">
      <c r="A2966" s="148" t="n">
        <v>37193</v>
      </c>
      <c r="B2966" s="144" t="s">
        <v>138</v>
      </c>
      <c r="C2966" s="144" t="s">
        <v>48</v>
      </c>
      <c r="D2966" s="145" t="n">
        <v>5000</v>
      </c>
      <c r="E2966" s="145" t="n">
        <v>5000</v>
      </c>
      <c r="F2966" s="149" t="n">
        <f aca="false">IF(REF_DT&lt;=LastDay,INDEX(IntraMonth_Buckets,MATCH($A2966,IntraSumMonths,0),1),INDEX(BucketTable,MATCH($A2966,SumMonths,0),1))</f>
        <v>1</v>
      </c>
      <c r="G2966" s="144" t="str">
        <f aca="false">INDEX(Book_Type,MATCH($B2966,Book,0),1)</f>
        <v>M</v>
      </c>
      <c r="H2966" s="144" t="str">
        <f aca="false">$F2966&amp;$C2966</f>
        <v>1GDP-ELPO/PERM2</v>
      </c>
    </row>
    <row r="2967" customFormat="false" ht="12.75" hidden="false" customHeight="false" outlineLevel="0" collapsed="false">
      <c r="A2967" s="148" t="n">
        <v>37193</v>
      </c>
      <c r="B2967" s="144" t="s">
        <v>138</v>
      </c>
      <c r="C2967" s="144" t="s">
        <v>53</v>
      </c>
      <c r="D2967" s="145" t="n">
        <v>0</v>
      </c>
      <c r="E2967" s="145" t="n">
        <v>0</v>
      </c>
      <c r="F2967" s="149" t="n">
        <f aca="false">IF(REF_DT&lt;=LastDay,INDEX(IntraMonth_Buckets,MATCH($A2967,IntraSumMonths,0),1),INDEX(BucketTable,MATCH($A2967,SumMonths,0),1))</f>
        <v>1</v>
      </c>
      <c r="G2967" s="144" t="str">
        <f aca="false">INDEX(Book_Type,MATCH($B2967,Book,0),1)</f>
        <v>M</v>
      </c>
      <c r="H2967" s="144" t="str">
        <f aca="false">$F2967&amp;$C2967</f>
        <v>1GDP-ELPO/SANJUA</v>
      </c>
    </row>
    <row r="2968" customFormat="false" ht="12.75" hidden="false" customHeight="false" outlineLevel="0" collapsed="false">
      <c r="A2968" s="148" t="n">
        <v>37193</v>
      </c>
      <c r="B2968" s="144" t="s">
        <v>138</v>
      </c>
      <c r="C2968" s="144" t="s">
        <v>161</v>
      </c>
      <c r="D2968" s="145" t="n">
        <v>-35000</v>
      </c>
      <c r="E2968" s="145" t="n">
        <v>-35000</v>
      </c>
      <c r="F2968" s="149" t="n">
        <f aca="false">IF(REF_DT&lt;=LastDay,INDEX(IntraMonth_Buckets,MATCH($A2968,IntraSumMonths,0),1),INDEX(BucketTable,MATCH($A2968,SumMonths,0),1))</f>
        <v>1</v>
      </c>
      <c r="G2968" s="144" t="str">
        <f aca="false">INDEX(Book_Type,MATCH($B2968,Book,0),1)</f>
        <v>M</v>
      </c>
      <c r="H2968" s="144" t="str">
        <f aca="false">$F2968&amp;$C2968</f>
        <v>1GDP-HEHUB</v>
      </c>
    </row>
    <row r="2969" customFormat="false" ht="12.75" hidden="false" customHeight="false" outlineLevel="0" collapsed="false">
      <c r="A2969" s="148" t="n">
        <v>37194</v>
      </c>
      <c r="B2969" s="144" t="s">
        <v>138</v>
      </c>
      <c r="C2969" s="144" t="s">
        <v>22</v>
      </c>
      <c r="D2969" s="145" t="n">
        <v>-10000</v>
      </c>
      <c r="E2969" s="145" t="n">
        <v>-10000</v>
      </c>
      <c r="F2969" s="149" t="n">
        <f aca="false">IF(REF_DT&lt;=LastDay,INDEX(IntraMonth_Buckets,MATCH($A2969,IntraSumMonths,0),1),INDEX(BucketTable,MATCH($A2969,SumMonths,0),1))</f>
        <v>1</v>
      </c>
      <c r="G2969" s="144" t="str">
        <f aca="false">INDEX(Book_Type,MATCH($B2969,Book,0),1)</f>
        <v>M</v>
      </c>
      <c r="H2969" s="144" t="str">
        <f aca="false">$F2969&amp;$C2969</f>
        <v>1GDP-CAL BORDER</v>
      </c>
    </row>
    <row r="2970" customFormat="false" ht="12.75" hidden="false" customHeight="false" outlineLevel="0" collapsed="false">
      <c r="A2970" s="148" t="n">
        <v>37194</v>
      </c>
      <c r="B2970" s="144" t="s">
        <v>138</v>
      </c>
      <c r="C2970" s="144" t="s">
        <v>48</v>
      </c>
      <c r="D2970" s="145" t="n">
        <v>5000</v>
      </c>
      <c r="E2970" s="145" t="n">
        <v>5000</v>
      </c>
      <c r="F2970" s="149" t="n">
        <f aca="false">IF(REF_DT&lt;=LastDay,INDEX(IntraMonth_Buckets,MATCH($A2970,IntraSumMonths,0),1),INDEX(BucketTable,MATCH($A2970,SumMonths,0),1))</f>
        <v>1</v>
      </c>
      <c r="G2970" s="144" t="str">
        <f aca="false">INDEX(Book_Type,MATCH($B2970,Book,0),1)</f>
        <v>M</v>
      </c>
      <c r="H2970" s="144" t="str">
        <f aca="false">$F2970&amp;$C2970</f>
        <v>1GDP-ELPO/PERM2</v>
      </c>
    </row>
    <row r="2971" customFormat="false" ht="12.75" hidden="false" customHeight="false" outlineLevel="0" collapsed="false">
      <c r="A2971" s="148" t="n">
        <v>37194</v>
      </c>
      <c r="B2971" s="144" t="s">
        <v>138</v>
      </c>
      <c r="C2971" s="144" t="s">
        <v>53</v>
      </c>
      <c r="D2971" s="145" t="n">
        <v>0</v>
      </c>
      <c r="E2971" s="145" t="n">
        <v>0</v>
      </c>
      <c r="F2971" s="149" t="n">
        <f aca="false">IF(REF_DT&lt;=LastDay,INDEX(IntraMonth_Buckets,MATCH($A2971,IntraSumMonths,0),1),INDEX(BucketTable,MATCH($A2971,SumMonths,0),1))</f>
        <v>1</v>
      </c>
      <c r="G2971" s="144" t="str">
        <f aca="false">INDEX(Book_Type,MATCH($B2971,Book,0),1)</f>
        <v>M</v>
      </c>
      <c r="H2971" s="144" t="str">
        <f aca="false">$F2971&amp;$C2971</f>
        <v>1GDP-ELPO/SANJUA</v>
      </c>
    </row>
    <row r="2972" customFormat="false" ht="12.75" hidden="false" customHeight="false" outlineLevel="0" collapsed="false">
      <c r="A2972" s="148" t="n">
        <v>37194</v>
      </c>
      <c r="B2972" s="144" t="s">
        <v>138</v>
      </c>
      <c r="C2972" s="144" t="s">
        <v>161</v>
      </c>
      <c r="D2972" s="145" t="n">
        <v>-35000</v>
      </c>
      <c r="E2972" s="145" t="n">
        <v>-35000</v>
      </c>
      <c r="F2972" s="149" t="n">
        <f aca="false">IF(REF_DT&lt;=LastDay,INDEX(IntraMonth_Buckets,MATCH($A2972,IntraSumMonths,0),1),INDEX(BucketTable,MATCH($A2972,SumMonths,0),1))</f>
        <v>1</v>
      </c>
      <c r="G2972" s="144" t="str">
        <f aca="false">INDEX(Book_Type,MATCH($B2972,Book,0),1)</f>
        <v>M</v>
      </c>
      <c r="H2972" s="144" t="str">
        <f aca="false">$F2972&amp;$C2972</f>
        <v>1GDP-HEHUB</v>
      </c>
    </row>
    <row r="2973" customFormat="false" ht="12.75" hidden="false" customHeight="false" outlineLevel="0" collapsed="false">
      <c r="A2973" s="148" t="n">
        <v>37195</v>
      </c>
      <c r="B2973" s="144" t="s">
        <v>138</v>
      </c>
      <c r="C2973" s="144" t="s">
        <v>22</v>
      </c>
      <c r="D2973" s="145" t="n">
        <v>-10000</v>
      </c>
      <c r="E2973" s="145" t="n">
        <v>-10000</v>
      </c>
      <c r="F2973" s="149" t="n">
        <f aca="false">IF(REF_DT&lt;=LastDay,INDEX(IntraMonth_Buckets,MATCH($A2973,IntraSumMonths,0),1),INDEX(BucketTable,MATCH($A2973,SumMonths,0),1))</f>
        <v>1</v>
      </c>
      <c r="G2973" s="144" t="str">
        <f aca="false">INDEX(Book_Type,MATCH($B2973,Book,0),1)</f>
        <v>M</v>
      </c>
      <c r="H2973" s="144" t="str">
        <f aca="false">$F2973&amp;$C2973</f>
        <v>1GDP-CAL BORDER</v>
      </c>
    </row>
    <row r="2974" customFormat="false" ht="12.75" hidden="false" customHeight="false" outlineLevel="0" collapsed="false">
      <c r="A2974" s="148" t="n">
        <v>37195</v>
      </c>
      <c r="B2974" s="144" t="s">
        <v>138</v>
      </c>
      <c r="C2974" s="144" t="s">
        <v>48</v>
      </c>
      <c r="D2974" s="145" t="n">
        <v>5000</v>
      </c>
      <c r="E2974" s="145" t="n">
        <v>5000</v>
      </c>
      <c r="F2974" s="149" t="n">
        <f aca="false">IF(REF_DT&lt;=LastDay,INDEX(IntraMonth_Buckets,MATCH($A2974,IntraSumMonths,0),1),INDEX(BucketTable,MATCH($A2974,SumMonths,0),1))</f>
        <v>1</v>
      </c>
      <c r="G2974" s="144" t="str">
        <f aca="false">INDEX(Book_Type,MATCH($B2974,Book,0),1)</f>
        <v>M</v>
      </c>
      <c r="H2974" s="144" t="str">
        <f aca="false">$F2974&amp;$C2974</f>
        <v>1GDP-ELPO/PERM2</v>
      </c>
    </row>
    <row r="2975" customFormat="false" ht="12.75" hidden="false" customHeight="false" outlineLevel="0" collapsed="false">
      <c r="A2975" s="148" t="n">
        <v>37195</v>
      </c>
      <c r="B2975" s="144" t="s">
        <v>138</v>
      </c>
      <c r="C2975" s="144" t="s">
        <v>53</v>
      </c>
      <c r="D2975" s="145" t="n">
        <v>0</v>
      </c>
      <c r="E2975" s="145" t="n">
        <v>0</v>
      </c>
      <c r="F2975" s="149" t="n">
        <f aca="false">IF(REF_DT&lt;=LastDay,INDEX(IntraMonth_Buckets,MATCH($A2975,IntraSumMonths,0),1),INDEX(BucketTable,MATCH($A2975,SumMonths,0),1))</f>
        <v>1</v>
      </c>
      <c r="G2975" s="144" t="str">
        <f aca="false">INDEX(Book_Type,MATCH($B2975,Book,0),1)</f>
        <v>M</v>
      </c>
      <c r="H2975" s="144" t="str">
        <f aca="false">$F2975&amp;$C2975</f>
        <v>1GDP-ELPO/SANJUA</v>
      </c>
    </row>
    <row r="2976" customFormat="false" ht="12.75" hidden="false" customHeight="false" outlineLevel="0" collapsed="false">
      <c r="A2976" s="148" t="n">
        <v>37195</v>
      </c>
      <c r="B2976" s="144" t="s">
        <v>138</v>
      </c>
      <c r="C2976" s="144" t="s">
        <v>161</v>
      </c>
      <c r="D2976" s="145" t="n">
        <v>-35000</v>
      </c>
      <c r="E2976" s="145" t="n">
        <v>-35000</v>
      </c>
      <c r="F2976" s="149" t="n">
        <f aca="false">IF(REF_DT&lt;=LastDay,INDEX(IntraMonth_Buckets,MATCH($A2976,IntraSumMonths,0),1),INDEX(BucketTable,MATCH($A2976,SumMonths,0),1))</f>
        <v>1</v>
      </c>
      <c r="G2976" s="144" t="str">
        <f aca="false">INDEX(Book_Type,MATCH($B2976,Book,0),1)</f>
        <v>M</v>
      </c>
      <c r="H2976" s="144" t="str">
        <f aca="false">$F2976&amp;$C2976</f>
        <v>1GDP-HEHUB</v>
      </c>
    </row>
    <row r="2977" customFormat="false" ht="12.75" hidden="false" customHeight="false" outlineLevel="0" collapsed="false">
      <c r="A2977" s="148" t="n">
        <v>37190</v>
      </c>
      <c r="B2977" s="144" t="s">
        <v>141</v>
      </c>
      <c r="C2977" s="144" t="s">
        <v>46</v>
      </c>
      <c r="D2977" s="145" t="n">
        <v>-31700.9418</v>
      </c>
      <c r="E2977" s="145" t="n">
        <v>-31700.9418</v>
      </c>
      <c r="F2977" s="149" t="n">
        <f aca="false">IF(REF_DT&lt;=LastDay,INDEX(IntraMonth_Buckets,MATCH($A2977,IntraSumMonths,0),1),INDEX(BucketTable,MATCH($A2977,SumMonths,0),1))</f>
        <v>1</v>
      </c>
      <c r="G2977" s="144" t="str">
        <f aca="false">INDEX(Book_Type,MATCH($B2977,Book,0),1)</f>
        <v>PHY</v>
      </c>
      <c r="H2977" s="144" t="str">
        <f aca="false">$F2977&amp;$C2977</f>
        <v>1IF-ELPO/PERMIAN</v>
      </c>
    </row>
    <row r="2978" customFormat="false" ht="12.75" hidden="false" customHeight="false" outlineLevel="0" collapsed="false">
      <c r="A2978" s="148" t="n">
        <v>37190</v>
      </c>
      <c r="B2978" s="144" t="s">
        <v>141</v>
      </c>
      <c r="C2978" s="144" t="s">
        <v>51</v>
      </c>
      <c r="D2978" s="145" t="n">
        <v>339216.9274</v>
      </c>
      <c r="E2978" s="145" t="n">
        <v>339216.9274</v>
      </c>
      <c r="F2978" s="149" t="n">
        <f aca="false">IF(REF_DT&lt;=LastDay,INDEX(IntraMonth_Buckets,MATCH($A2978,IntraSumMonths,0),1),INDEX(BucketTable,MATCH($A2978,SumMonths,0),1))</f>
        <v>1</v>
      </c>
      <c r="G2978" s="144" t="str">
        <f aca="false">INDEX(Book_Type,MATCH($B2978,Book,0),1)</f>
        <v>PHY</v>
      </c>
      <c r="H2978" s="144" t="str">
        <f aca="false">$F2978&amp;$C2978</f>
        <v>1IF-ELPO/SJ</v>
      </c>
    </row>
    <row r="2979" customFormat="false" ht="12.75" hidden="false" customHeight="false" outlineLevel="0" collapsed="false">
      <c r="A2979" s="148" t="n">
        <v>37190</v>
      </c>
      <c r="B2979" s="144" t="s">
        <v>141</v>
      </c>
      <c r="C2979" s="144" t="s">
        <v>52</v>
      </c>
      <c r="D2979" s="145" t="n">
        <v>17231.8303</v>
      </c>
      <c r="E2979" s="145" t="n">
        <v>17231.8303</v>
      </c>
      <c r="F2979" s="149" t="n">
        <f aca="false">IF(REF_DT&lt;=LastDay,INDEX(IntraMonth_Buckets,MATCH($A2979,IntraSumMonths,0),1),INDEX(BucketTable,MATCH($A2979,SumMonths,0),1))</f>
        <v>1</v>
      </c>
      <c r="G2979" s="144" t="str">
        <f aca="false">INDEX(Book_Type,MATCH($B2979,Book,0),1)</f>
        <v>PHY</v>
      </c>
      <c r="H2979" s="144" t="str">
        <f aca="false">$F2979&amp;$C2979</f>
        <v>1IF-EPSJ(BONDAD)</v>
      </c>
    </row>
    <row r="2980" customFormat="false" ht="12.75" hidden="false" customHeight="false" outlineLevel="0" collapsed="false">
      <c r="A2980" s="148" t="n">
        <v>37190</v>
      </c>
      <c r="B2980" s="144" t="s">
        <v>141</v>
      </c>
      <c r="C2980" s="144" t="s">
        <v>166</v>
      </c>
      <c r="D2980" s="145" t="n">
        <v>9977.3206</v>
      </c>
      <c r="E2980" s="145" t="n">
        <v>9977.3206</v>
      </c>
      <c r="F2980" s="149" t="n">
        <f aca="false">IF(REF_DT&lt;=LastDay,INDEX(IntraMonth_Buckets,MATCH($A2980,IntraSumMonths,0),1),INDEX(BucketTable,MATCH($A2980,SumMonths,0),1))</f>
        <v>1</v>
      </c>
      <c r="G2980" s="144" t="str">
        <f aca="false">INDEX(Book_Type,MATCH($B2980,Book,0),1)</f>
        <v>PHY</v>
      </c>
      <c r="H2980" s="144" t="str">
        <f aca="false">$F2980&amp;$C2980</f>
        <v>1IF-KERN/RIVER</v>
      </c>
    </row>
    <row r="2981" customFormat="false" ht="12.75" hidden="false" customHeight="false" outlineLevel="0" collapsed="false">
      <c r="A2981" s="148" t="n">
        <v>37190</v>
      </c>
      <c r="B2981" s="144" t="s">
        <v>141</v>
      </c>
      <c r="C2981" s="144" t="s">
        <v>27</v>
      </c>
      <c r="D2981" s="145" t="n">
        <v>34920.6221</v>
      </c>
      <c r="E2981" s="145" t="n">
        <v>34920.6221</v>
      </c>
      <c r="F2981" s="149" t="n">
        <f aca="false">IF(REF_DT&lt;=LastDay,INDEX(IntraMonth_Buckets,MATCH($A2981,IntraSumMonths,0),1),INDEX(BucketTable,MATCH($A2981,SumMonths,0),1))</f>
        <v>1</v>
      </c>
      <c r="G2981" s="144" t="str">
        <f aca="false">INDEX(Book_Type,MATCH($B2981,Book,0),1)</f>
        <v>PHY</v>
      </c>
      <c r="H2981" s="144" t="str">
        <f aca="false">$F2981&amp;$C2981</f>
        <v>1IF-NWPL_ROCKY_M</v>
      </c>
    </row>
    <row r="2982" customFormat="false" ht="12.75" hidden="false" customHeight="false" outlineLevel="0" collapsed="false">
      <c r="A2982" s="148" t="n">
        <v>37190</v>
      </c>
      <c r="B2982" s="144" t="s">
        <v>141</v>
      </c>
      <c r="C2982" s="144" t="s">
        <v>45</v>
      </c>
      <c r="D2982" s="145" t="n">
        <v>0</v>
      </c>
      <c r="E2982" s="145" t="n">
        <v>0</v>
      </c>
      <c r="F2982" s="149" t="n">
        <f aca="false">IF(REF_DT&lt;=LastDay,INDEX(IntraMonth_Buckets,MATCH($A2982,IntraSumMonths,0),1),INDEX(BucketTable,MATCH($A2982,SumMonths,0),1))</f>
        <v>1</v>
      </c>
      <c r="G2982" s="144" t="str">
        <f aca="false">INDEX(Book_Type,MATCH($B2982,Book,0),1)</f>
        <v>PHY</v>
      </c>
      <c r="H2982" s="144" t="str">
        <f aca="false">$F2982&amp;$C2982</f>
        <v>1IF-TW/PERMIAN</v>
      </c>
    </row>
    <row r="2983" customFormat="false" ht="12.75" hidden="false" customHeight="false" outlineLevel="0" collapsed="false">
      <c r="A2983" s="148" t="n">
        <v>37190</v>
      </c>
      <c r="B2983" s="144" t="s">
        <v>141</v>
      </c>
      <c r="C2983" s="144" t="s">
        <v>18</v>
      </c>
      <c r="D2983" s="145" t="n">
        <v>-102965.9483</v>
      </c>
      <c r="E2983" s="145" t="n">
        <v>-102965.9483</v>
      </c>
      <c r="F2983" s="149" t="n">
        <f aca="false">IF(REF_DT&lt;=LastDay,INDEX(IntraMonth_Buckets,MATCH($A2983,IntraSumMonths,0),1),INDEX(BucketTable,MATCH($A2983,SumMonths,0),1))</f>
        <v>1</v>
      </c>
      <c r="G2983" s="144" t="str">
        <f aca="false">INDEX(Book_Type,MATCH($B2983,Book,0),1)</f>
        <v>PHY</v>
      </c>
      <c r="H2983" s="144" t="str">
        <f aca="false">$F2983&amp;$C2983</f>
        <v>1NGI-MALIN</v>
      </c>
    </row>
    <row r="2984" customFormat="false" ht="12.75" hidden="false" customHeight="false" outlineLevel="0" collapsed="false">
      <c r="A2984" s="148" t="n">
        <v>37190</v>
      </c>
      <c r="B2984" s="144" t="s">
        <v>141</v>
      </c>
      <c r="C2984" s="144" t="s">
        <v>13</v>
      </c>
      <c r="D2984" s="145" t="n">
        <v>-47627.7374</v>
      </c>
      <c r="E2984" s="145" t="n">
        <v>-47627.7374</v>
      </c>
      <c r="F2984" s="149" t="n">
        <f aca="false">IF(REF_DT&lt;=LastDay,INDEX(IntraMonth_Buckets,MATCH($A2984,IntraSumMonths,0),1),INDEX(BucketTable,MATCH($A2984,SumMonths,0),1))</f>
        <v>1</v>
      </c>
      <c r="G2984" s="144" t="str">
        <f aca="false">INDEX(Book_Type,MATCH($B2984,Book,0),1)</f>
        <v>PHY</v>
      </c>
      <c r="H2984" s="144" t="str">
        <f aca="false">$F2984&amp;$C2984</f>
        <v>1NGI-PGE/CG</v>
      </c>
    </row>
    <row r="2985" customFormat="false" ht="12.75" hidden="false" customHeight="false" outlineLevel="0" collapsed="false">
      <c r="A2985" s="148" t="n">
        <v>37190</v>
      </c>
      <c r="B2985" s="144" t="s">
        <v>141</v>
      </c>
      <c r="C2985" s="144" t="s">
        <v>24</v>
      </c>
      <c r="D2985" s="145" t="n">
        <v>-21379.4025</v>
      </c>
      <c r="E2985" s="145" t="n">
        <v>-21379.4025</v>
      </c>
      <c r="F2985" s="149" t="n">
        <f aca="false">IF(REF_DT&lt;=LastDay,INDEX(IntraMonth_Buckets,MATCH($A2985,IntraSumMonths,0),1),INDEX(BucketTable,MATCH($A2985,SumMonths,0),1))</f>
        <v>1</v>
      </c>
      <c r="G2985" s="144" t="str">
        <f aca="false">INDEX(Book_Type,MATCH($B2985,Book,0),1)</f>
        <v>PHY</v>
      </c>
      <c r="H2985" s="144" t="str">
        <f aca="false">$F2985&amp;$C2985</f>
        <v>1NGI-SOBDR-PG&amp;E</v>
      </c>
    </row>
    <row r="2986" customFormat="false" ht="12.75" hidden="false" customHeight="false" outlineLevel="0" collapsed="false">
      <c r="A2986" s="148" t="n">
        <v>37190</v>
      </c>
      <c r="B2986" s="144" t="s">
        <v>141</v>
      </c>
      <c r="C2986" s="144" t="s">
        <v>159</v>
      </c>
      <c r="D2986" s="145" t="n">
        <v>-27130.33</v>
      </c>
      <c r="E2986" s="145" t="n">
        <v>-27130.33</v>
      </c>
      <c r="F2986" s="149" t="n">
        <f aca="false">IF(REF_DT&lt;=LastDay,INDEX(IntraMonth_Buckets,MATCH($A2986,IntraSumMonths,0),1),INDEX(BucketTable,MATCH($A2986,SumMonths,0),1))</f>
        <v>1</v>
      </c>
      <c r="G2986" s="144" t="str">
        <f aca="false">INDEX(Book_Type,MATCH($B2986,Book,0),1)</f>
        <v>PHY</v>
      </c>
      <c r="H2986" s="144" t="str">
        <f aca="false">$F2986&amp;$C2986</f>
        <v>1NGI-SOBDR-SOCAL</v>
      </c>
    </row>
    <row r="2987" customFormat="false" ht="12.75" hidden="false" customHeight="false" outlineLevel="0" collapsed="false">
      <c r="A2987" s="148" t="n">
        <v>37190</v>
      </c>
      <c r="B2987" s="144" t="s">
        <v>141</v>
      </c>
      <c r="C2987" s="144" t="s">
        <v>20</v>
      </c>
      <c r="D2987" s="145" t="n">
        <v>-43945.1086</v>
      </c>
      <c r="E2987" s="145" t="n">
        <v>-43945.1086</v>
      </c>
      <c r="F2987" s="149" t="n">
        <f aca="false">IF(REF_DT&lt;=LastDay,INDEX(IntraMonth_Buckets,MATCH($A2987,IntraSumMonths,0),1),INDEX(BucketTable,MATCH($A2987,SumMonths,0),1))</f>
        <v>1</v>
      </c>
      <c r="G2987" s="144" t="str">
        <f aca="false">INDEX(Book_Type,MATCH($B2987,Book,0),1)</f>
        <v>PHY</v>
      </c>
      <c r="H2987" s="144" t="str">
        <f aca="false">$F2987&amp;$C2987</f>
        <v>1NGI-SOCAL</v>
      </c>
    </row>
    <row r="2988" customFormat="false" ht="12.75" hidden="false" customHeight="false" outlineLevel="0" collapsed="false">
      <c r="A2988" s="148" t="n">
        <v>37190</v>
      </c>
      <c r="B2988" s="144" t="s">
        <v>141</v>
      </c>
      <c r="C2988" s="144" t="s">
        <v>26</v>
      </c>
      <c r="D2988" s="145" t="n">
        <v>4988.6603</v>
      </c>
      <c r="E2988" s="145" t="n">
        <v>4988.6603</v>
      </c>
      <c r="F2988" s="149" t="n">
        <f aca="false">IF(REF_DT&lt;=LastDay,INDEX(IntraMonth_Buckets,MATCH($A2988,IntraSumMonths,0),1),INDEX(BucketTable,MATCH($A2988,SumMonths,0),1))</f>
        <v>1</v>
      </c>
      <c r="G2988" s="144" t="str">
        <f aca="false">INDEX(Book_Type,MATCH($B2988,Book,0),1)</f>
        <v>PHY</v>
      </c>
      <c r="H2988" s="144" t="str">
        <f aca="false">$F2988&amp;$C2988</f>
        <v>1NW-STANFIELD</v>
      </c>
    </row>
    <row r="2989" customFormat="false" ht="12.75" hidden="false" customHeight="false" outlineLevel="0" collapsed="false">
      <c r="A2989" s="148" t="n">
        <v>37191</v>
      </c>
      <c r="B2989" s="144" t="s">
        <v>141</v>
      </c>
      <c r="C2989" s="144" t="s">
        <v>46</v>
      </c>
      <c r="D2989" s="145" t="n">
        <v>-31700.9418</v>
      </c>
      <c r="E2989" s="145" t="n">
        <v>-31700.9418</v>
      </c>
      <c r="F2989" s="149" t="n">
        <f aca="false">IF(REF_DT&lt;=LastDay,INDEX(IntraMonth_Buckets,MATCH($A2989,IntraSumMonths,0),1),INDEX(BucketTable,MATCH($A2989,SumMonths,0),1))</f>
        <v>1</v>
      </c>
      <c r="G2989" s="144" t="str">
        <f aca="false">INDEX(Book_Type,MATCH($B2989,Book,0),1)</f>
        <v>PHY</v>
      </c>
      <c r="H2989" s="144" t="str">
        <f aca="false">$F2989&amp;$C2989</f>
        <v>1IF-ELPO/PERMIAN</v>
      </c>
    </row>
    <row r="2990" customFormat="false" ht="12.75" hidden="false" customHeight="false" outlineLevel="0" collapsed="false">
      <c r="A2990" s="148" t="n">
        <v>37191</v>
      </c>
      <c r="B2990" s="144" t="s">
        <v>141</v>
      </c>
      <c r="C2990" s="144" t="s">
        <v>51</v>
      </c>
      <c r="D2990" s="145" t="n">
        <v>339216.9274</v>
      </c>
      <c r="E2990" s="145" t="n">
        <v>339216.9274</v>
      </c>
      <c r="F2990" s="149" t="n">
        <f aca="false">IF(REF_DT&lt;=LastDay,INDEX(IntraMonth_Buckets,MATCH($A2990,IntraSumMonths,0),1),INDEX(BucketTable,MATCH($A2990,SumMonths,0),1))</f>
        <v>1</v>
      </c>
      <c r="G2990" s="144" t="str">
        <f aca="false">INDEX(Book_Type,MATCH($B2990,Book,0),1)</f>
        <v>PHY</v>
      </c>
      <c r="H2990" s="144" t="str">
        <f aca="false">$F2990&amp;$C2990</f>
        <v>1IF-ELPO/SJ</v>
      </c>
    </row>
    <row r="2991" customFormat="false" ht="12.75" hidden="false" customHeight="false" outlineLevel="0" collapsed="false">
      <c r="A2991" s="148" t="n">
        <v>37191</v>
      </c>
      <c r="B2991" s="144" t="s">
        <v>141</v>
      </c>
      <c r="C2991" s="144" t="s">
        <v>52</v>
      </c>
      <c r="D2991" s="145" t="n">
        <v>17231.8303</v>
      </c>
      <c r="E2991" s="145" t="n">
        <v>17231.8303</v>
      </c>
      <c r="F2991" s="149" t="n">
        <f aca="false">IF(REF_DT&lt;=LastDay,INDEX(IntraMonth_Buckets,MATCH($A2991,IntraSumMonths,0),1),INDEX(BucketTable,MATCH($A2991,SumMonths,0),1))</f>
        <v>1</v>
      </c>
      <c r="G2991" s="144" t="str">
        <f aca="false">INDEX(Book_Type,MATCH($B2991,Book,0),1)</f>
        <v>PHY</v>
      </c>
      <c r="H2991" s="144" t="str">
        <f aca="false">$F2991&amp;$C2991</f>
        <v>1IF-EPSJ(BONDAD)</v>
      </c>
    </row>
    <row r="2992" customFormat="false" ht="12.75" hidden="false" customHeight="false" outlineLevel="0" collapsed="false">
      <c r="A2992" s="148" t="n">
        <v>37191</v>
      </c>
      <c r="B2992" s="144" t="s">
        <v>141</v>
      </c>
      <c r="C2992" s="144" t="s">
        <v>166</v>
      </c>
      <c r="D2992" s="145" t="n">
        <v>9977.3206</v>
      </c>
      <c r="E2992" s="145" t="n">
        <v>9977.3206</v>
      </c>
      <c r="F2992" s="149" t="n">
        <f aca="false">IF(REF_DT&lt;=LastDay,INDEX(IntraMonth_Buckets,MATCH($A2992,IntraSumMonths,0),1),INDEX(BucketTable,MATCH($A2992,SumMonths,0),1))</f>
        <v>1</v>
      </c>
      <c r="G2992" s="144" t="str">
        <f aca="false">INDEX(Book_Type,MATCH($B2992,Book,0),1)</f>
        <v>PHY</v>
      </c>
      <c r="H2992" s="144" t="str">
        <f aca="false">$F2992&amp;$C2992</f>
        <v>1IF-KERN/RIVER</v>
      </c>
    </row>
    <row r="2993" customFormat="false" ht="12.75" hidden="false" customHeight="false" outlineLevel="0" collapsed="false">
      <c r="A2993" s="148" t="n">
        <v>37191</v>
      </c>
      <c r="B2993" s="144" t="s">
        <v>141</v>
      </c>
      <c r="C2993" s="144" t="s">
        <v>27</v>
      </c>
      <c r="D2993" s="145" t="n">
        <v>34920.6221</v>
      </c>
      <c r="E2993" s="145" t="n">
        <v>34920.6221</v>
      </c>
      <c r="F2993" s="149" t="n">
        <f aca="false">IF(REF_DT&lt;=LastDay,INDEX(IntraMonth_Buckets,MATCH($A2993,IntraSumMonths,0),1),INDEX(BucketTable,MATCH($A2993,SumMonths,0),1))</f>
        <v>1</v>
      </c>
      <c r="G2993" s="144" t="str">
        <f aca="false">INDEX(Book_Type,MATCH($B2993,Book,0),1)</f>
        <v>PHY</v>
      </c>
      <c r="H2993" s="144" t="str">
        <f aca="false">$F2993&amp;$C2993</f>
        <v>1IF-NWPL_ROCKY_M</v>
      </c>
    </row>
    <row r="2994" customFormat="false" ht="12.75" hidden="false" customHeight="false" outlineLevel="0" collapsed="false">
      <c r="A2994" s="148" t="n">
        <v>37191</v>
      </c>
      <c r="B2994" s="144" t="s">
        <v>141</v>
      </c>
      <c r="C2994" s="144" t="s">
        <v>45</v>
      </c>
      <c r="D2994" s="145" t="n">
        <v>0</v>
      </c>
      <c r="E2994" s="145" t="n">
        <v>0</v>
      </c>
      <c r="F2994" s="149" t="n">
        <f aca="false">IF(REF_DT&lt;=LastDay,INDEX(IntraMonth_Buckets,MATCH($A2994,IntraSumMonths,0),1),INDEX(BucketTable,MATCH($A2994,SumMonths,0),1))</f>
        <v>1</v>
      </c>
      <c r="G2994" s="144" t="str">
        <f aca="false">INDEX(Book_Type,MATCH($B2994,Book,0),1)</f>
        <v>PHY</v>
      </c>
      <c r="H2994" s="144" t="str">
        <f aca="false">$F2994&amp;$C2994</f>
        <v>1IF-TW/PERMIAN</v>
      </c>
    </row>
    <row r="2995" customFormat="false" ht="12.75" hidden="false" customHeight="false" outlineLevel="0" collapsed="false">
      <c r="A2995" s="148" t="n">
        <v>37191</v>
      </c>
      <c r="B2995" s="144" t="s">
        <v>141</v>
      </c>
      <c r="C2995" s="144" t="s">
        <v>18</v>
      </c>
      <c r="D2995" s="145" t="n">
        <v>-102965.9483</v>
      </c>
      <c r="E2995" s="145" t="n">
        <v>-102965.9483</v>
      </c>
      <c r="F2995" s="149" t="n">
        <f aca="false">IF(REF_DT&lt;=LastDay,INDEX(IntraMonth_Buckets,MATCH($A2995,IntraSumMonths,0),1),INDEX(BucketTable,MATCH($A2995,SumMonths,0),1))</f>
        <v>1</v>
      </c>
      <c r="G2995" s="144" t="str">
        <f aca="false">INDEX(Book_Type,MATCH($B2995,Book,0),1)</f>
        <v>PHY</v>
      </c>
      <c r="H2995" s="144" t="str">
        <f aca="false">$F2995&amp;$C2995</f>
        <v>1NGI-MALIN</v>
      </c>
    </row>
    <row r="2996" customFormat="false" ht="12.75" hidden="false" customHeight="false" outlineLevel="0" collapsed="false">
      <c r="A2996" s="148" t="n">
        <v>37191</v>
      </c>
      <c r="B2996" s="144" t="s">
        <v>141</v>
      </c>
      <c r="C2996" s="144" t="s">
        <v>13</v>
      </c>
      <c r="D2996" s="145" t="n">
        <v>-47627.7374</v>
      </c>
      <c r="E2996" s="145" t="n">
        <v>-47627.7374</v>
      </c>
      <c r="F2996" s="149" t="n">
        <f aca="false">IF(REF_DT&lt;=LastDay,INDEX(IntraMonth_Buckets,MATCH($A2996,IntraSumMonths,0),1),INDEX(BucketTable,MATCH($A2996,SumMonths,0),1))</f>
        <v>1</v>
      </c>
      <c r="G2996" s="144" t="str">
        <f aca="false">INDEX(Book_Type,MATCH($B2996,Book,0),1)</f>
        <v>PHY</v>
      </c>
      <c r="H2996" s="144" t="str">
        <f aca="false">$F2996&amp;$C2996</f>
        <v>1NGI-PGE/CG</v>
      </c>
    </row>
    <row r="2997" customFormat="false" ht="12.75" hidden="false" customHeight="false" outlineLevel="0" collapsed="false">
      <c r="A2997" s="148" t="n">
        <v>37191</v>
      </c>
      <c r="B2997" s="144" t="s">
        <v>141</v>
      </c>
      <c r="C2997" s="144" t="s">
        <v>24</v>
      </c>
      <c r="D2997" s="145" t="n">
        <v>-21379.4025</v>
      </c>
      <c r="E2997" s="145" t="n">
        <v>-21379.4025</v>
      </c>
      <c r="F2997" s="149" t="n">
        <f aca="false">IF(REF_DT&lt;=LastDay,INDEX(IntraMonth_Buckets,MATCH($A2997,IntraSumMonths,0),1),INDEX(BucketTable,MATCH($A2997,SumMonths,0),1))</f>
        <v>1</v>
      </c>
      <c r="G2997" s="144" t="str">
        <f aca="false">INDEX(Book_Type,MATCH($B2997,Book,0),1)</f>
        <v>PHY</v>
      </c>
      <c r="H2997" s="144" t="str">
        <f aca="false">$F2997&amp;$C2997</f>
        <v>1NGI-SOBDR-PG&amp;E</v>
      </c>
    </row>
    <row r="2998" customFormat="false" ht="12.75" hidden="false" customHeight="false" outlineLevel="0" collapsed="false">
      <c r="A2998" s="148" t="n">
        <v>37191</v>
      </c>
      <c r="B2998" s="144" t="s">
        <v>141</v>
      </c>
      <c r="C2998" s="144" t="s">
        <v>159</v>
      </c>
      <c r="D2998" s="145" t="n">
        <v>-27130.33</v>
      </c>
      <c r="E2998" s="145" t="n">
        <v>-27130.33</v>
      </c>
      <c r="F2998" s="149" t="n">
        <f aca="false">IF(REF_DT&lt;=LastDay,INDEX(IntraMonth_Buckets,MATCH($A2998,IntraSumMonths,0),1),INDEX(BucketTable,MATCH($A2998,SumMonths,0),1))</f>
        <v>1</v>
      </c>
      <c r="G2998" s="144" t="str">
        <f aca="false">INDEX(Book_Type,MATCH($B2998,Book,0),1)</f>
        <v>PHY</v>
      </c>
      <c r="H2998" s="144" t="str">
        <f aca="false">$F2998&amp;$C2998</f>
        <v>1NGI-SOBDR-SOCAL</v>
      </c>
    </row>
    <row r="2999" customFormat="false" ht="12.75" hidden="false" customHeight="false" outlineLevel="0" collapsed="false">
      <c r="A2999" s="148" t="n">
        <v>37191</v>
      </c>
      <c r="B2999" s="144" t="s">
        <v>141</v>
      </c>
      <c r="C2999" s="144" t="s">
        <v>20</v>
      </c>
      <c r="D2999" s="145" t="n">
        <v>-43945.1086</v>
      </c>
      <c r="E2999" s="145" t="n">
        <v>-43945.1086</v>
      </c>
      <c r="F2999" s="149" t="n">
        <f aca="false">IF(REF_DT&lt;=LastDay,INDEX(IntraMonth_Buckets,MATCH($A2999,IntraSumMonths,0),1),INDEX(BucketTable,MATCH($A2999,SumMonths,0),1))</f>
        <v>1</v>
      </c>
      <c r="G2999" s="144" t="str">
        <f aca="false">INDEX(Book_Type,MATCH($B2999,Book,0),1)</f>
        <v>PHY</v>
      </c>
      <c r="H2999" s="144" t="str">
        <f aca="false">$F2999&amp;$C2999</f>
        <v>1NGI-SOCAL</v>
      </c>
    </row>
    <row r="3000" customFormat="false" ht="12.75" hidden="false" customHeight="false" outlineLevel="0" collapsed="false">
      <c r="A3000" s="148" t="n">
        <v>37191</v>
      </c>
      <c r="B3000" s="144" t="s">
        <v>141</v>
      </c>
      <c r="C3000" s="144" t="s">
        <v>26</v>
      </c>
      <c r="D3000" s="145" t="n">
        <v>4988.6603</v>
      </c>
      <c r="E3000" s="145" t="n">
        <v>4988.6603</v>
      </c>
      <c r="F3000" s="149" t="n">
        <f aca="false">IF(REF_DT&lt;=LastDay,INDEX(IntraMonth_Buckets,MATCH($A3000,IntraSumMonths,0),1),INDEX(BucketTable,MATCH($A3000,SumMonths,0),1))</f>
        <v>1</v>
      </c>
      <c r="G3000" s="144" t="str">
        <f aca="false">INDEX(Book_Type,MATCH($B3000,Book,0),1)</f>
        <v>PHY</v>
      </c>
      <c r="H3000" s="144" t="str">
        <f aca="false">$F3000&amp;$C3000</f>
        <v>1NW-STANFIELD</v>
      </c>
    </row>
    <row r="3001" customFormat="false" ht="12.75" hidden="false" customHeight="false" outlineLevel="0" collapsed="false">
      <c r="A3001" s="148" t="n">
        <v>37192</v>
      </c>
      <c r="B3001" s="144" t="s">
        <v>141</v>
      </c>
      <c r="C3001" s="144" t="s">
        <v>46</v>
      </c>
      <c r="D3001" s="145" t="n">
        <v>-31700.9418</v>
      </c>
      <c r="E3001" s="145" t="n">
        <v>-31700.9418</v>
      </c>
      <c r="F3001" s="149" t="n">
        <f aca="false">IF(REF_DT&lt;=LastDay,INDEX(IntraMonth_Buckets,MATCH($A3001,IntraSumMonths,0),1),INDEX(BucketTable,MATCH($A3001,SumMonths,0),1))</f>
        <v>1</v>
      </c>
      <c r="G3001" s="144" t="str">
        <f aca="false">INDEX(Book_Type,MATCH($B3001,Book,0),1)</f>
        <v>PHY</v>
      </c>
      <c r="H3001" s="144" t="str">
        <f aca="false">$F3001&amp;$C3001</f>
        <v>1IF-ELPO/PERMIAN</v>
      </c>
    </row>
    <row r="3002" customFormat="false" ht="12.75" hidden="false" customHeight="false" outlineLevel="0" collapsed="false">
      <c r="A3002" s="148" t="n">
        <v>37192</v>
      </c>
      <c r="B3002" s="144" t="s">
        <v>141</v>
      </c>
      <c r="C3002" s="144" t="s">
        <v>51</v>
      </c>
      <c r="D3002" s="145" t="n">
        <v>339216.9274</v>
      </c>
      <c r="E3002" s="145" t="n">
        <v>339216.9274</v>
      </c>
      <c r="F3002" s="149" t="n">
        <f aca="false">IF(REF_DT&lt;=LastDay,INDEX(IntraMonth_Buckets,MATCH($A3002,IntraSumMonths,0),1),INDEX(BucketTable,MATCH($A3002,SumMonths,0),1))</f>
        <v>1</v>
      </c>
      <c r="G3002" s="144" t="str">
        <f aca="false">INDEX(Book_Type,MATCH($B3002,Book,0),1)</f>
        <v>PHY</v>
      </c>
      <c r="H3002" s="144" t="str">
        <f aca="false">$F3002&amp;$C3002</f>
        <v>1IF-ELPO/SJ</v>
      </c>
    </row>
    <row r="3003" customFormat="false" ht="12.75" hidden="false" customHeight="false" outlineLevel="0" collapsed="false">
      <c r="A3003" s="148" t="n">
        <v>37192</v>
      </c>
      <c r="B3003" s="144" t="s">
        <v>141</v>
      </c>
      <c r="C3003" s="144" t="s">
        <v>52</v>
      </c>
      <c r="D3003" s="145" t="n">
        <v>17231.8303</v>
      </c>
      <c r="E3003" s="145" t="n">
        <v>17231.8303</v>
      </c>
      <c r="F3003" s="149" t="n">
        <f aca="false">IF(REF_DT&lt;=LastDay,INDEX(IntraMonth_Buckets,MATCH($A3003,IntraSumMonths,0),1),INDEX(BucketTable,MATCH($A3003,SumMonths,0),1))</f>
        <v>1</v>
      </c>
      <c r="G3003" s="144" t="str">
        <f aca="false">INDEX(Book_Type,MATCH($B3003,Book,0),1)</f>
        <v>PHY</v>
      </c>
      <c r="H3003" s="144" t="str">
        <f aca="false">$F3003&amp;$C3003</f>
        <v>1IF-EPSJ(BONDAD)</v>
      </c>
    </row>
    <row r="3004" customFormat="false" ht="12.75" hidden="false" customHeight="false" outlineLevel="0" collapsed="false">
      <c r="A3004" s="148" t="n">
        <v>37192</v>
      </c>
      <c r="B3004" s="144" t="s">
        <v>141</v>
      </c>
      <c r="C3004" s="144" t="s">
        <v>166</v>
      </c>
      <c r="D3004" s="145" t="n">
        <v>9977.3206</v>
      </c>
      <c r="E3004" s="145" t="n">
        <v>9977.3206</v>
      </c>
      <c r="F3004" s="149" t="n">
        <f aca="false">IF(REF_DT&lt;=LastDay,INDEX(IntraMonth_Buckets,MATCH($A3004,IntraSumMonths,0),1),INDEX(BucketTable,MATCH($A3004,SumMonths,0),1))</f>
        <v>1</v>
      </c>
      <c r="G3004" s="144" t="str">
        <f aca="false">INDEX(Book_Type,MATCH($B3004,Book,0),1)</f>
        <v>PHY</v>
      </c>
      <c r="H3004" s="144" t="str">
        <f aca="false">$F3004&amp;$C3004</f>
        <v>1IF-KERN/RIVER</v>
      </c>
    </row>
    <row r="3005" customFormat="false" ht="12.75" hidden="false" customHeight="false" outlineLevel="0" collapsed="false">
      <c r="A3005" s="148" t="n">
        <v>37192</v>
      </c>
      <c r="B3005" s="144" t="s">
        <v>141</v>
      </c>
      <c r="C3005" s="144" t="s">
        <v>27</v>
      </c>
      <c r="D3005" s="145" t="n">
        <v>34920.6221</v>
      </c>
      <c r="E3005" s="145" t="n">
        <v>34920.6221</v>
      </c>
      <c r="F3005" s="149" t="n">
        <f aca="false">IF(REF_DT&lt;=LastDay,INDEX(IntraMonth_Buckets,MATCH($A3005,IntraSumMonths,0),1),INDEX(BucketTable,MATCH($A3005,SumMonths,0),1))</f>
        <v>1</v>
      </c>
      <c r="G3005" s="144" t="str">
        <f aca="false">INDEX(Book_Type,MATCH($B3005,Book,0),1)</f>
        <v>PHY</v>
      </c>
      <c r="H3005" s="144" t="str">
        <f aca="false">$F3005&amp;$C3005</f>
        <v>1IF-NWPL_ROCKY_M</v>
      </c>
    </row>
    <row r="3006" customFormat="false" ht="12.75" hidden="false" customHeight="false" outlineLevel="0" collapsed="false">
      <c r="A3006" s="148" t="n">
        <v>37192</v>
      </c>
      <c r="B3006" s="144" t="s">
        <v>141</v>
      </c>
      <c r="C3006" s="144" t="s">
        <v>45</v>
      </c>
      <c r="D3006" s="145" t="n">
        <v>0</v>
      </c>
      <c r="E3006" s="145" t="n">
        <v>0</v>
      </c>
      <c r="F3006" s="149" t="n">
        <f aca="false">IF(REF_DT&lt;=LastDay,INDEX(IntraMonth_Buckets,MATCH($A3006,IntraSumMonths,0),1),INDEX(BucketTable,MATCH($A3006,SumMonths,0),1))</f>
        <v>1</v>
      </c>
      <c r="G3006" s="144" t="str">
        <f aca="false">INDEX(Book_Type,MATCH($B3006,Book,0),1)</f>
        <v>PHY</v>
      </c>
      <c r="H3006" s="144" t="str">
        <f aca="false">$F3006&amp;$C3006</f>
        <v>1IF-TW/PERMIAN</v>
      </c>
    </row>
    <row r="3007" customFormat="false" ht="12.75" hidden="false" customHeight="false" outlineLevel="0" collapsed="false">
      <c r="A3007" s="148" t="n">
        <v>37192</v>
      </c>
      <c r="B3007" s="144" t="s">
        <v>141</v>
      </c>
      <c r="C3007" s="144" t="s">
        <v>18</v>
      </c>
      <c r="D3007" s="145" t="n">
        <v>-102965.9483</v>
      </c>
      <c r="E3007" s="145" t="n">
        <v>-102965.9483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PHY</v>
      </c>
      <c r="H3007" s="144" t="str">
        <f aca="false">$F3007&amp;$C3007</f>
        <v>1NGI-MALIN</v>
      </c>
    </row>
    <row r="3008" customFormat="false" ht="12.75" hidden="false" customHeight="false" outlineLevel="0" collapsed="false">
      <c r="A3008" s="148" t="n">
        <v>37192</v>
      </c>
      <c r="B3008" s="144" t="s">
        <v>141</v>
      </c>
      <c r="C3008" s="144" t="s">
        <v>13</v>
      </c>
      <c r="D3008" s="145" t="n">
        <v>-47627.7373</v>
      </c>
      <c r="E3008" s="145" t="n">
        <v>-47627.7373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PHY</v>
      </c>
      <c r="H3008" s="144" t="str">
        <f aca="false">$F3008&amp;$C3008</f>
        <v>1NGI-PGE/CG</v>
      </c>
    </row>
    <row r="3009" customFormat="false" ht="12.75" hidden="false" customHeight="false" outlineLevel="0" collapsed="false">
      <c r="A3009" s="148" t="n">
        <v>37192</v>
      </c>
      <c r="B3009" s="144" t="s">
        <v>141</v>
      </c>
      <c r="C3009" s="144" t="s">
        <v>24</v>
      </c>
      <c r="D3009" s="145" t="n">
        <v>-21379.4025</v>
      </c>
      <c r="E3009" s="145" t="n">
        <v>-21379.4025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PHY</v>
      </c>
      <c r="H3009" s="144" t="str">
        <f aca="false">$F3009&amp;$C3009</f>
        <v>1NGI-SOBDR-PG&amp;E</v>
      </c>
    </row>
    <row r="3010" customFormat="false" ht="12.75" hidden="false" customHeight="false" outlineLevel="0" collapsed="false">
      <c r="A3010" s="148" t="n">
        <v>37192</v>
      </c>
      <c r="B3010" s="144" t="s">
        <v>141</v>
      </c>
      <c r="C3010" s="144" t="s">
        <v>159</v>
      </c>
      <c r="D3010" s="145" t="n">
        <v>-27130.33</v>
      </c>
      <c r="E3010" s="145" t="n">
        <v>-27130.33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PHY</v>
      </c>
      <c r="H3010" s="144" t="str">
        <f aca="false">$F3010&amp;$C3010</f>
        <v>1NGI-SOBDR-SOCAL</v>
      </c>
    </row>
    <row r="3011" customFormat="false" ht="12.75" hidden="false" customHeight="false" outlineLevel="0" collapsed="false">
      <c r="A3011" s="148" t="n">
        <v>37192</v>
      </c>
      <c r="B3011" s="144" t="s">
        <v>141</v>
      </c>
      <c r="C3011" s="144" t="s">
        <v>20</v>
      </c>
      <c r="D3011" s="145" t="n">
        <v>-43945.1086</v>
      </c>
      <c r="E3011" s="145" t="n">
        <v>-43945.1086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PHY</v>
      </c>
      <c r="H3011" s="144" t="str">
        <f aca="false">$F3011&amp;$C3011</f>
        <v>1NGI-SOCAL</v>
      </c>
    </row>
    <row r="3012" customFormat="false" ht="12.75" hidden="false" customHeight="false" outlineLevel="0" collapsed="false">
      <c r="A3012" s="148" t="n">
        <v>37192</v>
      </c>
      <c r="B3012" s="144" t="s">
        <v>141</v>
      </c>
      <c r="C3012" s="144" t="s">
        <v>26</v>
      </c>
      <c r="D3012" s="145" t="n">
        <v>4988.6603</v>
      </c>
      <c r="E3012" s="145" t="n">
        <v>4988.6603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PHY</v>
      </c>
      <c r="H3012" s="144" t="str">
        <f aca="false">$F3012&amp;$C3012</f>
        <v>1NW-STANFIELD</v>
      </c>
    </row>
    <row r="3013" customFormat="false" ht="12.75" hidden="false" customHeight="false" outlineLevel="0" collapsed="false">
      <c r="A3013" s="148" t="n">
        <v>37193</v>
      </c>
      <c r="B3013" s="144" t="s">
        <v>141</v>
      </c>
      <c r="C3013" s="144" t="s">
        <v>46</v>
      </c>
      <c r="D3013" s="145" t="n">
        <v>-31700.9418</v>
      </c>
      <c r="E3013" s="145" t="n">
        <v>-31700.9418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PHY</v>
      </c>
      <c r="H3013" s="144" t="str">
        <f aca="false">$F3013&amp;$C3013</f>
        <v>1IF-ELPO/PERMIAN</v>
      </c>
    </row>
    <row r="3014" customFormat="false" ht="12.75" hidden="false" customHeight="false" outlineLevel="0" collapsed="false">
      <c r="A3014" s="148" t="n">
        <v>37193</v>
      </c>
      <c r="B3014" s="144" t="s">
        <v>141</v>
      </c>
      <c r="C3014" s="144" t="s">
        <v>51</v>
      </c>
      <c r="D3014" s="145" t="n">
        <v>339216.9274</v>
      </c>
      <c r="E3014" s="145" t="n">
        <v>339216.9274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PHY</v>
      </c>
      <c r="H3014" s="144" t="str">
        <f aca="false">$F3014&amp;$C3014</f>
        <v>1IF-ELPO/SJ</v>
      </c>
    </row>
    <row r="3015" customFormat="false" ht="12.75" hidden="false" customHeight="false" outlineLevel="0" collapsed="false">
      <c r="A3015" s="148" t="n">
        <v>37193</v>
      </c>
      <c r="B3015" s="144" t="s">
        <v>141</v>
      </c>
      <c r="C3015" s="144" t="s">
        <v>52</v>
      </c>
      <c r="D3015" s="145" t="n">
        <v>17231.8303</v>
      </c>
      <c r="E3015" s="145" t="n">
        <v>17231.8303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PHY</v>
      </c>
      <c r="H3015" s="144" t="str">
        <f aca="false">$F3015&amp;$C3015</f>
        <v>1IF-EPSJ(BONDAD)</v>
      </c>
    </row>
    <row r="3016" customFormat="false" ht="12.75" hidden="false" customHeight="false" outlineLevel="0" collapsed="false">
      <c r="A3016" s="148" t="n">
        <v>37193</v>
      </c>
      <c r="B3016" s="144" t="s">
        <v>141</v>
      </c>
      <c r="C3016" s="144" t="s">
        <v>166</v>
      </c>
      <c r="D3016" s="145" t="n">
        <v>9977.3206</v>
      </c>
      <c r="E3016" s="145" t="n">
        <v>9977.3206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PHY</v>
      </c>
      <c r="H3016" s="144" t="str">
        <f aca="false">$F3016&amp;$C3016</f>
        <v>1IF-KERN/RIVER</v>
      </c>
    </row>
    <row r="3017" customFormat="false" ht="12.75" hidden="false" customHeight="false" outlineLevel="0" collapsed="false">
      <c r="A3017" s="148" t="n">
        <v>37193</v>
      </c>
      <c r="B3017" s="144" t="s">
        <v>141</v>
      </c>
      <c r="C3017" s="144" t="s">
        <v>27</v>
      </c>
      <c r="D3017" s="145" t="n">
        <v>34920.6221</v>
      </c>
      <c r="E3017" s="145" t="n">
        <v>34920.6221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PHY</v>
      </c>
      <c r="H3017" s="144" t="str">
        <f aca="false">$F3017&amp;$C3017</f>
        <v>1IF-NWPL_ROCKY_M</v>
      </c>
    </row>
    <row r="3018" customFormat="false" ht="12.75" hidden="false" customHeight="false" outlineLevel="0" collapsed="false">
      <c r="A3018" s="148" t="n">
        <v>37193</v>
      </c>
      <c r="B3018" s="144" t="s">
        <v>141</v>
      </c>
      <c r="C3018" s="144" t="s">
        <v>45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PHY</v>
      </c>
      <c r="H3018" s="144" t="str">
        <f aca="false">$F3018&amp;$C3018</f>
        <v>1IF-TW/PERMIAN</v>
      </c>
    </row>
    <row r="3019" customFormat="false" ht="12.75" hidden="false" customHeight="false" outlineLevel="0" collapsed="false">
      <c r="A3019" s="148" t="n">
        <v>37193</v>
      </c>
      <c r="B3019" s="144" t="s">
        <v>141</v>
      </c>
      <c r="C3019" s="144" t="s">
        <v>18</v>
      </c>
      <c r="D3019" s="145" t="n">
        <v>-102965.9483</v>
      </c>
      <c r="E3019" s="145" t="n">
        <v>-102965.9483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PHY</v>
      </c>
      <c r="H3019" s="144" t="str">
        <f aca="false">$F3019&amp;$C3019</f>
        <v>1NGI-MALIN</v>
      </c>
    </row>
    <row r="3020" customFormat="false" ht="12.75" hidden="false" customHeight="false" outlineLevel="0" collapsed="false">
      <c r="A3020" s="148" t="n">
        <v>37193</v>
      </c>
      <c r="B3020" s="144" t="s">
        <v>141</v>
      </c>
      <c r="C3020" s="144" t="s">
        <v>13</v>
      </c>
      <c r="D3020" s="145" t="n">
        <v>-47627.7374</v>
      </c>
      <c r="E3020" s="145" t="n">
        <v>-47627.7374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PHY</v>
      </c>
      <c r="H3020" s="144" t="str">
        <f aca="false">$F3020&amp;$C3020</f>
        <v>1NGI-PGE/CG</v>
      </c>
    </row>
    <row r="3021" customFormat="false" ht="12.75" hidden="false" customHeight="false" outlineLevel="0" collapsed="false">
      <c r="A3021" s="148" t="n">
        <v>37193</v>
      </c>
      <c r="B3021" s="144" t="s">
        <v>141</v>
      </c>
      <c r="C3021" s="144" t="s">
        <v>24</v>
      </c>
      <c r="D3021" s="145" t="n">
        <v>-21379.4025</v>
      </c>
      <c r="E3021" s="145" t="n">
        <v>-21379.4025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PHY</v>
      </c>
      <c r="H3021" s="144" t="str">
        <f aca="false">$F3021&amp;$C3021</f>
        <v>1NGI-SOBDR-PG&amp;E</v>
      </c>
    </row>
    <row r="3022" customFormat="false" ht="12.75" hidden="false" customHeight="false" outlineLevel="0" collapsed="false">
      <c r="A3022" s="148" t="n">
        <v>37193</v>
      </c>
      <c r="B3022" s="144" t="s">
        <v>141</v>
      </c>
      <c r="C3022" s="144" t="s">
        <v>159</v>
      </c>
      <c r="D3022" s="145" t="n">
        <v>-27130.33</v>
      </c>
      <c r="E3022" s="145" t="n">
        <v>-27130.33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PHY</v>
      </c>
      <c r="H3022" s="144" t="str">
        <f aca="false">$F3022&amp;$C3022</f>
        <v>1NGI-SOBDR-SOCAL</v>
      </c>
    </row>
    <row r="3023" customFormat="false" ht="12.75" hidden="false" customHeight="false" outlineLevel="0" collapsed="false">
      <c r="A3023" s="148" t="n">
        <v>37193</v>
      </c>
      <c r="B3023" s="144" t="s">
        <v>141</v>
      </c>
      <c r="C3023" s="144" t="s">
        <v>20</v>
      </c>
      <c r="D3023" s="145" t="n">
        <v>-43945.1086</v>
      </c>
      <c r="E3023" s="145" t="n">
        <v>-43945.1086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PHY</v>
      </c>
      <c r="H3023" s="144" t="str">
        <f aca="false">$F3023&amp;$C3023</f>
        <v>1NGI-SOCAL</v>
      </c>
    </row>
    <row r="3024" customFormat="false" ht="12.75" hidden="false" customHeight="false" outlineLevel="0" collapsed="false">
      <c r="A3024" s="148" t="n">
        <v>37193</v>
      </c>
      <c r="B3024" s="144" t="s">
        <v>141</v>
      </c>
      <c r="C3024" s="144" t="s">
        <v>26</v>
      </c>
      <c r="D3024" s="145" t="n">
        <v>4988.6603</v>
      </c>
      <c r="E3024" s="145" t="n">
        <v>4988.6603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PHY</v>
      </c>
      <c r="H3024" s="144" t="str">
        <f aca="false">$F3024&amp;$C3024</f>
        <v>1NW-STANFIELD</v>
      </c>
    </row>
    <row r="3025" customFormat="false" ht="12.75" hidden="false" customHeight="false" outlineLevel="0" collapsed="false">
      <c r="A3025" s="148" t="n">
        <v>37194</v>
      </c>
      <c r="B3025" s="144" t="s">
        <v>141</v>
      </c>
      <c r="C3025" s="144" t="s">
        <v>46</v>
      </c>
      <c r="D3025" s="145" t="n">
        <v>-31700.9418</v>
      </c>
      <c r="E3025" s="145" t="n">
        <v>-31700.9418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PHY</v>
      </c>
      <c r="H3025" s="144" t="str">
        <f aca="false">$F3025&amp;$C3025</f>
        <v>1IF-ELPO/PERMIAN</v>
      </c>
    </row>
    <row r="3026" customFormat="false" ht="12.75" hidden="false" customHeight="false" outlineLevel="0" collapsed="false">
      <c r="A3026" s="148" t="n">
        <v>37194</v>
      </c>
      <c r="B3026" s="144" t="s">
        <v>141</v>
      </c>
      <c r="C3026" s="144" t="s">
        <v>51</v>
      </c>
      <c r="D3026" s="145" t="n">
        <v>339216.9274</v>
      </c>
      <c r="E3026" s="145" t="n">
        <v>339216.9274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PHY</v>
      </c>
      <c r="H3026" s="144" t="str">
        <f aca="false">$F3026&amp;$C3026</f>
        <v>1IF-ELPO/SJ</v>
      </c>
    </row>
    <row r="3027" customFormat="false" ht="12.75" hidden="false" customHeight="false" outlineLevel="0" collapsed="false">
      <c r="A3027" s="148" t="n">
        <v>37194</v>
      </c>
      <c r="B3027" s="144" t="s">
        <v>141</v>
      </c>
      <c r="C3027" s="144" t="s">
        <v>52</v>
      </c>
      <c r="D3027" s="145" t="n">
        <v>17231.8303</v>
      </c>
      <c r="E3027" s="145" t="n">
        <v>17231.8303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PHY</v>
      </c>
      <c r="H3027" s="144" t="str">
        <f aca="false">$F3027&amp;$C3027</f>
        <v>1IF-EPSJ(BONDAD)</v>
      </c>
    </row>
    <row r="3028" customFormat="false" ht="12.75" hidden="false" customHeight="false" outlineLevel="0" collapsed="false">
      <c r="A3028" s="148" t="n">
        <v>37194</v>
      </c>
      <c r="B3028" s="144" t="s">
        <v>141</v>
      </c>
      <c r="C3028" s="144" t="s">
        <v>166</v>
      </c>
      <c r="D3028" s="145" t="n">
        <v>9977.3206</v>
      </c>
      <c r="E3028" s="145" t="n">
        <v>9977.3206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PHY</v>
      </c>
      <c r="H3028" s="144" t="str">
        <f aca="false">$F3028&amp;$C3028</f>
        <v>1IF-KERN/RIVER</v>
      </c>
    </row>
    <row r="3029" customFormat="false" ht="12.75" hidden="false" customHeight="false" outlineLevel="0" collapsed="false">
      <c r="A3029" s="148" t="n">
        <v>37194</v>
      </c>
      <c r="B3029" s="144" t="s">
        <v>141</v>
      </c>
      <c r="C3029" s="144" t="s">
        <v>27</v>
      </c>
      <c r="D3029" s="145" t="n">
        <v>34920.6221</v>
      </c>
      <c r="E3029" s="145" t="n">
        <v>34920.6221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PHY</v>
      </c>
      <c r="H3029" s="144" t="str">
        <f aca="false">$F3029&amp;$C3029</f>
        <v>1IF-NWPL_ROCKY_M</v>
      </c>
    </row>
    <row r="3030" customFormat="false" ht="12.75" hidden="false" customHeight="false" outlineLevel="0" collapsed="false">
      <c r="A3030" s="148" t="n">
        <v>37194</v>
      </c>
      <c r="B3030" s="144" t="s">
        <v>141</v>
      </c>
      <c r="C3030" s="144" t="s">
        <v>45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PHY</v>
      </c>
      <c r="H3030" s="144" t="str">
        <f aca="false">$F3030&amp;$C3030</f>
        <v>1IF-TW/PERMIAN</v>
      </c>
    </row>
    <row r="3031" customFormat="false" ht="12.75" hidden="false" customHeight="false" outlineLevel="0" collapsed="false">
      <c r="A3031" s="148" t="n">
        <v>37194</v>
      </c>
      <c r="B3031" s="144" t="s">
        <v>141</v>
      </c>
      <c r="C3031" s="144" t="s">
        <v>18</v>
      </c>
      <c r="D3031" s="145" t="n">
        <v>-102965.9483</v>
      </c>
      <c r="E3031" s="145" t="n">
        <v>-102965.9483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PHY</v>
      </c>
      <c r="H3031" s="144" t="str">
        <f aca="false">$F3031&amp;$C3031</f>
        <v>1NGI-MALIN</v>
      </c>
    </row>
    <row r="3032" customFormat="false" ht="12.75" hidden="false" customHeight="false" outlineLevel="0" collapsed="false">
      <c r="A3032" s="148" t="n">
        <v>37194</v>
      </c>
      <c r="B3032" s="144" t="s">
        <v>141</v>
      </c>
      <c r="C3032" s="144" t="s">
        <v>13</v>
      </c>
      <c r="D3032" s="145" t="n">
        <v>-47627.7374</v>
      </c>
      <c r="E3032" s="145" t="n">
        <v>-47627.7374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PHY</v>
      </c>
      <c r="H3032" s="144" t="str">
        <f aca="false">$F3032&amp;$C3032</f>
        <v>1NGI-PGE/CG</v>
      </c>
    </row>
    <row r="3033" customFormat="false" ht="12.75" hidden="false" customHeight="false" outlineLevel="0" collapsed="false">
      <c r="A3033" s="148" t="n">
        <v>37194</v>
      </c>
      <c r="B3033" s="144" t="s">
        <v>141</v>
      </c>
      <c r="C3033" s="144" t="s">
        <v>24</v>
      </c>
      <c r="D3033" s="145" t="n">
        <v>-21379.4025</v>
      </c>
      <c r="E3033" s="145" t="n">
        <v>-21379.4025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PHY</v>
      </c>
      <c r="H3033" s="144" t="str">
        <f aca="false">$F3033&amp;$C3033</f>
        <v>1NGI-SOBDR-PG&amp;E</v>
      </c>
    </row>
    <row r="3034" customFormat="false" ht="12.75" hidden="false" customHeight="false" outlineLevel="0" collapsed="false">
      <c r="A3034" s="148" t="n">
        <v>37194</v>
      </c>
      <c r="B3034" s="144" t="s">
        <v>141</v>
      </c>
      <c r="C3034" s="144" t="s">
        <v>159</v>
      </c>
      <c r="D3034" s="145" t="n">
        <v>-27130.33</v>
      </c>
      <c r="E3034" s="145" t="n">
        <v>-27130.33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PHY</v>
      </c>
      <c r="H3034" s="144" t="str">
        <f aca="false">$F3034&amp;$C3034</f>
        <v>1NGI-SOBDR-SOCAL</v>
      </c>
    </row>
    <row r="3035" customFormat="false" ht="12.75" hidden="false" customHeight="false" outlineLevel="0" collapsed="false">
      <c r="A3035" s="148" t="n">
        <v>37194</v>
      </c>
      <c r="B3035" s="144" t="s">
        <v>141</v>
      </c>
      <c r="C3035" s="144" t="s">
        <v>20</v>
      </c>
      <c r="D3035" s="145" t="n">
        <v>-43945.1086</v>
      </c>
      <c r="E3035" s="145" t="n">
        <v>-43945.1086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PHY</v>
      </c>
      <c r="H3035" s="144" t="str">
        <f aca="false">$F3035&amp;$C3035</f>
        <v>1NGI-SOCAL</v>
      </c>
    </row>
    <row r="3036" customFormat="false" ht="12.75" hidden="false" customHeight="false" outlineLevel="0" collapsed="false">
      <c r="A3036" s="148" t="n">
        <v>37194</v>
      </c>
      <c r="B3036" s="144" t="s">
        <v>141</v>
      </c>
      <c r="C3036" s="144" t="s">
        <v>26</v>
      </c>
      <c r="D3036" s="145" t="n">
        <v>4988.6603</v>
      </c>
      <c r="E3036" s="145" t="n">
        <v>4988.6603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PHY</v>
      </c>
      <c r="H3036" s="144" t="str">
        <f aca="false">$F3036&amp;$C3036</f>
        <v>1NW-STANFIELD</v>
      </c>
    </row>
    <row r="3037" customFormat="false" ht="12.75" hidden="false" customHeight="false" outlineLevel="0" collapsed="false">
      <c r="A3037" s="148" t="n">
        <v>37195</v>
      </c>
      <c r="B3037" s="144" t="s">
        <v>141</v>
      </c>
      <c r="C3037" s="144" t="s">
        <v>46</v>
      </c>
      <c r="D3037" s="145" t="n">
        <v>-31700.9418</v>
      </c>
      <c r="E3037" s="145" t="n">
        <v>-31700.9418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PHY</v>
      </c>
      <c r="H3037" s="144" t="str">
        <f aca="false">$F3037&amp;$C3037</f>
        <v>1IF-ELPO/PERMIAN</v>
      </c>
    </row>
    <row r="3038" customFormat="false" ht="12.75" hidden="false" customHeight="false" outlineLevel="0" collapsed="false">
      <c r="A3038" s="148" t="n">
        <v>37195</v>
      </c>
      <c r="B3038" s="144" t="s">
        <v>141</v>
      </c>
      <c r="C3038" s="144" t="s">
        <v>51</v>
      </c>
      <c r="D3038" s="145" t="n">
        <v>339216.9274</v>
      </c>
      <c r="E3038" s="145" t="n">
        <v>339216.9274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PHY</v>
      </c>
      <c r="H3038" s="144" t="str">
        <f aca="false">$F3038&amp;$C3038</f>
        <v>1IF-ELPO/SJ</v>
      </c>
    </row>
    <row r="3039" customFormat="false" ht="12.75" hidden="false" customHeight="false" outlineLevel="0" collapsed="false">
      <c r="A3039" s="148" t="n">
        <v>37195</v>
      </c>
      <c r="B3039" s="144" t="s">
        <v>141</v>
      </c>
      <c r="C3039" s="144" t="s">
        <v>52</v>
      </c>
      <c r="D3039" s="145" t="n">
        <v>17231.8303</v>
      </c>
      <c r="E3039" s="145" t="n">
        <v>17231.8303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PHY</v>
      </c>
      <c r="H3039" s="144" t="str">
        <f aca="false">$F3039&amp;$C3039</f>
        <v>1IF-EPSJ(BONDAD)</v>
      </c>
    </row>
    <row r="3040" customFormat="false" ht="12.75" hidden="false" customHeight="false" outlineLevel="0" collapsed="false">
      <c r="A3040" s="148" t="n">
        <v>37195</v>
      </c>
      <c r="B3040" s="144" t="s">
        <v>141</v>
      </c>
      <c r="C3040" s="144" t="s">
        <v>166</v>
      </c>
      <c r="D3040" s="145" t="n">
        <v>9977.3206</v>
      </c>
      <c r="E3040" s="145" t="n">
        <v>9977.3206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PHY</v>
      </c>
      <c r="H3040" s="144" t="str">
        <f aca="false">$F3040&amp;$C3040</f>
        <v>1IF-KERN/RIVER</v>
      </c>
    </row>
    <row r="3041" customFormat="false" ht="12.75" hidden="false" customHeight="false" outlineLevel="0" collapsed="false">
      <c r="A3041" s="148" t="n">
        <v>37195</v>
      </c>
      <c r="B3041" s="144" t="s">
        <v>141</v>
      </c>
      <c r="C3041" s="144" t="s">
        <v>27</v>
      </c>
      <c r="D3041" s="145" t="n">
        <v>34920.6221</v>
      </c>
      <c r="E3041" s="145" t="n">
        <v>34920.6221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PHY</v>
      </c>
      <c r="H3041" s="144" t="str">
        <f aca="false">$F3041&amp;$C3041</f>
        <v>1IF-NWPL_ROCKY_M</v>
      </c>
    </row>
    <row r="3042" customFormat="false" ht="12.75" hidden="false" customHeight="false" outlineLevel="0" collapsed="false">
      <c r="A3042" s="148" t="n">
        <v>37195</v>
      </c>
      <c r="B3042" s="144" t="s">
        <v>141</v>
      </c>
      <c r="C3042" s="144" t="s">
        <v>45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PHY</v>
      </c>
      <c r="H3042" s="144" t="str">
        <f aca="false">$F3042&amp;$C3042</f>
        <v>1IF-TW/PERMIAN</v>
      </c>
    </row>
    <row r="3043" customFormat="false" ht="12.75" hidden="false" customHeight="false" outlineLevel="0" collapsed="false">
      <c r="A3043" s="148" t="n">
        <v>37195</v>
      </c>
      <c r="B3043" s="144" t="s">
        <v>141</v>
      </c>
      <c r="C3043" s="144" t="s">
        <v>18</v>
      </c>
      <c r="D3043" s="145" t="n">
        <v>-102964.9507</v>
      </c>
      <c r="E3043" s="145" t="n">
        <v>-102964.9507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PHY</v>
      </c>
      <c r="H3043" s="144" t="str">
        <f aca="false">$F3043&amp;$C3043</f>
        <v>1NGI-MALIN</v>
      </c>
    </row>
    <row r="3044" customFormat="false" ht="12.75" hidden="false" customHeight="false" outlineLevel="0" collapsed="false">
      <c r="A3044" s="148" t="n">
        <v>37195</v>
      </c>
      <c r="B3044" s="144" t="s">
        <v>141</v>
      </c>
      <c r="C3044" s="144" t="s">
        <v>13</v>
      </c>
      <c r="D3044" s="145" t="n">
        <v>-47626.7398</v>
      </c>
      <c r="E3044" s="145" t="n">
        <v>-47626.7398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PHY</v>
      </c>
      <c r="H3044" s="144" t="str">
        <f aca="false">$F3044&amp;$C3044</f>
        <v>1NGI-PGE/CG</v>
      </c>
    </row>
    <row r="3045" customFormat="false" ht="12.75" hidden="false" customHeight="false" outlineLevel="0" collapsed="false">
      <c r="A3045" s="148" t="n">
        <v>37195</v>
      </c>
      <c r="B3045" s="144" t="s">
        <v>141</v>
      </c>
      <c r="C3045" s="144" t="s">
        <v>24</v>
      </c>
      <c r="D3045" s="145" t="n">
        <v>-21379.4025</v>
      </c>
      <c r="E3045" s="145" t="n">
        <v>-21379.4025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PHY</v>
      </c>
      <c r="H3045" s="144" t="str">
        <f aca="false">$F3045&amp;$C3045</f>
        <v>1NGI-SOBDR-PG&amp;E</v>
      </c>
    </row>
    <row r="3046" customFormat="false" ht="12.75" hidden="false" customHeight="false" outlineLevel="0" collapsed="false">
      <c r="A3046" s="148" t="n">
        <v>37195</v>
      </c>
      <c r="B3046" s="144" t="s">
        <v>141</v>
      </c>
      <c r="C3046" s="144" t="s">
        <v>159</v>
      </c>
      <c r="D3046" s="145" t="n">
        <v>-27130.33</v>
      </c>
      <c r="E3046" s="145" t="n">
        <v>-27130.33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PHY</v>
      </c>
      <c r="H3046" s="144" t="str">
        <f aca="false">$F3046&amp;$C3046</f>
        <v>1NGI-SOBDR-SOCAL</v>
      </c>
    </row>
    <row r="3047" customFormat="false" ht="12.75" hidden="false" customHeight="false" outlineLevel="0" collapsed="false">
      <c r="A3047" s="148" t="n">
        <v>37195</v>
      </c>
      <c r="B3047" s="144" t="s">
        <v>141</v>
      </c>
      <c r="C3047" s="144" t="s">
        <v>20</v>
      </c>
      <c r="D3047" s="145" t="n">
        <v>-198593.5772</v>
      </c>
      <c r="E3047" s="145" t="n">
        <v>-198593.5772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PHY</v>
      </c>
      <c r="H3047" s="144" t="str">
        <f aca="false">$F3047&amp;$C3047</f>
        <v>1NGI-SOCAL</v>
      </c>
    </row>
    <row r="3048" customFormat="false" ht="12.75" hidden="false" customHeight="false" outlineLevel="0" collapsed="false">
      <c r="A3048" s="148" t="n">
        <v>37195</v>
      </c>
      <c r="B3048" s="144" t="s">
        <v>141</v>
      </c>
      <c r="C3048" s="144" t="s">
        <v>26</v>
      </c>
      <c r="D3048" s="145" t="n">
        <v>4988.6603</v>
      </c>
      <c r="E3048" s="145" t="n">
        <v>4988.6603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PHY</v>
      </c>
      <c r="H3048" s="144" t="str">
        <f aca="false">$F3048&amp;$C3048</f>
        <v>1NW-STANFIELD</v>
      </c>
    </row>
    <row r="3049" customFormat="false" ht="12.75" hidden="false" customHeight="false" outlineLevel="0" collapsed="false">
      <c r="A3049" s="148" t="n">
        <v>37190</v>
      </c>
      <c r="B3049" s="144" t="s">
        <v>145</v>
      </c>
      <c r="C3049" s="144" t="s">
        <v>51</v>
      </c>
      <c r="D3049" s="145" t="n">
        <v>-58272.5413</v>
      </c>
      <c r="E3049" s="145" t="n">
        <v>-58272.5413</v>
      </c>
      <c r="F3049" s="149" t="n">
        <f aca="false">IF(REF_DT&lt;=LastDay,INDEX(IntraMonth_Buckets,MATCH($A3049,IntraSumMonths,0),1),INDEX(BucketTable,MATCH($A3049,SumMonths,0),1))</f>
        <v>1</v>
      </c>
      <c r="G3049" s="144" t="str">
        <f aca="false">INDEX(Book_Type,MATCH($B3049,Book,0),1)</f>
        <v>PHY</v>
      </c>
      <c r="H3049" s="144" t="str">
        <f aca="false">$F3049&amp;$C3049</f>
        <v>1IF-ELPO/SJ</v>
      </c>
    </row>
    <row r="3050" customFormat="false" ht="12.75" hidden="false" customHeight="false" outlineLevel="0" collapsed="false">
      <c r="A3050" s="148" t="n">
        <v>37190</v>
      </c>
      <c r="B3050" s="144" t="s">
        <v>145</v>
      </c>
      <c r="C3050" s="144" t="s">
        <v>52</v>
      </c>
      <c r="D3050" s="145" t="n">
        <v>72158.9755</v>
      </c>
      <c r="E3050" s="145" t="n">
        <v>72158.9755</v>
      </c>
      <c r="F3050" s="149" t="n">
        <f aca="false">IF(REF_DT&lt;=LastDay,INDEX(IntraMonth_Buckets,MATCH($A3050,IntraSumMonths,0),1),INDEX(BucketTable,MATCH($A3050,SumMonths,0),1))</f>
        <v>1</v>
      </c>
      <c r="G3050" s="144" t="str">
        <f aca="false">INDEX(Book_Type,MATCH($B3050,Book,0),1)</f>
        <v>PHY</v>
      </c>
      <c r="H3050" s="144" t="str">
        <f aca="false">$F3050&amp;$C3050</f>
        <v>1IF-EPSJ(BONDAD)</v>
      </c>
    </row>
    <row r="3051" customFormat="false" ht="12.75" hidden="false" customHeight="false" outlineLevel="0" collapsed="false">
      <c r="A3051" s="148" t="n">
        <v>37190</v>
      </c>
      <c r="B3051" s="144" t="s">
        <v>145</v>
      </c>
      <c r="C3051" s="144" t="s">
        <v>54</v>
      </c>
      <c r="D3051" s="145" t="n">
        <v>12705.12</v>
      </c>
      <c r="E3051" s="145" t="n">
        <v>12705.12</v>
      </c>
      <c r="F3051" s="149" t="n">
        <f aca="false">IF(REF_DT&lt;=LastDay,INDEX(IntraMonth_Buckets,MATCH($A3051,IntraSumMonths,0),1),INDEX(BucketTable,MATCH($A3051,SumMonths,0),1))</f>
        <v>1</v>
      </c>
      <c r="G3051" s="144" t="str">
        <f aca="false">INDEX(Book_Type,MATCH($B3051,Book,0),1)</f>
        <v>PHY</v>
      </c>
      <c r="H3051" s="144" t="str">
        <f aca="false">$F3051&amp;$C3051</f>
        <v>1IM-TW/SJ</v>
      </c>
    </row>
    <row r="3052" customFormat="false" ht="12.75" hidden="false" customHeight="false" outlineLevel="0" collapsed="false">
      <c r="A3052" s="148" t="n">
        <v>37190</v>
      </c>
      <c r="B3052" s="144" t="s">
        <v>145</v>
      </c>
      <c r="C3052" s="144" t="s">
        <v>20</v>
      </c>
      <c r="D3052" s="145" t="n">
        <v>-29508.9233</v>
      </c>
      <c r="E3052" s="145" t="n">
        <v>-29508.9233</v>
      </c>
      <c r="F3052" s="149" t="n">
        <f aca="false">IF(REF_DT&lt;=LastDay,INDEX(IntraMonth_Buckets,MATCH($A3052,IntraSumMonths,0),1),INDEX(BucketTable,MATCH($A3052,SumMonths,0),1))</f>
        <v>1</v>
      </c>
      <c r="G3052" s="144" t="str">
        <f aca="false">INDEX(Book_Type,MATCH($B3052,Book,0),1)</f>
        <v>PHY</v>
      </c>
      <c r="H3052" s="144" t="str">
        <f aca="false">$F3052&amp;$C3052</f>
        <v>1NGI-SOCAL</v>
      </c>
    </row>
    <row r="3053" customFormat="false" ht="12.75" hidden="false" customHeight="false" outlineLevel="0" collapsed="false">
      <c r="A3053" s="148" t="n">
        <v>37190</v>
      </c>
      <c r="B3053" s="144" t="s">
        <v>145</v>
      </c>
      <c r="C3053" s="144" t="s">
        <v>60</v>
      </c>
      <c r="D3053" s="145" t="n">
        <v>-9977.3206</v>
      </c>
      <c r="E3053" s="145" t="n">
        <v>-9977.3206</v>
      </c>
      <c r="F3053" s="149" t="n">
        <f aca="false">IF(REF_DT&lt;=LastDay,INDEX(IntraMonth_Buckets,MATCH($A3053,IntraSumMonths,0),1),INDEX(BucketTable,MATCH($A3053,SumMonths,0),1))</f>
        <v>1</v>
      </c>
      <c r="G3053" s="144" t="str">
        <f aca="false">INDEX(Book_Type,MATCH($B3053,Book,0),1)</f>
        <v>PHY</v>
      </c>
      <c r="H3053" s="144" t="str">
        <f aca="false">$F3053&amp;$C3053</f>
        <v>1WAHA KCBT</v>
      </c>
    </row>
    <row r="3054" customFormat="false" ht="12.75" hidden="false" customHeight="false" outlineLevel="0" collapsed="false">
      <c r="A3054" s="148" t="n">
        <v>37191</v>
      </c>
      <c r="B3054" s="144" t="s">
        <v>145</v>
      </c>
      <c r="C3054" s="144" t="s">
        <v>51</v>
      </c>
      <c r="D3054" s="145" t="n">
        <v>-58272.5412</v>
      </c>
      <c r="E3054" s="145" t="n">
        <v>-58272.5412</v>
      </c>
      <c r="F3054" s="149" t="n">
        <f aca="false">IF(REF_DT&lt;=LastDay,INDEX(IntraMonth_Buckets,MATCH($A3054,IntraSumMonths,0),1),INDEX(BucketTable,MATCH($A3054,SumMonths,0),1))</f>
        <v>1</v>
      </c>
      <c r="G3054" s="144" t="str">
        <f aca="false">INDEX(Book_Type,MATCH($B3054,Book,0),1)</f>
        <v>PHY</v>
      </c>
      <c r="H3054" s="144" t="str">
        <f aca="false">$F3054&amp;$C3054</f>
        <v>1IF-ELPO/SJ</v>
      </c>
    </row>
    <row r="3055" customFormat="false" ht="12.75" hidden="false" customHeight="false" outlineLevel="0" collapsed="false">
      <c r="A3055" s="148" t="n">
        <v>37191</v>
      </c>
      <c r="B3055" s="144" t="s">
        <v>145</v>
      </c>
      <c r="C3055" s="144" t="s">
        <v>52</v>
      </c>
      <c r="D3055" s="145" t="n">
        <v>72158.9755</v>
      </c>
      <c r="E3055" s="145" t="n">
        <v>72158.9755</v>
      </c>
      <c r="F3055" s="149" t="n">
        <f aca="false">IF(REF_DT&lt;=LastDay,INDEX(IntraMonth_Buckets,MATCH($A3055,IntraSumMonths,0),1),INDEX(BucketTable,MATCH($A3055,SumMonths,0),1))</f>
        <v>1</v>
      </c>
      <c r="G3055" s="144" t="str">
        <f aca="false">INDEX(Book_Type,MATCH($B3055,Book,0),1)</f>
        <v>PHY</v>
      </c>
      <c r="H3055" s="144" t="str">
        <f aca="false">$F3055&amp;$C3055</f>
        <v>1IF-EPSJ(BONDAD)</v>
      </c>
    </row>
    <row r="3056" customFormat="false" ht="12.75" hidden="false" customHeight="false" outlineLevel="0" collapsed="false">
      <c r="A3056" s="148" t="n">
        <v>37191</v>
      </c>
      <c r="B3056" s="144" t="s">
        <v>145</v>
      </c>
      <c r="C3056" s="144" t="s">
        <v>54</v>
      </c>
      <c r="D3056" s="145" t="n">
        <v>12705.12</v>
      </c>
      <c r="E3056" s="145" t="n">
        <v>12705.12</v>
      </c>
      <c r="F3056" s="149" t="n">
        <f aca="false">IF(REF_DT&lt;=LastDay,INDEX(IntraMonth_Buckets,MATCH($A3056,IntraSumMonths,0),1),INDEX(BucketTable,MATCH($A3056,SumMonths,0),1))</f>
        <v>1</v>
      </c>
      <c r="G3056" s="144" t="str">
        <f aca="false">INDEX(Book_Type,MATCH($B3056,Book,0),1)</f>
        <v>PHY</v>
      </c>
      <c r="H3056" s="144" t="str">
        <f aca="false">$F3056&amp;$C3056</f>
        <v>1IM-TW/SJ</v>
      </c>
    </row>
    <row r="3057" customFormat="false" ht="12.75" hidden="false" customHeight="false" outlineLevel="0" collapsed="false">
      <c r="A3057" s="148" t="n">
        <v>37191</v>
      </c>
      <c r="B3057" s="144" t="s">
        <v>145</v>
      </c>
      <c r="C3057" s="144" t="s">
        <v>20</v>
      </c>
      <c r="D3057" s="145" t="n">
        <v>-29508.9233</v>
      </c>
      <c r="E3057" s="145" t="n">
        <v>-29508.9233</v>
      </c>
      <c r="F3057" s="149" t="n">
        <f aca="false">IF(REF_DT&lt;=LastDay,INDEX(IntraMonth_Buckets,MATCH($A3057,IntraSumMonths,0),1),INDEX(BucketTable,MATCH($A3057,SumMonths,0),1))</f>
        <v>1</v>
      </c>
      <c r="G3057" s="144" t="str">
        <f aca="false">INDEX(Book_Type,MATCH($B3057,Book,0),1)</f>
        <v>PHY</v>
      </c>
      <c r="H3057" s="144" t="str">
        <f aca="false">$F3057&amp;$C3057</f>
        <v>1NGI-SOCAL</v>
      </c>
    </row>
    <row r="3058" customFormat="false" ht="12.75" hidden="false" customHeight="false" outlineLevel="0" collapsed="false">
      <c r="A3058" s="148" t="n">
        <v>37191</v>
      </c>
      <c r="B3058" s="144" t="s">
        <v>145</v>
      </c>
      <c r="C3058" s="144" t="s">
        <v>60</v>
      </c>
      <c r="D3058" s="145" t="n">
        <v>-9977.3206</v>
      </c>
      <c r="E3058" s="145" t="n">
        <v>-9977.3206</v>
      </c>
      <c r="F3058" s="149" t="n">
        <f aca="false">IF(REF_DT&lt;=LastDay,INDEX(IntraMonth_Buckets,MATCH($A3058,IntraSumMonths,0),1),INDEX(BucketTable,MATCH($A3058,SumMonths,0),1))</f>
        <v>1</v>
      </c>
      <c r="G3058" s="144" t="str">
        <f aca="false">INDEX(Book_Type,MATCH($B3058,Book,0),1)</f>
        <v>PHY</v>
      </c>
      <c r="H3058" s="144" t="str">
        <f aca="false">$F3058&amp;$C3058</f>
        <v>1WAHA KCBT</v>
      </c>
    </row>
    <row r="3059" customFormat="false" ht="12.75" hidden="false" customHeight="false" outlineLevel="0" collapsed="false">
      <c r="A3059" s="148" t="n">
        <v>37192</v>
      </c>
      <c r="B3059" s="144" t="s">
        <v>145</v>
      </c>
      <c r="C3059" s="144" t="s">
        <v>51</v>
      </c>
      <c r="D3059" s="145" t="n">
        <v>-58272.5413</v>
      </c>
      <c r="E3059" s="145" t="n">
        <v>-58272.5413</v>
      </c>
      <c r="F3059" s="149" t="n">
        <f aca="false">IF(REF_DT&lt;=LastDay,INDEX(IntraMonth_Buckets,MATCH($A3059,IntraSumMonths,0),1),INDEX(BucketTable,MATCH($A3059,SumMonths,0),1))</f>
        <v>1</v>
      </c>
      <c r="G3059" s="144" t="str">
        <f aca="false">INDEX(Book_Type,MATCH($B3059,Book,0),1)</f>
        <v>PHY</v>
      </c>
      <c r="H3059" s="144" t="str">
        <f aca="false">$F3059&amp;$C3059</f>
        <v>1IF-ELPO/SJ</v>
      </c>
    </row>
    <row r="3060" customFormat="false" ht="12.75" hidden="false" customHeight="false" outlineLevel="0" collapsed="false">
      <c r="A3060" s="148" t="n">
        <v>37192</v>
      </c>
      <c r="B3060" s="144" t="s">
        <v>145</v>
      </c>
      <c r="C3060" s="144" t="s">
        <v>52</v>
      </c>
      <c r="D3060" s="145" t="n">
        <v>72158.9755</v>
      </c>
      <c r="E3060" s="145" t="n">
        <v>72158.9755</v>
      </c>
      <c r="F3060" s="149" t="n">
        <f aca="false">IF(REF_DT&lt;=LastDay,INDEX(IntraMonth_Buckets,MATCH($A3060,IntraSumMonths,0),1),INDEX(BucketTable,MATCH($A3060,SumMonths,0),1))</f>
        <v>1</v>
      </c>
      <c r="G3060" s="144" t="str">
        <f aca="false">INDEX(Book_Type,MATCH($B3060,Book,0),1)</f>
        <v>PHY</v>
      </c>
      <c r="H3060" s="144" t="str">
        <f aca="false">$F3060&amp;$C3060</f>
        <v>1IF-EPSJ(BONDAD)</v>
      </c>
    </row>
    <row r="3061" customFormat="false" ht="12.75" hidden="false" customHeight="false" outlineLevel="0" collapsed="false">
      <c r="A3061" s="148" t="n">
        <v>37192</v>
      </c>
      <c r="B3061" s="144" t="s">
        <v>145</v>
      </c>
      <c r="C3061" s="144" t="s">
        <v>54</v>
      </c>
      <c r="D3061" s="145" t="n">
        <v>12705.12</v>
      </c>
      <c r="E3061" s="145" t="n">
        <v>12705.12</v>
      </c>
      <c r="F3061" s="149" t="n">
        <f aca="false">IF(REF_DT&lt;=LastDay,INDEX(IntraMonth_Buckets,MATCH($A3061,IntraSumMonths,0),1),INDEX(BucketTable,MATCH($A3061,SumMonths,0),1))</f>
        <v>1</v>
      </c>
      <c r="G3061" s="144" t="str">
        <f aca="false">INDEX(Book_Type,MATCH($B3061,Book,0),1)</f>
        <v>PHY</v>
      </c>
      <c r="H3061" s="144" t="str">
        <f aca="false">$F3061&amp;$C3061</f>
        <v>1IM-TW/SJ</v>
      </c>
    </row>
    <row r="3062" customFormat="false" ht="12.75" hidden="false" customHeight="false" outlineLevel="0" collapsed="false">
      <c r="A3062" s="148" t="n">
        <v>37192</v>
      </c>
      <c r="B3062" s="144" t="s">
        <v>145</v>
      </c>
      <c r="C3062" s="144" t="s">
        <v>20</v>
      </c>
      <c r="D3062" s="145" t="n">
        <v>-29508.9233</v>
      </c>
      <c r="E3062" s="145" t="n">
        <v>-29508.9233</v>
      </c>
      <c r="F3062" s="149" t="n">
        <f aca="false">IF(REF_DT&lt;=LastDay,INDEX(IntraMonth_Buckets,MATCH($A3062,IntraSumMonths,0),1),INDEX(BucketTable,MATCH($A3062,SumMonths,0),1))</f>
        <v>1</v>
      </c>
      <c r="G3062" s="144" t="str">
        <f aca="false">INDEX(Book_Type,MATCH($B3062,Book,0),1)</f>
        <v>PHY</v>
      </c>
      <c r="H3062" s="144" t="str">
        <f aca="false">$F3062&amp;$C3062</f>
        <v>1NGI-SOCAL</v>
      </c>
    </row>
    <row r="3063" customFormat="false" ht="12.75" hidden="false" customHeight="false" outlineLevel="0" collapsed="false">
      <c r="A3063" s="148" t="n">
        <v>37192</v>
      </c>
      <c r="B3063" s="144" t="s">
        <v>145</v>
      </c>
      <c r="C3063" s="144" t="s">
        <v>60</v>
      </c>
      <c r="D3063" s="145" t="n">
        <v>-9977.3206</v>
      </c>
      <c r="E3063" s="145" t="n">
        <v>-9977.3206</v>
      </c>
      <c r="F3063" s="149" t="n">
        <f aca="false">IF(REF_DT&lt;=LastDay,INDEX(IntraMonth_Buckets,MATCH($A3063,IntraSumMonths,0),1),INDEX(BucketTable,MATCH($A3063,SumMonths,0),1))</f>
        <v>1</v>
      </c>
      <c r="G3063" s="144" t="str">
        <f aca="false">INDEX(Book_Type,MATCH($B3063,Book,0),1)</f>
        <v>PHY</v>
      </c>
      <c r="H3063" s="144" t="str">
        <f aca="false">$F3063&amp;$C3063</f>
        <v>1WAHA KCBT</v>
      </c>
    </row>
    <row r="3064" customFormat="false" ht="12.75" hidden="false" customHeight="false" outlineLevel="0" collapsed="false">
      <c r="A3064" s="148" t="n">
        <v>37193</v>
      </c>
      <c r="B3064" s="144" t="s">
        <v>145</v>
      </c>
      <c r="C3064" s="144" t="s">
        <v>51</v>
      </c>
      <c r="D3064" s="145" t="n">
        <v>-58272.5413</v>
      </c>
      <c r="E3064" s="145" t="n">
        <v>-58272.5413</v>
      </c>
      <c r="F3064" s="149" t="n">
        <f aca="false">IF(REF_DT&lt;=LastDay,INDEX(IntraMonth_Buckets,MATCH($A3064,IntraSumMonths,0),1),INDEX(BucketTable,MATCH($A3064,SumMonths,0),1))</f>
        <v>1</v>
      </c>
      <c r="G3064" s="144" t="str">
        <f aca="false">INDEX(Book_Type,MATCH($B3064,Book,0),1)</f>
        <v>PHY</v>
      </c>
      <c r="H3064" s="144" t="str">
        <f aca="false">$F3064&amp;$C3064</f>
        <v>1IF-ELPO/SJ</v>
      </c>
    </row>
    <row r="3065" customFormat="false" ht="12.75" hidden="false" customHeight="false" outlineLevel="0" collapsed="false">
      <c r="A3065" s="148" t="n">
        <v>37193</v>
      </c>
      <c r="B3065" s="144" t="s">
        <v>145</v>
      </c>
      <c r="C3065" s="144" t="s">
        <v>52</v>
      </c>
      <c r="D3065" s="145" t="n">
        <v>72158.9755</v>
      </c>
      <c r="E3065" s="145" t="n">
        <v>72158.9755</v>
      </c>
      <c r="F3065" s="149" t="n">
        <f aca="false">IF(REF_DT&lt;=LastDay,INDEX(IntraMonth_Buckets,MATCH($A3065,IntraSumMonths,0),1),INDEX(BucketTable,MATCH($A3065,SumMonths,0),1))</f>
        <v>1</v>
      </c>
      <c r="G3065" s="144" t="str">
        <f aca="false">INDEX(Book_Type,MATCH($B3065,Book,0),1)</f>
        <v>PHY</v>
      </c>
      <c r="H3065" s="144" t="str">
        <f aca="false">$F3065&amp;$C3065</f>
        <v>1IF-EPSJ(BONDAD)</v>
      </c>
    </row>
    <row r="3066" customFormat="false" ht="12.75" hidden="false" customHeight="false" outlineLevel="0" collapsed="false">
      <c r="A3066" s="148" t="n">
        <v>37193</v>
      </c>
      <c r="B3066" s="144" t="s">
        <v>145</v>
      </c>
      <c r="C3066" s="144" t="s">
        <v>54</v>
      </c>
      <c r="D3066" s="145" t="n">
        <v>12705.12</v>
      </c>
      <c r="E3066" s="145" t="n">
        <v>12705.12</v>
      </c>
      <c r="F3066" s="149" t="n">
        <f aca="false">IF(REF_DT&lt;=LastDay,INDEX(IntraMonth_Buckets,MATCH($A3066,IntraSumMonths,0),1),INDEX(BucketTable,MATCH($A3066,SumMonths,0),1))</f>
        <v>1</v>
      </c>
      <c r="G3066" s="144" t="str">
        <f aca="false">INDEX(Book_Type,MATCH($B3066,Book,0),1)</f>
        <v>PHY</v>
      </c>
      <c r="H3066" s="144" t="str">
        <f aca="false">$F3066&amp;$C3066</f>
        <v>1IM-TW/SJ</v>
      </c>
    </row>
    <row r="3067" customFormat="false" ht="12.75" hidden="false" customHeight="false" outlineLevel="0" collapsed="false">
      <c r="A3067" s="148" t="n">
        <v>37193</v>
      </c>
      <c r="B3067" s="144" t="s">
        <v>145</v>
      </c>
      <c r="C3067" s="144" t="s">
        <v>20</v>
      </c>
      <c r="D3067" s="145" t="n">
        <v>-29508.9233</v>
      </c>
      <c r="E3067" s="145" t="n">
        <v>-29508.9233</v>
      </c>
      <c r="F3067" s="149" t="n">
        <f aca="false">IF(REF_DT&lt;=LastDay,INDEX(IntraMonth_Buckets,MATCH($A3067,IntraSumMonths,0),1),INDEX(BucketTable,MATCH($A3067,SumMonths,0),1))</f>
        <v>1</v>
      </c>
      <c r="G3067" s="144" t="str">
        <f aca="false">INDEX(Book_Type,MATCH($B3067,Book,0),1)</f>
        <v>PHY</v>
      </c>
      <c r="H3067" s="144" t="str">
        <f aca="false">$F3067&amp;$C3067</f>
        <v>1NGI-SOCAL</v>
      </c>
    </row>
    <row r="3068" customFormat="false" ht="12.75" hidden="false" customHeight="false" outlineLevel="0" collapsed="false">
      <c r="A3068" s="148" t="n">
        <v>37193</v>
      </c>
      <c r="B3068" s="144" t="s">
        <v>145</v>
      </c>
      <c r="C3068" s="144" t="s">
        <v>60</v>
      </c>
      <c r="D3068" s="145" t="n">
        <v>-9977.3206</v>
      </c>
      <c r="E3068" s="145" t="n">
        <v>-9977.3206</v>
      </c>
      <c r="F3068" s="149" t="n">
        <f aca="false">IF(REF_DT&lt;=LastDay,INDEX(IntraMonth_Buckets,MATCH($A3068,IntraSumMonths,0),1),INDEX(BucketTable,MATCH($A3068,SumMonths,0),1))</f>
        <v>1</v>
      </c>
      <c r="G3068" s="144" t="str">
        <f aca="false">INDEX(Book_Type,MATCH($B3068,Book,0),1)</f>
        <v>PHY</v>
      </c>
      <c r="H3068" s="144" t="str">
        <f aca="false">$F3068&amp;$C3068</f>
        <v>1WAHA KCBT</v>
      </c>
    </row>
    <row r="3069" customFormat="false" ht="12.75" hidden="false" customHeight="false" outlineLevel="0" collapsed="false">
      <c r="A3069" s="148" t="n">
        <v>37194</v>
      </c>
      <c r="B3069" s="144" t="s">
        <v>145</v>
      </c>
      <c r="C3069" s="144" t="s">
        <v>51</v>
      </c>
      <c r="D3069" s="145" t="n">
        <v>-58272.5412</v>
      </c>
      <c r="E3069" s="145" t="n">
        <v>-58272.5412</v>
      </c>
      <c r="F3069" s="149" t="n">
        <f aca="false">IF(REF_DT&lt;=LastDay,INDEX(IntraMonth_Buckets,MATCH($A3069,IntraSumMonths,0),1),INDEX(BucketTable,MATCH($A3069,SumMonths,0),1))</f>
        <v>1</v>
      </c>
      <c r="G3069" s="144" t="str">
        <f aca="false">INDEX(Book_Type,MATCH($B3069,Book,0),1)</f>
        <v>PHY</v>
      </c>
      <c r="H3069" s="144" t="str">
        <f aca="false">$F3069&amp;$C3069</f>
        <v>1IF-ELPO/SJ</v>
      </c>
    </row>
    <row r="3070" customFormat="false" ht="12.75" hidden="false" customHeight="false" outlineLevel="0" collapsed="false">
      <c r="A3070" s="148" t="n">
        <v>37194</v>
      </c>
      <c r="B3070" s="144" t="s">
        <v>145</v>
      </c>
      <c r="C3070" s="144" t="s">
        <v>52</v>
      </c>
      <c r="D3070" s="145" t="n">
        <v>72158.9755</v>
      </c>
      <c r="E3070" s="145" t="n">
        <v>72158.9755</v>
      </c>
      <c r="F3070" s="149" t="n">
        <f aca="false">IF(REF_DT&lt;=LastDay,INDEX(IntraMonth_Buckets,MATCH($A3070,IntraSumMonths,0),1),INDEX(BucketTable,MATCH($A3070,SumMonths,0),1))</f>
        <v>1</v>
      </c>
      <c r="G3070" s="144" t="str">
        <f aca="false">INDEX(Book_Type,MATCH($B3070,Book,0),1)</f>
        <v>PHY</v>
      </c>
      <c r="H3070" s="144" t="str">
        <f aca="false">$F3070&amp;$C3070</f>
        <v>1IF-EPSJ(BONDAD)</v>
      </c>
    </row>
    <row r="3071" customFormat="false" ht="12.75" hidden="false" customHeight="false" outlineLevel="0" collapsed="false">
      <c r="A3071" s="148" t="n">
        <v>37194</v>
      </c>
      <c r="B3071" s="144" t="s">
        <v>145</v>
      </c>
      <c r="C3071" s="144" t="s">
        <v>54</v>
      </c>
      <c r="D3071" s="145" t="n">
        <v>12705.12</v>
      </c>
      <c r="E3071" s="145" t="n">
        <v>12705.12</v>
      </c>
      <c r="F3071" s="149" t="n">
        <f aca="false">IF(REF_DT&lt;=LastDay,INDEX(IntraMonth_Buckets,MATCH($A3071,IntraSumMonths,0),1),INDEX(BucketTable,MATCH($A3071,SumMonths,0),1))</f>
        <v>1</v>
      </c>
      <c r="G3071" s="144" t="str">
        <f aca="false">INDEX(Book_Type,MATCH($B3071,Book,0),1)</f>
        <v>PHY</v>
      </c>
      <c r="H3071" s="144" t="str">
        <f aca="false">$F3071&amp;$C3071</f>
        <v>1IM-TW/SJ</v>
      </c>
    </row>
    <row r="3072" customFormat="false" ht="12.75" hidden="false" customHeight="false" outlineLevel="0" collapsed="false">
      <c r="A3072" s="148" t="n">
        <v>37194</v>
      </c>
      <c r="B3072" s="144" t="s">
        <v>145</v>
      </c>
      <c r="C3072" s="144" t="s">
        <v>20</v>
      </c>
      <c r="D3072" s="145" t="n">
        <v>-29508.9233</v>
      </c>
      <c r="E3072" s="145" t="n">
        <v>-29508.9233</v>
      </c>
      <c r="F3072" s="149" t="n">
        <f aca="false">IF(REF_DT&lt;=LastDay,INDEX(IntraMonth_Buckets,MATCH($A3072,IntraSumMonths,0),1),INDEX(BucketTable,MATCH($A3072,SumMonths,0),1))</f>
        <v>1</v>
      </c>
      <c r="G3072" s="144" t="str">
        <f aca="false">INDEX(Book_Type,MATCH($B3072,Book,0),1)</f>
        <v>PHY</v>
      </c>
      <c r="H3072" s="144" t="str">
        <f aca="false">$F3072&amp;$C3072</f>
        <v>1NGI-SOCAL</v>
      </c>
    </row>
    <row r="3073" customFormat="false" ht="12.75" hidden="false" customHeight="false" outlineLevel="0" collapsed="false">
      <c r="A3073" s="148" t="n">
        <v>37194</v>
      </c>
      <c r="B3073" s="144" t="s">
        <v>145</v>
      </c>
      <c r="C3073" s="144" t="s">
        <v>60</v>
      </c>
      <c r="D3073" s="145" t="n">
        <v>-9977.3206</v>
      </c>
      <c r="E3073" s="145" t="n">
        <v>-9977.3206</v>
      </c>
      <c r="F3073" s="149" t="n">
        <f aca="false">IF(REF_DT&lt;=LastDay,INDEX(IntraMonth_Buckets,MATCH($A3073,IntraSumMonths,0),1),INDEX(BucketTable,MATCH($A3073,SumMonths,0),1))</f>
        <v>1</v>
      </c>
      <c r="G3073" s="144" t="str">
        <f aca="false">INDEX(Book_Type,MATCH($B3073,Book,0),1)</f>
        <v>PHY</v>
      </c>
      <c r="H3073" s="144" t="str">
        <f aca="false">$F3073&amp;$C3073</f>
        <v>1WAHA KCBT</v>
      </c>
    </row>
    <row r="3074" customFormat="false" ht="12.75" hidden="false" customHeight="false" outlineLevel="0" collapsed="false">
      <c r="A3074" s="148" t="n">
        <v>37195</v>
      </c>
      <c r="B3074" s="144" t="s">
        <v>145</v>
      </c>
      <c r="C3074" s="144" t="s">
        <v>51</v>
      </c>
      <c r="D3074" s="145" t="n">
        <v>-58272.5413</v>
      </c>
      <c r="E3074" s="145" t="n">
        <v>-58272.5413</v>
      </c>
      <c r="F3074" s="149" t="n">
        <f aca="false">IF(REF_DT&lt;=LastDay,INDEX(IntraMonth_Buckets,MATCH($A3074,IntraSumMonths,0),1),INDEX(BucketTable,MATCH($A3074,SumMonths,0),1))</f>
        <v>1</v>
      </c>
      <c r="G3074" s="144" t="str">
        <f aca="false">INDEX(Book_Type,MATCH($B3074,Book,0),1)</f>
        <v>PHY</v>
      </c>
      <c r="H3074" s="144" t="str">
        <f aca="false">$F3074&amp;$C3074</f>
        <v>1IF-ELPO/SJ</v>
      </c>
    </row>
    <row r="3075" customFormat="false" ht="12.75" hidden="false" customHeight="false" outlineLevel="0" collapsed="false">
      <c r="A3075" s="148" t="n">
        <v>37195</v>
      </c>
      <c r="B3075" s="144" t="s">
        <v>145</v>
      </c>
      <c r="C3075" s="144" t="s">
        <v>52</v>
      </c>
      <c r="D3075" s="145" t="n">
        <v>72158.9755</v>
      </c>
      <c r="E3075" s="145" t="n">
        <v>72158.9755</v>
      </c>
      <c r="F3075" s="149" t="n">
        <f aca="false">IF(REF_DT&lt;=LastDay,INDEX(IntraMonth_Buckets,MATCH($A3075,IntraSumMonths,0),1),INDEX(BucketTable,MATCH($A3075,SumMonths,0),1))</f>
        <v>1</v>
      </c>
      <c r="G3075" s="144" t="str">
        <f aca="false">INDEX(Book_Type,MATCH($B3075,Book,0),1)</f>
        <v>PHY</v>
      </c>
      <c r="H3075" s="144" t="str">
        <f aca="false">$F3075&amp;$C3075</f>
        <v>1IF-EPSJ(BONDAD)</v>
      </c>
    </row>
    <row r="3076" customFormat="false" ht="12.75" hidden="false" customHeight="false" outlineLevel="0" collapsed="false">
      <c r="A3076" s="148" t="n">
        <v>37195</v>
      </c>
      <c r="B3076" s="144" t="s">
        <v>145</v>
      </c>
      <c r="C3076" s="144" t="s">
        <v>54</v>
      </c>
      <c r="D3076" s="145" t="n">
        <v>12705.12</v>
      </c>
      <c r="E3076" s="145" t="n">
        <v>12705.12</v>
      </c>
      <c r="F3076" s="149" t="n">
        <f aca="false">IF(REF_DT&lt;=LastDay,INDEX(IntraMonth_Buckets,MATCH($A3076,IntraSumMonths,0),1),INDEX(BucketTable,MATCH($A3076,SumMonths,0),1))</f>
        <v>1</v>
      </c>
      <c r="G3076" s="144" t="str">
        <f aca="false">INDEX(Book_Type,MATCH($B3076,Book,0),1)</f>
        <v>PHY</v>
      </c>
      <c r="H3076" s="144" t="str">
        <f aca="false">$F3076&amp;$C3076</f>
        <v>1IM-TW/SJ</v>
      </c>
    </row>
    <row r="3077" customFormat="false" ht="12.75" hidden="false" customHeight="false" outlineLevel="0" collapsed="false">
      <c r="A3077" s="148" t="n">
        <v>37195</v>
      </c>
      <c r="B3077" s="144" t="s">
        <v>145</v>
      </c>
      <c r="C3077" s="144" t="s">
        <v>20</v>
      </c>
      <c r="D3077" s="145" t="n">
        <v>-29508.9233</v>
      </c>
      <c r="E3077" s="145" t="n">
        <v>-29508.9233</v>
      </c>
      <c r="F3077" s="149" t="n">
        <f aca="false">IF(REF_DT&lt;=LastDay,INDEX(IntraMonth_Buckets,MATCH($A3077,IntraSumMonths,0),1),INDEX(BucketTable,MATCH($A3077,SumMonths,0),1))</f>
        <v>1</v>
      </c>
      <c r="G3077" s="144" t="str">
        <f aca="false">INDEX(Book_Type,MATCH($B3077,Book,0),1)</f>
        <v>PHY</v>
      </c>
      <c r="H3077" s="144" t="str">
        <f aca="false">$F3077&amp;$C3077</f>
        <v>1NGI-SOCAL</v>
      </c>
    </row>
    <row r="3078" customFormat="false" ht="12.75" hidden="false" customHeight="false" outlineLevel="0" collapsed="false">
      <c r="A3078" s="148" t="n">
        <v>37195</v>
      </c>
      <c r="B3078" s="144" t="s">
        <v>145</v>
      </c>
      <c r="C3078" s="144" t="s">
        <v>60</v>
      </c>
      <c r="D3078" s="145" t="n">
        <v>-9977.3206</v>
      </c>
      <c r="E3078" s="145" t="n">
        <v>-9977.3206</v>
      </c>
      <c r="F3078" s="149" t="n">
        <f aca="false">IF(REF_DT&lt;=LastDay,INDEX(IntraMonth_Buckets,MATCH($A3078,IntraSumMonths,0),1),INDEX(BucketTable,MATCH($A3078,SumMonths,0),1))</f>
        <v>1</v>
      </c>
      <c r="G3078" s="144" t="str">
        <f aca="false">INDEX(Book_Type,MATCH($B3078,Book,0),1)</f>
        <v>PHY</v>
      </c>
      <c r="H3078" s="144" t="str">
        <f aca="false">$F3078&amp;$C3078</f>
        <v>1WAHA KCBT</v>
      </c>
    </row>
    <row r="3079" customFormat="false" ht="12.75" hidden="false" customHeight="false" outlineLevel="0" collapsed="false">
      <c r="A3079" s="148" t="n">
        <v>37190</v>
      </c>
      <c r="B3079" s="144" t="s">
        <v>142</v>
      </c>
      <c r="C3079" s="144" t="s">
        <v>36</v>
      </c>
      <c r="D3079" s="145" t="n">
        <v>9977.3206</v>
      </c>
      <c r="E3079" s="145" t="n">
        <v>9977.3206</v>
      </c>
      <c r="F3079" s="149" t="n">
        <f aca="false">IF(REF_DT&lt;=LastDay,INDEX(IntraMonth_Buckets,MATCH($A3079,IntraSumMonths,0),1),INDEX(BucketTable,MATCH($A3079,SumMonths,0),1))</f>
        <v>1</v>
      </c>
      <c r="G3079" s="144" t="str">
        <f aca="false">INDEX(Book_Type,MATCH($B3079,Book,0),1)</f>
        <v>PHY</v>
      </c>
      <c r="H3079" s="144" t="str">
        <f aca="false">$F3079&amp;$C3079</f>
        <v>1IF-CIG/RKYMTN</v>
      </c>
    </row>
    <row r="3080" customFormat="false" ht="12.75" hidden="false" customHeight="false" outlineLevel="0" collapsed="false">
      <c r="A3080" s="148" t="n">
        <v>37190</v>
      </c>
      <c r="B3080" s="144" t="s">
        <v>142</v>
      </c>
      <c r="C3080" s="144" t="s">
        <v>39</v>
      </c>
      <c r="D3080" s="145" t="n">
        <v>4988.6603</v>
      </c>
      <c r="E3080" s="145" t="n">
        <v>4988.6603</v>
      </c>
      <c r="F3080" s="149" t="n">
        <f aca="false">IF(REF_DT&lt;=LastDay,INDEX(IntraMonth_Buckets,MATCH($A3080,IntraSumMonths,0),1),INDEX(BucketTable,MATCH($A3080,SumMonths,0),1))</f>
        <v>1</v>
      </c>
      <c r="G3080" s="144" t="str">
        <f aca="false">INDEX(Book_Type,MATCH($B3080,Book,0),1)</f>
        <v>PHY</v>
      </c>
      <c r="H3080" s="144" t="str">
        <f aca="false">$F3080&amp;$C3080</f>
        <v>1IF-CIG/ROCKPORT</v>
      </c>
    </row>
    <row r="3081" customFormat="false" ht="12.75" hidden="false" customHeight="false" outlineLevel="0" collapsed="false">
      <c r="A3081" s="148" t="n">
        <v>37190</v>
      </c>
      <c r="B3081" s="144" t="s">
        <v>142</v>
      </c>
      <c r="C3081" s="144" t="s">
        <v>157</v>
      </c>
      <c r="D3081" s="145" t="n">
        <v>0</v>
      </c>
      <c r="E3081" s="145" t="n">
        <v>0</v>
      </c>
      <c r="F3081" s="149" t="n">
        <f aca="false">IF(REF_DT&lt;=LastDay,INDEX(IntraMonth_Buckets,MATCH($A3081,IntraSumMonths,0),1),INDEX(BucketTable,MATCH($A3081,SumMonths,0),1))</f>
        <v>1</v>
      </c>
      <c r="G3081" s="144" t="str">
        <f aca="false">INDEX(Book_Type,MATCH($B3081,Book,0),1)</f>
        <v>PHY</v>
      </c>
      <c r="H3081" s="144" t="str">
        <f aca="false">$F3081&amp;$C3081</f>
        <v>1IF-HEHUB</v>
      </c>
    </row>
    <row r="3082" customFormat="false" ht="12.75" hidden="false" customHeight="false" outlineLevel="0" collapsed="false">
      <c r="A3082" s="148" t="n">
        <v>37190</v>
      </c>
      <c r="B3082" s="144" t="s">
        <v>142</v>
      </c>
      <c r="C3082" s="144" t="s">
        <v>166</v>
      </c>
      <c r="D3082" s="145" t="n">
        <v>12550.4716</v>
      </c>
      <c r="E3082" s="145" t="n">
        <v>12550.4716</v>
      </c>
      <c r="F3082" s="149" t="n">
        <f aca="false">IF(REF_DT&lt;=LastDay,INDEX(IntraMonth_Buckets,MATCH($A3082,IntraSumMonths,0),1),INDEX(BucketTable,MATCH($A3082,SumMonths,0),1))</f>
        <v>1</v>
      </c>
      <c r="G3082" s="144" t="str">
        <f aca="false">INDEX(Book_Type,MATCH($B3082,Book,0),1)</f>
        <v>PHY</v>
      </c>
      <c r="H3082" s="144" t="str">
        <f aca="false">$F3082&amp;$C3082</f>
        <v>1IF-KERN/RIVER</v>
      </c>
    </row>
    <row r="3083" customFormat="false" ht="12.75" hidden="false" customHeight="false" outlineLevel="0" collapsed="false">
      <c r="A3083" s="148" t="n">
        <v>37190</v>
      </c>
      <c r="B3083" s="144" t="s">
        <v>142</v>
      </c>
      <c r="C3083" s="144" t="s">
        <v>27</v>
      </c>
      <c r="D3083" s="145" t="n">
        <v>133794.8699</v>
      </c>
      <c r="E3083" s="145" t="n">
        <v>133794.8699</v>
      </c>
      <c r="F3083" s="149" t="n">
        <f aca="false">IF(REF_DT&lt;=LastDay,INDEX(IntraMonth_Buckets,MATCH($A3083,IntraSumMonths,0),1),INDEX(BucketTable,MATCH($A3083,SumMonths,0),1))</f>
        <v>1</v>
      </c>
      <c r="G3083" s="144" t="str">
        <f aca="false">INDEX(Book_Type,MATCH($B3083,Book,0),1)</f>
        <v>PHY</v>
      </c>
      <c r="H3083" s="144" t="str">
        <f aca="false">$F3083&amp;$C3083</f>
        <v>1IF-NWPL_ROCKY_M</v>
      </c>
    </row>
    <row r="3084" customFormat="false" ht="12.75" hidden="false" customHeight="false" outlineLevel="0" collapsed="false">
      <c r="A3084" s="148" t="n">
        <v>37190</v>
      </c>
      <c r="B3084" s="144" t="s">
        <v>142</v>
      </c>
      <c r="C3084" s="144" t="s">
        <v>28</v>
      </c>
      <c r="D3084" s="145" t="n">
        <v>1810.8837</v>
      </c>
      <c r="E3084" s="145" t="n">
        <v>1810.8837</v>
      </c>
      <c r="F3084" s="149" t="n">
        <f aca="false">IF(REF_DT&lt;=LastDay,INDEX(IntraMonth_Buckets,MATCH($A3084,IntraSumMonths,0),1),INDEX(BucketTable,MATCH($A3084,SumMonths,0),1))</f>
        <v>1</v>
      </c>
      <c r="G3084" s="144" t="str">
        <f aca="false">INDEX(Book_Type,MATCH($B3084,Book,0),1)</f>
        <v>PHY</v>
      </c>
      <c r="H3084" s="144" t="str">
        <f aca="false">$F3084&amp;$C3084</f>
        <v>1IF-QUESTAR</v>
      </c>
    </row>
    <row r="3085" customFormat="false" ht="12.75" hidden="false" customHeight="false" outlineLevel="0" collapsed="false">
      <c r="A3085" s="148" t="n">
        <v>37190</v>
      </c>
      <c r="B3085" s="144" t="s">
        <v>142</v>
      </c>
      <c r="C3085" s="144" t="s">
        <v>18</v>
      </c>
      <c r="D3085" s="145" t="n">
        <v>31008.5146</v>
      </c>
      <c r="E3085" s="145" t="n">
        <v>31008.5146</v>
      </c>
      <c r="F3085" s="149" t="n">
        <f aca="false">IF(REF_DT&lt;=LastDay,INDEX(IntraMonth_Buckets,MATCH($A3085,IntraSumMonths,0),1),INDEX(BucketTable,MATCH($A3085,SumMonths,0),1))</f>
        <v>1</v>
      </c>
      <c r="G3085" s="144" t="str">
        <f aca="false">INDEX(Book_Type,MATCH($B3085,Book,0),1)</f>
        <v>PHY</v>
      </c>
      <c r="H3085" s="144" t="str">
        <f aca="false">$F3085&amp;$C3085</f>
        <v>1NGI-MALIN</v>
      </c>
    </row>
    <row r="3086" customFormat="false" ht="12.75" hidden="false" customHeight="false" outlineLevel="0" collapsed="false">
      <c r="A3086" s="148" t="n">
        <v>37190</v>
      </c>
      <c r="B3086" s="144" t="s">
        <v>142</v>
      </c>
      <c r="C3086" s="144" t="s">
        <v>13</v>
      </c>
      <c r="D3086" s="145" t="n">
        <v>-9977.3206</v>
      </c>
      <c r="E3086" s="145" t="n">
        <v>-9977.3206</v>
      </c>
      <c r="F3086" s="149" t="n">
        <f aca="false">IF(REF_DT&lt;=LastDay,INDEX(IntraMonth_Buckets,MATCH($A3086,IntraSumMonths,0),1),INDEX(BucketTable,MATCH($A3086,SumMonths,0),1))</f>
        <v>1</v>
      </c>
      <c r="G3086" s="144" t="str">
        <f aca="false">INDEX(Book_Type,MATCH($B3086,Book,0),1)</f>
        <v>PHY</v>
      </c>
      <c r="H3086" s="144" t="str">
        <f aca="false">$F3086&amp;$C3086</f>
        <v>1NGI-PGE/CG</v>
      </c>
    </row>
    <row r="3087" customFormat="false" ht="12.75" hidden="false" customHeight="false" outlineLevel="0" collapsed="false">
      <c r="A3087" s="148" t="n">
        <v>37190</v>
      </c>
      <c r="B3087" s="144" t="s">
        <v>142</v>
      </c>
      <c r="C3087" s="144" t="s">
        <v>159</v>
      </c>
      <c r="D3087" s="145" t="n">
        <v>0</v>
      </c>
      <c r="E3087" s="145" t="n">
        <v>0</v>
      </c>
      <c r="F3087" s="149" t="n">
        <f aca="false">IF(REF_DT&lt;=LastDay,INDEX(IntraMonth_Buckets,MATCH($A3087,IntraSumMonths,0),1),INDEX(BucketTable,MATCH($A3087,SumMonths,0),1))</f>
        <v>1</v>
      </c>
      <c r="G3087" s="144" t="str">
        <f aca="false">INDEX(Book_Type,MATCH($B3087,Book,0),1)</f>
        <v>PHY</v>
      </c>
      <c r="H3087" s="144" t="str">
        <f aca="false">$F3087&amp;$C3087</f>
        <v>1NGI-SOBDR-SOCAL</v>
      </c>
    </row>
    <row r="3088" customFormat="false" ht="12.75" hidden="false" customHeight="false" outlineLevel="0" collapsed="false">
      <c r="A3088" s="148" t="n">
        <v>37190</v>
      </c>
      <c r="B3088" s="144" t="s">
        <v>142</v>
      </c>
      <c r="C3088" s="144" t="s">
        <v>20</v>
      </c>
      <c r="D3088" s="145" t="n">
        <v>-26163.5277</v>
      </c>
      <c r="E3088" s="145" t="n">
        <v>-26163.5277</v>
      </c>
      <c r="F3088" s="149" t="n">
        <f aca="false">IF(REF_DT&lt;=LastDay,INDEX(IntraMonth_Buckets,MATCH($A3088,IntraSumMonths,0),1),INDEX(BucketTable,MATCH($A3088,SumMonths,0),1))</f>
        <v>1</v>
      </c>
      <c r="G3088" s="144" t="str">
        <f aca="false">INDEX(Book_Type,MATCH($B3088,Book,0),1)</f>
        <v>PHY</v>
      </c>
      <c r="H3088" s="144" t="str">
        <f aca="false">$F3088&amp;$C3088</f>
        <v>1NGI-SOCAL</v>
      </c>
    </row>
    <row r="3089" customFormat="false" ht="12.75" hidden="false" customHeight="false" outlineLevel="0" collapsed="false">
      <c r="A3089" s="148" t="n">
        <v>37190</v>
      </c>
      <c r="B3089" s="144" t="s">
        <v>142</v>
      </c>
      <c r="C3089" s="144" t="s">
        <v>26</v>
      </c>
      <c r="D3089" s="145" t="n">
        <v>0</v>
      </c>
      <c r="E3089" s="145" t="n">
        <v>0</v>
      </c>
      <c r="F3089" s="149" t="n">
        <f aca="false">IF(REF_DT&lt;=LastDay,INDEX(IntraMonth_Buckets,MATCH($A3089,IntraSumMonths,0),1),INDEX(BucketTable,MATCH($A3089,SumMonths,0),1))</f>
        <v>1</v>
      </c>
      <c r="G3089" s="144" t="str">
        <f aca="false">INDEX(Book_Type,MATCH($B3089,Book,0),1)</f>
        <v>PHY</v>
      </c>
      <c r="H3089" s="144" t="str">
        <f aca="false">$F3089&amp;$C3089</f>
        <v>1NW-STANFIELD</v>
      </c>
    </row>
    <row r="3090" customFormat="false" ht="12.75" hidden="false" customHeight="false" outlineLevel="0" collapsed="false">
      <c r="A3090" s="148" t="n">
        <v>37190</v>
      </c>
      <c r="B3090" s="144" t="s">
        <v>142</v>
      </c>
      <c r="C3090" s="144" t="s">
        <v>67</v>
      </c>
      <c r="D3090" s="145" t="n">
        <v>1012.698</v>
      </c>
      <c r="E3090" s="145" t="n">
        <v>1012.698</v>
      </c>
      <c r="F3090" s="149" t="n">
        <f aca="false">IF(REF_DT&lt;=LastDay,INDEX(IntraMonth_Buckets,MATCH($A3090,IntraSumMonths,0),1),INDEX(BucketTable,MATCH($A3090,SumMonths,0),1))</f>
        <v>1</v>
      </c>
      <c r="G3090" s="144" t="str">
        <f aca="false">INDEX(Book_Type,MATCH($B3090,Book,0),1)</f>
        <v>PHY</v>
      </c>
      <c r="H3090" s="144" t="str">
        <f aca="false">$F3090&amp;$C3090</f>
        <v>1SUMAS-US/IM</v>
      </c>
    </row>
    <row r="3091" customFormat="false" ht="12.75" hidden="false" customHeight="false" outlineLevel="0" collapsed="false">
      <c r="A3091" s="148" t="n">
        <v>37191</v>
      </c>
      <c r="B3091" s="144" t="s">
        <v>142</v>
      </c>
      <c r="C3091" s="144" t="s">
        <v>36</v>
      </c>
      <c r="D3091" s="145" t="n">
        <v>9977.3206</v>
      </c>
      <c r="E3091" s="145" t="n">
        <v>9977.3206</v>
      </c>
      <c r="F3091" s="149" t="n">
        <f aca="false">IF(REF_DT&lt;=LastDay,INDEX(IntraMonth_Buckets,MATCH($A3091,IntraSumMonths,0),1),INDEX(BucketTable,MATCH($A3091,SumMonths,0),1))</f>
        <v>1</v>
      </c>
      <c r="G3091" s="144" t="str">
        <f aca="false">INDEX(Book_Type,MATCH($B3091,Book,0),1)</f>
        <v>PHY</v>
      </c>
      <c r="H3091" s="144" t="str">
        <f aca="false">$F3091&amp;$C3091</f>
        <v>1IF-CIG/RKYMTN</v>
      </c>
    </row>
    <row r="3092" customFormat="false" ht="12.75" hidden="false" customHeight="false" outlineLevel="0" collapsed="false">
      <c r="A3092" s="148" t="n">
        <v>37191</v>
      </c>
      <c r="B3092" s="144" t="s">
        <v>142</v>
      </c>
      <c r="C3092" s="144" t="s">
        <v>39</v>
      </c>
      <c r="D3092" s="145" t="n">
        <v>4988.6603</v>
      </c>
      <c r="E3092" s="145" t="n">
        <v>4988.6603</v>
      </c>
      <c r="F3092" s="149" t="n">
        <f aca="false">IF(REF_DT&lt;=LastDay,INDEX(IntraMonth_Buckets,MATCH($A3092,IntraSumMonths,0),1),INDEX(BucketTable,MATCH($A3092,SumMonths,0),1))</f>
        <v>1</v>
      </c>
      <c r="G3092" s="144" t="str">
        <f aca="false">INDEX(Book_Type,MATCH($B3092,Book,0),1)</f>
        <v>PHY</v>
      </c>
      <c r="H3092" s="144" t="str">
        <f aca="false">$F3092&amp;$C3092</f>
        <v>1IF-CIG/ROCKPORT</v>
      </c>
    </row>
    <row r="3093" customFormat="false" ht="12.75" hidden="false" customHeight="false" outlineLevel="0" collapsed="false">
      <c r="A3093" s="148" t="n">
        <v>37191</v>
      </c>
      <c r="B3093" s="144" t="s">
        <v>142</v>
      </c>
      <c r="C3093" s="144" t="s">
        <v>157</v>
      </c>
      <c r="D3093" s="145" t="n">
        <v>0</v>
      </c>
      <c r="E3093" s="145" t="n">
        <v>0</v>
      </c>
      <c r="F3093" s="149" t="n">
        <f aca="false">IF(REF_DT&lt;=LastDay,INDEX(IntraMonth_Buckets,MATCH($A3093,IntraSumMonths,0),1),INDEX(BucketTable,MATCH($A3093,SumMonths,0),1))</f>
        <v>1</v>
      </c>
      <c r="G3093" s="144" t="str">
        <f aca="false">INDEX(Book_Type,MATCH($B3093,Book,0),1)</f>
        <v>PHY</v>
      </c>
      <c r="H3093" s="144" t="str">
        <f aca="false">$F3093&amp;$C3093</f>
        <v>1IF-HEHUB</v>
      </c>
    </row>
    <row r="3094" customFormat="false" ht="12.75" hidden="false" customHeight="false" outlineLevel="0" collapsed="false">
      <c r="A3094" s="148" t="n">
        <v>37191</v>
      </c>
      <c r="B3094" s="144" t="s">
        <v>142</v>
      </c>
      <c r="C3094" s="144" t="s">
        <v>166</v>
      </c>
      <c r="D3094" s="145" t="n">
        <v>12550.4716</v>
      </c>
      <c r="E3094" s="145" t="n">
        <v>12550.4716</v>
      </c>
      <c r="F3094" s="149" t="n">
        <f aca="false">IF(REF_DT&lt;=LastDay,INDEX(IntraMonth_Buckets,MATCH($A3094,IntraSumMonths,0),1),INDEX(BucketTable,MATCH($A3094,SumMonths,0),1))</f>
        <v>1</v>
      </c>
      <c r="G3094" s="144" t="str">
        <f aca="false">INDEX(Book_Type,MATCH($B3094,Book,0),1)</f>
        <v>PHY</v>
      </c>
      <c r="H3094" s="144" t="str">
        <f aca="false">$F3094&amp;$C3094</f>
        <v>1IF-KERN/RIVER</v>
      </c>
    </row>
    <row r="3095" customFormat="false" ht="12.75" hidden="false" customHeight="false" outlineLevel="0" collapsed="false">
      <c r="A3095" s="148" t="n">
        <v>37191</v>
      </c>
      <c r="B3095" s="144" t="s">
        <v>142</v>
      </c>
      <c r="C3095" s="144" t="s">
        <v>27</v>
      </c>
      <c r="D3095" s="145" t="n">
        <v>136089.6536</v>
      </c>
      <c r="E3095" s="145" t="n">
        <v>136089.6536</v>
      </c>
      <c r="F3095" s="149" t="n">
        <f aca="false">IF(REF_DT&lt;=LastDay,INDEX(IntraMonth_Buckets,MATCH($A3095,IntraSumMonths,0),1),INDEX(BucketTable,MATCH($A3095,SumMonths,0),1))</f>
        <v>1</v>
      </c>
      <c r="G3095" s="144" t="str">
        <f aca="false">INDEX(Book_Type,MATCH($B3095,Book,0),1)</f>
        <v>PHY</v>
      </c>
      <c r="H3095" s="144" t="str">
        <f aca="false">$F3095&amp;$C3095</f>
        <v>1IF-NWPL_ROCKY_M</v>
      </c>
    </row>
    <row r="3096" customFormat="false" ht="12.75" hidden="false" customHeight="false" outlineLevel="0" collapsed="false">
      <c r="A3096" s="148" t="n">
        <v>37191</v>
      </c>
      <c r="B3096" s="144" t="s">
        <v>142</v>
      </c>
      <c r="C3096" s="144" t="s">
        <v>28</v>
      </c>
      <c r="D3096" s="145" t="n">
        <v>1810.8837</v>
      </c>
      <c r="E3096" s="145" t="n">
        <v>1810.8837</v>
      </c>
      <c r="F3096" s="149" t="n">
        <f aca="false">IF(REF_DT&lt;=LastDay,INDEX(IntraMonth_Buckets,MATCH($A3096,IntraSumMonths,0),1),INDEX(BucketTable,MATCH($A3096,SumMonths,0),1))</f>
        <v>1</v>
      </c>
      <c r="G3096" s="144" t="str">
        <f aca="false">INDEX(Book_Type,MATCH($B3096,Book,0),1)</f>
        <v>PHY</v>
      </c>
      <c r="H3096" s="144" t="str">
        <f aca="false">$F3096&amp;$C3096</f>
        <v>1IF-QUESTAR</v>
      </c>
    </row>
    <row r="3097" customFormat="false" ht="12.75" hidden="false" customHeight="false" outlineLevel="0" collapsed="false">
      <c r="A3097" s="148" t="n">
        <v>37191</v>
      </c>
      <c r="B3097" s="144" t="s">
        <v>142</v>
      </c>
      <c r="C3097" s="144" t="s">
        <v>18</v>
      </c>
      <c r="D3097" s="145" t="n">
        <v>31008.5146</v>
      </c>
      <c r="E3097" s="145" t="n">
        <v>31008.5146</v>
      </c>
      <c r="F3097" s="149" t="n">
        <f aca="false">IF(REF_DT&lt;=LastDay,INDEX(IntraMonth_Buckets,MATCH($A3097,IntraSumMonths,0),1),INDEX(BucketTable,MATCH($A3097,SumMonths,0),1))</f>
        <v>1</v>
      </c>
      <c r="G3097" s="144" t="str">
        <f aca="false">INDEX(Book_Type,MATCH($B3097,Book,0),1)</f>
        <v>PHY</v>
      </c>
      <c r="H3097" s="144" t="str">
        <f aca="false">$F3097&amp;$C3097</f>
        <v>1NGI-MALIN</v>
      </c>
    </row>
    <row r="3098" customFormat="false" ht="12.75" hidden="false" customHeight="false" outlineLevel="0" collapsed="false">
      <c r="A3098" s="148" t="n">
        <v>37191</v>
      </c>
      <c r="B3098" s="144" t="s">
        <v>142</v>
      </c>
      <c r="C3098" s="144" t="s">
        <v>13</v>
      </c>
      <c r="D3098" s="145" t="n">
        <v>-9977.3206</v>
      </c>
      <c r="E3098" s="145" t="n">
        <v>-9977.3206</v>
      </c>
      <c r="F3098" s="149" t="n">
        <f aca="false">IF(REF_DT&lt;=LastDay,INDEX(IntraMonth_Buckets,MATCH($A3098,IntraSumMonths,0),1),INDEX(BucketTable,MATCH($A3098,SumMonths,0),1))</f>
        <v>1</v>
      </c>
      <c r="G3098" s="144" t="str">
        <f aca="false">INDEX(Book_Type,MATCH($B3098,Book,0),1)</f>
        <v>PHY</v>
      </c>
      <c r="H3098" s="144" t="str">
        <f aca="false">$F3098&amp;$C3098</f>
        <v>1NGI-PGE/CG</v>
      </c>
    </row>
    <row r="3099" customFormat="false" ht="12.75" hidden="false" customHeight="false" outlineLevel="0" collapsed="false">
      <c r="A3099" s="148" t="n">
        <v>37191</v>
      </c>
      <c r="B3099" s="144" t="s">
        <v>142</v>
      </c>
      <c r="C3099" s="144" t="s">
        <v>159</v>
      </c>
      <c r="D3099" s="145" t="n">
        <v>0</v>
      </c>
      <c r="E3099" s="145" t="n">
        <v>0</v>
      </c>
      <c r="F3099" s="149" t="n">
        <f aca="false">IF(REF_DT&lt;=LastDay,INDEX(IntraMonth_Buckets,MATCH($A3099,IntraSumMonths,0),1),INDEX(BucketTable,MATCH($A3099,SumMonths,0),1))</f>
        <v>1</v>
      </c>
      <c r="G3099" s="144" t="str">
        <f aca="false">INDEX(Book_Type,MATCH($B3099,Book,0),1)</f>
        <v>PHY</v>
      </c>
      <c r="H3099" s="144" t="str">
        <f aca="false">$F3099&amp;$C3099</f>
        <v>1NGI-SOBDR-SOCAL</v>
      </c>
    </row>
    <row r="3100" customFormat="false" ht="12.75" hidden="false" customHeight="false" outlineLevel="0" collapsed="false">
      <c r="A3100" s="148" t="n">
        <v>37191</v>
      </c>
      <c r="B3100" s="144" t="s">
        <v>142</v>
      </c>
      <c r="C3100" s="144" t="s">
        <v>20</v>
      </c>
      <c r="D3100" s="145" t="n">
        <v>-26163.5277</v>
      </c>
      <c r="E3100" s="145" t="n">
        <v>-26163.5277</v>
      </c>
      <c r="F3100" s="149" t="n">
        <f aca="false">IF(REF_DT&lt;=LastDay,INDEX(IntraMonth_Buckets,MATCH($A3100,IntraSumMonths,0),1),INDEX(BucketTable,MATCH($A3100,SumMonths,0),1))</f>
        <v>1</v>
      </c>
      <c r="G3100" s="144" t="str">
        <f aca="false">INDEX(Book_Type,MATCH($B3100,Book,0),1)</f>
        <v>PHY</v>
      </c>
      <c r="H3100" s="144" t="str">
        <f aca="false">$F3100&amp;$C3100</f>
        <v>1NGI-SOCAL</v>
      </c>
    </row>
    <row r="3101" customFormat="false" ht="12.75" hidden="false" customHeight="false" outlineLevel="0" collapsed="false">
      <c r="A3101" s="148" t="n">
        <v>37191</v>
      </c>
      <c r="B3101" s="144" t="s">
        <v>142</v>
      </c>
      <c r="C3101" s="144" t="s">
        <v>26</v>
      </c>
      <c r="D3101" s="145" t="n">
        <v>0</v>
      </c>
      <c r="E3101" s="145" t="n">
        <v>0</v>
      </c>
      <c r="F3101" s="149" t="n">
        <f aca="false">IF(REF_DT&lt;=LastDay,INDEX(IntraMonth_Buckets,MATCH($A3101,IntraSumMonths,0),1),INDEX(BucketTable,MATCH($A3101,SumMonths,0),1))</f>
        <v>1</v>
      </c>
      <c r="G3101" s="144" t="str">
        <f aca="false">INDEX(Book_Type,MATCH($B3101,Book,0),1)</f>
        <v>PHY</v>
      </c>
      <c r="H3101" s="144" t="str">
        <f aca="false">$F3101&amp;$C3101</f>
        <v>1NW-STANFIELD</v>
      </c>
    </row>
    <row r="3102" customFormat="false" ht="12.75" hidden="false" customHeight="false" outlineLevel="0" collapsed="false">
      <c r="A3102" s="148" t="n">
        <v>37191</v>
      </c>
      <c r="B3102" s="144" t="s">
        <v>142</v>
      </c>
      <c r="C3102" s="144" t="s">
        <v>67</v>
      </c>
      <c r="D3102" s="145" t="n">
        <v>1012.698</v>
      </c>
      <c r="E3102" s="145" t="n">
        <v>1012.698</v>
      </c>
      <c r="F3102" s="149" t="n">
        <f aca="false">IF(REF_DT&lt;=LastDay,INDEX(IntraMonth_Buckets,MATCH($A3102,IntraSumMonths,0),1),INDEX(BucketTable,MATCH($A3102,SumMonths,0),1))</f>
        <v>1</v>
      </c>
      <c r="G3102" s="144" t="str">
        <f aca="false">INDEX(Book_Type,MATCH($B3102,Book,0),1)</f>
        <v>PHY</v>
      </c>
      <c r="H3102" s="144" t="str">
        <f aca="false">$F3102&amp;$C3102</f>
        <v>1SUMAS-US/IM</v>
      </c>
    </row>
    <row r="3103" customFormat="false" ht="12.75" hidden="false" customHeight="false" outlineLevel="0" collapsed="false">
      <c r="A3103" s="148" t="n">
        <v>37192</v>
      </c>
      <c r="B3103" s="144" t="s">
        <v>142</v>
      </c>
      <c r="C3103" s="144" t="s">
        <v>36</v>
      </c>
      <c r="D3103" s="145" t="n">
        <v>9977.3206</v>
      </c>
      <c r="E3103" s="145" t="n">
        <v>9977.3206</v>
      </c>
      <c r="F3103" s="149" t="n">
        <f aca="false">IF(REF_DT&lt;=LastDay,INDEX(IntraMonth_Buckets,MATCH($A3103,IntraSumMonths,0),1),INDEX(BucketTable,MATCH($A3103,SumMonths,0),1))</f>
        <v>1</v>
      </c>
      <c r="G3103" s="144" t="str">
        <f aca="false">INDEX(Book_Type,MATCH($B3103,Book,0),1)</f>
        <v>PHY</v>
      </c>
      <c r="H3103" s="144" t="str">
        <f aca="false">$F3103&amp;$C3103</f>
        <v>1IF-CIG/RKYMTN</v>
      </c>
    </row>
    <row r="3104" customFormat="false" ht="12.75" hidden="false" customHeight="false" outlineLevel="0" collapsed="false">
      <c r="A3104" s="148" t="n">
        <v>37192</v>
      </c>
      <c r="B3104" s="144" t="s">
        <v>142</v>
      </c>
      <c r="C3104" s="144" t="s">
        <v>39</v>
      </c>
      <c r="D3104" s="145" t="n">
        <v>4988.6603</v>
      </c>
      <c r="E3104" s="145" t="n">
        <v>4988.6603</v>
      </c>
      <c r="F3104" s="149" t="n">
        <f aca="false">IF(REF_DT&lt;=LastDay,INDEX(IntraMonth_Buckets,MATCH($A3104,IntraSumMonths,0),1),INDEX(BucketTable,MATCH($A3104,SumMonths,0),1))</f>
        <v>1</v>
      </c>
      <c r="G3104" s="144" t="str">
        <f aca="false">INDEX(Book_Type,MATCH($B3104,Book,0),1)</f>
        <v>PHY</v>
      </c>
      <c r="H3104" s="144" t="str">
        <f aca="false">$F3104&amp;$C3104</f>
        <v>1IF-CIG/ROCKPORT</v>
      </c>
    </row>
    <row r="3105" customFormat="false" ht="12.75" hidden="false" customHeight="false" outlineLevel="0" collapsed="false">
      <c r="A3105" s="148" t="n">
        <v>37192</v>
      </c>
      <c r="B3105" s="144" t="s">
        <v>142</v>
      </c>
      <c r="C3105" s="144" t="s">
        <v>157</v>
      </c>
      <c r="D3105" s="145" t="n">
        <v>0</v>
      </c>
      <c r="E3105" s="145" t="n">
        <v>0</v>
      </c>
      <c r="F3105" s="149" t="n">
        <f aca="false">IF(REF_DT&lt;=LastDay,INDEX(IntraMonth_Buckets,MATCH($A3105,IntraSumMonths,0),1),INDEX(BucketTable,MATCH($A3105,SumMonths,0),1))</f>
        <v>1</v>
      </c>
      <c r="G3105" s="144" t="str">
        <f aca="false">INDEX(Book_Type,MATCH($B3105,Book,0),1)</f>
        <v>PHY</v>
      </c>
      <c r="H3105" s="144" t="str">
        <f aca="false">$F3105&amp;$C3105</f>
        <v>1IF-HEHUB</v>
      </c>
    </row>
    <row r="3106" customFormat="false" ht="12.75" hidden="false" customHeight="false" outlineLevel="0" collapsed="false">
      <c r="A3106" s="148" t="n">
        <v>37192</v>
      </c>
      <c r="B3106" s="144" t="s">
        <v>142</v>
      </c>
      <c r="C3106" s="144" t="s">
        <v>166</v>
      </c>
      <c r="D3106" s="145" t="n">
        <v>12550.4716</v>
      </c>
      <c r="E3106" s="145" t="n">
        <v>12550.4716</v>
      </c>
      <c r="F3106" s="149" t="n">
        <f aca="false">IF(REF_DT&lt;=LastDay,INDEX(IntraMonth_Buckets,MATCH($A3106,IntraSumMonths,0),1),INDEX(BucketTable,MATCH($A3106,SumMonths,0),1))</f>
        <v>1</v>
      </c>
      <c r="G3106" s="144" t="str">
        <f aca="false">INDEX(Book_Type,MATCH($B3106,Book,0),1)</f>
        <v>PHY</v>
      </c>
      <c r="H3106" s="144" t="str">
        <f aca="false">$F3106&amp;$C3106</f>
        <v>1IF-KERN/RIVER</v>
      </c>
    </row>
    <row r="3107" customFormat="false" ht="12.75" hidden="false" customHeight="false" outlineLevel="0" collapsed="false">
      <c r="A3107" s="148" t="n">
        <v>37192</v>
      </c>
      <c r="B3107" s="144" t="s">
        <v>142</v>
      </c>
      <c r="C3107" s="144" t="s">
        <v>27</v>
      </c>
      <c r="D3107" s="145" t="n">
        <v>136089.6536</v>
      </c>
      <c r="E3107" s="145" t="n">
        <v>136089.6536</v>
      </c>
      <c r="F3107" s="149" t="n">
        <f aca="false">IF(REF_DT&lt;=LastDay,INDEX(IntraMonth_Buckets,MATCH($A3107,IntraSumMonths,0),1),INDEX(BucketTable,MATCH($A3107,SumMonths,0),1))</f>
        <v>1</v>
      </c>
      <c r="G3107" s="144" t="str">
        <f aca="false">INDEX(Book_Type,MATCH($B3107,Book,0),1)</f>
        <v>PHY</v>
      </c>
      <c r="H3107" s="144" t="str">
        <f aca="false">$F3107&amp;$C3107</f>
        <v>1IF-NWPL_ROCKY_M</v>
      </c>
    </row>
    <row r="3108" customFormat="false" ht="12.75" hidden="false" customHeight="false" outlineLevel="0" collapsed="false">
      <c r="A3108" s="148" t="n">
        <v>37192</v>
      </c>
      <c r="B3108" s="144" t="s">
        <v>142</v>
      </c>
      <c r="C3108" s="144" t="s">
        <v>28</v>
      </c>
      <c r="D3108" s="145" t="n">
        <v>1810.8837</v>
      </c>
      <c r="E3108" s="145" t="n">
        <v>1810.8837</v>
      </c>
      <c r="F3108" s="149" t="n">
        <f aca="false">IF(REF_DT&lt;=LastDay,INDEX(IntraMonth_Buckets,MATCH($A3108,IntraSumMonths,0),1),INDEX(BucketTable,MATCH($A3108,SumMonths,0),1))</f>
        <v>1</v>
      </c>
      <c r="G3108" s="144" t="str">
        <f aca="false">INDEX(Book_Type,MATCH($B3108,Book,0),1)</f>
        <v>PHY</v>
      </c>
      <c r="H3108" s="144" t="str">
        <f aca="false">$F3108&amp;$C3108</f>
        <v>1IF-QUESTAR</v>
      </c>
    </row>
    <row r="3109" customFormat="false" ht="12.75" hidden="false" customHeight="false" outlineLevel="0" collapsed="false">
      <c r="A3109" s="148" t="n">
        <v>37192</v>
      </c>
      <c r="B3109" s="144" t="s">
        <v>142</v>
      </c>
      <c r="C3109" s="144" t="s">
        <v>18</v>
      </c>
      <c r="D3109" s="145" t="n">
        <v>31008.5146</v>
      </c>
      <c r="E3109" s="145" t="n">
        <v>31008.5146</v>
      </c>
      <c r="F3109" s="149" t="n">
        <f aca="false">IF(REF_DT&lt;=LastDay,INDEX(IntraMonth_Buckets,MATCH($A3109,IntraSumMonths,0),1),INDEX(BucketTable,MATCH($A3109,SumMonths,0),1))</f>
        <v>1</v>
      </c>
      <c r="G3109" s="144" t="str">
        <f aca="false">INDEX(Book_Type,MATCH($B3109,Book,0),1)</f>
        <v>PHY</v>
      </c>
      <c r="H3109" s="144" t="str">
        <f aca="false">$F3109&amp;$C3109</f>
        <v>1NGI-MALIN</v>
      </c>
    </row>
    <row r="3110" customFormat="false" ht="12.75" hidden="false" customHeight="false" outlineLevel="0" collapsed="false">
      <c r="A3110" s="148" t="n">
        <v>37192</v>
      </c>
      <c r="B3110" s="144" t="s">
        <v>142</v>
      </c>
      <c r="C3110" s="144" t="s">
        <v>13</v>
      </c>
      <c r="D3110" s="145" t="n">
        <v>-9977.3206</v>
      </c>
      <c r="E3110" s="145" t="n">
        <v>-9977.3206</v>
      </c>
      <c r="F3110" s="149" t="n">
        <f aca="false">IF(REF_DT&lt;=LastDay,INDEX(IntraMonth_Buckets,MATCH($A3110,IntraSumMonths,0),1),INDEX(BucketTable,MATCH($A3110,SumMonths,0),1))</f>
        <v>1</v>
      </c>
      <c r="G3110" s="144" t="str">
        <f aca="false">INDEX(Book_Type,MATCH($B3110,Book,0),1)</f>
        <v>PHY</v>
      </c>
      <c r="H3110" s="144" t="str">
        <f aca="false">$F3110&amp;$C3110</f>
        <v>1NGI-PGE/CG</v>
      </c>
    </row>
    <row r="3111" customFormat="false" ht="12.75" hidden="false" customHeight="false" outlineLevel="0" collapsed="false">
      <c r="A3111" s="148" t="n">
        <v>37192</v>
      </c>
      <c r="B3111" s="144" t="s">
        <v>142</v>
      </c>
      <c r="C3111" s="144" t="s">
        <v>159</v>
      </c>
      <c r="D3111" s="145" t="n">
        <v>0</v>
      </c>
      <c r="E3111" s="145" t="n">
        <v>0</v>
      </c>
      <c r="F3111" s="149" t="n">
        <f aca="false">IF(REF_DT&lt;=LastDay,INDEX(IntraMonth_Buckets,MATCH($A3111,IntraSumMonths,0),1),INDEX(BucketTable,MATCH($A3111,SumMonths,0),1))</f>
        <v>1</v>
      </c>
      <c r="G3111" s="144" t="str">
        <f aca="false">INDEX(Book_Type,MATCH($B3111,Book,0),1)</f>
        <v>PHY</v>
      </c>
      <c r="H3111" s="144" t="str">
        <f aca="false">$F3111&amp;$C3111</f>
        <v>1NGI-SOBDR-SOCAL</v>
      </c>
    </row>
    <row r="3112" customFormat="false" ht="12.75" hidden="false" customHeight="false" outlineLevel="0" collapsed="false">
      <c r="A3112" s="148" t="n">
        <v>37192</v>
      </c>
      <c r="B3112" s="144" t="s">
        <v>142</v>
      </c>
      <c r="C3112" s="144" t="s">
        <v>20</v>
      </c>
      <c r="D3112" s="145" t="n">
        <v>-26163.5277</v>
      </c>
      <c r="E3112" s="145" t="n">
        <v>-26163.5277</v>
      </c>
      <c r="F3112" s="149" t="n">
        <f aca="false">IF(REF_DT&lt;=LastDay,INDEX(IntraMonth_Buckets,MATCH($A3112,IntraSumMonths,0),1),INDEX(BucketTable,MATCH($A3112,SumMonths,0),1))</f>
        <v>1</v>
      </c>
      <c r="G3112" s="144" t="str">
        <f aca="false">INDEX(Book_Type,MATCH($B3112,Book,0),1)</f>
        <v>PHY</v>
      </c>
      <c r="H3112" s="144" t="str">
        <f aca="false">$F3112&amp;$C3112</f>
        <v>1NGI-SOCAL</v>
      </c>
    </row>
    <row r="3113" customFormat="false" ht="12.75" hidden="false" customHeight="false" outlineLevel="0" collapsed="false">
      <c r="A3113" s="148" t="n">
        <v>37192</v>
      </c>
      <c r="B3113" s="144" t="s">
        <v>142</v>
      </c>
      <c r="C3113" s="144" t="s">
        <v>26</v>
      </c>
      <c r="D3113" s="145" t="n">
        <v>0</v>
      </c>
      <c r="E3113" s="145" t="n">
        <v>0</v>
      </c>
      <c r="F3113" s="149" t="n">
        <f aca="false">IF(REF_DT&lt;=LastDay,INDEX(IntraMonth_Buckets,MATCH($A3113,IntraSumMonths,0),1),INDEX(BucketTable,MATCH($A3113,SumMonths,0),1))</f>
        <v>1</v>
      </c>
      <c r="G3113" s="144" t="str">
        <f aca="false">INDEX(Book_Type,MATCH($B3113,Book,0),1)</f>
        <v>PHY</v>
      </c>
      <c r="H3113" s="144" t="str">
        <f aca="false">$F3113&amp;$C3113</f>
        <v>1NW-STANFIELD</v>
      </c>
    </row>
    <row r="3114" customFormat="false" ht="12.75" hidden="false" customHeight="false" outlineLevel="0" collapsed="false">
      <c r="A3114" s="148" t="n">
        <v>37192</v>
      </c>
      <c r="B3114" s="144" t="s">
        <v>142</v>
      </c>
      <c r="C3114" s="144" t="s">
        <v>67</v>
      </c>
      <c r="D3114" s="145" t="n">
        <v>1012.698</v>
      </c>
      <c r="E3114" s="145" t="n">
        <v>1012.698</v>
      </c>
      <c r="F3114" s="149" t="n">
        <f aca="false">IF(REF_DT&lt;=LastDay,INDEX(IntraMonth_Buckets,MATCH($A3114,IntraSumMonths,0),1),INDEX(BucketTable,MATCH($A3114,SumMonths,0),1))</f>
        <v>1</v>
      </c>
      <c r="G3114" s="144" t="str">
        <f aca="false">INDEX(Book_Type,MATCH($B3114,Book,0),1)</f>
        <v>PHY</v>
      </c>
      <c r="H3114" s="144" t="str">
        <f aca="false">$F3114&amp;$C3114</f>
        <v>1SUMAS-US/IM</v>
      </c>
    </row>
    <row r="3115" customFormat="false" ht="12.75" hidden="false" customHeight="false" outlineLevel="0" collapsed="false">
      <c r="A3115" s="148" t="n">
        <v>37193</v>
      </c>
      <c r="B3115" s="144" t="s">
        <v>142</v>
      </c>
      <c r="C3115" s="144" t="s">
        <v>36</v>
      </c>
      <c r="D3115" s="145" t="n">
        <v>9977.3206</v>
      </c>
      <c r="E3115" s="145" t="n">
        <v>9977.3206</v>
      </c>
      <c r="F3115" s="149" t="n">
        <f aca="false">IF(REF_DT&lt;=LastDay,INDEX(IntraMonth_Buckets,MATCH($A3115,IntraSumMonths,0),1),INDEX(BucketTable,MATCH($A3115,SumMonths,0),1))</f>
        <v>1</v>
      </c>
      <c r="G3115" s="144" t="str">
        <f aca="false">INDEX(Book_Type,MATCH($B3115,Book,0),1)</f>
        <v>PHY</v>
      </c>
      <c r="H3115" s="144" t="str">
        <f aca="false">$F3115&amp;$C3115</f>
        <v>1IF-CIG/RKYMTN</v>
      </c>
    </row>
    <row r="3116" customFormat="false" ht="12.75" hidden="false" customHeight="false" outlineLevel="0" collapsed="false">
      <c r="A3116" s="148" t="n">
        <v>37193</v>
      </c>
      <c r="B3116" s="144" t="s">
        <v>142</v>
      </c>
      <c r="C3116" s="144" t="s">
        <v>39</v>
      </c>
      <c r="D3116" s="145" t="n">
        <v>4988.6603</v>
      </c>
      <c r="E3116" s="145" t="n">
        <v>4988.6603</v>
      </c>
      <c r="F3116" s="149" t="n">
        <f aca="false">IF(REF_DT&lt;=LastDay,INDEX(IntraMonth_Buckets,MATCH($A3116,IntraSumMonths,0),1),INDEX(BucketTable,MATCH($A3116,SumMonths,0),1))</f>
        <v>1</v>
      </c>
      <c r="G3116" s="144" t="str">
        <f aca="false">INDEX(Book_Type,MATCH($B3116,Book,0),1)</f>
        <v>PHY</v>
      </c>
      <c r="H3116" s="144" t="str">
        <f aca="false">$F3116&amp;$C3116</f>
        <v>1IF-CIG/ROCKPORT</v>
      </c>
    </row>
    <row r="3117" customFormat="false" ht="12.75" hidden="false" customHeight="false" outlineLevel="0" collapsed="false">
      <c r="A3117" s="148" t="n">
        <v>37193</v>
      </c>
      <c r="B3117" s="144" t="s">
        <v>142</v>
      </c>
      <c r="C3117" s="144" t="s">
        <v>157</v>
      </c>
      <c r="D3117" s="145" t="n">
        <v>0</v>
      </c>
      <c r="E3117" s="145" t="n">
        <v>0</v>
      </c>
      <c r="F3117" s="149" t="n">
        <f aca="false">IF(REF_DT&lt;=LastDay,INDEX(IntraMonth_Buckets,MATCH($A3117,IntraSumMonths,0),1),INDEX(BucketTable,MATCH($A3117,SumMonths,0),1))</f>
        <v>1</v>
      </c>
      <c r="G3117" s="144" t="str">
        <f aca="false">INDEX(Book_Type,MATCH($B3117,Book,0),1)</f>
        <v>PHY</v>
      </c>
      <c r="H3117" s="144" t="str">
        <f aca="false">$F3117&amp;$C3117</f>
        <v>1IF-HEHUB</v>
      </c>
    </row>
    <row r="3118" customFormat="false" ht="12.75" hidden="false" customHeight="false" outlineLevel="0" collapsed="false">
      <c r="A3118" s="148" t="n">
        <v>37193</v>
      </c>
      <c r="B3118" s="144" t="s">
        <v>142</v>
      </c>
      <c r="C3118" s="144" t="s">
        <v>166</v>
      </c>
      <c r="D3118" s="145" t="n">
        <v>12550.4716</v>
      </c>
      <c r="E3118" s="145" t="n">
        <v>12550.4716</v>
      </c>
      <c r="F3118" s="149" t="n">
        <f aca="false">IF(REF_DT&lt;=LastDay,INDEX(IntraMonth_Buckets,MATCH($A3118,IntraSumMonths,0),1),INDEX(BucketTable,MATCH($A3118,SumMonths,0),1))</f>
        <v>1</v>
      </c>
      <c r="G3118" s="144" t="str">
        <f aca="false">INDEX(Book_Type,MATCH($B3118,Book,0),1)</f>
        <v>PHY</v>
      </c>
      <c r="H3118" s="144" t="str">
        <f aca="false">$F3118&amp;$C3118</f>
        <v>1IF-KERN/RIVER</v>
      </c>
    </row>
    <row r="3119" customFormat="false" ht="12.75" hidden="false" customHeight="false" outlineLevel="0" collapsed="false">
      <c r="A3119" s="148" t="n">
        <v>37193</v>
      </c>
      <c r="B3119" s="144" t="s">
        <v>142</v>
      </c>
      <c r="C3119" s="144" t="s">
        <v>27</v>
      </c>
      <c r="D3119" s="145" t="n">
        <v>136089.6535</v>
      </c>
      <c r="E3119" s="145" t="n">
        <v>136089.6535</v>
      </c>
      <c r="F3119" s="149" t="n">
        <f aca="false">IF(REF_DT&lt;=LastDay,INDEX(IntraMonth_Buckets,MATCH($A3119,IntraSumMonths,0),1),INDEX(BucketTable,MATCH($A3119,SumMonths,0),1))</f>
        <v>1</v>
      </c>
      <c r="G3119" s="144" t="str">
        <f aca="false">INDEX(Book_Type,MATCH($B3119,Book,0),1)</f>
        <v>PHY</v>
      </c>
      <c r="H3119" s="144" t="str">
        <f aca="false">$F3119&amp;$C3119</f>
        <v>1IF-NWPL_ROCKY_M</v>
      </c>
    </row>
    <row r="3120" customFormat="false" ht="12.75" hidden="false" customHeight="false" outlineLevel="0" collapsed="false">
      <c r="A3120" s="148" t="n">
        <v>37193</v>
      </c>
      <c r="B3120" s="144" t="s">
        <v>142</v>
      </c>
      <c r="C3120" s="144" t="s">
        <v>28</v>
      </c>
      <c r="D3120" s="145" t="n">
        <v>1810.8837</v>
      </c>
      <c r="E3120" s="145" t="n">
        <v>1810.8837</v>
      </c>
      <c r="F3120" s="149" t="n">
        <f aca="false">IF(REF_DT&lt;=LastDay,INDEX(IntraMonth_Buckets,MATCH($A3120,IntraSumMonths,0),1),INDEX(BucketTable,MATCH($A3120,SumMonths,0),1))</f>
        <v>1</v>
      </c>
      <c r="G3120" s="144" t="str">
        <f aca="false">INDEX(Book_Type,MATCH($B3120,Book,0),1)</f>
        <v>PHY</v>
      </c>
      <c r="H3120" s="144" t="str">
        <f aca="false">$F3120&amp;$C3120</f>
        <v>1IF-QUESTAR</v>
      </c>
    </row>
    <row r="3121" customFormat="false" ht="12.75" hidden="false" customHeight="false" outlineLevel="0" collapsed="false">
      <c r="A3121" s="148" t="n">
        <v>37193</v>
      </c>
      <c r="B3121" s="144" t="s">
        <v>142</v>
      </c>
      <c r="C3121" s="144" t="s">
        <v>18</v>
      </c>
      <c r="D3121" s="145" t="n">
        <v>31008.5146</v>
      </c>
      <c r="E3121" s="145" t="n">
        <v>31008.5146</v>
      </c>
      <c r="F3121" s="149" t="n">
        <f aca="false">IF(REF_DT&lt;=LastDay,INDEX(IntraMonth_Buckets,MATCH($A3121,IntraSumMonths,0),1),INDEX(BucketTable,MATCH($A3121,SumMonths,0),1))</f>
        <v>1</v>
      </c>
      <c r="G3121" s="144" t="str">
        <f aca="false">INDEX(Book_Type,MATCH($B3121,Book,0),1)</f>
        <v>PHY</v>
      </c>
      <c r="H3121" s="144" t="str">
        <f aca="false">$F3121&amp;$C3121</f>
        <v>1NGI-MALIN</v>
      </c>
    </row>
    <row r="3122" customFormat="false" ht="12.75" hidden="false" customHeight="false" outlineLevel="0" collapsed="false">
      <c r="A3122" s="148" t="n">
        <v>37193</v>
      </c>
      <c r="B3122" s="144" t="s">
        <v>142</v>
      </c>
      <c r="C3122" s="144" t="s">
        <v>13</v>
      </c>
      <c r="D3122" s="145" t="n">
        <v>-9977.3206</v>
      </c>
      <c r="E3122" s="145" t="n">
        <v>-9977.3206</v>
      </c>
      <c r="F3122" s="149" t="n">
        <f aca="false">IF(REF_DT&lt;=LastDay,INDEX(IntraMonth_Buckets,MATCH($A3122,IntraSumMonths,0),1),INDEX(BucketTable,MATCH($A3122,SumMonths,0),1))</f>
        <v>1</v>
      </c>
      <c r="G3122" s="144" t="str">
        <f aca="false">INDEX(Book_Type,MATCH($B3122,Book,0),1)</f>
        <v>PHY</v>
      </c>
      <c r="H3122" s="144" t="str">
        <f aca="false">$F3122&amp;$C3122</f>
        <v>1NGI-PGE/CG</v>
      </c>
    </row>
    <row r="3123" customFormat="false" ht="12.75" hidden="false" customHeight="false" outlineLevel="0" collapsed="false">
      <c r="A3123" s="148" t="n">
        <v>37193</v>
      </c>
      <c r="B3123" s="144" t="s">
        <v>142</v>
      </c>
      <c r="C3123" s="144" t="s">
        <v>159</v>
      </c>
      <c r="D3123" s="145" t="n">
        <v>0</v>
      </c>
      <c r="E3123" s="145" t="n">
        <v>0</v>
      </c>
      <c r="F3123" s="149" t="n">
        <f aca="false">IF(REF_DT&lt;=LastDay,INDEX(IntraMonth_Buckets,MATCH($A3123,IntraSumMonths,0),1),INDEX(BucketTable,MATCH($A3123,SumMonths,0),1))</f>
        <v>1</v>
      </c>
      <c r="G3123" s="144" t="str">
        <f aca="false">INDEX(Book_Type,MATCH($B3123,Book,0),1)</f>
        <v>PHY</v>
      </c>
      <c r="H3123" s="144" t="str">
        <f aca="false">$F3123&amp;$C3123</f>
        <v>1NGI-SOBDR-SOCAL</v>
      </c>
    </row>
    <row r="3124" customFormat="false" ht="12.75" hidden="false" customHeight="false" outlineLevel="0" collapsed="false">
      <c r="A3124" s="148" t="n">
        <v>37193</v>
      </c>
      <c r="B3124" s="144" t="s">
        <v>142</v>
      </c>
      <c r="C3124" s="144" t="s">
        <v>20</v>
      </c>
      <c r="D3124" s="145" t="n">
        <v>-26163.5277</v>
      </c>
      <c r="E3124" s="145" t="n">
        <v>-26163.5277</v>
      </c>
      <c r="F3124" s="149" t="n">
        <f aca="false">IF(REF_DT&lt;=LastDay,INDEX(IntraMonth_Buckets,MATCH($A3124,IntraSumMonths,0),1),INDEX(BucketTable,MATCH($A3124,SumMonths,0),1))</f>
        <v>1</v>
      </c>
      <c r="G3124" s="144" t="str">
        <f aca="false">INDEX(Book_Type,MATCH($B3124,Book,0),1)</f>
        <v>PHY</v>
      </c>
      <c r="H3124" s="144" t="str">
        <f aca="false">$F3124&amp;$C3124</f>
        <v>1NGI-SOCAL</v>
      </c>
    </row>
    <row r="3125" customFormat="false" ht="12.75" hidden="false" customHeight="false" outlineLevel="0" collapsed="false">
      <c r="A3125" s="148" t="n">
        <v>37193</v>
      </c>
      <c r="B3125" s="144" t="s">
        <v>142</v>
      </c>
      <c r="C3125" s="144" t="s">
        <v>26</v>
      </c>
      <c r="D3125" s="145" t="n">
        <v>0</v>
      </c>
      <c r="E3125" s="145" t="n">
        <v>0</v>
      </c>
      <c r="F3125" s="149" t="n">
        <f aca="false">IF(REF_DT&lt;=LastDay,INDEX(IntraMonth_Buckets,MATCH($A3125,IntraSumMonths,0),1),INDEX(BucketTable,MATCH($A3125,SumMonths,0),1))</f>
        <v>1</v>
      </c>
      <c r="G3125" s="144" t="str">
        <f aca="false">INDEX(Book_Type,MATCH($B3125,Book,0),1)</f>
        <v>PHY</v>
      </c>
      <c r="H3125" s="144" t="str">
        <f aca="false">$F3125&amp;$C3125</f>
        <v>1NW-STANFIELD</v>
      </c>
    </row>
    <row r="3126" customFormat="false" ht="12.75" hidden="false" customHeight="false" outlineLevel="0" collapsed="false">
      <c r="A3126" s="148" t="n">
        <v>37193</v>
      </c>
      <c r="B3126" s="144" t="s">
        <v>142</v>
      </c>
      <c r="C3126" s="144" t="s">
        <v>67</v>
      </c>
      <c r="D3126" s="145" t="n">
        <v>1012.698</v>
      </c>
      <c r="E3126" s="145" t="n">
        <v>1012.698</v>
      </c>
      <c r="F3126" s="149" t="n">
        <f aca="false">IF(REF_DT&lt;=LastDay,INDEX(IntraMonth_Buckets,MATCH($A3126,IntraSumMonths,0),1),INDEX(BucketTable,MATCH($A3126,SumMonths,0),1))</f>
        <v>1</v>
      </c>
      <c r="G3126" s="144" t="str">
        <f aca="false">INDEX(Book_Type,MATCH($B3126,Book,0),1)</f>
        <v>PHY</v>
      </c>
      <c r="H3126" s="144" t="str">
        <f aca="false">$F3126&amp;$C3126</f>
        <v>1SUMAS-US/IM</v>
      </c>
    </row>
    <row r="3127" customFormat="false" ht="12.75" hidden="false" customHeight="false" outlineLevel="0" collapsed="false">
      <c r="A3127" s="148" t="n">
        <v>37194</v>
      </c>
      <c r="B3127" s="144" t="s">
        <v>142</v>
      </c>
      <c r="C3127" s="144" t="s">
        <v>36</v>
      </c>
      <c r="D3127" s="145" t="n">
        <v>9977.3206</v>
      </c>
      <c r="E3127" s="145" t="n">
        <v>9977.3206</v>
      </c>
      <c r="F3127" s="149" t="n">
        <f aca="false">IF(REF_DT&lt;=LastDay,INDEX(IntraMonth_Buckets,MATCH($A3127,IntraSumMonths,0),1),INDEX(BucketTable,MATCH($A3127,SumMonths,0),1))</f>
        <v>1</v>
      </c>
      <c r="G3127" s="144" t="str">
        <f aca="false">INDEX(Book_Type,MATCH($B3127,Book,0),1)</f>
        <v>PHY</v>
      </c>
      <c r="H3127" s="144" t="str">
        <f aca="false">$F3127&amp;$C3127</f>
        <v>1IF-CIG/RKYMTN</v>
      </c>
    </row>
    <row r="3128" customFormat="false" ht="12.75" hidden="false" customHeight="false" outlineLevel="0" collapsed="false">
      <c r="A3128" s="148" t="n">
        <v>37194</v>
      </c>
      <c r="B3128" s="144" t="s">
        <v>142</v>
      </c>
      <c r="C3128" s="144" t="s">
        <v>39</v>
      </c>
      <c r="D3128" s="145" t="n">
        <v>4988.6603</v>
      </c>
      <c r="E3128" s="145" t="n">
        <v>4988.6603</v>
      </c>
      <c r="F3128" s="149" t="n">
        <f aca="false">IF(REF_DT&lt;=LastDay,INDEX(IntraMonth_Buckets,MATCH($A3128,IntraSumMonths,0),1),INDEX(BucketTable,MATCH($A3128,SumMonths,0),1))</f>
        <v>1</v>
      </c>
      <c r="G3128" s="144" t="str">
        <f aca="false">INDEX(Book_Type,MATCH($B3128,Book,0),1)</f>
        <v>PHY</v>
      </c>
      <c r="H3128" s="144" t="str">
        <f aca="false">$F3128&amp;$C3128</f>
        <v>1IF-CIG/ROCKPORT</v>
      </c>
    </row>
    <row r="3129" customFormat="false" ht="12.75" hidden="false" customHeight="false" outlineLevel="0" collapsed="false">
      <c r="A3129" s="148" t="n">
        <v>37194</v>
      </c>
      <c r="B3129" s="144" t="s">
        <v>142</v>
      </c>
      <c r="C3129" s="144" t="s">
        <v>157</v>
      </c>
      <c r="D3129" s="145" t="n">
        <v>0</v>
      </c>
      <c r="E3129" s="145" t="n">
        <v>0</v>
      </c>
      <c r="F3129" s="149" t="n">
        <f aca="false">IF(REF_DT&lt;=LastDay,INDEX(IntraMonth_Buckets,MATCH($A3129,IntraSumMonths,0),1),INDEX(BucketTable,MATCH($A3129,SumMonths,0),1))</f>
        <v>1</v>
      </c>
      <c r="G3129" s="144" t="str">
        <f aca="false">INDEX(Book_Type,MATCH($B3129,Book,0),1)</f>
        <v>PHY</v>
      </c>
      <c r="H3129" s="144" t="str">
        <f aca="false">$F3129&amp;$C3129</f>
        <v>1IF-HEHUB</v>
      </c>
    </row>
    <row r="3130" customFormat="false" ht="12.75" hidden="false" customHeight="false" outlineLevel="0" collapsed="false">
      <c r="A3130" s="148" t="n">
        <v>37194</v>
      </c>
      <c r="B3130" s="144" t="s">
        <v>142</v>
      </c>
      <c r="C3130" s="144" t="s">
        <v>166</v>
      </c>
      <c r="D3130" s="145" t="n">
        <v>12550.4716</v>
      </c>
      <c r="E3130" s="145" t="n">
        <v>12550.4716</v>
      </c>
      <c r="F3130" s="149" t="n">
        <f aca="false">IF(REF_DT&lt;=LastDay,INDEX(IntraMonth_Buckets,MATCH($A3130,IntraSumMonths,0),1),INDEX(BucketTable,MATCH($A3130,SumMonths,0),1))</f>
        <v>1</v>
      </c>
      <c r="G3130" s="144" t="str">
        <f aca="false">INDEX(Book_Type,MATCH($B3130,Book,0),1)</f>
        <v>PHY</v>
      </c>
      <c r="H3130" s="144" t="str">
        <f aca="false">$F3130&amp;$C3130</f>
        <v>1IF-KERN/RIVER</v>
      </c>
    </row>
    <row r="3131" customFormat="false" ht="12.75" hidden="false" customHeight="false" outlineLevel="0" collapsed="false">
      <c r="A3131" s="148" t="n">
        <v>37194</v>
      </c>
      <c r="B3131" s="144" t="s">
        <v>142</v>
      </c>
      <c r="C3131" s="144" t="s">
        <v>27</v>
      </c>
      <c r="D3131" s="145" t="n">
        <v>136089.6536</v>
      </c>
      <c r="E3131" s="145" t="n">
        <v>136089.6536</v>
      </c>
      <c r="F3131" s="149" t="n">
        <f aca="false">IF(REF_DT&lt;=LastDay,INDEX(IntraMonth_Buckets,MATCH($A3131,IntraSumMonths,0),1),INDEX(BucketTable,MATCH($A3131,SumMonths,0),1))</f>
        <v>1</v>
      </c>
      <c r="G3131" s="144" t="str">
        <f aca="false">INDEX(Book_Type,MATCH($B3131,Book,0),1)</f>
        <v>PHY</v>
      </c>
      <c r="H3131" s="144" t="str">
        <f aca="false">$F3131&amp;$C3131</f>
        <v>1IF-NWPL_ROCKY_M</v>
      </c>
    </row>
    <row r="3132" customFormat="false" ht="12.75" hidden="false" customHeight="false" outlineLevel="0" collapsed="false">
      <c r="A3132" s="148" t="n">
        <v>37194</v>
      </c>
      <c r="B3132" s="144" t="s">
        <v>142</v>
      </c>
      <c r="C3132" s="144" t="s">
        <v>28</v>
      </c>
      <c r="D3132" s="145" t="n">
        <v>1810.8837</v>
      </c>
      <c r="E3132" s="145" t="n">
        <v>1810.8837</v>
      </c>
      <c r="F3132" s="149" t="n">
        <f aca="false">IF(REF_DT&lt;=LastDay,INDEX(IntraMonth_Buckets,MATCH($A3132,IntraSumMonths,0),1),INDEX(BucketTable,MATCH($A3132,SumMonths,0),1))</f>
        <v>1</v>
      </c>
      <c r="G3132" s="144" t="str">
        <f aca="false">INDEX(Book_Type,MATCH($B3132,Book,0),1)</f>
        <v>PHY</v>
      </c>
      <c r="H3132" s="144" t="str">
        <f aca="false">$F3132&amp;$C3132</f>
        <v>1IF-QUESTAR</v>
      </c>
    </row>
    <row r="3133" customFormat="false" ht="12.75" hidden="false" customHeight="false" outlineLevel="0" collapsed="false">
      <c r="A3133" s="148" t="n">
        <v>37194</v>
      </c>
      <c r="B3133" s="144" t="s">
        <v>142</v>
      </c>
      <c r="C3133" s="144" t="s">
        <v>18</v>
      </c>
      <c r="D3133" s="145" t="n">
        <v>31008.5146</v>
      </c>
      <c r="E3133" s="145" t="n">
        <v>31008.5146</v>
      </c>
      <c r="F3133" s="149" t="n">
        <f aca="false">IF(REF_DT&lt;=LastDay,INDEX(IntraMonth_Buckets,MATCH($A3133,IntraSumMonths,0),1),INDEX(BucketTable,MATCH($A3133,SumMonths,0),1))</f>
        <v>1</v>
      </c>
      <c r="G3133" s="144" t="str">
        <f aca="false">INDEX(Book_Type,MATCH($B3133,Book,0),1)</f>
        <v>PHY</v>
      </c>
      <c r="H3133" s="144" t="str">
        <f aca="false">$F3133&amp;$C3133</f>
        <v>1NGI-MALIN</v>
      </c>
    </row>
    <row r="3134" customFormat="false" ht="12.75" hidden="false" customHeight="false" outlineLevel="0" collapsed="false">
      <c r="A3134" s="148" t="n">
        <v>37194</v>
      </c>
      <c r="B3134" s="144" t="s">
        <v>142</v>
      </c>
      <c r="C3134" s="144" t="s">
        <v>13</v>
      </c>
      <c r="D3134" s="145" t="n">
        <v>-9977.3206</v>
      </c>
      <c r="E3134" s="145" t="n">
        <v>-9977.3206</v>
      </c>
      <c r="F3134" s="149" t="n">
        <f aca="false">IF(REF_DT&lt;=LastDay,INDEX(IntraMonth_Buckets,MATCH($A3134,IntraSumMonths,0),1),INDEX(BucketTable,MATCH($A3134,SumMonths,0),1))</f>
        <v>1</v>
      </c>
      <c r="G3134" s="144" t="str">
        <f aca="false">INDEX(Book_Type,MATCH($B3134,Book,0),1)</f>
        <v>PHY</v>
      </c>
      <c r="H3134" s="144" t="str">
        <f aca="false">$F3134&amp;$C3134</f>
        <v>1NGI-PGE/CG</v>
      </c>
    </row>
    <row r="3135" customFormat="false" ht="12.75" hidden="false" customHeight="false" outlineLevel="0" collapsed="false">
      <c r="A3135" s="148" t="n">
        <v>37194</v>
      </c>
      <c r="B3135" s="144" t="s">
        <v>142</v>
      </c>
      <c r="C3135" s="144" t="s">
        <v>159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1</v>
      </c>
      <c r="G3135" s="144" t="str">
        <f aca="false">INDEX(Book_Type,MATCH($B3135,Book,0),1)</f>
        <v>PHY</v>
      </c>
      <c r="H3135" s="144" t="str">
        <f aca="false">$F3135&amp;$C3135</f>
        <v>1NGI-SOBDR-SOCAL</v>
      </c>
    </row>
    <row r="3136" customFormat="false" ht="12.75" hidden="false" customHeight="false" outlineLevel="0" collapsed="false">
      <c r="A3136" s="148" t="n">
        <v>37194</v>
      </c>
      <c r="B3136" s="144" t="s">
        <v>142</v>
      </c>
      <c r="C3136" s="144" t="s">
        <v>20</v>
      </c>
      <c r="D3136" s="145" t="n">
        <v>-26163.5277</v>
      </c>
      <c r="E3136" s="145" t="n">
        <v>-26163.5277</v>
      </c>
      <c r="F3136" s="149" t="n">
        <f aca="false">IF(REF_DT&lt;=LastDay,INDEX(IntraMonth_Buckets,MATCH($A3136,IntraSumMonths,0),1),INDEX(BucketTable,MATCH($A3136,SumMonths,0),1))</f>
        <v>1</v>
      </c>
      <c r="G3136" s="144" t="str">
        <f aca="false">INDEX(Book_Type,MATCH($B3136,Book,0),1)</f>
        <v>PHY</v>
      </c>
      <c r="H3136" s="144" t="str">
        <f aca="false">$F3136&amp;$C3136</f>
        <v>1NGI-SOCAL</v>
      </c>
    </row>
    <row r="3137" customFormat="false" ht="12.75" hidden="false" customHeight="false" outlineLevel="0" collapsed="false">
      <c r="A3137" s="148" t="n">
        <v>37194</v>
      </c>
      <c r="B3137" s="144" t="s">
        <v>142</v>
      </c>
      <c r="C3137" s="144" t="s">
        <v>26</v>
      </c>
      <c r="D3137" s="145" t="n">
        <v>0</v>
      </c>
      <c r="E3137" s="145" t="n">
        <v>0</v>
      </c>
      <c r="F3137" s="149" t="n">
        <f aca="false">IF(REF_DT&lt;=LastDay,INDEX(IntraMonth_Buckets,MATCH($A3137,IntraSumMonths,0),1),INDEX(BucketTable,MATCH($A3137,SumMonths,0),1))</f>
        <v>1</v>
      </c>
      <c r="G3137" s="144" t="str">
        <f aca="false">INDEX(Book_Type,MATCH($B3137,Book,0),1)</f>
        <v>PHY</v>
      </c>
      <c r="H3137" s="144" t="str">
        <f aca="false">$F3137&amp;$C3137</f>
        <v>1NW-STANFIELD</v>
      </c>
    </row>
    <row r="3138" customFormat="false" ht="12.75" hidden="false" customHeight="false" outlineLevel="0" collapsed="false">
      <c r="A3138" s="148" t="n">
        <v>37194</v>
      </c>
      <c r="B3138" s="144" t="s">
        <v>142</v>
      </c>
      <c r="C3138" s="144" t="s">
        <v>67</v>
      </c>
      <c r="D3138" s="145" t="n">
        <v>1012.698</v>
      </c>
      <c r="E3138" s="145" t="n">
        <v>1012.698</v>
      </c>
      <c r="F3138" s="149" t="n">
        <f aca="false">IF(REF_DT&lt;=LastDay,INDEX(IntraMonth_Buckets,MATCH($A3138,IntraSumMonths,0),1),INDEX(BucketTable,MATCH($A3138,SumMonths,0),1))</f>
        <v>1</v>
      </c>
      <c r="G3138" s="144" t="str">
        <f aca="false">INDEX(Book_Type,MATCH($B3138,Book,0),1)</f>
        <v>PHY</v>
      </c>
      <c r="H3138" s="144" t="str">
        <f aca="false">$F3138&amp;$C3138</f>
        <v>1SUMAS-US/IM</v>
      </c>
    </row>
    <row r="3139" customFormat="false" ht="12.75" hidden="false" customHeight="false" outlineLevel="0" collapsed="false">
      <c r="A3139" s="148" t="n">
        <v>37195</v>
      </c>
      <c r="B3139" s="144" t="s">
        <v>142</v>
      </c>
      <c r="C3139" s="144" t="s">
        <v>36</v>
      </c>
      <c r="D3139" s="145" t="n">
        <v>9977.3206</v>
      </c>
      <c r="E3139" s="145" t="n">
        <v>9977.3206</v>
      </c>
      <c r="F3139" s="149" t="n">
        <f aca="false">IF(REF_DT&lt;=LastDay,INDEX(IntraMonth_Buckets,MATCH($A3139,IntraSumMonths,0),1),INDEX(BucketTable,MATCH($A3139,SumMonths,0),1))</f>
        <v>1</v>
      </c>
      <c r="G3139" s="144" t="str">
        <f aca="false">INDEX(Book_Type,MATCH($B3139,Book,0),1)</f>
        <v>PHY</v>
      </c>
      <c r="H3139" s="144" t="str">
        <f aca="false">$F3139&amp;$C3139</f>
        <v>1IF-CIG/RKYMTN</v>
      </c>
    </row>
    <row r="3140" customFormat="false" ht="12.75" hidden="false" customHeight="false" outlineLevel="0" collapsed="false">
      <c r="A3140" s="148" t="n">
        <v>37195</v>
      </c>
      <c r="B3140" s="144" t="s">
        <v>142</v>
      </c>
      <c r="C3140" s="144" t="s">
        <v>39</v>
      </c>
      <c r="D3140" s="145" t="n">
        <v>4988.6603</v>
      </c>
      <c r="E3140" s="145" t="n">
        <v>4988.6603</v>
      </c>
      <c r="F3140" s="149" t="n">
        <f aca="false">IF(REF_DT&lt;=LastDay,INDEX(IntraMonth_Buckets,MATCH($A3140,IntraSumMonths,0),1),INDEX(BucketTable,MATCH($A3140,SumMonths,0),1))</f>
        <v>1</v>
      </c>
      <c r="G3140" s="144" t="str">
        <f aca="false">INDEX(Book_Type,MATCH($B3140,Book,0),1)</f>
        <v>PHY</v>
      </c>
      <c r="H3140" s="144" t="str">
        <f aca="false">$F3140&amp;$C3140</f>
        <v>1IF-CIG/ROCKPORT</v>
      </c>
    </row>
    <row r="3141" customFormat="false" ht="12.75" hidden="false" customHeight="false" outlineLevel="0" collapsed="false">
      <c r="A3141" s="148" t="n">
        <v>37195</v>
      </c>
      <c r="B3141" s="144" t="s">
        <v>142</v>
      </c>
      <c r="C3141" s="144" t="s">
        <v>157</v>
      </c>
      <c r="D3141" s="145" t="n">
        <v>0</v>
      </c>
      <c r="E3141" s="145" t="n">
        <v>0</v>
      </c>
      <c r="F3141" s="149" t="n">
        <f aca="false">IF(REF_DT&lt;=LastDay,INDEX(IntraMonth_Buckets,MATCH($A3141,IntraSumMonths,0),1),INDEX(BucketTable,MATCH($A3141,SumMonths,0),1))</f>
        <v>1</v>
      </c>
      <c r="G3141" s="144" t="str">
        <f aca="false">INDEX(Book_Type,MATCH($B3141,Book,0),1)</f>
        <v>PHY</v>
      </c>
      <c r="H3141" s="144" t="str">
        <f aca="false">$F3141&amp;$C3141</f>
        <v>1IF-HEHUB</v>
      </c>
    </row>
    <row r="3142" customFormat="false" ht="12.75" hidden="false" customHeight="false" outlineLevel="0" collapsed="false">
      <c r="A3142" s="148" t="n">
        <v>37195</v>
      </c>
      <c r="B3142" s="144" t="s">
        <v>142</v>
      </c>
      <c r="C3142" s="144" t="s">
        <v>166</v>
      </c>
      <c r="D3142" s="145" t="n">
        <v>12550.4716</v>
      </c>
      <c r="E3142" s="145" t="n">
        <v>12550.4716</v>
      </c>
      <c r="F3142" s="149" t="n">
        <f aca="false">IF(REF_DT&lt;=LastDay,INDEX(IntraMonth_Buckets,MATCH($A3142,IntraSumMonths,0),1),INDEX(BucketTable,MATCH($A3142,SumMonths,0),1))</f>
        <v>1</v>
      </c>
      <c r="G3142" s="144" t="str">
        <f aca="false">INDEX(Book_Type,MATCH($B3142,Book,0),1)</f>
        <v>PHY</v>
      </c>
      <c r="H3142" s="144" t="str">
        <f aca="false">$F3142&amp;$C3142</f>
        <v>1IF-KERN/RIVER</v>
      </c>
    </row>
    <row r="3143" customFormat="false" ht="12.75" hidden="false" customHeight="false" outlineLevel="0" collapsed="false">
      <c r="A3143" s="148" t="n">
        <v>37195</v>
      </c>
      <c r="B3143" s="144" t="s">
        <v>142</v>
      </c>
      <c r="C3143" s="144" t="s">
        <v>27</v>
      </c>
      <c r="D3143" s="145" t="n">
        <v>136089.6536</v>
      </c>
      <c r="E3143" s="145" t="n">
        <v>136089.6536</v>
      </c>
      <c r="F3143" s="149" t="n">
        <f aca="false">IF(REF_DT&lt;=LastDay,INDEX(IntraMonth_Buckets,MATCH($A3143,IntraSumMonths,0),1),INDEX(BucketTable,MATCH($A3143,SumMonths,0),1))</f>
        <v>1</v>
      </c>
      <c r="G3143" s="144" t="str">
        <f aca="false">INDEX(Book_Type,MATCH($B3143,Book,0),1)</f>
        <v>PHY</v>
      </c>
      <c r="H3143" s="144" t="str">
        <f aca="false">$F3143&amp;$C3143</f>
        <v>1IF-NWPL_ROCKY_M</v>
      </c>
    </row>
    <row r="3144" customFormat="false" ht="12.75" hidden="false" customHeight="false" outlineLevel="0" collapsed="false">
      <c r="A3144" s="148" t="n">
        <v>37195</v>
      </c>
      <c r="B3144" s="144" t="s">
        <v>142</v>
      </c>
      <c r="C3144" s="144" t="s">
        <v>28</v>
      </c>
      <c r="D3144" s="145" t="n">
        <v>1810.8837</v>
      </c>
      <c r="E3144" s="145" t="n">
        <v>1810.8837</v>
      </c>
      <c r="F3144" s="149" t="n">
        <f aca="false">IF(REF_DT&lt;=LastDay,INDEX(IntraMonth_Buckets,MATCH($A3144,IntraSumMonths,0),1),INDEX(BucketTable,MATCH($A3144,SumMonths,0),1))</f>
        <v>1</v>
      </c>
      <c r="G3144" s="144" t="str">
        <f aca="false">INDEX(Book_Type,MATCH($B3144,Book,0),1)</f>
        <v>PHY</v>
      </c>
      <c r="H3144" s="144" t="str">
        <f aca="false">$F3144&amp;$C3144</f>
        <v>1IF-QUESTAR</v>
      </c>
    </row>
    <row r="3145" customFormat="false" ht="12.75" hidden="false" customHeight="false" outlineLevel="0" collapsed="false">
      <c r="A3145" s="148" t="n">
        <v>37195</v>
      </c>
      <c r="B3145" s="144" t="s">
        <v>142</v>
      </c>
      <c r="C3145" s="144" t="s">
        <v>18</v>
      </c>
      <c r="D3145" s="145" t="n">
        <v>31008.5146</v>
      </c>
      <c r="E3145" s="145" t="n">
        <v>31008.5146</v>
      </c>
      <c r="F3145" s="149" t="n">
        <f aca="false">IF(REF_DT&lt;=LastDay,INDEX(IntraMonth_Buckets,MATCH($A3145,IntraSumMonths,0),1),INDEX(BucketTable,MATCH($A3145,SumMonths,0),1))</f>
        <v>1</v>
      </c>
      <c r="G3145" s="144" t="str">
        <f aca="false">INDEX(Book_Type,MATCH($B3145,Book,0),1)</f>
        <v>PHY</v>
      </c>
      <c r="H3145" s="144" t="str">
        <f aca="false">$F3145&amp;$C3145</f>
        <v>1NGI-MALIN</v>
      </c>
    </row>
    <row r="3146" customFormat="false" ht="12.75" hidden="false" customHeight="false" outlineLevel="0" collapsed="false">
      <c r="A3146" s="148" t="n">
        <v>37195</v>
      </c>
      <c r="B3146" s="144" t="s">
        <v>142</v>
      </c>
      <c r="C3146" s="144" t="s">
        <v>13</v>
      </c>
      <c r="D3146" s="145" t="n">
        <v>-9977.3206</v>
      </c>
      <c r="E3146" s="145" t="n">
        <v>-9977.3206</v>
      </c>
      <c r="F3146" s="149" t="n">
        <f aca="false">IF(REF_DT&lt;=LastDay,INDEX(IntraMonth_Buckets,MATCH($A3146,IntraSumMonths,0),1),INDEX(BucketTable,MATCH($A3146,SumMonths,0),1))</f>
        <v>1</v>
      </c>
      <c r="G3146" s="144" t="str">
        <f aca="false">INDEX(Book_Type,MATCH($B3146,Book,0),1)</f>
        <v>PHY</v>
      </c>
      <c r="H3146" s="144" t="str">
        <f aca="false">$F3146&amp;$C3146</f>
        <v>1NGI-PGE/CG</v>
      </c>
    </row>
    <row r="3147" customFormat="false" ht="12.75" hidden="false" customHeight="false" outlineLevel="0" collapsed="false">
      <c r="A3147" s="148" t="n">
        <v>37195</v>
      </c>
      <c r="B3147" s="144" t="s">
        <v>142</v>
      </c>
      <c r="C3147" s="144" t="s">
        <v>159</v>
      </c>
      <c r="D3147" s="145" t="n">
        <v>0</v>
      </c>
      <c r="E3147" s="145" t="n">
        <v>0</v>
      </c>
      <c r="F3147" s="149" t="n">
        <f aca="false">IF(REF_DT&lt;=LastDay,INDEX(IntraMonth_Buckets,MATCH($A3147,IntraSumMonths,0),1),INDEX(BucketTable,MATCH($A3147,SumMonths,0),1))</f>
        <v>1</v>
      </c>
      <c r="G3147" s="144" t="str">
        <f aca="false">INDEX(Book_Type,MATCH($B3147,Book,0),1)</f>
        <v>PHY</v>
      </c>
      <c r="H3147" s="144" t="str">
        <f aca="false">$F3147&amp;$C3147</f>
        <v>1NGI-SOBDR-SOCAL</v>
      </c>
    </row>
    <row r="3148" customFormat="false" ht="12.75" hidden="false" customHeight="false" outlineLevel="0" collapsed="false">
      <c r="A3148" s="148" t="n">
        <v>37195</v>
      </c>
      <c r="B3148" s="144" t="s">
        <v>142</v>
      </c>
      <c r="C3148" s="144" t="s">
        <v>20</v>
      </c>
      <c r="D3148" s="145" t="n">
        <v>-26163.5277</v>
      </c>
      <c r="E3148" s="145" t="n">
        <v>-26163.5277</v>
      </c>
      <c r="F3148" s="149" t="n">
        <f aca="false">IF(REF_DT&lt;=LastDay,INDEX(IntraMonth_Buckets,MATCH($A3148,IntraSumMonths,0),1),INDEX(BucketTable,MATCH($A3148,SumMonths,0),1))</f>
        <v>1</v>
      </c>
      <c r="G3148" s="144" t="str">
        <f aca="false">INDEX(Book_Type,MATCH($B3148,Book,0),1)</f>
        <v>PHY</v>
      </c>
      <c r="H3148" s="144" t="str">
        <f aca="false">$F3148&amp;$C3148</f>
        <v>1NGI-SOCAL</v>
      </c>
    </row>
    <row r="3149" customFormat="false" ht="12.75" hidden="false" customHeight="false" outlineLevel="0" collapsed="false">
      <c r="A3149" s="148" t="n">
        <v>37195</v>
      </c>
      <c r="B3149" s="144" t="s">
        <v>142</v>
      </c>
      <c r="C3149" s="144" t="s">
        <v>26</v>
      </c>
      <c r="D3149" s="145" t="n">
        <v>0</v>
      </c>
      <c r="E3149" s="145" t="n">
        <v>0</v>
      </c>
      <c r="F3149" s="149" t="n">
        <f aca="false">IF(REF_DT&lt;=LastDay,INDEX(IntraMonth_Buckets,MATCH($A3149,IntraSumMonths,0),1),INDEX(BucketTable,MATCH($A3149,SumMonths,0),1))</f>
        <v>1</v>
      </c>
      <c r="G3149" s="144" t="str">
        <f aca="false">INDEX(Book_Type,MATCH($B3149,Book,0),1)</f>
        <v>PHY</v>
      </c>
      <c r="H3149" s="144" t="str">
        <f aca="false">$F3149&amp;$C3149</f>
        <v>1NW-STANFIELD</v>
      </c>
    </row>
    <row r="3150" customFormat="false" ht="12.75" hidden="false" customHeight="false" outlineLevel="0" collapsed="false">
      <c r="A3150" s="148" t="n">
        <v>37195</v>
      </c>
      <c r="B3150" s="144" t="s">
        <v>142</v>
      </c>
      <c r="C3150" s="144" t="s">
        <v>67</v>
      </c>
      <c r="D3150" s="145" t="n">
        <v>1012.698</v>
      </c>
      <c r="E3150" s="145" t="n">
        <v>1012.698</v>
      </c>
      <c r="F3150" s="149" t="n">
        <f aca="false">IF(REF_DT&lt;=LastDay,INDEX(IntraMonth_Buckets,MATCH($A3150,IntraSumMonths,0),1),INDEX(BucketTable,MATCH($A3150,SumMonths,0),1))</f>
        <v>1</v>
      </c>
      <c r="G3150" s="144" t="str">
        <f aca="false">INDEX(Book_Type,MATCH($B3150,Book,0),1)</f>
        <v>PHY</v>
      </c>
      <c r="H3150" s="144" t="str">
        <f aca="false">$F3150&amp;$C3150</f>
        <v>1SUMAS-US/IM</v>
      </c>
    </row>
    <row r="3151" customFormat="false" ht="12.75" hidden="false" customHeight="false" outlineLevel="0" collapsed="false">
      <c r="A3151" s="148" t="n">
        <v>37165</v>
      </c>
      <c r="B3151" s="144" t="s">
        <v>121</v>
      </c>
      <c r="C3151" s="144" t="s">
        <v>165</v>
      </c>
      <c r="D3151" s="145" t="n">
        <v>0</v>
      </c>
      <c r="E3151" s="145" t="n">
        <v>0</v>
      </c>
      <c r="F3151" s="149" t="n">
        <f aca="false">IF(REF_DT&lt;=LastDay,INDEX(IntraMonth_Buckets,MATCH($A3151,IntraSumMonths,0),1),INDEX(BucketTable,MATCH($A3151,SumMonths,0),1))</f>
        <v>1</v>
      </c>
      <c r="G3151" s="144" t="str">
        <f aca="false">INDEX(Book_Type,MATCH($B3151,Book,0),1)</f>
        <v>D</v>
      </c>
      <c r="H3151" s="144" t="str">
        <f aca="false">$F3151&amp;$C3151</f>
        <v>1DJ/BASIN/CIG</v>
      </c>
    </row>
    <row r="3152" customFormat="false" ht="12.75" hidden="false" customHeight="false" outlineLevel="0" collapsed="false">
      <c r="A3152" s="148" t="n">
        <v>37165</v>
      </c>
      <c r="B3152" s="144" t="s">
        <v>121</v>
      </c>
      <c r="C3152" s="144" t="s">
        <v>163</v>
      </c>
      <c r="D3152" s="145" t="n">
        <v>0</v>
      </c>
      <c r="E3152" s="145" t="n">
        <v>0</v>
      </c>
      <c r="F3152" s="149" t="n">
        <f aca="false">IF(REF_DT&lt;=LastDay,INDEX(IntraMonth_Buckets,MATCH($A3152,IntraSumMonths,0),1),INDEX(BucketTable,MATCH($A3152,SumMonths,0),1))</f>
        <v>1</v>
      </c>
      <c r="G3152" s="144" t="str">
        <f aca="false">INDEX(Book_Type,MATCH($B3152,Book,0),1)</f>
        <v>D</v>
      </c>
      <c r="H3152" s="144" t="str">
        <f aca="false">$F3152&amp;$C3152</f>
        <v>1DJ/BASIN/PSCO</v>
      </c>
    </row>
    <row r="3153" customFormat="false" ht="12.75" hidden="false" customHeight="false" outlineLevel="0" collapsed="false">
      <c r="A3153" s="148" t="n">
        <v>37165</v>
      </c>
      <c r="B3153" s="144" t="s">
        <v>121</v>
      </c>
      <c r="C3153" s="144" t="s">
        <v>36</v>
      </c>
      <c r="D3153" s="145" t="n">
        <v>0</v>
      </c>
      <c r="E3153" s="145" t="n">
        <v>0</v>
      </c>
      <c r="F3153" s="149" t="n">
        <f aca="false">IF(REF_DT&lt;=LastDay,INDEX(IntraMonth_Buckets,MATCH($A3153,IntraSumMonths,0),1),INDEX(BucketTable,MATCH($A3153,SumMonths,0),1))</f>
        <v>1</v>
      </c>
      <c r="G3153" s="144" t="str">
        <f aca="false">INDEX(Book_Type,MATCH($B3153,Book,0),1)</f>
        <v>D</v>
      </c>
      <c r="H3153" s="144" t="str">
        <f aca="false">$F3153&amp;$C3153</f>
        <v>1IF-CIG/RKYMTN</v>
      </c>
    </row>
    <row r="3154" customFormat="false" ht="12.75" hidden="false" customHeight="false" outlineLevel="0" collapsed="false">
      <c r="A3154" s="148" t="n">
        <v>37165</v>
      </c>
      <c r="B3154" s="144" t="s">
        <v>121</v>
      </c>
      <c r="C3154" s="144" t="s">
        <v>39</v>
      </c>
      <c r="D3154" s="145" t="n">
        <v>0</v>
      </c>
      <c r="E3154" s="145" t="n">
        <v>0</v>
      </c>
      <c r="F3154" s="149" t="n">
        <f aca="false">IF(REF_DT&lt;=LastDay,INDEX(IntraMonth_Buckets,MATCH($A3154,IntraSumMonths,0),1),INDEX(BucketTable,MATCH($A3154,SumMonths,0),1))</f>
        <v>1</v>
      </c>
      <c r="G3154" s="144" t="str">
        <f aca="false">INDEX(Book_Type,MATCH($B3154,Book,0),1)</f>
        <v>D</v>
      </c>
      <c r="H3154" s="144" t="str">
        <f aca="false">$F3154&amp;$C3154</f>
        <v>1IF-CIG/ROCKPORT</v>
      </c>
    </row>
    <row r="3155" customFormat="false" ht="12.75" hidden="false" customHeight="false" outlineLevel="0" collapsed="false">
      <c r="A3155" s="148" t="n">
        <v>37165</v>
      </c>
      <c r="B3155" s="144" t="s">
        <v>121</v>
      </c>
      <c r="C3155" s="144" t="s">
        <v>37</v>
      </c>
      <c r="D3155" s="145" t="n">
        <v>0</v>
      </c>
      <c r="E3155" s="145" t="n">
        <v>0</v>
      </c>
      <c r="F3155" s="149" t="n">
        <f aca="false">IF(REF_DT&lt;=LastDay,INDEX(IntraMonth_Buckets,MATCH($A3155,IntraSumMonths,0),1),INDEX(BucketTable,MATCH($A3155,SumMonths,0),1))</f>
        <v>1</v>
      </c>
      <c r="G3155" s="144" t="str">
        <f aca="false">INDEX(Book_Type,MATCH($B3155,Book,0),1)</f>
        <v>D</v>
      </c>
      <c r="H3155" s="144" t="str">
        <f aca="false">$F3155&amp;$C3155</f>
        <v>1IF-CIG/SOUTHERN</v>
      </c>
    </row>
    <row r="3156" customFormat="false" ht="12.75" hidden="false" customHeight="false" outlineLevel="0" collapsed="false">
      <c r="A3156" s="148" t="n">
        <v>37165</v>
      </c>
      <c r="B3156" s="144" t="s">
        <v>121</v>
      </c>
      <c r="C3156" s="144" t="s">
        <v>35</v>
      </c>
      <c r="D3156" s="145" t="n">
        <v>0</v>
      </c>
      <c r="E3156" s="145" t="n">
        <v>0</v>
      </c>
      <c r="F3156" s="149" t="n">
        <f aca="false">IF(REF_DT&lt;=LastDay,INDEX(IntraMonth_Buckets,MATCH($A3156,IntraSumMonths,0),1),INDEX(BucketTable,MATCH($A3156,SumMonths,0),1))</f>
        <v>1</v>
      </c>
      <c r="G3156" s="144" t="str">
        <f aca="false">INDEX(Book_Type,MATCH($B3156,Book,0),1)</f>
        <v>D</v>
      </c>
      <c r="H3156" s="144" t="str">
        <f aca="false">$F3156&amp;$C3156</f>
        <v>1IF-CIG/WIC</v>
      </c>
    </row>
    <row r="3157" customFormat="false" ht="12.75" hidden="false" customHeight="false" outlineLevel="0" collapsed="false">
      <c r="A3157" s="148" t="n">
        <v>37165</v>
      </c>
      <c r="B3157" s="144" t="s">
        <v>121</v>
      </c>
      <c r="C3157" s="144" t="s">
        <v>34</v>
      </c>
      <c r="D3157" s="145" t="n">
        <v>0</v>
      </c>
      <c r="E3157" s="145" t="n">
        <v>0</v>
      </c>
      <c r="F3157" s="149" t="n">
        <f aca="false">IF(REF_DT&lt;=LastDay,INDEX(IntraMonth_Buckets,MATCH($A3157,IntraSumMonths,0),1),INDEX(BucketTable,MATCH($A3157,SumMonths,0),1))</f>
        <v>1</v>
      </c>
      <c r="G3157" s="144" t="str">
        <f aca="false">INDEX(Book_Type,MATCH($B3157,Book,0),1)</f>
        <v>D</v>
      </c>
      <c r="H3157" s="144" t="str">
        <f aca="false">$F3157&amp;$C3157</f>
        <v>1IF-CIG/WINDRVR</v>
      </c>
    </row>
    <row r="3158" customFormat="false" ht="12.75" hidden="false" customHeight="false" outlineLevel="0" collapsed="false">
      <c r="A3158" s="148" t="n">
        <v>37165</v>
      </c>
      <c r="B3158" s="144" t="s">
        <v>121</v>
      </c>
      <c r="C3158" s="144" t="s">
        <v>51</v>
      </c>
      <c r="D3158" s="145" t="n">
        <v>0</v>
      </c>
      <c r="E3158" s="145" t="n">
        <v>0</v>
      </c>
      <c r="F3158" s="149" t="n">
        <f aca="false">IF(REF_DT&lt;=LastDay,INDEX(IntraMonth_Buckets,MATCH($A3158,IntraSumMonths,0),1),INDEX(BucketTable,MATCH($A3158,SumMonths,0),1))</f>
        <v>1</v>
      </c>
      <c r="G3158" s="144" t="str">
        <f aca="false">INDEX(Book_Type,MATCH($B3158,Book,0),1)</f>
        <v>D</v>
      </c>
      <c r="H3158" s="144" t="str">
        <f aca="false">$F3158&amp;$C3158</f>
        <v>1IF-ELPO/SJ</v>
      </c>
    </row>
    <row r="3159" customFormat="false" ht="12.75" hidden="false" customHeight="false" outlineLevel="0" collapsed="false">
      <c r="A3159" s="148" t="n">
        <v>37165</v>
      </c>
      <c r="B3159" s="144" t="s">
        <v>121</v>
      </c>
      <c r="C3159" s="144" t="s">
        <v>162</v>
      </c>
      <c r="D3159" s="145" t="n">
        <v>0</v>
      </c>
      <c r="E3159" s="145" t="n">
        <v>0</v>
      </c>
      <c r="F3159" s="149" t="n">
        <f aca="false">IF(REF_DT&lt;=LastDay,INDEX(IntraMonth_Buckets,MATCH($A3159,IntraSumMonths,0),1),INDEX(BucketTable,MATCH($A3159,SumMonths,0),1))</f>
        <v>1</v>
      </c>
      <c r="G3159" s="144" t="str">
        <f aca="false">INDEX(Book_Type,MATCH($B3159,Book,0),1)</f>
        <v>D</v>
      </c>
      <c r="H3159" s="144" t="str">
        <f aca="false">$F3159&amp;$C3159</f>
        <v>1IF-NGPL/MIDCON</v>
      </c>
    </row>
    <row r="3160" customFormat="false" ht="12.75" hidden="false" customHeight="false" outlineLevel="0" collapsed="false">
      <c r="A3160" s="148" t="n">
        <v>37165</v>
      </c>
      <c r="B3160" s="144" t="s">
        <v>121</v>
      </c>
      <c r="C3160" s="144" t="s">
        <v>169</v>
      </c>
      <c r="D3160" s="145" t="n">
        <v>0</v>
      </c>
      <c r="E3160" s="145" t="n">
        <v>0</v>
      </c>
      <c r="F3160" s="149" t="n">
        <f aca="false">IF(REF_DT&lt;=LastDay,INDEX(IntraMonth_Buckets,MATCH($A3160,IntraSumMonths,0),1),INDEX(BucketTable,MATCH($A3160,SumMonths,0),1))</f>
        <v>1</v>
      </c>
      <c r="G3160" s="144" t="str">
        <f aca="false">INDEX(Book_Type,MATCH($B3160,Book,0),1)</f>
        <v>D</v>
      </c>
      <c r="H3160" s="144" t="str">
        <f aca="false">$F3160&amp;$C3160</f>
        <v>1IF-NGPL/OK-NW</v>
      </c>
    </row>
    <row r="3161" customFormat="false" ht="12.75" hidden="false" customHeight="false" outlineLevel="0" collapsed="false">
      <c r="A3161" s="148" t="n">
        <v>37165</v>
      </c>
      <c r="B3161" s="144" t="s">
        <v>121</v>
      </c>
      <c r="C3161" s="144" t="s">
        <v>27</v>
      </c>
      <c r="D3161" s="145" t="n">
        <v>0</v>
      </c>
      <c r="E3161" s="145" t="n">
        <v>0</v>
      </c>
      <c r="F3161" s="149" t="n">
        <f aca="false">IF(REF_DT&lt;=LastDay,INDEX(IntraMonth_Buckets,MATCH($A3161,IntraSumMonths,0),1),INDEX(BucketTable,MATCH($A3161,SumMonths,0),1))</f>
        <v>1</v>
      </c>
      <c r="G3161" s="144" t="str">
        <f aca="false">INDEX(Book_Type,MATCH($B3161,Book,0),1)</f>
        <v>D</v>
      </c>
      <c r="H3161" s="144" t="str">
        <f aca="false">$F3161&amp;$C3161</f>
        <v>1IF-NWPL_ROCKY_M</v>
      </c>
    </row>
    <row r="3162" customFormat="false" ht="12.75" hidden="false" customHeight="false" outlineLevel="0" collapsed="false">
      <c r="A3162" s="148" t="n">
        <v>37165</v>
      </c>
      <c r="B3162" s="144" t="s">
        <v>121</v>
      </c>
      <c r="C3162" s="144" t="s">
        <v>164</v>
      </c>
      <c r="D3162" s="145" t="n">
        <v>0</v>
      </c>
      <c r="E3162" s="145" t="n">
        <v>0</v>
      </c>
      <c r="F3162" s="149" t="n">
        <f aca="false">IF(REF_DT&lt;=LastDay,INDEX(IntraMonth_Buckets,MATCH($A3162,IntraSumMonths,0),1),INDEX(BucketTable,MATCH($A3162,SumMonths,0),1))</f>
        <v>1</v>
      </c>
      <c r="G3162" s="144" t="str">
        <f aca="false">INDEX(Book_Type,MATCH($B3162,Book,0),1)</f>
        <v>D</v>
      </c>
      <c r="H3162" s="144" t="str">
        <f aca="false">$F3162&amp;$C3162</f>
        <v>1IF-PAN/TX/OK</v>
      </c>
    </row>
    <row r="3163" customFormat="false" ht="12.75" hidden="false" customHeight="false" outlineLevel="0" collapsed="false">
      <c r="A3163" s="148" t="n">
        <v>37165</v>
      </c>
      <c r="B3163" s="144" t="s">
        <v>121</v>
      </c>
      <c r="C3163" s="144" t="s">
        <v>20</v>
      </c>
      <c r="D3163" s="145" t="n">
        <v>0</v>
      </c>
      <c r="E3163" s="145" t="n">
        <v>0</v>
      </c>
      <c r="F3163" s="149" t="n">
        <f aca="false">IF(REF_DT&lt;=LastDay,INDEX(IntraMonth_Buckets,MATCH($A3163,IntraSumMonths,0),1),INDEX(BucketTable,MATCH($A3163,SumMonths,0),1))</f>
        <v>1</v>
      </c>
      <c r="G3163" s="144" t="str">
        <f aca="false">INDEX(Book_Type,MATCH($B3163,Book,0),1)</f>
        <v>D</v>
      </c>
      <c r="H3163" s="144" t="str">
        <f aca="false">$F3163&amp;$C3163</f>
        <v>1NGI-SOCAL</v>
      </c>
    </row>
    <row r="3164" customFormat="false" ht="12.75" hidden="false" customHeight="false" outlineLevel="0" collapsed="false">
      <c r="A3164" s="148" t="n">
        <v>37196</v>
      </c>
      <c r="B3164" s="144" t="s">
        <v>121</v>
      </c>
      <c r="C3164" s="144" t="s">
        <v>165</v>
      </c>
      <c r="D3164" s="145" t="n">
        <v>-7495.744</v>
      </c>
      <c r="E3164" s="145" t="n">
        <v>74.95744</v>
      </c>
      <c r="F3164" s="149" t="n">
        <f aca="false">IF(REF_DT&lt;=LastDay,INDEX(IntraMonth_Buckets,MATCH($A3164,IntraSumMonths,0),1),INDEX(BucketTable,MATCH($A3164,SumMonths,0),1))</f>
        <v>2</v>
      </c>
      <c r="G3164" s="144" t="str">
        <f aca="false">INDEX(Book_Type,MATCH($B3164,Book,0),1)</f>
        <v>D</v>
      </c>
      <c r="H3164" s="144" t="str">
        <f aca="false">$F3164&amp;$C3164</f>
        <v>2DJ/BASIN/CIG</v>
      </c>
    </row>
    <row r="3165" customFormat="false" ht="12.75" hidden="false" customHeight="false" outlineLevel="0" collapsed="false">
      <c r="A3165" s="148" t="n">
        <v>37196</v>
      </c>
      <c r="B3165" s="144" t="s">
        <v>121</v>
      </c>
      <c r="C3165" s="144" t="s">
        <v>163</v>
      </c>
      <c r="D3165" s="145" t="n">
        <v>-26984.6782</v>
      </c>
      <c r="E3165" s="145" t="n">
        <v>2698.46782</v>
      </c>
      <c r="F3165" s="149" t="n">
        <f aca="false">IF(REF_DT&lt;=LastDay,INDEX(IntraMonth_Buckets,MATCH($A3165,IntraSumMonths,0),1),INDEX(BucketTable,MATCH($A3165,SumMonths,0),1))</f>
        <v>2</v>
      </c>
      <c r="G3165" s="144" t="str">
        <f aca="false">INDEX(Book_Type,MATCH($B3165,Book,0),1)</f>
        <v>D</v>
      </c>
      <c r="H3165" s="144" t="str">
        <f aca="false">$F3165&amp;$C3165</f>
        <v>2DJ/BASIN/PSCO</v>
      </c>
    </row>
    <row r="3166" customFormat="false" ht="12.75" hidden="false" customHeight="false" outlineLevel="0" collapsed="false">
      <c r="A3166" s="148" t="n">
        <v>37196</v>
      </c>
      <c r="B3166" s="144" t="s">
        <v>121</v>
      </c>
      <c r="C3166" s="144" t="s">
        <v>36</v>
      </c>
      <c r="D3166" s="145" t="n">
        <v>-109714.7047</v>
      </c>
      <c r="E3166" s="145" t="n">
        <v>1097.147047</v>
      </c>
      <c r="F3166" s="149" t="n">
        <f aca="false">IF(REF_DT&lt;=LastDay,INDEX(IntraMonth_Buckets,MATCH($A3166,IntraSumMonths,0),1),INDEX(BucketTable,MATCH($A3166,SumMonths,0),1))</f>
        <v>2</v>
      </c>
      <c r="G3166" s="144" t="str">
        <f aca="false">INDEX(Book_Type,MATCH($B3166,Book,0),1)</f>
        <v>D</v>
      </c>
      <c r="H3166" s="144" t="str">
        <f aca="false">$F3166&amp;$C3166</f>
        <v>2IF-CIG/RKYMTN</v>
      </c>
    </row>
    <row r="3167" customFormat="false" ht="12.75" hidden="false" customHeight="false" outlineLevel="0" collapsed="false">
      <c r="A3167" s="148" t="n">
        <v>37196</v>
      </c>
      <c r="B3167" s="144" t="s">
        <v>121</v>
      </c>
      <c r="C3167" s="144" t="s">
        <v>37</v>
      </c>
      <c r="D3167" s="145" t="n">
        <v>199336.8183</v>
      </c>
      <c r="E3167" s="145" t="n">
        <v>-19933.68183</v>
      </c>
      <c r="F3167" s="149" t="n">
        <f aca="false">IF(REF_DT&lt;=LastDay,INDEX(IntraMonth_Buckets,MATCH($A3167,IntraSumMonths,0),1),INDEX(BucketTable,MATCH($A3167,SumMonths,0),1))</f>
        <v>2</v>
      </c>
      <c r="G3167" s="144" t="str">
        <f aca="false">INDEX(Book_Type,MATCH($B3167,Book,0),1)</f>
        <v>D</v>
      </c>
      <c r="H3167" s="144" t="str">
        <f aca="false">$F3167&amp;$C3167</f>
        <v>2IF-CIG/SOUTHERN</v>
      </c>
    </row>
    <row r="3168" customFormat="false" ht="12.75" hidden="false" customHeight="false" outlineLevel="0" collapsed="false">
      <c r="A3168" s="148" t="n">
        <v>37196</v>
      </c>
      <c r="B3168" s="144" t="s">
        <v>121</v>
      </c>
      <c r="C3168" s="144" t="s">
        <v>34</v>
      </c>
      <c r="D3168" s="145" t="n">
        <v>0</v>
      </c>
      <c r="E3168" s="145" t="n">
        <v>0</v>
      </c>
      <c r="F3168" s="149" t="n">
        <f aca="false">IF(REF_DT&lt;=LastDay,INDEX(IntraMonth_Buckets,MATCH($A3168,IntraSumMonths,0),1),INDEX(BucketTable,MATCH($A3168,SumMonths,0),1))</f>
        <v>2</v>
      </c>
      <c r="G3168" s="144" t="str">
        <f aca="false">INDEX(Book_Type,MATCH($B3168,Book,0),1)</f>
        <v>D</v>
      </c>
      <c r="H3168" s="144" t="str">
        <f aca="false">$F3168&amp;$C3168</f>
        <v>2IF-CIG/WINDRVR</v>
      </c>
    </row>
    <row r="3169" customFormat="false" ht="12.75" hidden="false" customHeight="false" outlineLevel="0" collapsed="false">
      <c r="A3169" s="148" t="n">
        <v>37196</v>
      </c>
      <c r="B3169" s="144" t="s">
        <v>121</v>
      </c>
      <c r="C3169" s="144" t="s">
        <v>51</v>
      </c>
      <c r="D3169" s="145" t="n">
        <v>-26984.6784</v>
      </c>
      <c r="E3169" s="145" t="n">
        <v>2698.46784</v>
      </c>
      <c r="F3169" s="149" t="n">
        <f aca="false">IF(REF_DT&lt;=LastDay,INDEX(IntraMonth_Buckets,MATCH($A3169,IntraSumMonths,0),1),INDEX(BucketTable,MATCH($A3169,SumMonths,0),1))</f>
        <v>2</v>
      </c>
      <c r="G3169" s="144" t="str">
        <f aca="false">INDEX(Book_Type,MATCH($B3169,Book,0),1)</f>
        <v>D</v>
      </c>
      <c r="H3169" s="144" t="str">
        <f aca="false">$F3169&amp;$C3169</f>
        <v>2IF-ELPO/SJ</v>
      </c>
    </row>
    <row r="3170" customFormat="false" ht="12.75" hidden="false" customHeight="false" outlineLevel="0" collapsed="false">
      <c r="A3170" s="148" t="n">
        <v>37196</v>
      </c>
      <c r="B3170" s="144" t="s">
        <v>121</v>
      </c>
      <c r="C3170" s="144" t="s">
        <v>162</v>
      </c>
      <c r="D3170" s="145" t="n">
        <v>95805.6024</v>
      </c>
      <c r="E3170" s="145" t="n">
        <v>-2395.14006</v>
      </c>
      <c r="F3170" s="149" t="n">
        <f aca="false">IF(REF_DT&lt;=LastDay,INDEX(IntraMonth_Buckets,MATCH($A3170,IntraSumMonths,0),1),INDEX(BucketTable,MATCH($A3170,SumMonths,0),1))</f>
        <v>2</v>
      </c>
      <c r="G3170" s="144" t="str">
        <f aca="false">INDEX(Book_Type,MATCH($B3170,Book,0),1)</f>
        <v>D</v>
      </c>
      <c r="H3170" s="144" t="str">
        <f aca="false">$F3170&amp;$C3170</f>
        <v>2IF-NGPL/MIDCON</v>
      </c>
    </row>
    <row r="3171" customFormat="false" ht="12.75" hidden="false" customHeight="false" outlineLevel="0" collapsed="false">
      <c r="A3171" s="148" t="n">
        <v>37196</v>
      </c>
      <c r="B3171" s="144" t="s">
        <v>121</v>
      </c>
      <c r="C3171" s="144" t="s">
        <v>169</v>
      </c>
      <c r="D3171" s="145" t="n">
        <v>0</v>
      </c>
      <c r="E3171" s="145" t="n">
        <v>0</v>
      </c>
      <c r="F3171" s="149" t="n">
        <f aca="false">IF(REF_DT&lt;=LastDay,INDEX(IntraMonth_Buckets,MATCH($A3171,IntraSumMonths,0),1),INDEX(BucketTable,MATCH($A3171,SumMonths,0),1))</f>
        <v>2</v>
      </c>
      <c r="G3171" s="144" t="str">
        <f aca="false">INDEX(Book_Type,MATCH($B3171,Book,0),1)</f>
        <v>D</v>
      </c>
      <c r="H3171" s="144" t="str">
        <f aca="false">$F3171&amp;$C3171</f>
        <v>2IF-NGPL/OK-NW</v>
      </c>
    </row>
    <row r="3172" customFormat="false" ht="12.75" hidden="false" customHeight="false" outlineLevel="0" collapsed="false">
      <c r="A3172" s="148" t="n">
        <v>37196</v>
      </c>
      <c r="B3172" s="144" t="s">
        <v>121</v>
      </c>
      <c r="C3172" s="144" t="s">
        <v>27</v>
      </c>
      <c r="D3172" s="145" t="n">
        <v>-425758.2581</v>
      </c>
      <c r="E3172" s="145" t="n">
        <v>42575.82581</v>
      </c>
      <c r="F3172" s="149" t="n">
        <f aca="false">IF(REF_DT&lt;=LastDay,INDEX(IntraMonth_Buckets,MATCH($A3172,IntraSumMonths,0),1),INDEX(BucketTable,MATCH($A3172,SumMonths,0),1))</f>
        <v>2</v>
      </c>
      <c r="G3172" s="144" t="str">
        <f aca="false">INDEX(Book_Type,MATCH($B3172,Book,0),1)</f>
        <v>D</v>
      </c>
      <c r="H3172" s="144" t="str">
        <f aca="false">$F3172&amp;$C3172</f>
        <v>2IF-NWPL_ROCKY_M</v>
      </c>
    </row>
    <row r="3173" customFormat="false" ht="12.75" hidden="false" customHeight="false" outlineLevel="0" collapsed="false">
      <c r="A3173" s="148" t="n">
        <v>37196</v>
      </c>
      <c r="B3173" s="144" t="s">
        <v>121</v>
      </c>
      <c r="C3173" s="144" t="s">
        <v>164</v>
      </c>
      <c r="D3173" s="145" t="n">
        <v>-299829.7593</v>
      </c>
      <c r="E3173" s="145" t="n">
        <v>7495.7439825</v>
      </c>
      <c r="F3173" s="149" t="n">
        <f aca="false">IF(REF_DT&lt;=LastDay,INDEX(IntraMonth_Buckets,MATCH($A3173,IntraSumMonths,0),1),INDEX(BucketTable,MATCH($A3173,SumMonths,0),1))</f>
        <v>2</v>
      </c>
      <c r="G3173" s="144" t="str">
        <f aca="false">INDEX(Book_Type,MATCH($B3173,Book,0),1)</f>
        <v>D</v>
      </c>
      <c r="H3173" s="144" t="str">
        <f aca="false">$F3173&amp;$C3173</f>
        <v>2IF-PAN/TX/OK</v>
      </c>
    </row>
    <row r="3174" customFormat="false" ht="12.75" hidden="false" customHeight="false" outlineLevel="0" collapsed="false">
      <c r="A3174" s="148" t="n">
        <v>37196</v>
      </c>
      <c r="B3174" s="144" t="s">
        <v>121</v>
      </c>
      <c r="C3174" s="144" t="s">
        <v>20</v>
      </c>
      <c r="D3174" s="145" t="n">
        <v>0</v>
      </c>
      <c r="E3174" s="145" t="n">
        <v>0</v>
      </c>
      <c r="F3174" s="149" t="n">
        <f aca="false">IF(REF_DT&lt;=LastDay,INDEX(IntraMonth_Buckets,MATCH($A3174,IntraSumMonths,0),1),INDEX(BucketTable,MATCH($A3174,SumMonths,0),1))</f>
        <v>2</v>
      </c>
      <c r="G3174" s="144" t="str">
        <f aca="false">INDEX(Book_Type,MATCH($B3174,Book,0),1)</f>
        <v>D</v>
      </c>
      <c r="H3174" s="144" t="str">
        <f aca="false">$F3174&amp;$C3174</f>
        <v>2NGI-SOCAL</v>
      </c>
    </row>
    <row r="3175" customFormat="false" ht="12.75" hidden="false" customHeight="false" outlineLevel="0" collapsed="false">
      <c r="A3175" s="148" t="n">
        <v>37226</v>
      </c>
      <c r="B3175" s="144" t="s">
        <v>121</v>
      </c>
      <c r="C3175" s="144" t="s">
        <v>165</v>
      </c>
      <c r="D3175" s="145" t="n">
        <v>-7730.3769</v>
      </c>
      <c r="E3175" s="145" t="n">
        <v>77.303769</v>
      </c>
      <c r="F3175" s="149" t="n">
        <f aca="false">IF(REF_DT&lt;=LastDay,INDEX(IntraMonth_Buckets,MATCH($A3175,IntraSumMonths,0),1),INDEX(BucketTable,MATCH($A3175,SumMonths,0),1))</f>
        <v>3</v>
      </c>
      <c r="G3175" s="144" t="str">
        <f aca="false">INDEX(Book_Type,MATCH($B3175,Book,0),1)</f>
        <v>D</v>
      </c>
      <c r="H3175" s="144" t="str">
        <f aca="false">$F3175&amp;$C3175</f>
        <v>3DJ/BASIN/CIG</v>
      </c>
    </row>
    <row r="3176" customFormat="false" ht="12.75" hidden="false" customHeight="false" outlineLevel="0" collapsed="false">
      <c r="A3176" s="148" t="n">
        <v>37226</v>
      </c>
      <c r="B3176" s="144" t="s">
        <v>121</v>
      </c>
      <c r="C3176" s="144" t="s">
        <v>163</v>
      </c>
      <c r="D3176" s="145" t="n">
        <v>-27829.3569</v>
      </c>
      <c r="E3176" s="145" t="n">
        <v>2782.93569</v>
      </c>
      <c r="F3176" s="149" t="n">
        <f aca="false">IF(REF_DT&lt;=LastDay,INDEX(IntraMonth_Buckets,MATCH($A3176,IntraSumMonths,0),1),INDEX(BucketTable,MATCH($A3176,SumMonths,0),1))</f>
        <v>3</v>
      </c>
      <c r="G3176" s="144" t="str">
        <f aca="false">INDEX(Book_Type,MATCH($B3176,Book,0),1)</f>
        <v>D</v>
      </c>
      <c r="H3176" s="144" t="str">
        <f aca="false">$F3176&amp;$C3176</f>
        <v>3DJ/BASIN/PSCO</v>
      </c>
    </row>
    <row r="3177" customFormat="false" ht="12.75" hidden="false" customHeight="false" outlineLevel="0" collapsed="false">
      <c r="A3177" s="148" t="n">
        <v>37226</v>
      </c>
      <c r="B3177" s="144" t="s">
        <v>121</v>
      </c>
      <c r="C3177" s="144" t="s">
        <v>38</v>
      </c>
      <c r="D3177" s="145" t="n">
        <v>463822.6133</v>
      </c>
      <c r="E3177" s="145" t="n">
        <v>0</v>
      </c>
      <c r="F3177" s="149" t="n">
        <f aca="false">IF(REF_DT&lt;=LastDay,INDEX(IntraMonth_Buckets,MATCH($A3177,IntraSumMonths,0),1),INDEX(BucketTable,MATCH($A3177,SumMonths,0),1))</f>
        <v>3</v>
      </c>
      <c r="G3177" s="144" t="str">
        <f aca="false">INDEX(Book_Type,MATCH($B3177,Book,0),1)</f>
        <v>D</v>
      </c>
      <c r="H3177" s="144" t="str">
        <f aca="false">$F3177&amp;$C3177</f>
        <v>3IF-CIG/GLENROCK</v>
      </c>
    </row>
    <row r="3178" customFormat="false" ht="12.75" hidden="false" customHeight="false" outlineLevel="0" collapsed="false">
      <c r="A3178" s="148" t="n">
        <v>37226</v>
      </c>
      <c r="B3178" s="144" t="s">
        <v>121</v>
      </c>
      <c r="C3178" s="144" t="s">
        <v>36</v>
      </c>
      <c r="D3178" s="145" t="n">
        <v>-309299.8605</v>
      </c>
      <c r="E3178" s="145" t="n">
        <v>3092.998605</v>
      </c>
      <c r="F3178" s="149" t="n">
        <f aca="false">IF(REF_DT&lt;=LastDay,INDEX(IntraMonth_Buckets,MATCH($A3178,IntraSumMonths,0),1),INDEX(BucketTable,MATCH($A3178,SumMonths,0),1))</f>
        <v>3</v>
      </c>
      <c r="G3178" s="144" t="str">
        <f aca="false">INDEX(Book_Type,MATCH($B3178,Book,0),1)</f>
        <v>D</v>
      </c>
      <c r="H3178" s="144" t="str">
        <f aca="false">$F3178&amp;$C3178</f>
        <v>3IF-CIG/RKYMTN</v>
      </c>
    </row>
    <row r="3179" customFormat="false" ht="12.75" hidden="false" customHeight="false" outlineLevel="0" collapsed="false">
      <c r="A3179" s="148" t="n">
        <v>37226</v>
      </c>
      <c r="B3179" s="144" t="s">
        <v>121</v>
      </c>
      <c r="C3179" s="144" t="s">
        <v>37</v>
      </c>
      <c r="D3179" s="145" t="n">
        <v>184731.0709</v>
      </c>
      <c r="E3179" s="145" t="n">
        <v>-18473.10709</v>
      </c>
      <c r="F3179" s="149" t="n">
        <f aca="false">IF(REF_DT&lt;=LastDay,INDEX(IntraMonth_Buckets,MATCH($A3179,IntraSumMonths,0),1),INDEX(BucketTable,MATCH($A3179,SumMonths,0),1))</f>
        <v>3</v>
      </c>
      <c r="G3179" s="144" t="str">
        <f aca="false">INDEX(Book_Type,MATCH($B3179,Book,0),1)</f>
        <v>D</v>
      </c>
      <c r="H3179" s="144" t="str">
        <f aca="false">$F3179&amp;$C3179</f>
        <v>3IF-CIG/SOUTHERN</v>
      </c>
    </row>
    <row r="3180" customFormat="false" ht="12.75" hidden="false" customHeight="false" outlineLevel="0" collapsed="false">
      <c r="A3180" s="148" t="n">
        <v>37226</v>
      </c>
      <c r="B3180" s="144" t="s">
        <v>121</v>
      </c>
      <c r="C3180" s="144" t="s">
        <v>34</v>
      </c>
      <c r="D3180" s="145" t="n">
        <v>-61843.0151</v>
      </c>
      <c r="E3180" s="145" t="n">
        <v>618.430151</v>
      </c>
      <c r="F3180" s="149" t="n">
        <f aca="false">IF(REF_DT&lt;=LastDay,INDEX(IntraMonth_Buckets,MATCH($A3180,IntraSumMonths,0),1),INDEX(BucketTable,MATCH($A3180,SumMonths,0),1))</f>
        <v>3</v>
      </c>
      <c r="G3180" s="144" t="str">
        <f aca="false">INDEX(Book_Type,MATCH($B3180,Book,0),1)</f>
        <v>D</v>
      </c>
      <c r="H3180" s="144" t="str">
        <f aca="false">$F3180&amp;$C3180</f>
        <v>3IF-CIG/WINDRVR</v>
      </c>
    </row>
    <row r="3181" customFormat="false" ht="12.75" hidden="false" customHeight="false" outlineLevel="0" collapsed="false">
      <c r="A3181" s="148" t="n">
        <v>37226</v>
      </c>
      <c r="B3181" s="144" t="s">
        <v>121</v>
      </c>
      <c r="C3181" s="144" t="s">
        <v>51</v>
      </c>
      <c r="D3181" s="145" t="n">
        <v>-30921.5075</v>
      </c>
      <c r="E3181" s="145" t="n">
        <v>3092.15075</v>
      </c>
      <c r="F3181" s="149" t="n">
        <f aca="false">IF(REF_DT&lt;=LastDay,INDEX(IntraMonth_Buckets,MATCH($A3181,IntraSumMonths,0),1),INDEX(BucketTable,MATCH($A3181,SumMonths,0),1))</f>
        <v>3</v>
      </c>
      <c r="G3181" s="144" t="str">
        <f aca="false">INDEX(Book_Type,MATCH($B3181,Book,0),1)</f>
        <v>D</v>
      </c>
      <c r="H3181" s="144" t="str">
        <f aca="false">$F3181&amp;$C3181</f>
        <v>3IF-ELPO/SJ</v>
      </c>
    </row>
    <row r="3182" customFormat="false" ht="12.75" hidden="false" customHeight="false" outlineLevel="0" collapsed="false">
      <c r="A3182" s="148" t="n">
        <v>37226</v>
      </c>
      <c r="B3182" s="144" t="s">
        <v>121</v>
      </c>
      <c r="C3182" s="144" t="s">
        <v>162</v>
      </c>
      <c r="D3182" s="145" t="n">
        <v>63760.1485</v>
      </c>
      <c r="E3182" s="145" t="n">
        <v>-1594.0037125</v>
      </c>
      <c r="F3182" s="149" t="n">
        <f aca="false">IF(REF_DT&lt;=LastDay,INDEX(IntraMonth_Buckets,MATCH($A3182,IntraSumMonths,0),1),INDEX(BucketTable,MATCH($A3182,SumMonths,0),1))</f>
        <v>3</v>
      </c>
      <c r="G3182" s="144" t="str">
        <f aca="false">INDEX(Book_Type,MATCH($B3182,Book,0),1)</f>
        <v>D</v>
      </c>
      <c r="H3182" s="144" t="str">
        <f aca="false">$F3182&amp;$C3182</f>
        <v>3IF-NGPL/MIDCON</v>
      </c>
    </row>
    <row r="3183" customFormat="false" ht="12.75" hidden="false" customHeight="false" outlineLevel="0" collapsed="false">
      <c r="A3183" s="148" t="n">
        <v>37226</v>
      </c>
      <c r="B3183" s="144" t="s">
        <v>121</v>
      </c>
      <c r="C3183" s="144" t="s">
        <v>169</v>
      </c>
      <c r="D3183" s="145" t="n">
        <v>0</v>
      </c>
      <c r="E3183" s="145" t="n">
        <v>0</v>
      </c>
      <c r="F3183" s="149" t="n">
        <f aca="false">IF(REF_DT&lt;=LastDay,INDEX(IntraMonth_Buckets,MATCH($A3183,IntraSumMonths,0),1),INDEX(BucketTable,MATCH($A3183,SumMonths,0),1))</f>
        <v>3</v>
      </c>
      <c r="G3183" s="144" t="str">
        <f aca="false">INDEX(Book_Type,MATCH($B3183,Book,0),1)</f>
        <v>D</v>
      </c>
      <c r="H3183" s="144" t="str">
        <f aca="false">$F3183&amp;$C3183</f>
        <v>3IF-NGPL/OK-NW</v>
      </c>
    </row>
    <row r="3184" customFormat="false" ht="12.75" hidden="false" customHeight="false" outlineLevel="0" collapsed="false">
      <c r="A3184" s="148" t="n">
        <v>37226</v>
      </c>
      <c r="B3184" s="144" t="s">
        <v>121</v>
      </c>
      <c r="C3184" s="144" t="s">
        <v>27</v>
      </c>
      <c r="D3184" s="145" t="n">
        <v>-439085.4073</v>
      </c>
      <c r="E3184" s="145" t="n">
        <v>43908.54073</v>
      </c>
      <c r="F3184" s="149" t="n">
        <f aca="false">IF(REF_DT&lt;=LastDay,INDEX(IntraMonth_Buckets,MATCH($A3184,IntraSumMonths,0),1),INDEX(BucketTable,MATCH($A3184,SumMonths,0),1))</f>
        <v>3</v>
      </c>
      <c r="G3184" s="144" t="str">
        <f aca="false">INDEX(Book_Type,MATCH($B3184,Book,0),1)</f>
        <v>D</v>
      </c>
      <c r="H3184" s="144" t="str">
        <f aca="false">$F3184&amp;$C3184</f>
        <v>3IF-NWPL_ROCKY_M</v>
      </c>
    </row>
    <row r="3185" customFormat="false" ht="12.75" hidden="false" customHeight="false" outlineLevel="0" collapsed="false">
      <c r="A3185" s="148" t="n">
        <v>37226</v>
      </c>
      <c r="B3185" s="144" t="s">
        <v>121</v>
      </c>
      <c r="C3185" s="144" t="s">
        <v>164</v>
      </c>
      <c r="D3185" s="145" t="n">
        <v>-309215.0755</v>
      </c>
      <c r="E3185" s="145" t="n">
        <v>7730.3768875</v>
      </c>
      <c r="F3185" s="149" t="n">
        <f aca="false">IF(REF_DT&lt;=LastDay,INDEX(IntraMonth_Buckets,MATCH($A3185,IntraSumMonths,0),1),INDEX(BucketTable,MATCH($A3185,SumMonths,0),1))</f>
        <v>3</v>
      </c>
      <c r="G3185" s="144" t="str">
        <f aca="false">INDEX(Book_Type,MATCH($B3185,Book,0),1)</f>
        <v>D</v>
      </c>
      <c r="H3185" s="144" t="str">
        <f aca="false">$F3185&amp;$C3185</f>
        <v>3IF-PAN/TX/OK</v>
      </c>
    </row>
    <row r="3186" customFormat="false" ht="12.75" hidden="false" customHeight="false" outlineLevel="0" collapsed="false">
      <c r="A3186" s="148" t="n">
        <v>37226</v>
      </c>
      <c r="B3186" s="144" t="s">
        <v>121</v>
      </c>
      <c r="C3186" s="144" t="s">
        <v>20</v>
      </c>
      <c r="D3186" s="145" t="n">
        <v>0</v>
      </c>
      <c r="E3186" s="145" t="n">
        <v>0</v>
      </c>
      <c r="F3186" s="149" t="n">
        <f aca="false">IF(REF_DT&lt;=LastDay,INDEX(IntraMonth_Buckets,MATCH($A3186,IntraSumMonths,0),1),INDEX(BucketTable,MATCH($A3186,SumMonths,0),1))</f>
        <v>3</v>
      </c>
      <c r="G3186" s="144" t="str">
        <f aca="false">INDEX(Book_Type,MATCH($B3186,Book,0),1)</f>
        <v>D</v>
      </c>
      <c r="H3186" s="144" t="str">
        <f aca="false">$F3186&amp;$C3186</f>
        <v>3NGI-SOCAL</v>
      </c>
    </row>
    <row r="3187" customFormat="false" ht="12.75" hidden="false" customHeight="false" outlineLevel="0" collapsed="false">
      <c r="A3187" s="148" t="n">
        <v>37257</v>
      </c>
      <c r="B3187" s="144" t="s">
        <v>121</v>
      </c>
      <c r="C3187" s="144" t="s">
        <v>165</v>
      </c>
      <c r="D3187" s="145" t="n">
        <v>-7715.2952</v>
      </c>
      <c r="E3187" s="145" t="n">
        <v>77.152952</v>
      </c>
      <c r="F3187" s="149" t="n">
        <f aca="false">IF(REF_DT&lt;=LastDay,INDEX(IntraMonth_Buckets,MATCH($A3187,IntraSumMonths,0),1),INDEX(BucketTable,MATCH($A3187,SumMonths,0),1))</f>
        <v>3</v>
      </c>
      <c r="G3187" s="144" t="str">
        <f aca="false">INDEX(Book_Type,MATCH($B3187,Book,0),1)</f>
        <v>D</v>
      </c>
      <c r="H3187" s="144" t="str">
        <f aca="false">$F3187&amp;$C3187</f>
        <v>3DJ/BASIN/CIG</v>
      </c>
    </row>
    <row r="3188" customFormat="false" ht="12.75" hidden="false" customHeight="false" outlineLevel="0" collapsed="false">
      <c r="A3188" s="148" t="n">
        <v>37257</v>
      </c>
      <c r="B3188" s="144" t="s">
        <v>121</v>
      </c>
      <c r="C3188" s="144" t="s">
        <v>163</v>
      </c>
      <c r="D3188" s="145" t="n">
        <v>-27775.0627</v>
      </c>
      <c r="E3188" s="145" t="n">
        <v>2777.50627</v>
      </c>
      <c r="F3188" s="149" t="n">
        <f aca="false">IF(REF_DT&lt;=LastDay,INDEX(IntraMonth_Buckets,MATCH($A3188,IntraSumMonths,0),1),INDEX(BucketTable,MATCH($A3188,SumMonths,0),1))</f>
        <v>3</v>
      </c>
      <c r="G3188" s="144" t="str">
        <f aca="false">INDEX(Book_Type,MATCH($B3188,Book,0),1)</f>
        <v>D</v>
      </c>
      <c r="H3188" s="144" t="str">
        <f aca="false">$F3188&amp;$C3188</f>
        <v>3DJ/BASIN/PSCO</v>
      </c>
    </row>
    <row r="3189" customFormat="false" ht="12.75" hidden="false" customHeight="false" outlineLevel="0" collapsed="false">
      <c r="A3189" s="148" t="n">
        <v>37257</v>
      </c>
      <c r="B3189" s="144" t="s">
        <v>121</v>
      </c>
      <c r="C3189" s="144" t="s">
        <v>38</v>
      </c>
      <c r="D3189" s="145" t="n">
        <v>462917.7123</v>
      </c>
      <c r="E3189" s="145" t="n">
        <v>0</v>
      </c>
      <c r="F3189" s="149" t="n">
        <f aca="false">IF(REF_DT&lt;=LastDay,INDEX(IntraMonth_Buckets,MATCH($A3189,IntraSumMonths,0),1),INDEX(BucketTable,MATCH($A3189,SumMonths,0),1))</f>
        <v>3</v>
      </c>
      <c r="G3189" s="144" t="str">
        <f aca="false">INDEX(Book_Type,MATCH($B3189,Book,0),1)</f>
        <v>D</v>
      </c>
      <c r="H3189" s="144" t="str">
        <f aca="false">$F3189&amp;$C3189</f>
        <v>3IF-CIG/GLENROCK</v>
      </c>
    </row>
    <row r="3190" customFormat="false" ht="12.75" hidden="false" customHeight="false" outlineLevel="0" collapsed="false">
      <c r="A3190" s="148" t="n">
        <v>37257</v>
      </c>
      <c r="B3190" s="144" t="s">
        <v>121</v>
      </c>
      <c r="C3190" s="144" t="s">
        <v>36</v>
      </c>
      <c r="D3190" s="145" t="n">
        <v>-243743.5971</v>
      </c>
      <c r="E3190" s="145" t="n">
        <v>2437.435971</v>
      </c>
      <c r="F3190" s="149" t="n">
        <f aca="false">IF(REF_DT&lt;=LastDay,INDEX(IntraMonth_Buckets,MATCH($A3190,IntraSumMonths,0),1),INDEX(BucketTable,MATCH($A3190,SumMonths,0),1))</f>
        <v>3</v>
      </c>
      <c r="G3190" s="144" t="str">
        <f aca="false">INDEX(Book_Type,MATCH($B3190,Book,0),1)</f>
        <v>D</v>
      </c>
      <c r="H3190" s="144" t="str">
        <f aca="false">$F3190&amp;$C3190</f>
        <v>3IF-CIG/RKYMTN</v>
      </c>
    </row>
    <row r="3191" customFormat="false" ht="12.75" hidden="false" customHeight="false" outlineLevel="0" collapsed="false">
      <c r="A3191" s="148" t="n">
        <v>37257</v>
      </c>
      <c r="B3191" s="144" t="s">
        <v>121</v>
      </c>
      <c r="C3191" s="144" t="s">
        <v>37</v>
      </c>
      <c r="D3191" s="145" t="n">
        <v>190343.7991</v>
      </c>
      <c r="E3191" s="145" t="n">
        <v>-19034.37991</v>
      </c>
      <c r="F3191" s="149" t="n">
        <f aca="false">IF(REF_DT&lt;=LastDay,INDEX(IntraMonth_Buckets,MATCH($A3191,IntraSumMonths,0),1),INDEX(BucketTable,MATCH($A3191,SumMonths,0),1))</f>
        <v>3</v>
      </c>
      <c r="G3191" s="144" t="str">
        <f aca="false">INDEX(Book_Type,MATCH($B3191,Book,0),1)</f>
        <v>D</v>
      </c>
      <c r="H3191" s="144" t="str">
        <f aca="false">$F3191&amp;$C3191</f>
        <v>3IF-CIG/SOUTHERN</v>
      </c>
    </row>
    <row r="3192" customFormat="false" ht="12.75" hidden="false" customHeight="false" outlineLevel="0" collapsed="false">
      <c r="A3192" s="148" t="n">
        <v>37257</v>
      </c>
      <c r="B3192" s="144" t="s">
        <v>121</v>
      </c>
      <c r="C3192" s="144" t="s">
        <v>34</v>
      </c>
      <c r="D3192" s="145" t="n">
        <v>-61722.3616</v>
      </c>
      <c r="E3192" s="145" t="n">
        <v>617.223616</v>
      </c>
      <c r="F3192" s="149" t="n">
        <f aca="false">IF(REF_DT&lt;=LastDay,INDEX(IntraMonth_Buckets,MATCH($A3192,IntraSumMonths,0),1),INDEX(BucketTable,MATCH($A3192,SumMonths,0),1))</f>
        <v>3</v>
      </c>
      <c r="G3192" s="144" t="str">
        <f aca="false">INDEX(Book_Type,MATCH($B3192,Book,0),1)</f>
        <v>D</v>
      </c>
      <c r="H3192" s="144" t="str">
        <f aca="false">$F3192&amp;$C3192</f>
        <v>3IF-CIG/WINDRVR</v>
      </c>
    </row>
    <row r="3193" customFormat="false" ht="12.75" hidden="false" customHeight="false" outlineLevel="0" collapsed="false">
      <c r="A3193" s="148" t="n">
        <v>37257</v>
      </c>
      <c r="B3193" s="144" t="s">
        <v>121</v>
      </c>
      <c r="C3193" s="144" t="s">
        <v>51</v>
      </c>
      <c r="D3193" s="145" t="n">
        <v>-33947.2989</v>
      </c>
      <c r="E3193" s="145" t="n">
        <v>3394.72989</v>
      </c>
      <c r="F3193" s="149" t="n">
        <f aca="false">IF(REF_DT&lt;=LastDay,INDEX(IntraMonth_Buckets,MATCH($A3193,IntraSumMonths,0),1),INDEX(BucketTable,MATCH($A3193,SumMonths,0),1))</f>
        <v>3</v>
      </c>
      <c r="G3193" s="144" t="str">
        <f aca="false">INDEX(Book_Type,MATCH($B3193,Book,0),1)</f>
        <v>D</v>
      </c>
      <c r="H3193" s="144" t="str">
        <f aca="false">$F3193&amp;$C3193</f>
        <v>3IF-ELPO/SJ</v>
      </c>
    </row>
    <row r="3194" customFormat="false" ht="12.75" hidden="false" customHeight="false" outlineLevel="0" collapsed="false">
      <c r="A3194" s="148" t="n">
        <v>37257</v>
      </c>
      <c r="B3194" s="144" t="s">
        <v>121</v>
      </c>
      <c r="C3194" s="144" t="s">
        <v>162</v>
      </c>
      <c r="D3194" s="145" t="n">
        <v>-2090.5962</v>
      </c>
      <c r="E3194" s="145" t="n">
        <v>52.264905</v>
      </c>
      <c r="F3194" s="149" t="n">
        <f aca="false">IF(REF_DT&lt;=LastDay,INDEX(IntraMonth_Buckets,MATCH($A3194,IntraSumMonths,0),1),INDEX(BucketTable,MATCH($A3194,SumMonths,0),1))</f>
        <v>3</v>
      </c>
      <c r="G3194" s="144" t="str">
        <f aca="false">INDEX(Book_Type,MATCH($B3194,Book,0),1)</f>
        <v>D</v>
      </c>
      <c r="H3194" s="144" t="str">
        <f aca="false">$F3194&amp;$C3194</f>
        <v>3IF-NGPL/MIDCON</v>
      </c>
    </row>
    <row r="3195" customFormat="false" ht="12.75" hidden="false" customHeight="false" outlineLevel="0" collapsed="false">
      <c r="A3195" s="148" t="n">
        <v>37257</v>
      </c>
      <c r="B3195" s="144" t="s">
        <v>121</v>
      </c>
      <c r="C3195" s="144" t="s">
        <v>169</v>
      </c>
      <c r="D3195" s="145" t="n">
        <v>0</v>
      </c>
      <c r="E3195" s="145" t="n">
        <v>0</v>
      </c>
      <c r="F3195" s="149" t="n">
        <f aca="false">IF(REF_DT&lt;=LastDay,INDEX(IntraMonth_Buckets,MATCH($A3195,IntraSumMonths,0),1),INDEX(BucketTable,MATCH($A3195,SumMonths,0),1))</f>
        <v>3</v>
      </c>
      <c r="G3195" s="144" t="str">
        <f aca="false">INDEX(Book_Type,MATCH($B3195,Book,0),1)</f>
        <v>D</v>
      </c>
      <c r="H3195" s="144" t="str">
        <f aca="false">$F3195&amp;$C3195</f>
        <v>3IF-NGPL/OK-NW</v>
      </c>
    </row>
    <row r="3196" customFormat="false" ht="12.75" hidden="false" customHeight="false" outlineLevel="0" collapsed="false">
      <c r="A3196" s="148" t="n">
        <v>37257</v>
      </c>
      <c r="B3196" s="144" t="s">
        <v>121</v>
      </c>
      <c r="C3196" s="144" t="s">
        <v>27</v>
      </c>
      <c r="D3196" s="145" t="n">
        <v>-2598511.4249</v>
      </c>
      <c r="E3196" s="145" t="n">
        <v>259851.14249</v>
      </c>
      <c r="F3196" s="149" t="n">
        <f aca="false">IF(REF_DT&lt;=LastDay,INDEX(IntraMonth_Buckets,MATCH($A3196,IntraSumMonths,0),1),INDEX(BucketTable,MATCH($A3196,SumMonths,0),1))</f>
        <v>3</v>
      </c>
      <c r="G3196" s="144" t="str">
        <f aca="false">INDEX(Book_Type,MATCH($B3196,Book,0),1)</f>
        <v>D</v>
      </c>
      <c r="H3196" s="144" t="str">
        <f aca="false">$F3196&amp;$C3196</f>
        <v>3IF-NWPL_ROCKY_M</v>
      </c>
    </row>
    <row r="3197" customFormat="false" ht="12.75" hidden="false" customHeight="false" outlineLevel="0" collapsed="false">
      <c r="A3197" s="148" t="n">
        <v>37257</v>
      </c>
      <c r="B3197" s="144" t="s">
        <v>121</v>
      </c>
      <c r="C3197" s="144" t="s">
        <v>164</v>
      </c>
      <c r="D3197" s="145" t="n">
        <v>-308611.8082</v>
      </c>
      <c r="E3197" s="145" t="n">
        <v>7715.295205</v>
      </c>
      <c r="F3197" s="149" t="n">
        <f aca="false">IF(REF_DT&lt;=LastDay,INDEX(IntraMonth_Buckets,MATCH($A3197,IntraSumMonths,0),1),INDEX(BucketTable,MATCH($A3197,SumMonths,0),1))</f>
        <v>3</v>
      </c>
      <c r="G3197" s="144" t="str">
        <f aca="false">INDEX(Book_Type,MATCH($B3197,Book,0),1)</f>
        <v>D</v>
      </c>
      <c r="H3197" s="144" t="str">
        <f aca="false">$F3197&amp;$C3197</f>
        <v>3IF-PAN/TX/OK</v>
      </c>
    </row>
    <row r="3198" customFormat="false" ht="12.75" hidden="false" customHeight="false" outlineLevel="0" collapsed="false">
      <c r="A3198" s="148" t="n">
        <v>37257</v>
      </c>
      <c r="B3198" s="144" t="s">
        <v>121</v>
      </c>
      <c r="C3198" s="144" t="s">
        <v>20</v>
      </c>
      <c r="D3198" s="145" t="n">
        <v>0</v>
      </c>
      <c r="E3198" s="145" t="n">
        <v>0</v>
      </c>
      <c r="F3198" s="149" t="n">
        <f aca="false">IF(REF_DT&lt;=LastDay,INDEX(IntraMonth_Buckets,MATCH($A3198,IntraSumMonths,0),1),INDEX(BucketTable,MATCH($A3198,SumMonths,0),1))</f>
        <v>3</v>
      </c>
      <c r="G3198" s="144" t="str">
        <f aca="false">INDEX(Book_Type,MATCH($B3198,Book,0),1)</f>
        <v>D</v>
      </c>
      <c r="H3198" s="144" t="str">
        <f aca="false">$F3198&amp;$C3198</f>
        <v>3NGI-SOCAL</v>
      </c>
    </row>
    <row r="3199" customFormat="false" ht="12.75" hidden="false" customHeight="false" outlineLevel="0" collapsed="false">
      <c r="A3199" s="148" t="n">
        <v>37288</v>
      </c>
      <c r="B3199" s="144" t="s">
        <v>121</v>
      </c>
      <c r="C3199" s="144" t="s">
        <v>165</v>
      </c>
      <c r="D3199" s="145" t="n">
        <v>-6954.9972</v>
      </c>
      <c r="E3199" s="145" t="n">
        <v>69.549972</v>
      </c>
      <c r="F3199" s="149" t="n">
        <f aca="false">IF(REF_DT&lt;=LastDay,INDEX(IntraMonth_Buckets,MATCH($A3199,IntraSumMonths,0),1),INDEX(BucketTable,MATCH($A3199,SumMonths,0),1))</f>
        <v>3</v>
      </c>
      <c r="G3199" s="144" t="str">
        <f aca="false">INDEX(Book_Type,MATCH($B3199,Book,0),1)</f>
        <v>D</v>
      </c>
      <c r="H3199" s="144" t="str">
        <f aca="false">$F3199&amp;$C3199</f>
        <v>3DJ/BASIN/CIG</v>
      </c>
    </row>
    <row r="3200" customFormat="false" ht="12.75" hidden="false" customHeight="false" outlineLevel="0" collapsed="false">
      <c r="A3200" s="148" t="n">
        <v>37288</v>
      </c>
      <c r="B3200" s="144" t="s">
        <v>121</v>
      </c>
      <c r="C3200" s="144" t="s">
        <v>163</v>
      </c>
      <c r="D3200" s="145" t="n">
        <v>-25037.99</v>
      </c>
      <c r="E3200" s="145" t="n">
        <v>2503.799</v>
      </c>
      <c r="F3200" s="149" t="n">
        <f aca="false">IF(REF_DT&lt;=LastDay,INDEX(IntraMonth_Buckets,MATCH($A3200,IntraSumMonths,0),1),INDEX(BucketTable,MATCH($A3200,SumMonths,0),1))</f>
        <v>3</v>
      </c>
      <c r="G3200" s="144" t="str">
        <f aca="false">INDEX(Book_Type,MATCH($B3200,Book,0),1)</f>
        <v>D</v>
      </c>
      <c r="H3200" s="144" t="str">
        <f aca="false">$F3200&amp;$C3200</f>
        <v>3DJ/BASIN/PSCO</v>
      </c>
    </row>
    <row r="3201" customFormat="false" ht="12.75" hidden="false" customHeight="false" outlineLevel="0" collapsed="false">
      <c r="A3201" s="148" t="n">
        <v>37288</v>
      </c>
      <c r="B3201" s="144" t="s">
        <v>121</v>
      </c>
      <c r="C3201" s="144" t="s">
        <v>38</v>
      </c>
      <c r="D3201" s="145" t="n">
        <v>417299.8348</v>
      </c>
      <c r="E3201" s="145" t="n">
        <v>0</v>
      </c>
      <c r="F3201" s="149" t="n">
        <f aca="false">IF(REF_DT&lt;=LastDay,INDEX(IntraMonth_Buckets,MATCH($A3201,IntraSumMonths,0),1),INDEX(BucketTable,MATCH($A3201,SumMonths,0),1))</f>
        <v>3</v>
      </c>
      <c r="G3201" s="144" t="str">
        <f aca="false">INDEX(Book_Type,MATCH($B3201,Book,0),1)</f>
        <v>D</v>
      </c>
      <c r="H3201" s="144" t="str">
        <f aca="false">$F3201&amp;$C3201</f>
        <v>3IF-CIG/GLENROCK</v>
      </c>
    </row>
    <row r="3202" customFormat="false" ht="12.75" hidden="false" customHeight="false" outlineLevel="0" collapsed="false">
      <c r="A3202" s="148" t="n">
        <v>37288</v>
      </c>
      <c r="B3202" s="144" t="s">
        <v>121</v>
      </c>
      <c r="C3202" s="144" t="s">
        <v>36</v>
      </c>
      <c r="D3202" s="145" t="n">
        <v>-345172.539</v>
      </c>
      <c r="E3202" s="145" t="n">
        <v>3451.72539</v>
      </c>
      <c r="F3202" s="149" t="n">
        <f aca="false">IF(REF_DT&lt;=LastDay,INDEX(IntraMonth_Buckets,MATCH($A3202,IntraSumMonths,0),1),INDEX(BucketTable,MATCH($A3202,SumMonths,0),1))</f>
        <v>3</v>
      </c>
      <c r="G3202" s="144" t="str">
        <f aca="false">INDEX(Book_Type,MATCH($B3202,Book,0),1)</f>
        <v>D</v>
      </c>
      <c r="H3202" s="144" t="str">
        <f aca="false">$F3202&amp;$C3202</f>
        <v>3IF-CIG/RKYMTN</v>
      </c>
    </row>
    <row r="3203" customFormat="false" ht="12.75" hidden="false" customHeight="false" outlineLevel="0" collapsed="false">
      <c r="A3203" s="148" t="n">
        <v>37288</v>
      </c>
      <c r="B3203" s="144" t="s">
        <v>121</v>
      </c>
      <c r="C3203" s="144" t="s">
        <v>37</v>
      </c>
      <c r="D3203" s="145" t="n">
        <v>183015.7847</v>
      </c>
      <c r="E3203" s="145" t="n">
        <v>-18301.57847</v>
      </c>
      <c r="F3203" s="149" t="n">
        <f aca="false">IF(REF_DT&lt;=LastDay,INDEX(IntraMonth_Buckets,MATCH($A3203,IntraSumMonths,0),1),INDEX(BucketTable,MATCH($A3203,SumMonths,0),1))</f>
        <v>3</v>
      </c>
      <c r="G3203" s="144" t="str">
        <f aca="false">INDEX(Book_Type,MATCH($B3203,Book,0),1)</f>
        <v>D</v>
      </c>
      <c r="H3203" s="144" t="str">
        <f aca="false">$F3203&amp;$C3203</f>
        <v>3IF-CIG/SOUTHERN</v>
      </c>
    </row>
    <row r="3204" customFormat="false" ht="12.75" hidden="false" customHeight="false" outlineLevel="0" collapsed="false">
      <c r="A3204" s="148" t="n">
        <v>37288</v>
      </c>
      <c r="B3204" s="144" t="s">
        <v>121</v>
      </c>
      <c r="C3204" s="144" t="s">
        <v>34</v>
      </c>
      <c r="D3204" s="145" t="n">
        <v>-55639.978</v>
      </c>
      <c r="E3204" s="145" t="n">
        <v>556.39978</v>
      </c>
      <c r="F3204" s="149" t="n">
        <f aca="false">IF(REF_DT&lt;=LastDay,INDEX(IntraMonth_Buckets,MATCH($A3204,IntraSumMonths,0),1),INDEX(BucketTable,MATCH($A3204,SumMonths,0),1))</f>
        <v>3</v>
      </c>
      <c r="G3204" s="144" t="str">
        <f aca="false">INDEX(Book_Type,MATCH($B3204,Book,0),1)</f>
        <v>D</v>
      </c>
      <c r="H3204" s="144" t="str">
        <f aca="false">$F3204&amp;$C3204</f>
        <v>3IF-CIG/WINDRVR</v>
      </c>
    </row>
    <row r="3205" customFormat="false" ht="12.75" hidden="false" customHeight="false" outlineLevel="0" collapsed="false">
      <c r="A3205" s="148" t="n">
        <v>37288</v>
      </c>
      <c r="B3205" s="144" t="s">
        <v>121</v>
      </c>
      <c r="C3205" s="144" t="s">
        <v>51</v>
      </c>
      <c r="D3205" s="145" t="n">
        <v>-25037.9901</v>
      </c>
      <c r="E3205" s="145" t="n">
        <v>2503.79901</v>
      </c>
      <c r="F3205" s="149" t="n">
        <f aca="false">IF(REF_DT&lt;=LastDay,INDEX(IntraMonth_Buckets,MATCH($A3205,IntraSumMonths,0),1),INDEX(BucketTable,MATCH($A3205,SumMonths,0),1))</f>
        <v>3</v>
      </c>
      <c r="G3205" s="144" t="str">
        <f aca="false">INDEX(Book_Type,MATCH($B3205,Book,0),1)</f>
        <v>D</v>
      </c>
      <c r="H3205" s="144" t="str">
        <f aca="false">$F3205&amp;$C3205</f>
        <v>3IF-ELPO/SJ</v>
      </c>
    </row>
    <row r="3206" customFormat="false" ht="12.75" hidden="false" customHeight="false" outlineLevel="0" collapsed="false">
      <c r="A3206" s="148" t="n">
        <v>37288</v>
      </c>
      <c r="B3206" s="144" t="s">
        <v>121</v>
      </c>
      <c r="C3206" s="144" t="s">
        <v>162</v>
      </c>
      <c r="D3206" s="145" t="n">
        <v>122920.6343</v>
      </c>
      <c r="E3206" s="145" t="n">
        <v>-3073.0158575</v>
      </c>
      <c r="F3206" s="149" t="n">
        <f aca="false">IF(REF_DT&lt;=LastDay,INDEX(IntraMonth_Buckets,MATCH($A3206,IntraSumMonths,0),1),INDEX(BucketTable,MATCH($A3206,SumMonths,0),1))</f>
        <v>3</v>
      </c>
      <c r="G3206" s="144" t="str">
        <f aca="false">INDEX(Book_Type,MATCH($B3206,Book,0),1)</f>
        <v>D</v>
      </c>
      <c r="H3206" s="144" t="str">
        <f aca="false">$F3206&amp;$C3206</f>
        <v>3IF-NGPL/MIDCON</v>
      </c>
    </row>
    <row r="3207" customFormat="false" ht="12.75" hidden="false" customHeight="false" outlineLevel="0" collapsed="false">
      <c r="A3207" s="148" t="n">
        <v>37288</v>
      </c>
      <c r="B3207" s="144" t="s">
        <v>121</v>
      </c>
      <c r="C3207" s="144" t="s">
        <v>169</v>
      </c>
      <c r="D3207" s="145" t="n">
        <v>0</v>
      </c>
      <c r="E3207" s="145" t="n">
        <v>0</v>
      </c>
      <c r="F3207" s="149" t="n">
        <f aca="false">IF(REF_DT&lt;=LastDay,INDEX(IntraMonth_Buckets,MATCH($A3207,IntraSumMonths,0),1),INDEX(BucketTable,MATCH($A3207,SumMonths,0),1))</f>
        <v>3</v>
      </c>
      <c r="G3207" s="144" t="str">
        <f aca="false">INDEX(Book_Type,MATCH($B3207,Book,0),1)</f>
        <v>D</v>
      </c>
      <c r="H3207" s="144" t="str">
        <f aca="false">$F3207&amp;$C3207</f>
        <v>3IF-NGPL/OK-NW</v>
      </c>
    </row>
    <row r="3208" customFormat="false" ht="12.75" hidden="false" customHeight="false" outlineLevel="0" collapsed="false">
      <c r="A3208" s="148" t="n">
        <v>37288</v>
      </c>
      <c r="B3208" s="144" t="s">
        <v>121</v>
      </c>
      <c r="C3208" s="144" t="s">
        <v>27</v>
      </c>
      <c r="D3208" s="145" t="n">
        <v>-2342443.0722</v>
      </c>
      <c r="E3208" s="145" t="n">
        <v>234244.30722</v>
      </c>
      <c r="F3208" s="149" t="n">
        <f aca="false">IF(REF_DT&lt;=LastDay,INDEX(IntraMonth_Buckets,MATCH($A3208,IntraSumMonths,0),1),INDEX(BucketTable,MATCH($A3208,SumMonths,0),1))</f>
        <v>3</v>
      </c>
      <c r="G3208" s="144" t="str">
        <f aca="false">INDEX(Book_Type,MATCH($B3208,Book,0),1)</f>
        <v>D</v>
      </c>
      <c r="H3208" s="144" t="str">
        <f aca="false">$F3208&amp;$C3208</f>
        <v>3IF-NWPL_ROCKY_M</v>
      </c>
    </row>
    <row r="3209" customFormat="false" ht="12.75" hidden="false" customHeight="false" outlineLevel="0" collapsed="false">
      <c r="A3209" s="148" t="n">
        <v>37288</v>
      </c>
      <c r="B3209" s="144" t="s">
        <v>121</v>
      </c>
      <c r="C3209" s="144" t="s">
        <v>164</v>
      </c>
      <c r="D3209" s="145" t="n">
        <v>-278199.8899</v>
      </c>
      <c r="E3209" s="145" t="n">
        <v>6954.9972475</v>
      </c>
      <c r="F3209" s="149" t="n">
        <f aca="false">IF(REF_DT&lt;=LastDay,INDEX(IntraMonth_Buckets,MATCH($A3209,IntraSumMonths,0),1),INDEX(BucketTable,MATCH($A3209,SumMonths,0),1))</f>
        <v>3</v>
      </c>
      <c r="G3209" s="144" t="str">
        <f aca="false">INDEX(Book_Type,MATCH($B3209,Book,0),1)</f>
        <v>D</v>
      </c>
      <c r="H3209" s="144" t="str">
        <f aca="false">$F3209&amp;$C3209</f>
        <v>3IF-PAN/TX/OK</v>
      </c>
    </row>
    <row r="3210" customFormat="false" ht="12.75" hidden="false" customHeight="false" outlineLevel="0" collapsed="false">
      <c r="A3210" s="148" t="n">
        <v>37288</v>
      </c>
      <c r="B3210" s="144" t="s">
        <v>121</v>
      </c>
      <c r="C3210" s="144" t="s">
        <v>20</v>
      </c>
      <c r="D3210" s="145" t="n">
        <v>0</v>
      </c>
      <c r="E3210" s="145" t="n">
        <v>0</v>
      </c>
      <c r="F3210" s="149" t="n">
        <f aca="false">IF(REF_DT&lt;=LastDay,INDEX(IntraMonth_Buckets,MATCH($A3210,IntraSumMonths,0),1),INDEX(BucketTable,MATCH($A3210,SumMonths,0),1))</f>
        <v>3</v>
      </c>
      <c r="G3210" s="144" t="str">
        <f aca="false">INDEX(Book_Type,MATCH($B3210,Book,0),1)</f>
        <v>D</v>
      </c>
      <c r="H3210" s="144" t="str">
        <f aca="false">$F3210&amp;$C3210</f>
        <v>3NGI-SOCAL</v>
      </c>
    </row>
    <row r="3211" customFormat="false" ht="12.75" hidden="false" customHeight="false" outlineLevel="0" collapsed="false">
      <c r="A3211" s="148" t="n">
        <v>37316</v>
      </c>
      <c r="B3211" s="144" t="s">
        <v>121</v>
      </c>
      <c r="C3211" s="144" t="s">
        <v>165</v>
      </c>
      <c r="D3211" s="145" t="n">
        <v>-7687.3613</v>
      </c>
      <c r="E3211" s="145" t="n">
        <v>76.873613</v>
      </c>
      <c r="F3211" s="149" t="n">
        <f aca="false">IF(REF_DT&lt;=LastDay,INDEX(IntraMonth_Buckets,MATCH($A3211,IntraSumMonths,0),1),INDEX(BucketTable,MATCH($A3211,SumMonths,0),1))</f>
        <v>3</v>
      </c>
      <c r="G3211" s="144" t="str">
        <f aca="false">INDEX(Book_Type,MATCH($B3211,Book,0),1)</f>
        <v>D</v>
      </c>
      <c r="H3211" s="144" t="str">
        <f aca="false">$F3211&amp;$C3211</f>
        <v>3DJ/BASIN/CIG</v>
      </c>
    </row>
    <row r="3212" customFormat="false" ht="12.75" hidden="false" customHeight="false" outlineLevel="0" collapsed="false">
      <c r="A3212" s="148" t="n">
        <v>37316</v>
      </c>
      <c r="B3212" s="144" t="s">
        <v>121</v>
      </c>
      <c r="C3212" s="144" t="s">
        <v>163</v>
      </c>
      <c r="D3212" s="145" t="n">
        <v>-27674.5009</v>
      </c>
      <c r="E3212" s="145" t="n">
        <v>2767.45009</v>
      </c>
      <c r="F3212" s="149" t="n">
        <f aca="false">IF(REF_DT&lt;=LastDay,INDEX(IntraMonth_Buckets,MATCH($A3212,IntraSumMonths,0),1),INDEX(BucketTable,MATCH($A3212,SumMonths,0),1))</f>
        <v>3</v>
      </c>
      <c r="G3212" s="144" t="str">
        <f aca="false">INDEX(Book_Type,MATCH($B3212,Book,0),1)</f>
        <v>D</v>
      </c>
      <c r="H3212" s="144" t="str">
        <f aca="false">$F3212&amp;$C3212</f>
        <v>3DJ/BASIN/PSCO</v>
      </c>
    </row>
    <row r="3213" customFormat="false" ht="12.75" hidden="false" customHeight="false" outlineLevel="0" collapsed="false">
      <c r="A3213" s="148" t="n">
        <v>37316</v>
      </c>
      <c r="B3213" s="144" t="s">
        <v>121</v>
      </c>
      <c r="C3213" s="144" t="s">
        <v>38</v>
      </c>
      <c r="D3213" s="145" t="n">
        <v>461241.6804</v>
      </c>
      <c r="E3213" s="145" t="n">
        <v>0</v>
      </c>
      <c r="F3213" s="149" t="n">
        <f aca="false">IF(REF_DT&lt;=LastDay,INDEX(IntraMonth_Buckets,MATCH($A3213,IntraSumMonths,0),1),INDEX(BucketTable,MATCH($A3213,SumMonths,0),1))</f>
        <v>3</v>
      </c>
      <c r="G3213" s="144" t="str">
        <f aca="false">INDEX(Book_Type,MATCH($B3213,Book,0),1)</f>
        <v>D</v>
      </c>
      <c r="H3213" s="144" t="str">
        <f aca="false">$F3213&amp;$C3213</f>
        <v>3IF-CIG/GLENROCK</v>
      </c>
    </row>
    <row r="3214" customFormat="false" ht="12.75" hidden="false" customHeight="false" outlineLevel="0" collapsed="false">
      <c r="A3214" s="148" t="n">
        <v>37316</v>
      </c>
      <c r="B3214" s="144" t="s">
        <v>121</v>
      </c>
      <c r="C3214" s="144" t="s">
        <v>36</v>
      </c>
      <c r="D3214" s="145" t="n">
        <v>-178489.6193</v>
      </c>
      <c r="E3214" s="145" t="n">
        <v>1784.896193</v>
      </c>
      <c r="F3214" s="149" t="n">
        <f aca="false">IF(REF_DT&lt;=LastDay,INDEX(IntraMonth_Buckets,MATCH($A3214,IntraSumMonths,0),1),INDEX(BucketTable,MATCH($A3214,SumMonths,0),1))</f>
        <v>3</v>
      </c>
      <c r="G3214" s="144" t="str">
        <f aca="false">INDEX(Book_Type,MATCH($B3214,Book,0),1)</f>
        <v>D</v>
      </c>
      <c r="H3214" s="144" t="str">
        <f aca="false">$F3214&amp;$C3214</f>
        <v>3IF-CIG/RKYMTN</v>
      </c>
    </row>
    <row r="3215" customFormat="false" ht="12.75" hidden="false" customHeight="false" outlineLevel="0" collapsed="false">
      <c r="A3215" s="148" t="n">
        <v>37316</v>
      </c>
      <c r="B3215" s="144" t="s">
        <v>121</v>
      </c>
      <c r="C3215" s="144" t="s">
        <v>37</v>
      </c>
      <c r="D3215" s="145" t="n">
        <v>223181.4582</v>
      </c>
      <c r="E3215" s="145" t="n">
        <v>-22318.14582</v>
      </c>
      <c r="F3215" s="149" t="n">
        <f aca="false">IF(REF_DT&lt;=LastDay,INDEX(IntraMonth_Buckets,MATCH($A3215,IntraSumMonths,0),1),INDEX(BucketTable,MATCH($A3215,SumMonths,0),1))</f>
        <v>3</v>
      </c>
      <c r="G3215" s="144" t="str">
        <f aca="false">INDEX(Book_Type,MATCH($B3215,Book,0),1)</f>
        <v>D</v>
      </c>
      <c r="H3215" s="144" t="str">
        <f aca="false">$F3215&amp;$C3215</f>
        <v>3IF-CIG/SOUTHERN</v>
      </c>
    </row>
    <row r="3216" customFormat="false" ht="12.75" hidden="false" customHeight="false" outlineLevel="0" collapsed="false">
      <c r="A3216" s="148" t="n">
        <v>37316</v>
      </c>
      <c r="B3216" s="144" t="s">
        <v>121</v>
      </c>
      <c r="C3216" s="144" t="s">
        <v>34</v>
      </c>
      <c r="D3216" s="145" t="n">
        <v>-61498.8907</v>
      </c>
      <c r="E3216" s="145" t="n">
        <v>614.988907</v>
      </c>
      <c r="F3216" s="149" t="n">
        <f aca="false">IF(REF_DT&lt;=LastDay,INDEX(IntraMonth_Buckets,MATCH($A3216,IntraSumMonths,0),1),INDEX(BucketTable,MATCH($A3216,SumMonths,0),1))</f>
        <v>3</v>
      </c>
      <c r="G3216" s="144" t="str">
        <f aca="false">INDEX(Book_Type,MATCH($B3216,Book,0),1)</f>
        <v>D</v>
      </c>
      <c r="H3216" s="144" t="str">
        <f aca="false">$F3216&amp;$C3216</f>
        <v>3IF-CIG/WINDRVR</v>
      </c>
    </row>
    <row r="3217" customFormat="false" ht="12.75" hidden="false" customHeight="false" outlineLevel="0" collapsed="false">
      <c r="A3217" s="148" t="n">
        <v>37316</v>
      </c>
      <c r="B3217" s="144" t="s">
        <v>121</v>
      </c>
      <c r="C3217" s="144" t="s">
        <v>51</v>
      </c>
      <c r="D3217" s="145" t="n">
        <v>-24599.5563</v>
      </c>
      <c r="E3217" s="145" t="n">
        <v>2459.95563</v>
      </c>
      <c r="F3217" s="149" t="n">
        <f aca="false">IF(REF_DT&lt;=LastDay,INDEX(IntraMonth_Buckets,MATCH($A3217,IntraSumMonths,0),1),INDEX(BucketTable,MATCH($A3217,SumMonths,0),1))</f>
        <v>3</v>
      </c>
      <c r="G3217" s="144" t="str">
        <f aca="false">INDEX(Book_Type,MATCH($B3217,Book,0),1)</f>
        <v>D</v>
      </c>
      <c r="H3217" s="144" t="str">
        <f aca="false">$F3217&amp;$C3217</f>
        <v>3IF-ELPO/SJ</v>
      </c>
    </row>
    <row r="3218" customFormat="false" ht="12.75" hidden="false" customHeight="false" outlineLevel="0" collapsed="false">
      <c r="A3218" s="148" t="n">
        <v>37316</v>
      </c>
      <c r="B3218" s="144" t="s">
        <v>121</v>
      </c>
      <c r="C3218" s="144" t="s">
        <v>162</v>
      </c>
      <c r="D3218" s="145" t="n">
        <v>41555.3956</v>
      </c>
      <c r="E3218" s="145" t="n">
        <v>-1038.88489</v>
      </c>
      <c r="F3218" s="149" t="n">
        <f aca="false">IF(REF_DT&lt;=LastDay,INDEX(IntraMonth_Buckets,MATCH($A3218,IntraSumMonths,0),1),INDEX(BucketTable,MATCH($A3218,SumMonths,0),1))</f>
        <v>3</v>
      </c>
      <c r="G3218" s="144" t="str">
        <f aca="false">INDEX(Book_Type,MATCH($B3218,Book,0),1)</f>
        <v>D</v>
      </c>
      <c r="H3218" s="144" t="str">
        <f aca="false">$F3218&amp;$C3218</f>
        <v>3IF-NGPL/MIDCON</v>
      </c>
    </row>
    <row r="3219" customFormat="false" ht="12.75" hidden="false" customHeight="false" outlineLevel="0" collapsed="false">
      <c r="A3219" s="148" t="n">
        <v>37316</v>
      </c>
      <c r="B3219" s="144" t="s">
        <v>121</v>
      </c>
      <c r="C3219" s="144" t="s">
        <v>169</v>
      </c>
      <c r="D3219" s="145" t="n">
        <v>0</v>
      </c>
      <c r="E3219" s="145" t="n">
        <v>0</v>
      </c>
      <c r="F3219" s="149" t="n">
        <f aca="false">IF(REF_DT&lt;=LastDay,INDEX(IntraMonth_Buckets,MATCH($A3219,IntraSumMonths,0),1),INDEX(BucketTable,MATCH($A3219,SumMonths,0),1))</f>
        <v>3</v>
      </c>
      <c r="G3219" s="144" t="str">
        <f aca="false">INDEX(Book_Type,MATCH($B3219,Book,0),1)</f>
        <v>D</v>
      </c>
      <c r="H3219" s="144" t="str">
        <f aca="false">$F3219&amp;$C3219</f>
        <v>3IF-NGPL/OK-NW</v>
      </c>
    </row>
    <row r="3220" customFormat="false" ht="12.75" hidden="false" customHeight="false" outlineLevel="0" collapsed="false">
      <c r="A3220" s="148" t="n">
        <v>37316</v>
      </c>
      <c r="B3220" s="144" t="s">
        <v>121</v>
      </c>
      <c r="C3220" s="144" t="s">
        <v>27</v>
      </c>
      <c r="D3220" s="145" t="n">
        <v>-2589103.2993</v>
      </c>
      <c r="E3220" s="145" t="n">
        <v>258910.32993</v>
      </c>
      <c r="F3220" s="149" t="n">
        <f aca="false">IF(REF_DT&lt;=LastDay,INDEX(IntraMonth_Buckets,MATCH($A3220,IntraSumMonths,0),1),INDEX(BucketTable,MATCH($A3220,SumMonths,0),1))</f>
        <v>3</v>
      </c>
      <c r="G3220" s="144" t="str">
        <f aca="false">INDEX(Book_Type,MATCH($B3220,Book,0),1)</f>
        <v>D</v>
      </c>
      <c r="H3220" s="144" t="str">
        <f aca="false">$F3220&amp;$C3220</f>
        <v>3IF-NWPL_ROCKY_M</v>
      </c>
    </row>
    <row r="3221" customFormat="false" ht="12.75" hidden="false" customHeight="false" outlineLevel="0" collapsed="false">
      <c r="A3221" s="148" t="n">
        <v>37316</v>
      </c>
      <c r="B3221" s="144" t="s">
        <v>121</v>
      </c>
      <c r="C3221" s="144" t="s">
        <v>164</v>
      </c>
      <c r="D3221" s="145" t="n">
        <v>-307494.4536</v>
      </c>
      <c r="E3221" s="145" t="n">
        <v>7687.36134</v>
      </c>
      <c r="F3221" s="149" t="n">
        <f aca="false">IF(REF_DT&lt;=LastDay,INDEX(IntraMonth_Buckets,MATCH($A3221,IntraSumMonths,0),1),INDEX(BucketTable,MATCH($A3221,SumMonths,0),1))</f>
        <v>3</v>
      </c>
      <c r="G3221" s="144" t="str">
        <f aca="false">INDEX(Book_Type,MATCH($B3221,Book,0),1)</f>
        <v>D</v>
      </c>
      <c r="H3221" s="144" t="str">
        <f aca="false">$F3221&amp;$C3221</f>
        <v>3IF-PAN/TX/OK</v>
      </c>
    </row>
    <row r="3222" customFormat="false" ht="12.75" hidden="false" customHeight="false" outlineLevel="0" collapsed="false">
      <c r="A3222" s="148" t="n">
        <v>37316</v>
      </c>
      <c r="B3222" s="144" t="s">
        <v>121</v>
      </c>
      <c r="C3222" s="144" t="s">
        <v>20</v>
      </c>
      <c r="D3222" s="145" t="n">
        <v>0</v>
      </c>
      <c r="E3222" s="145" t="n">
        <v>0</v>
      </c>
      <c r="F3222" s="149" t="n">
        <f aca="false">IF(REF_DT&lt;=LastDay,INDEX(IntraMonth_Buckets,MATCH($A3222,IntraSumMonths,0),1),INDEX(BucketTable,MATCH($A3222,SumMonths,0),1))</f>
        <v>3</v>
      </c>
      <c r="G3222" s="144" t="str">
        <f aca="false">INDEX(Book_Type,MATCH($B3222,Book,0),1)</f>
        <v>D</v>
      </c>
      <c r="H3222" s="144" t="str">
        <f aca="false">$F3222&amp;$C3222</f>
        <v>3NGI-SOCAL</v>
      </c>
    </row>
    <row r="3223" customFormat="false" ht="12.75" hidden="false" customHeight="false" outlineLevel="0" collapsed="false">
      <c r="A3223" s="148" t="n">
        <v>37347</v>
      </c>
      <c r="B3223" s="144" t="s">
        <v>121</v>
      </c>
      <c r="C3223" s="144" t="s">
        <v>163</v>
      </c>
      <c r="D3223" s="145" t="n">
        <v>-26731.996</v>
      </c>
      <c r="E3223" s="145" t="n">
        <v>2673.1996</v>
      </c>
      <c r="F3223" s="149" t="n">
        <f aca="false">IF(REF_DT&lt;=LastDay,INDEX(IntraMonth_Buckets,MATCH($A3223,IntraSumMonths,0),1),INDEX(BucketTable,MATCH($A3223,SumMonths,0),1))</f>
        <v>4</v>
      </c>
      <c r="G3223" s="144" t="str">
        <f aca="false">INDEX(Book_Type,MATCH($B3223,Book,0),1)</f>
        <v>D</v>
      </c>
      <c r="H3223" s="144" t="str">
        <f aca="false">$F3223&amp;$C3223</f>
        <v>4DJ/BASIN/PSCO</v>
      </c>
    </row>
    <row r="3224" customFormat="false" ht="12.75" hidden="false" customHeight="false" outlineLevel="0" collapsed="false">
      <c r="A3224" s="148" t="n">
        <v>37347</v>
      </c>
      <c r="B3224" s="144" t="s">
        <v>121</v>
      </c>
      <c r="C3224" s="144" t="s">
        <v>38</v>
      </c>
      <c r="D3224" s="145" t="n">
        <v>445533.2683</v>
      </c>
      <c r="E3224" s="145" t="n">
        <v>0</v>
      </c>
      <c r="F3224" s="149" t="n">
        <f aca="false">IF(REF_DT&lt;=LastDay,INDEX(IntraMonth_Buckets,MATCH($A3224,IntraSumMonths,0),1),INDEX(BucketTable,MATCH($A3224,SumMonths,0),1))</f>
        <v>4</v>
      </c>
      <c r="G3224" s="144" t="str">
        <f aca="false">INDEX(Book_Type,MATCH($B3224,Book,0),1)</f>
        <v>D</v>
      </c>
      <c r="H3224" s="144" t="str">
        <f aca="false">$F3224&amp;$C3224</f>
        <v>4IF-CIG/GLENROCK</v>
      </c>
    </row>
    <row r="3225" customFormat="false" ht="12.75" hidden="false" customHeight="false" outlineLevel="0" collapsed="false">
      <c r="A3225" s="148" t="n">
        <v>37347</v>
      </c>
      <c r="B3225" s="144" t="s">
        <v>121</v>
      </c>
      <c r="C3225" s="144" t="s">
        <v>36</v>
      </c>
      <c r="D3225" s="145" t="n">
        <v>-2014338.082</v>
      </c>
      <c r="E3225" s="145" t="n">
        <v>20143.38082</v>
      </c>
      <c r="F3225" s="149" t="n">
        <f aca="false">IF(REF_DT&lt;=LastDay,INDEX(IntraMonth_Buckets,MATCH($A3225,IntraSumMonths,0),1),INDEX(BucketTable,MATCH($A3225,SumMonths,0),1))</f>
        <v>4</v>
      </c>
      <c r="G3225" s="144" t="str">
        <f aca="false">INDEX(Book_Type,MATCH($B3225,Book,0),1)</f>
        <v>D</v>
      </c>
      <c r="H3225" s="144" t="str">
        <f aca="false">$F3225&amp;$C3225</f>
        <v>4IF-CIG/RKYMTN</v>
      </c>
    </row>
    <row r="3226" customFormat="false" ht="12.75" hidden="false" customHeight="false" outlineLevel="0" collapsed="false">
      <c r="A3226" s="148" t="n">
        <v>37347</v>
      </c>
      <c r="B3226" s="144" t="s">
        <v>121</v>
      </c>
      <c r="C3226" s="144" t="s">
        <v>37</v>
      </c>
      <c r="D3226" s="145" t="n">
        <v>254944.0368</v>
      </c>
      <c r="E3226" s="145" t="n">
        <v>-25494.40368</v>
      </c>
      <c r="F3226" s="149" t="n">
        <f aca="false">IF(REF_DT&lt;=LastDay,INDEX(IntraMonth_Buckets,MATCH($A3226,IntraSumMonths,0),1),INDEX(BucketTable,MATCH($A3226,SumMonths,0),1))</f>
        <v>4</v>
      </c>
      <c r="G3226" s="144" t="str">
        <f aca="false">INDEX(Book_Type,MATCH($B3226,Book,0),1)</f>
        <v>D</v>
      </c>
      <c r="H3226" s="144" t="str">
        <f aca="false">$F3226&amp;$C3226</f>
        <v>4IF-CIG/SOUTHERN</v>
      </c>
    </row>
    <row r="3227" customFormat="false" ht="12.75" hidden="false" customHeight="false" outlineLevel="0" collapsed="false">
      <c r="A3227" s="148" t="n">
        <v>37347</v>
      </c>
      <c r="B3227" s="144" t="s">
        <v>121</v>
      </c>
      <c r="C3227" s="144" t="s">
        <v>51</v>
      </c>
      <c r="D3227" s="145" t="n">
        <v>-17821.3308</v>
      </c>
      <c r="E3227" s="145" t="n">
        <v>1782.13308</v>
      </c>
      <c r="F3227" s="149" t="n">
        <f aca="false">IF(REF_DT&lt;=LastDay,INDEX(IntraMonth_Buckets,MATCH($A3227,IntraSumMonths,0),1),INDEX(BucketTable,MATCH($A3227,SumMonths,0),1))</f>
        <v>4</v>
      </c>
      <c r="G3227" s="144" t="str">
        <f aca="false">INDEX(Book_Type,MATCH($B3227,Book,0),1)</f>
        <v>D</v>
      </c>
      <c r="H3227" s="144" t="str">
        <f aca="false">$F3227&amp;$C3227</f>
        <v>4IF-ELPO/SJ</v>
      </c>
    </row>
    <row r="3228" customFormat="false" ht="12.75" hidden="false" customHeight="false" outlineLevel="0" collapsed="false">
      <c r="A3228" s="148" t="n">
        <v>37347</v>
      </c>
      <c r="B3228" s="144" t="s">
        <v>121</v>
      </c>
      <c r="C3228" s="144" t="s">
        <v>162</v>
      </c>
      <c r="D3228" s="145" t="n">
        <v>83027.5997</v>
      </c>
      <c r="E3228" s="145" t="n">
        <v>-2075.6899925</v>
      </c>
      <c r="F3228" s="149" t="n">
        <f aca="false">IF(REF_DT&lt;=LastDay,INDEX(IntraMonth_Buckets,MATCH($A3228,IntraSumMonths,0),1),INDEX(BucketTable,MATCH($A3228,SumMonths,0),1))</f>
        <v>4</v>
      </c>
      <c r="G3228" s="144" t="str">
        <f aca="false">INDEX(Book_Type,MATCH($B3228,Book,0),1)</f>
        <v>D</v>
      </c>
      <c r="H3228" s="144" t="str">
        <f aca="false">$F3228&amp;$C3228</f>
        <v>4IF-NGPL/MIDCON</v>
      </c>
    </row>
    <row r="3229" customFormat="false" ht="12.75" hidden="false" customHeight="false" outlineLevel="0" collapsed="false">
      <c r="A3229" s="148" t="n">
        <v>37347</v>
      </c>
      <c r="B3229" s="144" t="s">
        <v>121</v>
      </c>
      <c r="C3229" s="144" t="s">
        <v>169</v>
      </c>
      <c r="D3229" s="145" t="n">
        <v>0</v>
      </c>
      <c r="E3229" s="145" t="n">
        <v>0</v>
      </c>
      <c r="F3229" s="149" t="n">
        <f aca="false">IF(REF_DT&lt;=LastDay,INDEX(IntraMonth_Buckets,MATCH($A3229,IntraSumMonths,0),1),INDEX(BucketTable,MATCH($A3229,SumMonths,0),1))</f>
        <v>4</v>
      </c>
      <c r="G3229" s="144" t="str">
        <f aca="false">INDEX(Book_Type,MATCH($B3229,Book,0),1)</f>
        <v>D</v>
      </c>
      <c r="H3229" s="144" t="str">
        <f aca="false">$F3229&amp;$C3229</f>
        <v>4IF-NGPL/OK-NW</v>
      </c>
    </row>
    <row r="3230" customFormat="false" ht="12.75" hidden="false" customHeight="false" outlineLevel="0" collapsed="false">
      <c r="A3230" s="148" t="n">
        <v>37347</v>
      </c>
      <c r="B3230" s="144" t="s">
        <v>121</v>
      </c>
      <c r="C3230" s="144" t="s">
        <v>27</v>
      </c>
      <c r="D3230" s="145" t="n">
        <v>-121779.0924</v>
      </c>
      <c r="E3230" s="145" t="n">
        <v>12177.90924</v>
      </c>
      <c r="F3230" s="149" t="n">
        <f aca="false">IF(REF_DT&lt;=LastDay,INDEX(IntraMonth_Buckets,MATCH($A3230,IntraSumMonths,0),1),INDEX(BucketTable,MATCH($A3230,SumMonths,0),1))</f>
        <v>4</v>
      </c>
      <c r="G3230" s="144" t="str">
        <f aca="false">INDEX(Book_Type,MATCH($B3230,Book,0),1)</f>
        <v>D</v>
      </c>
      <c r="H3230" s="144" t="str">
        <f aca="false">$F3230&amp;$C3230</f>
        <v>4IF-NWPL_ROCKY_M</v>
      </c>
    </row>
    <row r="3231" customFormat="false" ht="12.75" hidden="false" customHeight="false" outlineLevel="0" collapsed="false">
      <c r="A3231" s="148" t="n">
        <v>37347</v>
      </c>
      <c r="B3231" s="144" t="s">
        <v>121</v>
      </c>
      <c r="C3231" s="144" t="s">
        <v>164</v>
      </c>
      <c r="D3231" s="145" t="n">
        <v>-297022.1789</v>
      </c>
      <c r="E3231" s="145" t="n">
        <v>7425.5544725</v>
      </c>
      <c r="F3231" s="149" t="n">
        <f aca="false">IF(REF_DT&lt;=LastDay,INDEX(IntraMonth_Buckets,MATCH($A3231,IntraSumMonths,0),1),INDEX(BucketTable,MATCH($A3231,SumMonths,0),1))</f>
        <v>4</v>
      </c>
      <c r="G3231" s="144" t="str">
        <f aca="false">INDEX(Book_Type,MATCH($B3231,Book,0),1)</f>
        <v>D</v>
      </c>
      <c r="H3231" s="144" t="str">
        <f aca="false">$F3231&amp;$C3231</f>
        <v>4IF-PAN/TX/OK</v>
      </c>
    </row>
    <row r="3232" customFormat="false" ht="12.75" hidden="false" customHeight="false" outlineLevel="0" collapsed="false">
      <c r="A3232" s="148" t="n">
        <v>37377</v>
      </c>
      <c r="B3232" s="144" t="s">
        <v>121</v>
      </c>
      <c r="C3232" s="144" t="s">
        <v>163</v>
      </c>
      <c r="D3232" s="145" t="n">
        <v>-27570.6192</v>
      </c>
      <c r="E3232" s="145" t="n">
        <v>2757.06192</v>
      </c>
      <c r="F3232" s="149" t="n">
        <f aca="false">IF(REF_DT&lt;=LastDay,INDEX(IntraMonth_Buckets,MATCH($A3232,IntraSumMonths,0),1),INDEX(BucketTable,MATCH($A3232,SumMonths,0),1))</f>
        <v>4</v>
      </c>
      <c r="G3232" s="144" t="str">
        <f aca="false">INDEX(Book_Type,MATCH($B3232,Book,0),1)</f>
        <v>D</v>
      </c>
      <c r="H3232" s="144" t="str">
        <f aca="false">$F3232&amp;$C3232</f>
        <v>4DJ/BASIN/PSCO</v>
      </c>
    </row>
    <row r="3233" customFormat="false" ht="12.75" hidden="false" customHeight="false" outlineLevel="0" collapsed="false">
      <c r="A3233" s="148" t="n">
        <v>37377</v>
      </c>
      <c r="B3233" s="144" t="s">
        <v>121</v>
      </c>
      <c r="C3233" s="144" t="s">
        <v>38</v>
      </c>
      <c r="D3233" s="145" t="n">
        <v>459510.3192</v>
      </c>
      <c r="E3233" s="145" t="n">
        <v>0</v>
      </c>
      <c r="F3233" s="149" t="n">
        <f aca="false">IF(REF_DT&lt;=LastDay,INDEX(IntraMonth_Buckets,MATCH($A3233,IntraSumMonths,0),1),INDEX(BucketTable,MATCH($A3233,SumMonths,0),1))</f>
        <v>4</v>
      </c>
      <c r="G3233" s="144" t="str">
        <f aca="false">INDEX(Book_Type,MATCH($B3233,Book,0),1)</f>
        <v>D</v>
      </c>
      <c r="H3233" s="144" t="str">
        <f aca="false">$F3233&amp;$C3233</f>
        <v>4IF-CIG/GLENROCK</v>
      </c>
    </row>
    <row r="3234" customFormat="false" ht="12.75" hidden="false" customHeight="false" outlineLevel="0" collapsed="false">
      <c r="A3234" s="148" t="n">
        <v>37377</v>
      </c>
      <c r="B3234" s="144" t="s">
        <v>121</v>
      </c>
      <c r="C3234" s="144" t="s">
        <v>36</v>
      </c>
      <c r="D3234" s="145" t="n">
        <v>-2032217.4914</v>
      </c>
      <c r="E3234" s="145" t="n">
        <v>20322.174914</v>
      </c>
      <c r="F3234" s="149" t="n">
        <f aca="false">IF(REF_DT&lt;=LastDay,INDEX(IntraMonth_Buckets,MATCH($A3234,IntraSumMonths,0),1),INDEX(BucketTable,MATCH($A3234,SumMonths,0),1))</f>
        <v>4</v>
      </c>
      <c r="G3234" s="144" t="str">
        <f aca="false">INDEX(Book_Type,MATCH($B3234,Book,0),1)</f>
        <v>D</v>
      </c>
      <c r="H3234" s="144" t="str">
        <f aca="false">$F3234&amp;$C3234</f>
        <v>4IF-CIG/RKYMTN</v>
      </c>
    </row>
    <row r="3235" customFormat="false" ht="12.75" hidden="false" customHeight="false" outlineLevel="0" collapsed="false">
      <c r="A3235" s="148" t="n">
        <v>37377</v>
      </c>
      <c r="B3235" s="144" t="s">
        <v>121</v>
      </c>
      <c r="C3235" s="144" t="s">
        <v>37</v>
      </c>
      <c r="D3235" s="145" t="n">
        <v>-3952.7769</v>
      </c>
      <c r="E3235" s="145" t="n">
        <v>395.27769</v>
      </c>
      <c r="F3235" s="149" t="n">
        <f aca="false">IF(REF_DT&lt;=LastDay,INDEX(IntraMonth_Buckets,MATCH($A3235,IntraSumMonths,0),1),INDEX(BucketTable,MATCH($A3235,SumMonths,0),1))</f>
        <v>4</v>
      </c>
      <c r="G3235" s="144" t="str">
        <f aca="false">INDEX(Book_Type,MATCH($B3235,Book,0),1)</f>
        <v>D</v>
      </c>
      <c r="H3235" s="144" t="str">
        <f aca="false">$F3235&amp;$C3235</f>
        <v>4IF-CIG/SOUTHERN</v>
      </c>
    </row>
    <row r="3236" customFormat="false" ht="12.75" hidden="false" customHeight="false" outlineLevel="0" collapsed="false">
      <c r="A3236" s="148" t="n">
        <v>37377</v>
      </c>
      <c r="B3236" s="144" t="s">
        <v>121</v>
      </c>
      <c r="C3236" s="144" t="s">
        <v>162</v>
      </c>
      <c r="D3236" s="145" t="n">
        <v>41399.4094</v>
      </c>
      <c r="E3236" s="145" t="n">
        <v>-1034.985235</v>
      </c>
      <c r="F3236" s="149" t="n">
        <f aca="false">IF(REF_DT&lt;=LastDay,INDEX(IntraMonth_Buckets,MATCH($A3236,IntraSumMonths,0),1),INDEX(BucketTable,MATCH($A3236,SumMonths,0),1))</f>
        <v>4</v>
      </c>
      <c r="G3236" s="144" t="str">
        <f aca="false">INDEX(Book_Type,MATCH($B3236,Book,0),1)</f>
        <v>D</v>
      </c>
      <c r="H3236" s="144" t="str">
        <f aca="false">$F3236&amp;$C3236</f>
        <v>4IF-NGPL/MIDCON</v>
      </c>
    </row>
    <row r="3237" customFormat="false" ht="12.75" hidden="false" customHeight="false" outlineLevel="0" collapsed="false">
      <c r="A3237" s="148" t="n">
        <v>37377</v>
      </c>
      <c r="B3237" s="144" t="s">
        <v>121</v>
      </c>
      <c r="C3237" s="144" t="s">
        <v>169</v>
      </c>
      <c r="D3237" s="145" t="n">
        <v>0</v>
      </c>
      <c r="E3237" s="145" t="n">
        <v>0</v>
      </c>
      <c r="F3237" s="149" t="n">
        <f aca="false">IF(REF_DT&lt;=LastDay,INDEX(IntraMonth_Buckets,MATCH($A3237,IntraSumMonths,0),1),INDEX(BucketTable,MATCH($A3237,SumMonths,0),1))</f>
        <v>4</v>
      </c>
      <c r="G3237" s="144" t="str">
        <f aca="false">INDEX(Book_Type,MATCH($B3237,Book,0),1)</f>
        <v>D</v>
      </c>
      <c r="H3237" s="144" t="str">
        <f aca="false">$F3237&amp;$C3237</f>
        <v>4IF-NGPL/OK-NW</v>
      </c>
    </row>
    <row r="3238" customFormat="false" ht="12.75" hidden="false" customHeight="false" outlineLevel="0" collapsed="false">
      <c r="A3238" s="148" t="n">
        <v>37377</v>
      </c>
      <c r="B3238" s="144" t="s">
        <v>121</v>
      </c>
      <c r="C3238" s="144" t="s">
        <v>27</v>
      </c>
      <c r="D3238" s="145" t="n">
        <v>-170937.8385</v>
      </c>
      <c r="E3238" s="145" t="n">
        <v>17093.78385</v>
      </c>
      <c r="F3238" s="149" t="n">
        <f aca="false">IF(REF_DT&lt;=LastDay,INDEX(IntraMonth_Buckets,MATCH($A3238,IntraSumMonths,0),1),INDEX(BucketTable,MATCH($A3238,SumMonths,0),1))</f>
        <v>4</v>
      </c>
      <c r="G3238" s="144" t="str">
        <f aca="false">INDEX(Book_Type,MATCH($B3238,Book,0),1)</f>
        <v>D</v>
      </c>
      <c r="H3238" s="144" t="str">
        <f aca="false">$F3238&amp;$C3238</f>
        <v>4IF-NWPL_ROCKY_M</v>
      </c>
    </row>
    <row r="3239" customFormat="false" ht="12.75" hidden="false" customHeight="false" outlineLevel="0" collapsed="false">
      <c r="A3239" s="148" t="n">
        <v>37377</v>
      </c>
      <c r="B3239" s="144" t="s">
        <v>121</v>
      </c>
      <c r="C3239" s="144" t="s">
        <v>164</v>
      </c>
      <c r="D3239" s="145" t="n">
        <v>0</v>
      </c>
      <c r="E3239" s="145" t="n">
        <v>0</v>
      </c>
      <c r="F3239" s="149" t="n">
        <f aca="false">IF(REF_DT&lt;=LastDay,INDEX(IntraMonth_Buckets,MATCH($A3239,IntraSumMonths,0),1),INDEX(BucketTable,MATCH($A3239,SumMonths,0),1))</f>
        <v>4</v>
      </c>
      <c r="G3239" s="144" t="str">
        <f aca="false">INDEX(Book_Type,MATCH($B3239,Book,0),1)</f>
        <v>D</v>
      </c>
      <c r="H3239" s="144" t="str">
        <f aca="false">$F3239&amp;$C3239</f>
        <v>4IF-PAN/TX/OK</v>
      </c>
    </row>
    <row r="3240" customFormat="false" ht="12.75" hidden="false" customHeight="false" outlineLevel="0" collapsed="false">
      <c r="A3240" s="148" t="n">
        <v>37408</v>
      </c>
      <c r="B3240" s="144" t="s">
        <v>121</v>
      </c>
      <c r="C3240" s="144" t="s">
        <v>163</v>
      </c>
      <c r="D3240" s="145" t="n">
        <v>-26628.741</v>
      </c>
      <c r="E3240" s="145" t="n">
        <v>2662.8741</v>
      </c>
      <c r="F3240" s="149" t="n">
        <f aca="false">IF(REF_DT&lt;=LastDay,INDEX(IntraMonth_Buckets,MATCH($A3240,IntraSumMonths,0),1),INDEX(BucketTable,MATCH($A3240,SumMonths,0),1))</f>
        <v>4</v>
      </c>
      <c r="G3240" s="144" t="str">
        <f aca="false">INDEX(Book_Type,MATCH($B3240,Book,0),1)</f>
        <v>D</v>
      </c>
      <c r="H3240" s="144" t="str">
        <f aca="false">$F3240&amp;$C3240</f>
        <v>4DJ/BASIN/PSCO</v>
      </c>
    </row>
    <row r="3241" customFormat="false" ht="12.75" hidden="false" customHeight="false" outlineLevel="0" collapsed="false">
      <c r="A3241" s="148" t="n">
        <v>37408</v>
      </c>
      <c r="B3241" s="144" t="s">
        <v>121</v>
      </c>
      <c r="C3241" s="144" t="s">
        <v>38</v>
      </c>
      <c r="D3241" s="145" t="n">
        <v>443812.3494</v>
      </c>
      <c r="E3241" s="145" t="n">
        <v>0</v>
      </c>
      <c r="F3241" s="149" t="n">
        <f aca="false">IF(REF_DT&lt;=LastDay,INDEX(IntraMonth_Buckets,MATCH($A3241,IntraSumMonths,0),1),INDEX(BucketTable,MATCH($A3241,SumMonths,0),1))</f>
        <v>4</v>
      </c>
      <c r="G3241" s="144" t="str">
        <f aca="false">INDEX(Book_Type,MATCH($B3241,Book,0),1)</f>
        <v>D</v>
      </c>
      <c r="H3241" s="144" t="str">
        <f aca="false">$F3241&amp;$C3241</f>
        <v>4IF-CIG/GLENROCK</v>
      </c>
    </row>
    <row r="3242" customFormat="false" ht="12.75" hidden="false" customHeight="false" outlineLevel="0" collapsed="false">
      <c r="A3242" s="148" t="n">
        <v>37408</v>
      </c>
      <c r="B3242" s="144" t="s">
        <v>121</v>
      </c>
      <c r="C3242" s="144" t="s">
        <v>36</v>
      </c>
      <c r="D3242" s="145" t="n">
        <v>-2005243.8057</v>
      </c>
      <c r="E3242" s="145" t="n">
        <v>20052.438057</v>
      </c>
      <c r="F3242" s="149" t="n">
        <f aca="false">IF(REF_DT&lt;=LastDay,INDEX(IntraMonth_Buckets,MATCH($A3242,IntraSumMonths,0),1),INDEX(BucketTable,MATCH($A3242,SumMonths,0),1))</f>
        <v>4</v>
      </c>
      <c r="G3242" s="144" t="str">
        <f aca="false">INDEX(Book_Type,MATCH($B3242,Book,0),1)</f>
        <v>D</v>
      </c>
      <c r="H3242" s="144" t="str">
        <f aca="false">$F3242&amp;$C3242</f>
        <v>4IF-CIG/RKYMTN</v>
      </c>
    </row>
    <row r="3243" customFormat="false" ht="12.75" hidden="false" customHeight="false" outlineLevel="0" collapsed="false">
      <c r="A3243" s="148" t="n">
        <v>37408</v>
      </c>
      <c r="B3243" s="144" t="s">
        <v>121</v>
      </c>
      <c r="C3243" s="144" t="s">
        <v>37</v>
      </c>
      <c r="D3243" s="145" t="n">
        <v>-4931.2483</v>
      </c>
      <c r="E3243" s="145" t="n">
        <v>493.12483</v>
      </c>
      <c r="F3243" s="149" t="n">
        <f aca="false">IF(REF_DT&lt;=LastDay,INDEX(IntraMonth_Buckets,MATCH($A3243,IntraSumMonths,0),1),INDEX(BucketTable,MATCH($A3243,SumMonths,0),1))</f>
        <v>4</v>
      </c>
      <c r="G3243" s="144" t="str">
        <f aca="false">INDEX(Book_Type,MATCH($B3243,Book,0),1)</f>
        <v>D</v>
      </c>
      <c r="H3243" s="144" t="str">
        <f aca="false">$F3243&amp;$C3243</f>
        <v>4IF-CIG/SOUTHERN</v>
      </c>
    </row>
    <row r="3244" customFormat="false" ht="12.75" hidden="false" customHeight="false" outlineLevel="0" collapsed="false">
      <c r="A3244" s="148" t="n">
        <v>37408</v>
      </c>
      <c r="B3244" s="144" t="s">
        <v>121</v>
      </c>
      <c r="C3244" s="144" t="s">
        <v>162</v>
      </c>
      <c r="D3244" s="145" t="n">
        <v>82706.8969</v>
      </c>
      <c r="E3244" s="145" t="n">
        <v>-2067.6724225</v>
      </c>
      <c r="F3244" s="149" t="n">
        <f aca="false">IF(REF_DT&lt;=LastDay,INDEX(IntraMonth_Buckets,MATCH($A3244,IntraSumMonths,0),1),INDEX(BucketTable,MATCH($A3244,SumMonths,0),1))</f>
        <v>4</v>
      </c>
      <c r="G3244" s="144" t="str">
        <f aca="false">INDEX(Book_Type,MATCH($B3244,Book,0),1)</f>
        <v>D</v>
      </c>
      <c r="H3244" s="144" t="str">
        <f aca="false">$F3244&amp;$C3244</f>
        <v>4IF-NGPL/MIDCON</v>
      </c>
    </row>
    <row r="3245" customFormat="false" ht="12.75" hidden="false" customHeight="false" outlineLevel="0" collapsed="false">
      <c r="A3245" s="148" t="n">
        <v>37408</v>
      </c>
      <c r="B3245" s="144" t="s">
        <v>121</v>
      </c>
      <c r="C3245" s="144" t="s">
        <v>169</v>
      </c>
      <c r="D3245" s="145" t="n">
        <v>0</v>
      </c>
      <c r="E3245" s="145" t="n">
        <v>0</v>
      </c>
      <c r="F3245" s="149" t="n">
        <f aca="false">IF(REF_DT&lt;=LastDay,INDEX(IntraMonth_Buckets,MATCH($A3245,IntraSumMonths,0),1),INDEX(BucketTable,MATCH($A3245,SumMonths,0),1))</f>
        <v>4</v>
      </c>
      <c r="G3245" s="144" t="str">
        <f aca="false">INDEX(Book_Type,MATCH($B3245,Book,0),1)</f>
        <v>D</v>
      </c>
      <c r="H3245" s="144" t="str">
        <f aca="false">$F3245&amp;$C3245</f>
        <v>4IF-NGPL/OK-NW</v>
      </c>
    </row>
    <row r="3246" customFormat="false" ht="12.75" hidden="false" customHeight="false" outlineLevel="0" collapsed="false">
      <c r="A3246" s="148" t="n">
        <v>37408</v>
      </c>
      <c r="B3246" s="144" t="s">
        <v>121</v>
      </c>
      <c r="C3246" s="144" t="s">
        <v>27</v>
      </c>
      <c r="D3246" s="145" t="n">
        <v>-165098.1942</v>
      </c>
      <c r="E3246" s="145" t="n">
        <v>16509.81942</v>
      </c>
      <c r="F3246" s="149" t="n">
        <f aca="false">IF(REF_DT&lt;=LastDay,INDEX(IntraMonth_Buckets,MATCH($A3246,IntraSumMonths,0),1),INDEX(BucketTable,MATCH($A3246,SumMonths,0),1))</f>
        <v>4</v>
      </c>
      <c r="G3246" s="144" t="str">
        <f aca="false">INDEX(Book_Type,MATCH($B3246,Book,0),1)</f>
        <v>D</v>
      </c>
      <c r="H3246" s="144" t="str">
        <f aca="false">$F3246&amp;$C3246</f>
        <v>4IF-NWPL_ROCKY_M</v>
      </c>
    </row>
    <row r="3247" customFormat="false" ht="12.75" hidden="false" customHeight="false" outlineLevel="0" collapsed="false">
      <c r="A3247" s="148" t="n">
        <v>37408</v>
      </c>
      <c r="B3247" s="144" t="s">
        <v>121</v>
      </c>
      <c r="C3247" s="144" t="s">
        <v>164</v>
      </c>
      <c r="D3247" s="145" t="n">
        <v>0</v>
      </c>
      <c r="E3247" s="145" t="n">
        <v>0</v>
      </c>
      <c r="F3247" s="149" t="n">
        <f aca="false">IF(REF_DT&lt;=LastDay,INDEX(IntraMonth_Buckets,MATCH($A3247,IntraSumMonths,0),1),INDEX(BucketTable,MATCH($A3247,SumMonths,0),1))</f>
        <v>4</v>
      </c>
      <c r="G3247" s="144" t="str">
        <f aca="false">INDEX(Book_Type,MATCH($B3247,Book,0),1)</f>
        <v>D</v>
      </c>
      <c r="H3247" s="144" t="str">
        <f aca="false">$F3247&amp;$C3247</f>
        <v>4IF-PAN/TX/OK</v>
      </c>
    </row>
    <row r="3248" customFormat="false" ht="12.75" hidden="false" customHeight="false" outlineLevel="0" collapsed="false">
      <c r="A3248" s="148" t="n">
        <v>37438</v>
      </c>
      <c r="B3248" s="144" t="s">
        <v>121</v>
      </c>
      <c r="C3248" s="144" t="s">
        <v>38</v>
      </c>
      <c r="D3248" s="145" t="n">
        <v>457698.8152</v>
      </c>
      <c r="E3248" s="145" t="n">
        <v>0</v>
      </c>
      <c r="F3248" s="149" t="n">
        <f aca="false">IF(REF_DT&lt;=LastDay,INDEX(IntraMonth_Buckets,MATCH($A3248,IntraSumMonths,0),1),INDEX(BucketTable,MATCH($A3248,SumMonths,0),1))</f>
        <v>4</v>
      </c>
      <c r="G3248" s="144" t="str">
        <f aca="false">INDEX(Book_Type,MATCH($B3248,Book,0),1)</f>
        <v>D</v>
      </c>
      <c r="H3248" s="144" t="str">
        <f aca="false">$F3248&amp;$C3248</f>
        <v>4IF-CIG/GLENROCK</v>
      </c>
    </row>
    <row r="3249" customFormat="false" ht="12.75" hidden="false" customHeight="false" outlineLevel="0" collapsed="false">
      <c r="A3249" s="148" t="n">
        <v>37438</v>
      </c>
      <c r="B3249" s="144" t="s">
        <v>121</v>
      </c>
      <c r="C3249" s="144" t="s">
        <v>36</v>
      </c>
      <c r="D3249" s="145" t="n">
        <v>-2033204.4414</v>
      </c>
      <c r="E3249" s="145" t="n">
        <v>20332.044414</v>
      </c>
      <c r="F3249" s="149" t="n">
        <f aca="false">IF(REF_DT&lt;=LastDay,INDEX(IntraMonth_Buckets,MATCH($A3249,IntraSumMonths,0),1),INDEX(BucketTable,MATCH($A3249,SumMonths,0),1))</f>
        <v>4</v>
      </c>
      <c r="G3249" s="144" t="str">
        <f aca="false">INDEX(Book_Type,MATCH($B3249,Book,0),1)</f>
        <v>D</v>
      </c>
      <c r="H3249" s="144" t="str">
        <f aca="false">$F3249&amp;$C3249</f>
        <v>4IF-CIG/RKYMTN</v>
      </c>
    </row>
    <row r="3250" customFormat="false" ht="12.75" hidden="false" customHeight="false" outlineLevel="0" collapsed="false">
      <c r="A3250" s="148" t="n">
        <v>37438</v>
      </c>
      <c r="B3250" s="144" t="s">
        <v>121</v>
      </c>
      <c r="C3250" s="144" t="s">
        <v>37</v>
      </c>
      <c r="D3250" s="145" t="n">
        <v>-3445.0448</v>
      </c>
      <c r="E3250" s="145" t="n">
        <v>344.50448</v>
      </c>
      <c r="F3250" s="149" t="n">
        <f aca="false">IF(REF_DT&lt;=LastDay,INDEX(IntraMonth_Buckets,MATCH($A3250,IntraSumMonths,0),1),INDEX(BucketTable,MATCH($A3250,SumMonths,0),1))</f>
        <v>4</v>
      </c>
      <c r="G3250" s="144" t="str">
        <f aca="false">INDEX(Book_Type,MATCH($B3250,Book,0),1)</f>
        <v>D</v>
      </c>
      <c r="H3250" s="144" t="str">
        <f aca="false">$F3250&amp;$C3250</f>
        <v>4IF-CIG/SOUTHERN</v>
      </c>
    </row>
    <row r="3251" customFormat="false" ht="12.75" hidden="false" customHeight="false" outlineLevel="0" collapsed="false">
      <c r="A3251" s="148" t="n">
        <v>37438</v>
      </c>
      <c r="B3251" s="144" t="s">
        <v>121</v>
      </c>
      <c r="C3251" s="144" t="s">
        <v>162</v>
      </c>
      <c r="D3251" s="145" t="n">
        <v>62918.3305</v>
      </c>
      <c r="E3251" s="145" t="n">
        <v>-1572.9582625</v>
      </c>
      <c r="F3251" s="149" t="n">
        <f aca="false">IF(REF_DT&lt;=LastDay,INDEX(IntraMonth_Buckets,MATCH($A3251,IntraSumMonths,0),1),INDEX(BucketTable,MATCH($A3251,SumMonths,0),1))</f>
        <v>4</v>
      </c>
      <c r="G3251" s="144" t="str">
        <f aca="false">INDEX(Book_Type,MATCH($B3251,Book,0),1)</f>
        <v>D</v>
      </c>
      <c r="H3251" s="144" t="str">
        <f aca="false">$F3251&amp;$C3251</f>
        <v>4IF-NGPL/MIDCON</v>
      </c>
    </row>
    <row r="3252" customFormat="false" ht="12.75" hidden="false" customHeight="false" outlineLevel="0" collapsed="false">
      <c r="A3252" s="148" t="n">
        <v>37438</v>
      </c>
      <c r="B3252" s="144" t="s">
        <v>121</v>
      </c>
      <c r="C3252" s="144" t="s">
        <v>169</v>
      </c>
      <c r="D3252" s="145" t="n">
        <v>0</v>
      </c>
      <c r="E3252" s="145" t="n">
        <v>0</v>
      </c>
      <c r="F3252" s="149" t="n">
        <f aca="false">IF(REF_DT&lt;=LastDay,INDEX(IntraMonth_Buckets,MATCH($A3252,IntraSumMonths,0),1),INDEX(BucketTable,MATCH($A3252,SumMonths,0),1))</f>
        <v>4</v>
      </c>
      <c r="G3252" s="144" t="str">
        <f aca="false">INDEX(Book_Type,MATCH($B3252,Book,0),1)</f>
        <v>D</v>
      </c>
      <c r="H3252" s="144" t="str">
        <f aca="false">$F3252&amp;$C3252</f>
        <v>4IF-NGPL/OK-NW</v>
      </c>
    </row>
    <row r="3253" customFormat="false" ht="12.75" hidden="false" customHeight="false" outlineLevel="0" collapsed="false">
      <c r="A3253" s="148" t="n">
        <v>37438</v>
      </c>
      <c r="B3253" s="144" t="s">
        <v>121</v>
      </c>
      <c r="C3253" s="144" t="s">
        <v>27</v>
      </c>
      <c r="D3253" s="145" t="n">
        <v>287434.8567</v>
      </c>
      <c r="E3253" s="145" t="n">
        <v>-28743.48567</v>
      </c>
      <c r="F3253" s="149" t="n">
        <f aca="false">IF(REF_DT&lt;=LastDay,INDEX(IntraMonth_Buckets,MATCH($A3253,IntraSumMonths,0),1),INDEX(BucketTable,MATCH($A3253,SumMonths,0),1))</f>
        <v>4</v>
      </c>
      <c r="G3253" s="144" t="str">
        <f aca="false">INDEX(Book_Type,MATCH($B3253,Book,0),1)</f>
        <v>D</v>
      </c>
      <c r="H3253" s="144" t="str">
        <f aca="false">$F3253&amp;$C3253</f>
        <v>4IF-NWPL_ROCKY_M</v>
      </c>
    </row>
    <row r="3254" customFormat="false" ht="12.75" hidden="false" customHeight="false" outlineLevel="0" collapsed="false">
      <c r="A3254" s="148" t="n">
        <v>37438</v>
      </c>
      <c r="B3254" s="144" t="s">
        <v>121</v>
      </c>
      <c r="C3254" s="144" t="s">
        <v>164</v>
      </c>
      <c r="D3254" s="145" t="n">
        <v>0</v>
      </c>
      <c r="E3254" s="145" t="n">
        <v>0</v>
      </c>
      <c r="F3254" s="149" t="n">
        <f aca="false">IF(REF_DT&lt;=LastDay,INDEX(IntraMonth_Buckets,MATCH($A3254,IntraSumMonths,0),1),INDEX(BucketTable,MATCH($A3254,SumMonths,0),1))</f>
        <v>4</v>
      </c>
      <c r="G3254" s="144" t="str">
        <f aca="false">INDEX(Book_Type,MATCH($B3254,Book,0),1)</f>
        <v>D</v>
      </c>
      <c r="H3254" s="144" t="str">
        <f aca="false">$F3254&amp;$C3254</f>
        <v>4IF-PAN/TX/OK</v>
      </c>
    </row>
    <row r="3255" customFormat="false" ht="12.75" hidden="false" customHeight="false" outlineLevel="0" collapsed="false">
      <c r="A3255" s="148" t="n">
        <v>37469</v>
      </c>
      <c r="B3255" s="144" t="s">
        <v>121</v>
      </c>
      <c r="C3255" s="144" t="s">
        <v>38</v>
      </c>
      <c r="D3255" s="145" t="n">
        <v>456695.9049</v>
      </c>
      <c r="E3255" s="145" t="n">
        <v>0</v>
      </c>
      <c r="F3255" s="149" t="n">
        <f aca="false">IF(REF_DT&lt;=LastDay,INDEX(IntraMonth_Buckets,MATCH($A3255,IntraSumMonths,0),1),INDEX(BucketTable,MATCH($A3255,SumMonths,0),1))</f>
        <v>4</v>
      </c>
      <c r="G3255" s="144" t="str">
        <f aca="false">INDEX(Book_Type,MATCH($B3255,Book,0),1)</f>
        <v>D</v>
      </c>
      <c r="H3255" s="144" t="str">
        <f aca="false">$F3255&amp;$C3255</f>
        <v>4IF-CIG/GLENROCK</v>
      </c>
    </row>
    <row r="3256" customFormat="false" ht="12.75" hidden="false" customHeight="false" outlineLevel="0" collapsed="false">
      <c r="A3256" s="148" t="n">
        <v>37469</v>
      </c>
      <c r="B3256" s="144" t="s">
        <v>121</v>
      </c>
      <c r="C3256" s="144" t="s">
        <v>36</v>
      </c>
      <c r="D3256" s="145" t="n">
        <v>-2004938.2363</v>
      </c>
      <c r="E3256" s="145" t="n">
        <v>20049.382363</v>
      </c>
      <c r="F3256" s="149" t="n">
        <f aca="false">IF(REF_DT&lt;=LastDay,INDEX(IntraMonth_Buckets,MATCH($A3256,IntraSumMonths,0),1),INDEX(BucketTable,MATCH($A3256,SumMonths,0),1))</f>
        <v>4</v>
      </c>
      <c r="G3256" s="144" t="str">
        <f aca="false">INDEX(Book_Type,MATCH($B3256,Book,0),1)</f>
        <v>D</v>
      </c>
      <c r="H3256" s="144" t="str">
        <f aca="false">$F3256&amp;$C3256</f>
        <v>4IF-CIG/RKYMTN</v>
      </c>
    </row>
    <row r="3257" customFormat="false" ht="12.75" hidden="false" customHeight="false" outlineLevel="0" collapsed="false">
      <c r="A3257" s="148" t="n">
        <v>37469</v>
      </c>
      <c r="B3257" s="144" t="s">
        <v>121</v>
      </c>
      <c r="C3257" s="144" t="s">
        <v>37</v>
      </c>
      <c r="D3257" s="145" t="n">
        <v>-4910.7087</v>
      </c>
      <c r="E3257" s="145" t="n">
        <v>491.07087</v>
      </c>
      <c r="F3257" s="149" t="n">
        <f aca="false">IF(REF_DT&lt;=LastDay,INDEX(IntraMonth_Buckets,MATCH($A3257,IntraSumMonths,0),1),INDEX(BucketTable,MATCH($A3257,SumMonths,0),1))</f>
        <v>4</v>
      </c>
      <c r="G3257" s="144" t="str">
        <f aca="false">INDEX(Book_Type,MATCH($B3257,Book,0),1)</f>
        <v>D</v>
      </c>
      <c r="H3257" s="144" t="str">
        <f aca="false">$F3257&amp;$C3257</f>
        <v>4IF-CIG/SOUTHERN</v>
      </c>
    </row>
    <row r="3258" customFormat="false" ht="12.75" hidden="false" customHeight="false" outlineLevel="0" collapsed="false">
      <c r="A3258" s="148" t="n">
        <v>37469</v>
      </c>
      <c r="B3258" s="144" t="s">
        <v>121</v>
      </c>
      <c r="C3258" s="144" t="s">
        <v>162</v>
      </c>
      <c r="D3258" s="145" t="n">
        <v>41145.8456</v>
      </c>
      <c r="E3258" s="145" t="n">
        <v>-1028.64614</v>
      </c>
      <c r="F3258" s="149" t="n">
        <f aca="false">IF(REF_DT&lt;=LastDay,INDEX(IntraMonth_Buckets,MATCH($A3258,IntraSumMonths,0),1),INDEX(BucketTable,MATCH($A3258,SumMonths,0),1))</f>
        <v>4</v>
      </c>
      <c r="G3258" s="144" t="str">
        <f aca="false">INDEX(Book_Type,MATCH($B3258,Book,0),1)</f>
        <v>D</v>
      </c>
      <c r="H3258" s="144" t="str">
        <f aca="false">$F3258&amp;$C3258</f>
        <v>4IF-NGPL/MIDCON</v>
      </c>
    </row>
    <row r="3259" customFormat="false" ht="12.75" hidden="false" customHeight="false" outlineLevel="0" collapsed="false">
      <c r="A3259" s="148" t="n">
        <v>37469</v>
      </c>
      <c r="B3259" s="144" t="s">
        <v>121</v>
      </c>
      <c r="C3259" s="144" t="s">
        <v>169</v>
      </c>
      <c r="D3259" s="145" t="n">
        <v>0</v>
      </c>
      <c r="E3259" s="145" t="n">
        <v>0</v>
      </c>
      <c r="F3259" s="149" t="n">
        <f aca="false">IF(REF_DT&lt;=LastDay,INDEX(IntraMonth_Buckets,MATCH($A3259,IntraSumMonths,0),1),INDEX(BucketTable,MATCH($A3259,SumMonths,0),1))</f>
        <v>4</v>
      </c>
      <c r="G3259" s="144" t="str">
        <f aca="false">INDEX(Book_Type,MATCH($B3259,Book,0),1)</f>
        <v>D</v>
      </c>
      <c r="H3259" s="144" t="str">
        <f aca="false">$F3259&amp;$C3259</f>
        <v>4IF-NGPL/OK-NW</v>
      </c>
    </row>
    <row r="3260" customFormat="false" ht="12.75" hidden="false" customHeight="false" outlineLevel="0" collapsed="false">
      <c r="A3260" s="148" t="n">
        <v>37469</v>
      </c>
      <c r="B3260" s="144" t="s">
        <v>121</v>
      </c>
      <c r="C3260" s="144" t="s">
        <v>27</v>
      </c>
      <c r="D3260" s="145" t="n">
        <v>286805.028</v>
      </c>
      <c r="E3260" s="145" t="n">
        <v>-28680.5028</v>
      </c>
      <c r="F3260" s="149" t="n">
        <f aca="false">IF(REF_DT&lt;=LastDay,INDEX(IntraMonth_Buckets,MATCH($A3260,IntraSumMonths,0),1),INDEX(BucketTable,MATCH($A3260,SumMonths,0),1))</f>
        <v>4</v>
      </c>
      <c r="G3260" s="144" t="str">
        <f aca="false">INDEX(Book_Type,MATCH($B3260,Book,0),1)</f>
        <v>D</v>
      </c>
      <c r="H3260" s="144" t="str">
        <f aca="false">$F3260&amp;$C3260</f>
        <v>4IF-NWPL_ROCKY_M</v>
      </c>
    </row>
    <row r="3261" customFormat="false" ht="12.75" hidden="false" customHeight="false" outlineLevel="0" collapsed="false">
      <c r="A3261" s="148" t="n">
        <v>37469</v>
      </c>
      <c r="B3261" s="144" t="s">
        <v>121</v>
      </c>
      <c r="C3261" s="144" t="s">
        <v>164</v>
      </c>
      <c r="D3261" s="145" t="n">
        <v>0</v>
      </c>
      <c r="E3261" s="145" t="n">
        <v>0</v>
      </c>
      <c r="F3261" s="149" t="n">
        <f aca="false">IF(REF_DT&lt;=LastDay,INDEX(IntraMonth_Buckets,MATCH($A3261,IntraSumMonths,0),1),INDEX(BucketTable,MATCH($A3261,SumMonths,0),1))</f>
        <v>4</v>
      </c>
      <c r="G3261" s="144" t="str">
        <f aca="false">INDEX(Book_Type,MATCH($B3261,Book,0),1)</f>
        <v>D</v>
      </c>
      <c r="H3261" s="144" t="str">
        <f aca="false">$F3261&amp;$C3261</f>
        <v>4IF-PAN/TX/OK</v>
      </c>
    </row>
    <row r="3262" customFormat="false" ht="12.75" hidden="false" customHeight="false" outlineLevel="0" collapsed="false">
      <c r="A3262" s="148" t="n">
        <v>37500</v>
      </c>
      <c r="B3262" s="144" t="s">
        <v>121</v>
      </c>
      <c r="C3262" s="144" t="s">
        <v>38</v>
      </c>
      <c r="D3262" s="145" t="n">
        <v>440972.8709</v>
      </c>
      <c r="E3262" s="145" t="n">
        <v>0</v>
      </c>
      <c r="F3262" s="149" t="n">
        <f aca="false">IF(REF_DT&lt;=LastDay,INDEX(IntraMonth_Buckets,MATCH($A3262,IntraSumMonths,0),1),INDEX(BucketTable,MATCH($A3262,SumMonths,0),1))</f>
        <v>4</v>
      </c>
      <c r="G3262" s="144" t="str">
        <f aca="false">INDEX(Book_Type,MATCH($B3262,Book,0),1)</f>
        <v>D</v>
      </c>
      <c r="H3262" s="144" t="str">
        <f aca="false">$F3262&amp;$C3262</f>
        <v>4IF-CIG/GLENROCK</v>
      </c>
    </row>
    <row r="3263" customFormat="false" ht="12.75" hidden="false" customHeight="false" outlineLevel="0" collapsed="false">
      <c r="A3263" s="148" t="n">
        <v>37500</v>
      </c>
      <c r="B3263" s="144" t="s">
        <v>121</v>
      </c>
      <c r="C3263" s="144" t="s">
        <v>36</v>
      </c>
      <c r="D3263" s="145" t="n">
        <v>-1978361.0895</v>
      </c>
      <c r="E3263" s="145" t="n">
        <v>19783.610895</v>
      </c>
      <c r="F3263" s="149" t="n">
        <f aca="false">IF(REF_DT&lt;=LastDay,INDEX(IntraMonth_Buckets,MATCH($A3263,IntraSumMonths,0),1),INDEX(BucketTable,MATCH($A3263,SumMonths,0),1))</f>
        <v>4</v>
      </c>
      <c r="G3263" s="144" t="str">
        <f aca="false">INDEX(Book_Type,MATCH($B3263,Book,0),1)</f>
        <v>D</v>
      </c>
      <c r="H3263" s="144" t="str">
        <f aca="false">$F3263&amp;$C3263</f>
        <v>4IF-CIG/RKYMTN</v>
      </c>
    </row>
    <row r="3264" customFormat="false" ht="12.75" hidden="false" customHeight="false" outlineLevel="0" collapsed="false">
      <c r="A3264" s="148" t="n">
        <v>37500</v>
      </c>
      <c r="B3264" s="144" t="s">
        <v>121</v>
      </c>
      <c r="C3264" s="144" t="s">
        <v>37</v>
      </c>
      <c r="D3264" s="145" t="n">
        <v>-2449.8493</v>
      </c>
      <c r="E3264" s="145" t="n">
        <v>244.98493</v>
      </c>
      <c r="F3264" s="149" t="n">
        <f aca="false">IF(REF_DT&lt;=LastDay,INDEX(IntraMonth_Buckets,MATCH($A3264,IntraSumMonths,0),1),INDEX(BucketTable,MATCH($A3264,SumMonths,0),1))</f>
        <v>4</v>
      </c>
      <c r="G3264" s="144" t="str">
        <f aca="false">INDEX(Book_Type,MATCH($B3264,Book,0),1)</f>
        <v>D</v>
      </c>
      <c r="H3264" s="144" t="str">
        <f aca="false">$F3264&amp;$C3264</f>
        <v>4IF-CIG/SOUTHERN</v>
      </c>
    </row>
    <row r="3265" customFormat="false" ht="12.75" hidden="false" customHeight="false" outlineLevel="0" collapsed="false">
      <c r="A3265" s="148" t="n">
        <v>37500</v>
      </c>
      <c r="B3265" s="144" t="s">
        <v>121</v>
      </c>
      <c r="C3265" s="144" t="s">
        <v>162</v>
      </c>
      <c r="D3265" s="145" t="n">
        <v>82177.7444</v>
      </c>
      <c r="E3265" s="145" t="n">
        <v>-2054.44361</v>
      </c>
      <c r="F3265" s="149" t="n">
        <f aca="false">IF(REF_DT&lt;=LastDay,INDEX(IntraMonth_Buckets,MATCH($A3265,IntraSumMonths,0),1),INDEX(BucketTable,MATCH($A3265,SumMonths,0),1))</f>
        <v>4</v>
      </c>
      <c r="G3265" s="144" t="str">
        <f aca="false">INDEX(Book_Type,MATCH($B3265,Book,0),1)</f>
        <v>D</v>
      </c>
      <c r="H3265" s="144" t="str">
        <f aca="false">$F3265&amp;$C3265</f>
        <v>4IF-NGPL/MIDCON</v>
      </c>
    </row>
    <row r="3266" customFormat="false" ht="12.75" hidden="false" customHeight="false" outlineLevel="0" collapsed="false">
      <c r="A3266" s="148" t="n">
        <v>37500</v>
      </c>
      <c r="B3266" s="144" t="s">
        <v>121</v>
      </c>
      <c r="C3266" s="144" t="s">
        <v>169</v>
      </c>
      <c r="D3266" s="145" t="n">
        <v>0</v>
      </c>
      <c r="E3266" s="145" t="n">
        <v>0</v>
      </c>
      <c r="F3266" s="149" t="n">
        <f aca="false">IF(REF_DT&lt;=LastDay,INDEX(IntraMonth_Buckets,MATCH($A3266,IntraSumMonths,0),1),INDEX(BucketTable,MATCH($A3266,SumMonths,0),1))</f>
        <v>4</v>
      </c>
      <c r="G3266" s="144" t="str">
        <f aca="false">INDEX(Book_Type,MATCH($B3266,Book,0),1)</f>
        <v>D</v>
      </c>
      <c r="H3266" s="144" t="str">
        <f aca="false">$F3266&amp;$C3266</f>
        <v>4IF-NGPL/OK-NW</v>
      </c>
    </row>
    <row r="3267" customFormat="false" ht="12.75" hidden="false" customHeight="false" outlineLevel="0" collapsed="false">
      <c r="A3267" s="148" t="n">
        <v>37500</v>
      </c>
      <c r="B3267" s="144" t="s">
        <v>121</v>
      </c>
      <c r="C3267" s="144" t="s">
        <v>27</v>
      </c>
      <c r="D3267" s="145" t="n">
        <v>276930.9623</v>
      </c>
      <c r="E3267" s="145" t="n">
        <v>-27693.09623</v>
      </c>
      <c r="F3267" s="149" t="n">
        <f aca="false">IF(REF_DT&lt;=LastDay,INDEX(IntraMonth_Buckets,MATCH($A3267,IntraSumMonths,0),1),INDEX(BucketTable,MATCH($A3267,SumMonths,0),1))</f>
        <v>4</v>
      </c>
      <c r="G3267" s="144" t="str">
        <f aca="false">INDEX(Book_Type,MATCH($B3267,Book,0),1)</f>
        <v>D</v>
      </c>
      <c r="H3267" s="144" t="str">
        <f aca="false">$F3267&amp;$C3267</f>
        <v>4IF-NWPL_ROCKY_M</v>
      </c>
    </row>
    <row r="3268" customFormat="false" ht="12.75" hidden="false" customHeight="false" outlineLevel="0" collapsed="false">
      <c r="A3268" s="148" t="n">
        <v>37500</v>
      </c>
      <c r="B3268" s="144" t="s">
        <v>121</v>
      </c>
      <c r="C3268" s="144" t="s">
        <v>164</v>
      </c>
      <c r="D3268" s="145" t="n">
        <v>0</v>
      </c>
      <c r="E3268" s="145" t="n">
        <v>0</v>
      </c>
      <c r="F3268" s="149" t="n">
        <f aca="false">IF(REF_DT&lt;=LastDay,INDEX(IntraMonth_Buckets,MATCH($A3268,IntraSumMonths,0),1),INDEX(BucketTable,MATCH($A3268,SumMonths,0),1))</f>
        <v>4</v>
      </c>
      <c r="G3268" s="144" t="str">
        <f aca="false">INDEX(Book_Type,MATCH($B3268,Book,0),1)</f>
        <v>D</v>
      </c>
      <c r="H3268" s="144" t="str">
        <f aca="false">$F3268&amp;$C3268</f>
        <v>4IF-PAN/TX/OK</v>
      </c>
    </row>
    <row r="3269" customFormat="false" ht="12.75" hidden="false" customHeight="false" outlineLevel="0" collapsed="false">
      <c r="A3269" s="148" t="n">
        <v>37530</v>
      </c>
      <c r="B3269" s="144" t="s">
        <v>121</v>
      </c>
      <c r="C3269" s="144" t="s">
        <v>38</v>
      </c>
      <c r="D3269" s="145" t="n">
        <v>454628.1501</v>
      </c>
      <c r="E3269" s="145" t="n">
        <v>0</v>
      </c>
      <c r="F3269" s="149" t="n">
        <f aca="false">IF(REF_DT&lt;=LastDay,INDEX(IntraMonth_Buckets,MATCH($A3269,IntraSumMonths,0),1),INDEX(BucketTable,MATCH($A3269,SumMonths,0),1))</f>
        <v>4</v>
      </c>
      <c r="G3269" s="144" t="str">
        <f aca="false">INDEX(Book_Type,MATCH($B3269,Book,0),1)</f>
        <v>D</v>
      </c>
      <c r="H3269" s="144" t="str">
        <f aca="false">$F3269&amp;$C3269</f>
        <v>4IF-CIG/GLENROCK</v>
      </c>
    </row>
    <row r="3270" customFormat="false" ht="12.75" hidden="false" customHeight="false" outlineLevel="0" collapsed="false">
      <c r="A3270" s="148" t="n">
        <v>37530</v>
      </c>
      <c r="B3270" s="144" t="s">
        <v>121</v>
      </c>
      <c r="C3270" s="144" t="s">
        <v>36</v>
      </c>
      <c r="D3270" s="145" t="n">
        <v>-1995860.5976</v>
      </c>
      <c r="E3270" s="145" t="n">
        <v>19958.605976</v>
      </c>
      <c r="F3270" s="149" t="n">
        <f aca="false">IF(REF_DT&lt;=LastDay,INDEX(IntraMonth_Buckets,MATCH($A3270,IntraSumMonths,0),1),INDEX(BucketTable,MATCH($A3270,SumMonths,0),1))</f>
        <v>4</v>
      </c>
      <c r="G3270" s="144" t="str">
        <f aca="false">INDEX(Book_Type,MATCH($B3270,Book,0),1)</f>
        <v>D</v>
      </c>
      <c r="H3270" s="144" t="str">
        <f aca="false">$F3270&amp;$C3270</f>
        <v>4IF-CIG/RKYMTN</v>
      </c>
    </row>
    <row r="3271" customFormat="false" ht="12.75" hidden="false" customHeight="false" outlineLevel="0" collapsed="false">
      <c r="A3271" s="148" t="n">
        <v>37530</v>
      </c>
      <c r="B3271" s="144" t="s">
        <v>121</v>
      </c>
      <c r="C3271" s="144" t="s">
        <v>37</v>
      </c>
      <c r="D3271" s="145" t="n">
        <v>0</v>
      </c>
      <c r="E3271" s="145" t="n">
        <v>0</v>
      </c>
      <c r="F3271" s="149" t="n">
        <f aca="false">IF(REF_DT&lt;=LastDay,INDEX(IntraMonth_Buckets,MATCH($A3271,IntraSumMonths,0),1),INDEX(BucketTable,MATCH($A3271,SumMonths,0),1))</f>
        <v>4</v>
      </c>
      <c r="G3271" s="144" t="str">
        <f aca="false">INDEX(Book_Type,MATCH($B3271,Book,0),1)</f>
        <v>D</v>
      </c>
      <c r="H3271" s="144" t="str">
        <f aca="false">$F3271&amp;$C3271</f>
        <v>4IF-CIG/SOUTHERN</v>
      </c>
    </row>
    <row r="3272" customFormat="false" ht="12.75" hidden="false" customHeight="false" outlineLevel="0" collapsed="false">
      <c r="A3272" s="148" t="n">
        <v>37530</v>
      </c>
      <c r="B3272" s="144" t="s">
        <v>121</v>
      </c>
      <c r="C3272" s="144" t="s">
        <v>162</v>
      </c>
      <c r="D3272" s="145" t="n">
        <v>40959.552</v>
      </c>
      <c r="E3272" s="145" t="n">
        <v>-1023.9888</v>
      </c>
      <c r="F3272" s="149" t="n">
        <f aca="false">IF(REF_DT&lt;=LastDay,INDEX(IntraMonth_Buckets,MATCH($A3272,IntraSumMonths,0),1),INDEX(BucketTable,MATCH($A3272,SumMonths,0),1))</f>
        <v>4</v>
      </c>
      <c r="G3272" s="144" t="str">
        <f aca="false">INDEX(Book_Type,MATCH($B3272,Book,0),1)</f>
        <v>D</v>
      </c>
      <c r="H3272" s="144" t="str">
        <f aca="false">$F3272&amp;$C3272</f>
        <v>4IF-NGPL/MIDCON</v>
      </c>
    </row>
    <row r="3273" customFormat="false" ht="12.75" hidden="false" customHeight="false" outlineLevel="0" collapsed="false">
      <c r="A3273" s="148" t="n">
        <v>37530</v>
      </c>
      <c r="B3273" s="144" t="s">
        <v>121</v>
      </c>
      <c r="C3273" s="144" t="s">
        <v>169</v>
      </c>
      <c r="D3273" s="145" t="n">
        <v>0</v>
      </c>
      <c r="E3273" s="145" t="n">
        <v>0</v>
      </c>
      <c r="F3273" s="149" t="n">
        <f aca="false">IF(REF_DT&lt;=LastDay,INDEX(IntraMonth_Buckets,MATCH($A3273,IntraSumMonths,0),1),INDEX(BucketTable,MATCH($A3273,SumMonths,0),1))</f>
        <v>4</v>
      </c>
      <c r="G3273" s="144" t="str">
        <f aca="false">INDEX(Book_Type,MATCH($B3273,Book,0),1)</f>
        <v>D</v>
      </c>
      <c r="H3273" s="144" t="str">
        <f aca="false">$F3273&amp;$C3273</f>
        <v>4IF-NGPL/OK-NW</v>
      </c>
    </row>
    <row r="3274" customFormat="false" ht="12.75" hidden="false" customHeight="false" outlineLevel="0" collapsed="false">
      <c r="A3274" s="148" t="n">
        <v>37530</v>
      </c>
      <c r="B3274" s="144" t="s">
        <v>121</v>
      </c>
      <c r="C3274" s="144" t="s">
        <v>27</v>
      </c>
      <c r="D3274" s="145" t="n">
        <v>133963.7616</v>
      </c>
      <c r="E3274" s="145" t="n">
        <v>-13396.37616</v>
      </c>
      <c r="F3274" s="149" t="n">
        <f aca="false">IF(REF_DT&lt;=LastDay,INDEX(IntraMonth_Buckets,MATCH($A3274,IntraSumMonths,0),1),INDEX(BucketTable,MATCH($A3274,SumMonths,0),1))</f>
        <v>4</v>
      </c>
      <c r="G3274" s="144" t="str">
        <f aca="false">INDEX(Book_Type,MATCH($B3274,Book,0),1)</f>
        <v>D</v>
      </c>
      <c r="H3274" s="144" t="str">
        <f aca="false">$F3274&amp;$C3274</f>
        <v>4IF-NWPL_ROCKY_M</v>
      </c>
    </row>
    <row r="3275" customFormat="false" ht="12.75" hidden="false" customHeight="false" outlineLevel="0" collapsed="false">
      <c r="A3275" s="148" t="n">
        <v>37530</v>
      </c>
      <c r="B3275" s="144" t="s">
        <v>121</v>
      </c>
      <c r="C3275" s="144" t="s">
        <v>164</v>
      </c>
      <c r="D3275" s="145" t="n">
        <v>0</v>
      </c>
      <c r="E3275" s="145" t="n">
        <v>0</v>
      </c>
      <c r="F3275" s="149" t="n">
        <f aca="false">IF(REF_DT&lt;=LastDay,INDEX(IntraMonth_Buckets,MATCH($A3275,IntraSumMonths,0),1),INDEX(BucketTable,MATCH($A3275,SumMonths,0),1))</f>
        <v>4</v>
      </c>
      <c r="G3275" s="144" t="str">
        <f aca="false">INDEX(Book_Type,MATCH($B3275,Book,0),1)</f>
        <v>D</v>
      </c>
      <c r="H3275" s="144" t="str">
        <f aca="false">$F3275&amp;$C3275</f>
        <v>4IF-PAN/TX/OK</v>
      </c>
    </row>
    <row r="3276" customFormat="false" ht="12.75" hidden="false" customHeight="false" outlineLevel="0" collapsed="false">
      <c r="A3276" s="148" t="n">
        <v>37561</v>
      </c>
      <c r="B3276" s="144" t="s">
        <v>121</v>
      </c>
      <c r="C3276" s="144" t="s">
        <v>38</v>
      </c>
      <c r="D3276" s="145" t="n">
        <v>438844.1073</v>
      </c>
      <c r="E3276" s="145" t="n">
        <v>0</v>
      </c>
      <c r="F3276" s="149" t="n">
        <f aca="false">IF(REF_DT&lt;=LastDay,INDEX(IntraMonth_Buckets,MATCH($A3276,IntraSumMonths,0),1),INDEX(BucketTable,MATCH($A3276,SumMonths,0),1))</f>
        <v>5</v>
      </c>
      <c r="G3276" s="144" t="str">
        <f aca="false">INDEX(Book_Type,MATCH($B3276,Book,0),1)</f>
        <v>D</v>
      </c>
      <c r="H3276" s="144" t="str">
        <f aca="false">$F3276&amp;$C3276</f>
        <v>5IF-CIG/GLENROCK</v>
      </c>
    </row>
    <row r="3277" customFormat="false" ht="12.75" hidden="false" customHeight="false" outlineLevel="0" collapsed="false">
      <c r="A3277" s="148" t="n">
        <v>37561</v>
      </c>
      <c r="B3277" s="144" t="s">
        <v>121</v>
      </c>
      <c r="C3277" s="144" t="s">
        <v>36</v>
      </c>
      <c r="D3277" s="145" t="n">
        <v>-66177.6914</v>
      </c>
      <c r="E3277" s="145" t="n">
        <v>661.776914</v>
      </c>
      <c r="F3277" s="149" t="n">
        <f aca="false">IF(REF_DT&lt;=LastDay,INDEX(IntraMonth_Buckets,MATCH($A3277,IntraSumMonths,0),1),INDEX(BucketTable,MATCH($A3277,SumMonths,0),1))</f>
        <v>5</v>
      </c>
      <c r="G3277" s="144" t="str">
        <f aca="false">INDEX(Book_Type,MATCH($B3277,Book,0),1)</f>
        <v>D</v>
      </c>
      <c r="H3277" s="144" t="str">
        <f aca="false">$F3277&amp;$C3277</f>
        <v>5IF-CIG/RKYMTN</v>
      </c>
    </row>
    <row r="3278" customFormat="false" ht="12.75" hidden="false" customHeight="false" outlineLevel="0" collapsed="false">
      <c r="A3278" s="148" t="n">
        <v>37561</v>
      </c>
      <c r="B3278" s="144" t="s">
        <v>121</v>
      </c>
      <c r="C3278" s="144" t="s">
        <v>162</v>
      </c>
      <c r="D3278" s="145" t="n">
        <v>81781.0373</v>
      </c>
      <c r="E3278" s="145" t="n">
        <v>-2044.5259325</v>
      </c>
      <c r="F3278" s="149" t="n">
        <f aca="false">IF(REF_DT&lt;=LastDay,INDEX(IntraMonth_Buckets,MATCH($A3278,IntraSumMonths,0),1),INDEX(BucketTable,MATCH($A3278,SumMonths,0),1))</f>
        <v>5</v>
      </c>
      <c r="G3278" s="144" t="str">
        <f aca="false">INDEX(Book_Type,MATCH($B3278,Book,0),1)</f>
        <v>D</v>
      </c>
      <c r="H3278" s="144" t="str">
        <f aca="false">$F3278&amp;$C3278</f>
        <v>5IF-NGPL/MIDCON</v>
      </c>
    </row>
    <row r="3279" customFormat="false" ht="12.75" hidden="false" customHeight="false" outlineLevel="0" collapsed="false">
      <c r="A3279" s="148" t="n">
        <v>37561</v>
      </c>
      <c r="B3279" s="144" t="s">
        <v>121</v>
      </c>
      <c r="C3279" s="144" t="s">
        <v>169</v>
      </c>
      <c r="D3279" s="145" t="n">
        <v>0</v>
      </c>
      <c r="E3279" s="145" t="n">
        <v>0</v>
      </c>
      <c r="F3279" s="149" t="n">
        <f aca="false">IF(REF_DT&lt;=LastDay,INDEX(IntraMonth_Buckets,MATCH($A3279,IntraSumMonths,0),1),INDEX(BucketTable,MATCH($A3279,SumMonths,0),1))</f>
        <v>5</v>
      </c>
      <c r="G3279" s="144" t="str">
        <f aca="false">INDEX(Book_Type,MATCH($B3279,Book,0),1)</f>
        <v>D</v>
      </c>
      <c r="H3279" s="144" t="str">
        <f aca="false">$F3279&amp;$C3279</f>
        <v>5IF-NGPL/OK-NW</v>
      </c>
    </row>
    <row r="3280" customFormat="false" ht="12.75" hidden="false" customHeight="false" outlineLevel="0" collapsed="false">
      <c r="A3280" s="148" t="n">
        <v>37561</v>
      </c>
      <c r="B3280" s="144" t="s">
        <v>121</v>
      </c>
      <c r="C3280" s="144" t="s">
        <v>27</v>
      </c>
      <c r="D3280" s="145" t="n">
        <v>-1878252.7792</v>
      </c>
      <c r="E3280" s="145" t="n">
        <v>187825.27792</v>
      </c>
      <c r="F3280" s="149" t="n">
        <f aca="false">IF(REF_DT&lt;=LastDay,INDEX(IntraMonth_Buckets,MATCH($A3280,IntraSumMonths,0),1),INDEX(BucketTable,MATCH($A3280,SumMonths,0),1))</f>
        <v>5</v>
      </c>
      <c r="G3280" s="144" t="str">
        <f aca="false">INDEX(Book_Type,MATCH($B3280,Book,0),1)</f>
        <v>D</v>
      </c>
      <c r="H3280" s="144" t="str">
        <f aca="false">$F3280&amp;$C3280</f>
        <v>5IF-NWPL_ROCKY_M</v>
      </c>
    </row>
    <row r="3281" customFormat="false" ht="12.75" hidden="false" customHeight="false" outlineLevel="0" collapsed="false">
      <c r="A3281" s="148" t="n">
        <v>37561</v>
      </c>
      <c r="B3281" s="144" t="s">
        <v>121</v>
      </c>
      <c r="C3281" s="144" t="s">
        <v>164</v>
      </c>
      <c r="D3281" s="145" t="n">
        <v>0</v>
      </c>
      <c r="E3281" s="145" t="n">
        <v>0</v>
      </c>
      <c r="F3281" s="149" t="n">
        <f aca="false">IF(REF_DT&lt;=LastDay,INDEX(IntraMonth_Buckets,MATCH($A3281,IntraSumMonths,0),1),INDEX(BucketTable,MATCH($A3281,SumMonths,0),1))</f>
        <v>5</v>
      </c>
      <c r="G3281" s="144" t="str">
        <f aca="false">INDEX(Book_Type,MATCH($B3281,Book,0),1)</f>
        <v>D</v>
      </c>
      <c r="H3281" s="144" t="str">
        <f aca="false">$F3281&amp;$C3281</f>
        <v>5IF-PAN/TX/OK</v>
      </c>
    </row>
    <row r="3282" customFormat="false" ht="12.75" hidden="false" customHeight="false" outlineLevel="0" collapsed="false">
      <c r="A3282" s="148" t="n">
        <v>37591</v>
      </c>
      <c r="B3282" s="144" t="s">
        <v>121</v>
      </c>
      <c r="C3282" s="144" t="s">
        <v>38</v>
      </c>
      <c r="D3282" s="145" t="n">
        <v>452320.6096</v>
      </c>
      <c r="E3282" s="145" t="n">
        <v>0</v>
      </c>
      <c r="F3282" s="149" t="n">
        <f aca="false">IF(REF_DT&lt;=LastDay,INDEX(IntraMonth_Buckets,MATCH($A3282,IntraSumMonths,0),1),INDEX(BucketTable,MATCH($A3282,SumMonths,0),1))</f>
        <v>5</v>
      </c>
      <c r="G3282" s="144" t="str">
        <f aca="false">INDEX(Book_Type,MATCH($B3282,Book,0),1)</f>
        <v>D</v>
      </c>
      <c r="H3282" s="144" t="str">
        <f aca="false">$F3282&amp;$C3282</f>
        <v>5IF-CIG/GLENROCK</v>
      </c>
    </row>
    <row r="3283" customFormat="false" ht="12.75" hidden="false" customHeight="false" outlineLevel="0" collapsed="false">
      <c r="A3283" s="148" t="n">
        <v>37591</v>
      </c>
      <c r="B3283" s="144" t="s">
        <v>121</v>
      </c>
      <c r="C3283" s="144" t="s">
        <v>36</v>
      </c>
      <c r="D3283" s="145" t="n">
        <v>15563.7199</v>
      </c>
      <c r="E3283" s="145" t="n">
        <v>-155.637199</v>
      </c>
      <c r="F3283" s="149" t="n">
        <f aca="false">IF(REF_DT&lt;=LastDay,INDEX(IntraMonth_Buckets,MATCH($A3283,IntraSumMonths,0),1),INDEX(BucketTable,MATCH($A3283,SumMonths,0),1))</f>
        <v>5</v>
      </c>
      <c r="G3283" s="144" t="str">
        <f aca="false">INDEX(Book_Type,MATCH($B3283,Book,0),1)</f>
        <v>D</v>
      </c>
      <c r="H3283" s="144" t="str">
        <f aca="false">$F3283&amp;$C3283</f>
        <v>5IF-CIG/RKYMTN</v>
      </c>
    </row>
    <row r="3284" customFormat="false" ht="12.75" hidden="false" customHeight="false" outlineLevel="0" collapsed="false">
      <c r="A3284" s="148" t="n">
        <v>37591</v>
      </c>
      <c r="B3284" s="144" t="s">
        <v>121</v>
      </c>
      <c r="C3284" s="144" t="s">
        <v>162</v>
      </c>
      <c r="D3284" s="145" t="n">
        <v>0</v>
      </c>
      <c r="E3284" s="145" t="n">
        <v>0</v>
      </c>
      <c r="F3284" s="149" t="n">
        <f aca="false">IF(REF_DT&lt;=LastDay,INDEX(IntraMonth_Buckets,MATCH($A3284,IntraSumMonths,0),1),INDEX(BucketTable,MATCH($A3284,SumMonths,0),1))</f>
        <v>5</v>
      </c>
      <c r="G3284" s="144" t="str">
        <f aca="false">INDEX(Book_Type,MATCH($B3284,Book,0),1)</f>
        <v>D</v>
      </c>
      <c r="H3284" s="144" t="str">
        <f aca="false">$F3284&amp;$C3284</f>
        <v>5IF-NGPL/MIDCON</v>
      </c>
    </row>
    <row r="3285" customFormat="false" ht="12.75" hidden="false" customHeight="false" outlineLevel="0" collapsed="false">
      <c r="A3285" s="148" t="n">
        <v>37591</v>
      </c>
      <c r="B3285" s="144" t="s">
        <v>121</v>
      </c>
      <c r="C3285" s="144" t="s">
        <v>169</v>
      </c>
      <c r="D3285" s="145" t="n">
        <v>0</v>
      </c>
      <c r="E3285" s="145" t="n">
        <v>0</v>
      </c>
      <c r="F3285" s="149" t="n">
        <f aca="false">IF(REF_DT&lt;=LastDay,INDEX(IntraMonth_Buckets,MATCH($A3285,IntraSumMonths,0),1),INDEX(BucketTable,MATCH($A3285,SumMonths,0),1))</f>
        <v>5</v>
      </c>
      <c r="G3285" s="144" t="str">
        <f aca="false">INDEX(Book_Type,MATCH($B3285,Book,0),1)</f>
        <v>D</v>
      </c>
      <c r="H3285" s="144" t="str">
        <f aca="false">$F3285&amp;$C3285</f>
        <v>5IF-NGPL/OK-NW</v>
      </c>
    </row>
    <row r="3286" customFormat="false" ht="12.75" hidden="false" customHeight="false" outlineLevel="0" collapsed="false">
      <c r="A3286" s="148" t="n">
        <v>37591</v>
      </c>
      <c r="B3286" s="144" t="s">
        <v>121</v>
      </c>
      <c r="C3286" s="144" t="s">
        <v>27</v>
      </c>
      <c r="D3286" s="145" t="n">
        <v>-1935932.2086</v>
      </c>
      <c r="E3286" s="145" t="n">
        <v>193593.22086</v>
      </c>
      <c r="F3286" s="149" t="n">
        <f aca="false">IF(REF_DT&lt;=LastDay,INDEX(IntraMonth_Buckets,MATCH($A3286,IntraSumMonths,0),1),INDEX(BucketTable,MATCH($A3286,SumMonths,0),1))</f>
        <v>5</v>
      </c>
      <c r="G3286" s="144" t="str">
        <f aca="false">INDEX(Book_Type,MATCH($B3286,Book,0),1)</f>
        <v>D</v>
      </c>
      <c r="H3286" s="144" t="str">
        <f aca="false">$F3286&amp;$C3286</f>
        <v>5IF-NWPL_ROCKY_M</v>
      </c>
    </row>
    <row r="3287" customFormat="false" ht="12.75" hidden="false" customHeight="false" outlineLevel="0" collapsed="false">
      <c r="A3287" s="148" t="n">
        <v>37591</v>
      </c>
      <c r="B3287" s="144" t="s">
        <v>121</v>
      </c>
      <c r="C3287" s="144" t="s">
        <v>164</v>
      </c>
      <c r="D3287" s="145" t="n">
        <v>0</v>
      </c>
      <c r="E3287" s="145" t="n">
        <v>0</v>
      </c>
      <c r="F3287" s="149" t="n">
        <f aca="false">IF(REF_DT&lt;=LastDay,INDEX(IntraMonth_Buckets,MATCH($A3287,IntraSumMonths,0),1),INDEX(BucketTable,MATCH($A3287,SumMonths,0),1))</f>
        <v>5</v>
      </c>
      <c r="G3287" s="144" t="str">
        <f aca="false">INDEX(Book_Type,MATCH($B3287,Book,0),1)</f>
        <v>D</v>
      </c>
      <c r="H3287" s="144" t="str">
        <f aca="false">$F3287&amp;$C3287</f>
        <v>5IF-PAN/TX/OK</v>
      </c>
    </row>
    <row r="3288" customFormat="false" ht="12.75" hidden="false" customHeight="false" outlineLevel="0" collapsed="false">
      <c r="A3288" s="148" t="n">
        <v>37622</v>
      </c>
      <c r="B3288" s="144" t="s">
        <v>121</v>
      </c>
      <c r="C3288" s="144" t="s">
        <v>38</v>
      </c>
      <c r="D3288" s="145" t="n">
        <v>451065.3141</v>
      </c>
      <c r="E3288" s="145" t="n">
        <v>0</v>
      </c>
      <c r="F3288" s="149" t="n">
        <f aca="false">IF(REF_DT&lt;=LastDay,INDEX(IntraMonth_Buckets,MATCH($A3288,IntraSumMonths,0),1),INDEX(BucketTable,MATCH($A3288,SumMonths,0),1))</f>
        <v>5</v>
      </c>
      <c r="G3288" s="144" t="str">
        <f aca="false">INDEX(Book_Type,MATCH($B3288,Book,0),1)</f>
        <v>D</v>
      </c>
      <c r="H3288" s="144" t="str">
        <f aca="false">$F3288&amp;$C3288</f>
        <v>5IF-CIG/GLENROCK</v>
      </c>
    </row>
    <row r="3289" customFormat="false" ht="12.75" hidden="false" customHeight="false" outlineLevel="0" collapsed="false">
      <c r="A3289" s="148" t="n">
        <v>37622</v>
      </c>
      <c r="B3289" s="144" t="s">
        <v>121</v>
      </c>
      <c r="C3289" s="144" t="s">
        <v>36</v>
      </c>
      <c r="D3289" s="145" t="n">
        <v>288254.9864</v>
      </c>
      <c r="E3289" s="145" t="n">
        <v>-2882.549864</v>
      </c>
      <c r="F3289" s="149" t="n">
        <f aca="false">IF(REF_DT&lt;=LastDay,INDEX(IntraMonth_Buckets,MATCH($A3289,IntraSumMonths,0),1),INDEX(BucketTable,MATCH($A3289,SumMonths,0),1))</f>
        <v>5</v>
      </c>
      <c r="G3289" s="144" t="str">
        <f aca="false">INDEX(Book_Type,MATCH($B3289,Book,0),1)</f>
        <v>D</v>
      </c>
      <c r="H3289" s="144" t="str">
        <f aca="false">$F3289&amp;$C3289</f>
        <v>5IF-CIG/RKYMTN</v>
      </c>
    </row>
    <row r="3290" customFormat="false" ht="12.75" hidden="false" customHeight="false" outlineLevel="0" collapsed="false">
      <c r="A3290" s="148" t="n">
        <v>37622</v>
      </c>
      <c r="B3290" s="144" t="s">
        <v>121</v>
      </c>
      <c r="C3290" s="144" t="s">
        <v>162</v>
      </c>
      <c r="D3290" s="145" t="n">
        <v>-29100.988</v>
      </c>
      <c r="E3290" s="145" t="n">
        <v>727.5247</v>
      </c>
      <c r="F3290" s="149" t="n">
        <f aca="false">IF(REF_DT&lt;=LastDay,INDEX(IntraMonth_Buckets,MATCH($A3290,IntraSumMonths,0),1),INDEX(BucketTable,MATCH($A3290,SumMonths,0),1))</f>
        <v>5</v>
      </c>
      <c r="G3290" s="144" t="str">
        <f aca="false">INDEX(Book_Type,MATCH($B3290,Book,0),1)</f>
        <v>D</v>
      </c>
      <c r="H3290" s="144" t="str">
        <f aca="false">$F3290&amp;$C3290</f>
        <v>5IF-NGPL/MIDCON</v>
      </c>
    </row>
    <row r="3291" customFormat="false" ht="12.75" hidden="false" customHeight="false" outlineLevel="0" collapsed="false">
      <c r="A3291" s="148" t="n">
        <v>37622</v>
      </c>
      <c r="B3291" s="144" t="s">
        <v>121</v>
      </c>
      <c r="C3291" s="144" t="s">
        <v>169</v>
      </c>
      <c r="D3291" s="145" t="n">
        <v>0</v>
      </c>
      <c r="E3291" s="145" t="n">
        <v>0</v>
      </c>
      <c r="F3291" s="149" t="n">
        <f aca="false">IF(REF_DT&lt;=LastDay,INDEX(IntraMonth_Buckets,MATCH($A3291,IntraSumMonths,0),1),INDEX(BucketTable,MATCH($A3291,SumMonths,0),1))</f>
        <v>5</v>
      </c>
      <c r="G3291" s="144" t="str">
        <f aca="false">INDEX(Book_Type,MATCH($B3291,Book,0),1)</f>
        <v>D</v>
      </c>
      <c r="H3291" s="144" t="str">
        <f aca="false">$F3291&amp;$C3291</f>
        <v>5IF-NGPL/OK-NW</v>
      </c>
    </row>
    <row r="3292" customFormat="false" ht="12.75" hidden="false" customHeight="false" outlineLevel="0" collapsed="false">
      <c r="A3292" s="148" t="n">
        <v>37622</v>
      </c>
      <c r="B3292" s="144" t="s">
        <v>121</v>
      </c>
      <c r="C3292" s="144" t="s">
        <v>27</v>
      </c>
      <c r="D3292" s="145" t="n">
        <v>550299.6832</v>
      </c>
      <c r="E3292" s="145" t="n">
        <v>-55029.96832</v>
      </c>
      <c r="F3292" s="149" t="n">
        <f aca="false">IF(REF_DT&lt;=LastDay,INDEX(IntraMonth_Buckets,MATCH($A3292,IntraSumMonths,0),1),INDEX(BucketTable,MATCH($A3292,SumMonths,0),1))</f>
        <v>5</v>
      </c>
      <c r="G3292" s="144" t="str">
        <f aca="false">INDEX(Book_Type,MATCH($B3292,Book,0),1)</f>
        <v>D</v>
      </c>
      <c r="H3292" s="144" t="str">
        <f aca="false">$F3292&amp;$C3292</f>
        <v>5IF-NWPL_ROCKY_M</v>
      </c>
    </row>
    <row r="3293" customFormat="false" ht="12.75" hidden="false" customHeight="false" outlineLevel="0" collapsed="false">
      <c r="A3293" s="148" t="n">
        <v>37622</v>
      </c>
      <c r="B3293" s="144" t="s">
        <v>121</v>
      </c>
      <c r="C3293" s="144" t="s">
        <v>164</v>
      </c>
      <c r="D3293" s="145" t="n">
        <v>0</v>
      </c>
      <c r="E3293" s="145" t="n">
        <v>0</v>
      </c>
      <c r="F3293" s="149" t="n">
        <f aca="false">IF(REF_DT&lt;=LastDay,INDEX(IntraMonth_Buckets,MATCH($A3293,IntraSumMonths,0),1),INDEX(BucketTable,MATCH($A3293,SumMonths,0),1))</f>
        <v>5</v>
      </c>
      <c r="G3293" s="144" t="str">
        <f aca="false">INDEX(Book_Type,MATCH($B3293,Book,0),1)</f>
        <v>D</v>
      </c>
      <c r="H3293" s="144" t="str">
        <f aca="false">$F3293&amp;$C3293</f>
        <v>5IF-PAN/TX/OK</v>
      </c>
    </row>
    <row r="3294" customFormat="false" ht="12.75" hidden="false" customHeight="false" outlineLevel="0" collapsed="false">
      <c r="A3294" s="148" t="n">
        <v>37653</v>
      </c>
      <c r="B3294" s="144" t="s">
        <v>121</v>
      </c>
      <c r="C3294" s="144" t="s">
        <v>38</v>
      </c>
      <c r="D3294" s="145" t="n">
        <v>406208.5356</v>
      </c>
      <c r="E3294" s="145" t="n">
        <v>0</v>
      </c>
      <c r="F3294" s="149" t="n">
        <f aca="false">IF(REF_DT&lt;=LastDay,INDEX(IntraMonth_Buckets,MATCH($A3294,IntraSumMonths,0),1),INDEX(BucketTable,MATCH($A3294,SumMonths,0),1))</f>
        <v>5</v>
      </c>
      <c r="G3294" s="144" t="str">
        <f aca="false">INDEX(Book_Type,MATCH($B3294,Book,0),1)</f>
        <v>D</v>
      </c>
      <c r="H3294" s="144" t="str">
        <f aca="false">$F3294&amp;$C3294</f>
        <v>5IF-CIG/GLENROCK</v>
      </c>
    </row>
    <row r="3295" customFormat="false" ht="12.75" hidden="false" customHeight="false" outlineLevel="0" collapsed="false">
      <c r="A3295" s="148" t="n">
        <v>37653</v>
      </c>
      <c r="B3295" s="144" t="s">
        <v>121</v>
      </c>
      <c r="C3295" s="144" t="s">
        <v>36</v>
      </c>
      <c r="D3295" s="145" t="n">
        <v>156835.1813</v>
      </c>
      <c r="E3295" s="145" t="n">
        <v>-1568.351813</v>
      </c>
      <c r="F3295" s="149" t="n">
        <f aca="false">IF(REF_DT&lt;=LastDay,INDEX(IntraMonth_Buckets,MATCH($A3295,IntraSumMonths,0),1),INDEX(BucketTable,MATCH($A3295,SumMonths,0),1))</f>
        <v>5</v>
      </c>
      <c r="G3295" s="144" t="str">
        <f aca="false">INDEX(Book_Type,MATCH($B3295,Book,0),1)</f>
        <v>D</v>
      </c>
      <c r="H3295" s="144" t="str">
        <f aca="false">$F3295&amp;$C3295</f>
        <v>5IF-CIG/RKYMTN</v>
      </c>
    </row>
    <row r="3296" customFormat="false" ht="12.75" hidden="false" customHeight="false" outlineLevel="0" collapsed="false">
      <c r="A3296" s="148" t="n">
        <v>37653</v>
      </c>
      <c r="B3296" s="144" t="s">
        <v>121</v>
      </c>
      <c r="C3296" s="144" t="s">
        <v>162</v>
      </c>
      <c r="D3296" s="145" t="n">
        <v>29014.8954</v>
      </c>
      <c r="E3296" s="145" t="n">
        <v>-725.372385</v>
      </c>
      <c r="F3296" s="149" t="n">
        <f aca="false">IF(REF_DT&lt;=LastDay,INDEX(IntraMonth_Buckets,MATCH($A3296,IntraSumMonths,0),1),INDEX(BucketTable,MATCH($A3296,SumMonths,0),1))</f>
        <v>5</v>
      </c>
      <c r="G3296" s="144" t="str">
        <f aca="false">INDEX(Book_Type,MATCH($B3296,Book,0),1)</f>
        <v>D</v>
      </c>
      <c r="H3296" s="144" t="str">
        <f aca="false">$F3296&amp;$C3296</f>
        <v>5IF-NGPL/MIDCON</v>
      </c>
    </row>
    <row r="3297" customFormat="false" ht="12.75" hidden="false" customHeight="false" outlineLevel="0" collapsed="false">
      <c r="A3297" s="148" t="n">
        <v>37653</v>
      </c>
      <c r="B3297" s="144" t="s">
        <v>121</v>
      </c>
      <c r="C3297" s="144" t="s">
        <v>169</v>
      </c>
      <c r="D3297" s="145" t="n">
        <v>0</v>
      </c>
      <c r="E3297" s="145" t="n">
        <v>0</v>
      </c>
      <c r="F3297" s="149" t="n">
        <f aca="false">IF(REF_DT&lt;=LastDay,INDEX(IntraMonth_Buckets,MATCH($A3297,IntraSumMonths,0),1),INDEX(BucketTable,MATCH($A3297,SumMonths,0),1))</f>
        <v>5</v>
      </c>
      <c r="G3297" s="144" t="str">
        <f aca="false">INDEX(Book_Type,MATCH($B3297,Book,0),1)</f>
        <v>D</v>
      </c>
      <c r="H3297" s="144" t="str">
        <f aca="false">$F3297&amp;$C3297</f>
        <v>5IF-NGPL/OK-NW</v>
      </c>
    </row>
    <row r="3298" customFormat="false" ht="12.75" hidden="false" customHeight="false" outlineLevel="0" collapsed="false">
      <c r="A3298" s="148" t="n">
        <v>37653</v>
      </c>
      <c r="B3298" s="144" t="s">
        <v>121</v>
      </c>
      <c r="C3298" s="144" t="s">
        <v>27</v>
      </c>
      <c r="D3298" s="145" t="n">
        <v>495574.4134</v>
      </c>
      <c r="E3298" s="145" t="n">
        <v>-49557.44134</v>
      </c>
      <c r="F3298" s="149" t="n">
        <f aca="false">IF(REF_DT&lt;=LastDay,INDEX(IntraMonth_Buckets,MATCH($A3298,IntraSumMonths,0),1),INDEX(BucketTable,MATCH($A3298,SumMonths,0),1))</f>
        <v>5</v>
      </c>
      <c r="G3298" s="144" t="str">
        <f aca="false">INDEX(Book_Type,MATCH($B3298,Book,0),1)</f>
        <v>D</v>
      </c>
      <c r="H3298" s="144" t="str">
        <f aca="false">$F3298&amp;$C3298</f>
        <v>5IF-NWPL_ROCKY_M</v>
      </c>
    </row>
    <row r="3299" customFormat="false" ht="12.75" hidden="false" customHeight="false" outlineLevel="0" collapsed="false">
      <c r="A3299" s="148" t="n">
        <v>37653</v>
      </c>
      <c r="B3299" s="144" t="s">
        <v>121</v>
      </c>
      <c r="C3299" s="144" t="s">
        <v>164</v>
      </c>
      <c r="D3299" s="145" t="n">
        <v>0</v>
      </c>
      <c r="E3299" s="145" t="n">
        <v>0</v>
      </c>
      <c r="F3299" s="149" t="n">
        <f aca="false">IF(REF_DT&lt;=LastDay,INDEX(IntraMonth_Buckets,MATCH($A3299,IntraSumMonths,0),1),INDEX(BucketTable,MATCH($A3299,SumMonths,0),1))</f>
        <v>5</v>
      </c>
      <c r="G3299" s="144" t="str">
        <f aca="false">INDEX(Book_Type,MATCH($B3299,Book,0),1)</f>
        <v>D</v>
      </c>
      <c r="H3299" s="144" t="str">
        <f aca="false">$F3299&amp;$C3299</f>
        <v>5IF-PAN/TX/OK</v>
      </c>
    </row>
    <row r="3300" customFormat="false" ht="12.75" hidden="false" customHeight="false" outlineLevel="0" collapsed="false">
      <c r="A3300" s="148" t="n">
        <v>37681</v>
      </c>
      <c r="B3300" s="144" t="s">
        <v>121</v>
      </c>
      <c r="C3300" s="144" t="s">
        <v>38</v>
      </c>
      <c r="D3300" s="145" t="n">
        <v>448488.492</v>
      </c>
      <c r="E3300" s="145" t="n">
        <v>0</v>
      </c>
      <c r="F3300" s="149" t="n">
        <f aca="false">IF(REF_DT&lt;=LastDay,INDEX(IntraMonth_Buckets,MATCH($A3300,IntraSumMonths,0),1),INDEX(BucketTable,MATCH($A3300,SumMonths,0),1))</f>
        <v>5</v>
      </c>
      <c r="G3300" s="144" t="str">
        <f aca="false">INDEX(Book_Type,MATCH($B3300,Book,0),1)</f>
        <v>D</v>
      </c>
      <c r="H3300" s="144" t="str">
        <f aca="false">$F3300&amp;$C3300</f>
        <v>5IF-CIG/GLENROCK</v>
      </c>
    </row>
    <row r="3301" customFormat="false" ht="12.75" hidden="false" customHeight="false" outlineLevel="0" collapsed="false">
      <c r="A3301" s="148" t="n">
        <v>37681</v>
      </c>
      <c r="B3301" s="144" t="s">
        <v>121</v>
      </c>
      <c r="C3301" s="144" t="s">
        <v>36</v>
      </c>
      <c r="D3301" s="145" t="n">
        <v>267318.4311</v>
      </c>
      <c r="E3301" s="145" t="n">
        <v>-2673.184311</v>
      </c>
      <c r="F3301" s="149" t="n">
        <f aca="false">IF(REF_DT&lt;=LastDay,INDEX(IntraMonth_Buckets,MATCH($A3301,IntraSumMonths,0),1),INDEX(BucketTable,MATCH($A3301,SumMonths,0),1))</f>
        <v>5</v>
      </c>
      <c r="G3301" s="144" t="str">
        <f aca="false">INDEX(Book_Type,MATCH($B3301,Book,0),1)</f>
        <v>D</v>
      </c>
      <c r="H3301" s="144" t="str">
        <f aca="false">$F3301&amp;$C3301</f>
        <v>5IF-CIG/RKYMTN</v>
      </c>
    </row>
    <row r="3302" customFormat="false" ht="12.75" hidden="false" customHeight="false" outlineLevel="0" collapsed="false">
      <c r="A3302" s="148" t="n">
        <v>37681</v>
      </c>
      <c r="B3302" s="144" t="s">
        <v>121</v>
      </c>
      <c r="C3302" s="144" t="s">
        <v>162</v>
      </c>
      <c r="D3302" s="145" t="n">
        <v>-9644.9138</v>
      </c>
      <c r="E3302" s="145" t="n">
        <v>241.122845</v>
      </c>
      <c r="F3302" s="149" t="n">
        <f aca="false">IF(REF_DT&lt;=LastDay,INDEX(IntraMonth_Buckets,MATCH($A3302,IntraSumMonths,0),1),INDEX(BucketTable,MATCH($A3302,SumMonths,0),1))</f>
        <v>5</v>
      </c>
      <c r="G3302" s="144" t="str">
        <f aca="false">INDEX(Book_Type,MATCH($B3302,Book,0),1)</f>
        <v>D</v>
      </c>
      <c r="H3302" s="144" t="str">
        <f aca="false">$F3302&amp;$C3302</f>
        <v>5IF-NGPL/MIDCON</v>
      </c>
    </row>
    <row r="3303" customFormat="false" ht="12.75" hidden="false" customHeight="false" outlineLevel="0" collapsed="false">
      <c r="A3303" s="148" t="n">
        <v>37681</v>
      </c>
      <c r="B3303" s="144" t="s">
        <v>121</v>
      </c>
      <c r="C3303" s="144" t="s">
        <v>169</v>
      </c>
      <c r="D3303" s="145" t="n">
        <v>0</v>
      </c>
      <c r="E3303" s="145" t="n">
        <v>0</v>
      </c>
      <c r="F3303" s="149" t="n">
        <f aca="false">IF(REF_DT&lt;=LastDay,INDEX(IntraMonth_Buckets,MATCH($A3303,IntraSumMonths,0),1),INDEX(BucketTable,MATCH($A3303,SumMonths,0),1))</f>
        <v>5</v>
      </c>
      <c r="G3303" s="144" t="str">
        <f aca="false">INDEX(Book_Type,MATCH($B3303,Book,0),1)</f>
        <v>D</v>
      </c>
      <c r="H3303" s="144" t="str">
        <f aca="false">$F3303&amp;$C3303</f>
        <v>5IF-NGPL/OK-NW</v>
      </c>
    </row>
    <row r="3304" customFormat="false" ht="12.75" hidden="false" customHeight="false" outlineLevel="0" collapsed="false">
      <c r="A3304" s="148" t="n">
        <v>37681</v>
      </c>
      <c r="B3304" s="144" t="s">
        <v>121</v>
      </c>
      <c r="C3304" s="144" t="s">
        <v>27</v>
      </c>
      <c r="D3304" s="145" t="n">
        <v>547155.9602</v>
      </c>
      <c r="E3304" s="145" t="n">
        <v>-54715.59602</v>
      </c>
      <c r="F3304" s="149" t="n">
        <f aca="false">IF(REF_DT&lt;=LastDay,INDEX(IntraMonth_Buckets,MATCH($A3304,IntraSumMonths,0),1),INDEX(BucketTable,MATCH($A3304,SumMonths,0),1))</f>
        <v>5</v>
      </c>
      <c r="G3304" s="144" t="str">
        <f aca="false">INDEX(Book_Type,MATCH($B3304,Book,0),1)</f>
        <v>D</v>
      </c>
      <c r="H3304" s="144" t="str">
        <f aca="false">$F3304&amp;$C3304</f>
        <v>5IF-NWPL_ROCKY_M</v>
      </c>
    </row>
    <row r="3305" customFormat="false" ht="12.75" hidden="false" customHeight="false" outlineLevel="0" collapsed="false">
      <c r="A3305" s="148" t="n">
        <v>37681</v>
      </c>
      <c r="B3305" s="144" t="s">
        <v>121</v>
      </c>
      <c r="C3305" s="144" t="s">
        <v>164</v>
      </c>
      <c r="D3305" s="145" t="n">
        <v>0</v>
      </c>
      <c r="E3305" s="145" t="n">
        <v>0</v>
      </c>
      <c r="F3305" s="149" t="n">
        <f aca="false">IF(REF_DT&lt;=LastDay,INDEX(IntraMonth_Buckets,MATCH($A3305,IntraSumMonths,0),1),INDEX(BucketTable,MATCH($A3305,SumMonths,0),1))</f>
        <v>5</v>
      </c>
      <c r="G3305" s="144" t="str">
        <f aca="false">INDEX(Book_Type,MATCH($B3305,Book,0),1)</f>
        <v>D</v>
      </c>
      <c r="H3305" s="144" t="str">
        <f aca="false">$F3305&amp;$C3305</f>
        <v>5IF-PAN/TX/OK</v>
      </c>
    </row>
    <row r="3306" customFormat="false" ht="12.75" hidden="false" customHeight="false" outlineLevel="0" collapsed="false">
      <c r="A3306" s="148" t="n">
        <v>37712</v>
      </c>
      <c r="B3306" s="144" t="s">
        <v>121</v>
      </c>
      <c r="C3306" s="144" t="s">
        <v>38</v>
      </c>
      <c r="D3306" s="145" t="n">
        <v>432649.4884</v>
      </c>
      <c r="E3306" s="145" t="n">
        <v>0</v>
      </c>
      <c r="F3306" s="149" t="n">
        <f aca="false">IF(REF_DT&lt;=LastDay,INDEX(IntraMonth_Buckets,MATCH($A3306,IntraSumMonths,0),1),INDEX(BucketTable,MATCH($A3306,SumMonths,0),1))</f>
        <v>6</v>
      </c>
      <c r="G3306" s="144" t="str">
        <f aca="false">INDEX(Book_Type,MATCH($B3306,Book,0),1)</f>
        <v>D</v>
      </c>
      <c r="H3306" s="144" t="str">
        <f aca="false">$F3306&amp;$C3306</f>
        <v>6IF-CIG/GLENROCK</v>
      </c>
    </row>
    <row r="3307" customFormat="false" ht="12.75" hidden="false" customHeight="false" outlineLevel="0" collapsed="false">
      <c r="A3307" s="148" t="n">
        <v>37712</v>
      </c>
      <c r="B3307" s="144" t="s">
        <v>121</v>
      </c>
      <c r="C3307" s="144" t="s">
        <v>36</v>
      </c>
      <c r="D3307" s="145" t="n">
        <v>207825.5852</v>
      </c>
      <c r="E3307" s="145" t="n">
        <v>-2078.255852</v>
      </c>
      <c r="F3307" s="149" t="n">
        <f aca="false">IF(REF_DT&lt;=LastDay,INDEX(IntraMonth_Buckets,MATCH($A3307,IntraSumMonths,0),1),INDEX(BucketTable,MATCH($A3307,SumMonths,0),1))</f>
        <v>6</v>
      </c>
      <c r="G3307" s="144" t="str">
        <f aca="false">INDEX(Book_Type,MATCH($B3307,Book,0),1)</f>
        <v>D</v>
      </c>
      <c r="H3307" s="144" t="str">
        <f aca="false">$F3307&amp;$C3307</f>
        <v>6IF-CIG/RKYMTN</v>
      </c>
    </row>
    <row r="3308" customFormat="false" ht="12.75" hidden="false" customHeight="false" outlineLevel="0" collapsed="false">
      <c r="A3308" s="148" t="n">
        <v>37712</v>
      </c>
      <c r="B3308" s="144" t="s">
        <v>121</v>
      </c>
      <c r="C3308" s="144" t="s">
        <v>162</v>
      </c>
      <c r="D3308" s="145" t="n">
        <v>9614.4331</v>
      </c>
      <c r="E3308" s="145" t="n">
        <v>-24.03608275</v>
      </c>
      <c r="F3308" s="149" t="n">
        <f aca="false">IF(REF_DT&lt;=LastDay,INDEX(IntraMonth_Buckets,MATCH($A3308,IntraSumMonths,0),1),INDEX(BucketTable,MATCH($A3308,SumMonths,0),1))</f>
        <v>6</v>
      </c>
      <c r="G3308" s="144" t="str">
        <f aca="false">INDEX(Book_Type,MATCH($B3308,Book,0),1)</f>
        <v>D</v>
      </c>
      <c r="H3308" s="144" t="str">
        <f aca="false">$F3308&amp;$C3308</f>
        <v>6IF-NGPL/MIDCON</v>
      </c>
    </row>
    <row r="3309" customFormat="false" ht="12.75" hidden="false" customHeight="false" outlineLevel="0" collapsed="false">
      <c r="A3309" s="148" t="n">
        <v>37712</v>
      </c>
      <c r="B3309" s="144" t="s">
        <v>121</v>
      </c>
      <c r="C3309" s="144" t="s">
        <v>169</v>
      </c>
      <c r="D3309" s="145" t="n">
        <v>0</v>
      </c>
      <c r="E3309" s="145" t="n">
        <v>0</v>
      </c>
      <c r="F3309" s="149" t="n">
        <f aca="false">IF(REF_DT&lt;=LastDay,INDEX(IntraMonth_Buckets,MATCH($A3309,IntraSumMonths,0),1),INDEX(BucketTable,MATCH($A3309,SumMonths,0),1))</f>
        <v>6</v>
      </c>
      <c r="G3309" s="144" t="str">
        <f aca="false">INDEX(Book_Type,MATCH($B3309,Book,0),1)</f>
        <v>D</v>
      </c>
      <c r="H3309" s="144" t="str">
        <f aca="false">$F3309&amp;$C3309</f>
        <v>6IF-NGPL/OK-NW</v>
      </c>
    </row>
    <row r="3310" customFormat="false" ht="12.75" hidden="false" customHeight="false" outlineLevel="0" collapsed="false">
      <c r="A3310" s="148" t="n">
        <v>37712</v>
      </c>
      <c r="B3310" s="144" t="s">
        <v>121</v>
      </c>
      <c r="C3310" s="144" t="s">
        <v>27</v>
      </c>
      <c r="D3310" s="145" t="n">
        <v>-193250.1047</v>
      </c>
      <c r="E3310" s="145" t="n">
        <v>19325.01047</v>
      </c>
      <c r="F3310" s="149" t="n">
        <f aca="false">IF(REF_DT&lt;=LastDay,INDEX(IntraMonth_Buckets,MATCH($A3310,IntraSumMonths,0),1),INDEX(BucketTable,MATCH($A3310,SumMonths,0),1))</f>
        <v>6</v>
      </c>
      <c r="G3310" s="144" t="str">
        <f aca="false">INDEX(Book_Type,MATCH($B3310,Book,0),1)</f>
        <v>D</v>
      </c>
      <c r="H3310" s="144" t="str">
        <f aca="false">$F3310&amp;$C3310</f>
        <v>6IF-NWPL_ROCKY_M</v>
      </c>
    </row>
    <row r="3311" customFormat="false" ht="12.75" hidden="false" customHeight="false" outlineLevel="0" collapsed="false">
      <c r="A3311" s="148" t="n">
        <v>37712</v>
      </c>
      <c r="B3311" s="144" t="s">
        <v>121</v>
      </c>
      <c r="C3311" s="144" t="s">
        <v>164</v>
      </c>
      <c r="D3311" s="145" t="n">
        <v>0</v>
      </c>
      <c r="E3311" s="145" t="n">
        <v>0</v>
      </c>
      <c r="F3311" s="149" t="n">
        <f aca="false">IF(REF_DT&lt;=LastDay,INDEX(IntraMonth_Buckets,MATCH($A3311,IntraSumMonths,0),1),INDEX(BucketTable,MATCH($A3311,SumMonths,0),1))</f>
        <v>6</v>
      </c>
      <c r="G3311" s="144" t="str">
        <f aca="false">INDEX(Book_Type,MATCH($B3311,Book,0),1)</f>
        <v>D</v>
      </c>
      <c r="H3311" s="144" t="str">
        <f aca="false">$F3311&amp;$C3311</f>
        <v>6IF-PAN/TX/OK</v>
      </c>
    </row>
    <row r="3312" customFormat="false" ht="12.75" hidden="false" customHeight="false" outlineLevel="0" collapsed="false">
      <c r="A3312" s="148" t="n">
        <v>37742</v>
      </c>
      <c r="B3312" s="144" t="s">
        <v>121</v>
      </c>
      <c r="C3312" s="144" t="s">
        <v>38</v>
      </c>
      <c r="D3312" s="145" t="n">
        <v>445663.3347</v>
      </c>
      <c r="E3312" s="145" t="n">
        <v>0</v>
      </c>
      <c r="F3312" s="149" t="n">
        <f aca="false">IF(REF_DT&lt;=LastDay,INDEX(IntraMonth_Buckets,MATCH($A3312,IntraSumMonths,0),1),INDEX(BucketTable,MATCH($A3312,SumMonths,0),1))</f>
        <v>6</v>
      </c>
      <c r="G3312" s="144" t="str">
        <f aca="false">INDEX(Book_Type,MATCH($B3312,Book,0),1)</f>
        <v>D</v>
      </c>
      <c r="H3312" s="144" t="str">
        <f aca="false">$F3312&amp;$C3312</f>
        <v>6IF-CIG/GLENROCK</v>
      </c>
    </row>
    <row r="3313" customFormat="false" ht="12.75" hidden="false" customHeight="false" outlineLevel="0" collapsed="false">
      <c r="A3313" s="148" t="n">
        <v>37742</v>
      </c>
      <c r="B3313" s="144" t="s">
        <v>121</v>
      </c>
      <c r="C3313" s="144" t="s">
        <v>36</v>
      </c>
      <c r="D3313" s="145" t="n">
        <v>250299.8633</v>
      </c>
      <c r="E3313" s="145" t="n">
        <v>-2502.998633</v>
      </c>
      <c r="F3313" s="149" t="n">
        <f aca="false">IF(REF_DT&lt;=LastDay,INDEX(IntraMonth_Buckets,MATCH($A3313,IntraSumMonths,0),1),INDEX(BucketTable,MATCH($A3313,SumMonths,0),1))</f>
        <v>6</v>
      </c>
      <c r="G3313" s="144" t="str">
        <f aca="false">INDEX(Book_Type,MATCH($B3313,Book,0),1)</f>
        <v>D</v>
      </c>
      <c r="H3313" s="144" t="str">
        <f aca="false">$F3313&amp;$C3313</f>
        <v>6IF-CIG/RKYMTN</v>
      </c>
    </row>
    <row r="3314" customFormat="false" ht="12.75" hidden="false" customHeight="false" outlineLevel="0" collapsed="false">
      <c r="A3314" s="148" t="n">
        <v>37742</v>
      </c>
      <c r="B3314" s="144" t="s">
        <v>121</v>
      </c>
      <c r="C3314" s="144" t="s">
        <v>162</v>
      </c>
      <c r="D3314" s="145" t="n">
        <v>-9584.1577</v>
      </c>
      <c r="E3314" s="145" t="n">
        <v>23.96039425</v>
      </c>
      <c r="F3314" s="149" t="n">
        <f aca="false">IF(REF_DT&lt;=LastDay,INDEX(IntraMonth_Buckets,MATCH($A3314,IntraSumMonths,0),1),INDEX(BucketTable,MATCH($A3314,SumMonths,0),1))</f>
        <v>6</v>
      </c>
      <c r="G3314" s="144" t="str">
        <f aca="false">INDEX(Book_Type,MATCH($B3314,Book,0),1)</f>
        <v>D</v>
      </c>
      <c r="H3314" s="144" t="str">
        <f aca="false">$F3314&amp;$C3314</f>
        <v>6IF-NGPL/MIDCON</v>
      </c>
    </row>
    <row r="3315" customFormat="false" ht="12.75" hidden="false" customHeight="false" outlineLevel="0" collapsed="false">
      <c r="A3315" s="148" t="n">
        <v>37742</v>
      </c>
      <c r="B3315" s="144" t="s">
        <v>121</v>
      </c>
      <c r="C3315" s="144" t="s">
        <v>169</v>
      </c>
      <c r="D3315" s="145" t="n">
        <v>0</v>
      </c>
      <c r="E3315" s="145" t="n">
        <v>0</v>
      </c>
      <c r="F3315" s="149" t="n">
        <f aca="false">IF(REF_DT&lt;=LastDay,INDEX(IntraMonth_Buckets,MATCH($A3315,IntraSumMonths,0),1),INDEX(BucketTable,MATCH($A3315,SumMonths,0),1))</f>
        <v>6</v>
      </c>
      <c r="G3315" s="144" t="str">
        <f aca="false">INDEX(Book_Type,MATCH($B3315,Book,0),1)</f>
        <v>D</v>
      </c>
      <c r="H3315" s="144" t="str">
        <f aca="false">$F3315&amp;$C3315</f>
        <v>6IF-NGPL/OK-NW</v>
      </c>
    </row>
    <row r="3316" customFormat="false" ht="12.75" hidden="false" customHeight="false" outlineLevel="0" collapsed="false">
      <c r="A3316" s="148" t="n">
        <v>37742</v>
      </c>
      <c r="B3316" s="144" t="s">
        <v>121</v>
      </c>
      <c r="C3316" s="144" t="s">
        <v>27</v>
      </c>
      <c r="D3316" s="145" t="n">
        <v>-199062.9561</v>
      </c>
      <c r="E3316" s="145" t="n">
        <v>19906.29561</v>
      </c>
      <c r="F3316" s="149" t="n">
        <f aca="false">IF(REF_DT&lt;=LastDay,INDEX(IntraMonth_Buckets,MATCH($A3316,IntraSumMonths,0),1),INDEX(BucketTable,MATCH($A3316,SumMonths,0),1))</f>
        <v>6</v>
      </c>
      <c r="G3316" s="144" t="str">
        <f aca="false">INDEX(Book_Type,MATCH($B3316,Book,0),1)</f>
        <v>D</v>
      </c>
      <c r="H3316" s="144" t="str">
        <f aca="false">$F3316&amp;$C3316</f>
        <v>6IF-NWPL_ROCKY_M</v>
      </c>
    </row>
    <row r="3317" customFormat="false" ht="12.75" hidden="false" customHeight="false" outlineLevel="0" collapsed="false">
      <c r="A3317" s="148" t="n">
        <v>37742</v>
      </c>
      <c r="B3317" s="144" t="s">
        <v>121</v>
      </c>
      <c r="C3317" s="144" t="s">
        <v>164</v>
      </c>
      <c r="D3317" s="145" t="n">
        <v>0</v>
      </c>
      <c r="E3317" s="145" t="n">
        <v>0</v>
      </c>
      <c r="F3317" s="149" t="n">
        <f aca="false">IF(REF_DT&lt;=LastDay,INDEX(IntraMonth_Buckets,MATCH($A3317,IntraSumMonths,0),1),INDEX(BucketTable,MATCH($A3317,SumMonths,0),1))</f>
        <v>6</v>
      </c>
      <c r="G3317" s="144" t="str">
        <f aca="false">INDEX(Book_Type,MATCH($B3317,Book,0),1)</f>
        <v>D</v>
      </c>
      <c r="H3317" s="144" t="str">
        <f aca="false">$F3317&amp;$C3317</f>
        <v>6IF-PAN/TX/OK</v>
      </c>
    </row>
    <row r="3318" customFormat="false" ht="12.75" hidden="false" customHeight="false" outlineLevel="0" collapsed="false">
      <c r="A3318" s="148" t="n">
        <v>37773</v>
      </c>
      <c r="B3318" s="144" t="s">
        <v>121</v>
      </c>
      <c r="C3318" s="144" t="s">
        <v>38</v>
      </c>
      <c r="D3318" s="145" t="n">
        <v>429839.7751</v>
      </c>
      <c r="E3318" s="145" t="n">
        <v>0</v>
      </c>
      <c r="F3318" s="149" t="n">
        <f aca="false">IF(REF_DT&lt;=LastDay,INDEX(IntraMonth_Buckets,MATCH($A3318,IntraSumMonths,0),1),INDEX(BucketTable,MATCH($A3318,SumMonths,0),1))</f>
        <v>6</v>
      </c>
      <c r="G3318" s="144" t="str">
        <f aca="false">INDEX(Book_Type,MATCH($B3318,Book,0),1)</f>
        <v>D</v>
      </c>
      <c r="H3318" s="144" t="str">
        <f aca="false">$F3318&amp;$C3318</f>
        <v>6IF-CIG/GLENROCK</v>
      </c>
    </row>
    <row r="3319" customFormat="false" ht="12.75" hidden="false" customHeight="false" outlineLevel="0" collapsed="false">
      <c r="A3319" s="148" t="n">
        <v>37773</v>
      </c>
      <c r="B3319" s="144" t="s">
        <v>121</v>
      </c>
      <c r="C3319" s="144" t="s">
        <v>36</v>
      </c>
      <c r="D3319" s="145" t="n">
        <v>206475.9239</v>
      </c>
      <c r="E3319" s="145" t="n">
        <v>-2064.759239</v>
      </c>
      <c r="F3319" s="149" t="n">
        <f aca="false">IF(REF_DT&lt;=LastDay,INDEX(IntraMonth_Buckets,MATCH($A3319,IntraSumMonths,0),1),INDEX(BucketTable,MATCH($A3319,SumMonths,0),1))</f>
        <v>6</v>
      </c>
      <c r="G3319" s="144" t="str">
        <f aca="false">INDEX(Book_Type,MATCH($B3319,Book,0),1)</f>
        <v>D</v>
      </c>
      <c r="H3319" s="144" t="str">
        <f aca="false">$F3319&amp;$C3319</f>
        <v>6IF-CIG/RKYMTN</v>
      </c>
    </row>
    <row r="3320" customFormat="false" ht="12.75" hidden="false" customHeight="false" outlineLevel="0" collapsed="false">
      <c r="A3320" s="148" t="n">
        <v>37773</v>
      </c>
      <c r="B3320" s="144" t="s">
        <v>121</v>
      </c>
      <c r="C3320" s="144" t="s">
        <v>162</v>
      </c>
      <c r="D3320" s="145" t="n">
        <v>9551.9949</v>
      </c>
      <c r="E3320" s="145" t="n">
        <v>-23.87998725</v>
      </c>
      <c r="F3320" s="149" t="n">
        <f aca="false">IF(REF_DT&lt;=LastDay,INDEX(IntraMonth_Buckets,MATCH($A3320,IntraSumMonths,0),1),INDEX(BucketTable,MATCH($A3320,SumMonths,0),1))</f>
        <v>6</v>
      </c>
      <c r="G3320" s="144" t="str">
        <f aca="false">INDEX(Book_Type,MATCH($B3320,Book,0),1)</f>
        <v>D</v>
      </c>
      <c r="H3320" s="144" t="str">
        <f aca="false">$F3320&amp;$C3320</f>
        <v>6IF-NGPL/MIDCON</v>
      </c>
    </row>
    <row r="3321" customFormat="false" ht="12.75" hidden="false" customHeight="false" outlineLevel="0" collapsed="false">
      <c r="A3321" s="148" t="n">
        <v>37773</v>
      </c>
      <c r="B3321" s="144" t="s">
        <v>121</v>
      </c>
      <c r="C3321" s="144" t="s">
        <v>169</v>
      </c>
      <c r="D3321" s="145" t="n">
        <v>0</v>
      </c>
      <c r="E3321" s="145" t="n">
        <v>0</v>
      </c>
      <c r="F3321" s="149" t="n">
        <f aca="false">IF(REF_DT&lt;=LastDay,INDEX(IntraMonth_Buckets,MATCH($A3321,IntraSumMonths,0),1),INDEX(BucketTable,MATCH($A3321,SumMonths,0),1))</f>
        <v>6</v>
      </c>
      <c r="G3321" s="144" t="str">
        <f aca="false">INDEX(Book_Type,MATCH($B3321,Book,0),1)</f>
        <v>D</v>
      </c>
      <c r="H3321" s="144" t="str">
        <f aca="false">$F3321&amp;$C3321</f>
        <v>6IF-NGPL/OK-NW</v>
      </c>
    </row>
    <row r="3322" customFormat="false" ht="12.75" hidden="false" customHeight="false" outlineLevel="0" collapsed="false">
      <c r="A3322" s="148" t="n">
        <v>37773</v>
      </c>
      <c r="B3322" s="144" t="s">
        <v>121</v>
      </c>
      <c r="C3322" s="144" t="s">
        <v>27</v>
      </c>
      <c r="D3322" s="145" t="n">
        <v>-191995.0994</v>
      </c>
      <c r="E3322" s="145" t="n">
        <v>19199.50994</v>
      </c>
      <c r="F3322" s="149" t="n">
        <f aca="false">IF(REF_DT&lt;=LastDay,INDEX(IntraMonth_Buckets,MATCH($A3322,IntraSumMonths,0),1),INDEX(BucketTable,MATCH($A3322,SumMonths,0),1))</f>
        <v>6</v>
      </c>
      <c r="G3322" s="144" t="str">
        <f aca="false">INDEX(Book_Type,MATCH($B3322,Book,0),1)</f>
        <v>D</v>
      </c>
      <c r="H3322" s="144" t="str">
        <f aca="false">$F3322&amp;$C3322</f>
        <v>6IF-NWPL_ROCKY_M</v>
      </c>
    </row>
    <row r="3323" customFormat="false" ht="12.75" hidden="false" customHeight="false" outlineLevel="0" collapsed="false">
      <c r="A3323" s="148" t="n">
        <v>37773</v>
      </c>
      <c r="B3323" s="144" t="s">
        <v>121</v>
      </c>
      <c r="C3323" s="144" t="s">
        <v>164</v>
      </c>
      <c r="D3323" s="145" t="n">
        <v>0</v>
      </c>
      <c r="E3323" s="145" t="n">
        <v>0</v>
      </c>
      <c r="F3323" s="149" t="n">
        <f aca="false">IF(REF_DT&lt;=LastDay,INDEX(IntraMonth_Buckets,MATCH($A3323,IntraSumMonths,0),1),INDEX(BucketTable,MATCH($A3323,SumMonths,0),1))</f>
        <v>6</v>
      </c>
      <c r="G3323" s="144" t="str">
        <f aca="false">INDEX(Book_Type,MATCH($B3323,Book,0),1)</f>
        <v>D</v>
      </c>
      <c r="H3323" s="144" t="str">
        <f aca="false">$F3323&amp;$C3323</f>
        <v>6IF-PAN/TX/OK</v>
      </c>
    </row>
    <row r="3324" customFormat="false" ht="12.75" hidden="false" customHeight="false" outlineLevel="0" collapsed="false">
      <c r="A3324" s="148" t="n">
        <v>37803</v>
      </c>
      <c r="B3324" s="144" t="s">
        <v>121</v>
      </c>
      <c r="C3324" s="144" t="s">
        <v>38</v>
      </c>
      <c r="D3324" s="145" t="n">
        <v>442679.5873</v>
      </c>
      <c r="E3324" s="145" t="n">
        <v>0</v>
      </c>
      <c r="F3324" s="149" t="n">
        <f aca="false">IF(REF_DT&lt;=LastDay,INDEX(IntraMonth_Buckets,MATCH($A3324,IntraSumMonths,0),1),INDEX(BucketTable,MATCH($A3324,SumMonths,0),1))</f>
        <v>6</v>
      </c>
      <c r="G3324" s="144" t="str">
        <f aca="false">INDEX(Book_Type,MATCH($B3324,Book,0),1)</f>
        <v>D</v>
      </c>
      <c r="H3324" s="144" t="str">
        <f aca="false">$F3324&amp;$C3324</f>
        <v>6IF-CIG/GLENROCK</v>
      </c>
    </row>
    <row r="3325" customFormat="false" ht="12.75" hidden="false" customHeight="false" outlineLevel="0" collapsed="false">
      <c r="A3325" s="148" t="n">
        <v>37803</v>
      </c>
      <c r="B3325" s="144" t="s">
        <v>121</v>
      </c>
      <c r="C3325" s="144" t="s">
        <v>36</v>
      </c>
      <c r="D3325" s="145" t="n">
        <v>239104.097</v>
      </c>
      <c r="E3325" s="145" t="n">
        <v>-2391.04097</v>
      </c>
      <c r="F3325" s="149" t="n">
        <f aca="false">IF(REF_DT&lt;=LastDay,INDEX(IntraMonth_Buckets,MATCH($A3325,IntraSumMonths,0),1),INDEX(BucketTable,MATCH($A3325,SumMonths,0),1))</f>
        <v>6</v>
      </c>
      <c r="G3325" s="144" t="str">
        <f aca="false">INDEX(Book_Type,MATCH($B3325,Book,0),1)</f>
        <v>D</v>
      </c>
      <c r="H3325" s="144" t="str">
        <f aca="false">$F3325&amp;$C3325</f>
        <v>6IF-CIG/RKYMTN</v>
      </c>
    </row>
    <row r="3326" customFormat="false" ht="12.75" hidden="false" customHeight="false" outlineLevel="0" collapsed="false">
      <c r="A3326" s="148" t="n">
        <v>37803</v>
      </c>
      <c r="B3326" s="144" t="s">
        <v>121</v>
      </c>
      <c r="C3326" s="144" t="s">
        <v>162</v>
      </c>
      <c r="D3326" s="145" t="n">
        <v>-0.0001</v>
      </c>
      <c r="E3326" s="145" t="n">
        <v>2.5E-007</v>
      </c>
      <c r="F3326" s="149" t="n">
        <f aca="false">IF(REF_DT&lt;=LastDay,INDEX(IntraMonth_Buckets,MATCH($A3326,IntraSumMonths,0),1),INDEX(BucketTable,MATCH($A3326,SumMonths,0),1))</f>
        <v>6</v>
      </c>
      <c r="G3326" s="144" t="str">
        <f aca="false">INDEX(Book_Type,MATCH($B3326,Book,0),1)</f>
        <v>D</v>
      </c>
      <c r="H3326" s="144" t="str">
        <f aca="false">$F3326&amp;$C3326</f>
        <v>6IF-NGPL/MIDCON</v>
      </c>
    </row>
    <row r="3327" customFormat="false" ht="12.75" hidden="false" customHeight="false" outlineLevel="0" collapsed="false">
      <c r="A3327" s="148" t="n">
        <v>37803</v>
      </c>
      <c r="B3327" s="144" t="s">
        <v>121</v>
      </c>
      <c r="C3327" s="144" t="s">
        <v>169</v>
      </c>
      <c r="D3327" s="145" t="n">
        <v>0</v>
      </c>
      <c r="E3327" s="145" t="n">
        <v>0</v>
      </c>
      <c r="F3327" s="149" t="n">
        <f aca="false">IF(REF_DT&lt;=LastDay,INDEX(IntraMonth_Buckets,MATCH($A3327,IntraSumMonths,0),1),INDEX(BucketTable,MATCH($A3327,SumMonths,0),1))</f>
        <v>6</v>
      </c>
      <c r="G3327" s="144" t="str">
        <f aca="false">INDEX(Book_Type,MATCH($B3327,Book,0),1)</f>
        <v>D</v>
      </c>
      <c r="H3327" s="144" t="str">
        <f aca="false">$F3327&amp;$C3327</f>
        <v>6IF-NGPL/OK-NW</v>
      </c>
    </row>
    <row r="3328" customFormat="false" ht="12.75" hidden="false" customHeight="false" outlineLevel="0" collapsed="false">
      <c r="A3328" s="148" t="n">
        <v>37803</v>
      </c>
      <c r="B3328" s="144" t="s">
        <v>121</v>
      </c>
      <c r="C3328" s="144" t="s">
        <v>27</v>
      </c>
      <c r="D3328" s="145" t="n">
        <v>-197730.2155</v>
      </c>
      <c r="E3328" s="145" t="n">
        <v>19773.02155</v>
      </c>
      <c r="F3328" s="149" t="n">
        <f aca="false">IF(REF_DT&lt;=LastDay,INDEX(IntraMonth_Buckets,MATCH($A3328,IntraSumMonths,0),1),INDEX(BucketTable,MATCH($A3328,SumMonths,0),1))</f>
        <v>6</v>
      </c>
      <c r="G3328" s="144" t="str">
        <f aca="false">INDEX(Book_Type,MATCH($B3328,Book,0),1)</f>
        <v>D</v>
      </c>
      <c r="H3328" s="144" t="str">
        <f aca="false">$F3328&amp;$C3328</f>
        <v>6IF-NWPL_ROCKY_M</v>
      </c>
    </row>
    <row r="3329" customFormat="false" ht="12.75" hidden="false" customHeight="false" outlineLevel="0" collapsed="false">
      <c r="A3329" s="148" t="n">
        <v>37803</v>
      </c>
      <c r="B3329" s="144" t="s">
        <v>121</v>
      </c>
      <c r="C3329" s="144" t="s">
        <v>164</v>
      </c>
      <c r="D3329" s="145" t="n">
        <v>0</v>
      </c>
      <c r="E3329" s="145" t="n">
        <v>0</v>
      </c>
      <c r="F3329" s="149" t="n">
        <f aca="false">IF(REF_DT&lt;=LastDay,INDEX(IntraMonth_Buckets,MATCH($A3329,IntraSumMonths,0),1),INDEX(BucketTable,MATCH($A3329,SumMonths,0),1))</f>
        <v>6</v>
      </c>
      <c r="G3329" s="144" t="str">
        <f aca="false">INDEX(Book_Type,MATCH($B3329,Book,0),1)</f>
        <v>D</v>
      </c>
      <c r="H3329" s="144" t="str">
        <f aca="false">$F3329&amp;$C3329</f>
        <v>6IF-PAN/TX/OK</v>
      </c>
    </row>
    <row r="3330" customFormat="false" ht="12.75" hidden="false" customHeight="false" outlineLevel="0" collapsed="false">
      <c r="A3330" s="148" t="n">
        <v>37834</v>
      </c>
      <c r="B3330" s="144" t="s">
        <v>121</v>
      </c>
      <c r="C3330" s="144" t="s">
        <v>38</v>
      </c>
      <c r="D3330" s="145" t="n">
        <v>441099.0508</v>
      </c>
      <c r="E3330" s="145" t="n">
        <v>0</v>
      </c>
      <c r="F3330" s="149" t="n">
        <f aca="false">IF(REF_DT&lt;=LastDay,INDEX(IntraMonth_Buckets,MATCH($A3330,IntraSumMonths,0),1),INDEX(BucketTable,MATCH($A3330,SumMonths,0),1))</f>
        <v>6</v>
      </c>
      <c r="G3330" s="144" t="str">
        <f aca="false">INDEX(Book_Type,MATCH($B3330,Book,0),1)</f>
        <v>D</v>
      </c>
      <c r="H3330" s="144" t="str">
        <f aca="false">$F3330&amp;$C3330</f>
        <v>6IF-CIG/GLENROCK</v>
      </c>
    </row>
    <row r="3331" customFormat="false" ht="12.75" hidden="false" customHeight="false" outlineLevel="0" collapsed="false">
      <c r="A3331" s="148" t="n">
        <v>37834</v>
      </c>
      <c r="B3331" s="144" t="s">
        <v>121</v>
      </c>
      <c r="C3331" s="144" t="s">
        <v>36</v>
      </c>
      <c r="D3331" s="145" t="n">
        <v>247736.4044</v>
      </c>
      <c r="E3331" s="145" t="n">
        <v>-2477.364044</v>
      </c>
      <c r="F3331" s="149" t="n">
        <f aca="false">IF(REF_DT&lt;=LastDay,INDEX(IntraMonth_Buckets,MATCH($A3331,IntraSumMonths,0),1),INDEX(BucketTable,MATCH($A3331,SumMonths,0),1))</f>
        <v>6</v>
      </c>
      <c r="G3331" s="144" t="str">
        <f aca="false">INDEX(Book_Type,MATCH($B3331,Book,0),1)</f>
        <v>D</v>
      </c>
      <c r="H3331" s="144" t="str">
        <f aca="false">$F3331&amp;$C3331</f>
        <v>6IF-CIG/RKYMTN</v>
      </c>
    </row>
    <row r="3332" customFormat="false" ht="12.75" hidden="false" customHeight="false" outlineLevel="0" collapsed="false">
      <c r="A3332" s="148" t="n">
        <v>37834</v>
      </c>
      <c r="B3332" s="144" t="s">
        <v>121</v>
      </c>
      <c r="C3332" s="144" t="s">
        <v>162</v>
      </c>
      <c r="D3332" s="145" t="n">
        <v>-9486.0011</v>
      </c>
      <c r="E3332" s="145" t="n">
        <v>23.71500275</v>
      </c>
      <c r="F3332" s="149" t="n">
        <f aca="false">IF(REF_DT&lt;=LastDay,INDEX(IntraMonth_Buckets,MATCH($A3332,IntraSumMonths,0),1),INDEX(BucketTable,MATCH($A3332,SumMonths,0),1))</f>
        <v>6</v>
      </c>
      <c r="G3332" s="144" t="str">
        <f aca="false">INDEX(Book_Type,MATCH($B3332,Book,0),1)</f>
        <v>D</v>
      </c>
      <c r="H3332" s="144" t="str">
        <f aca="false">$F3332&amp;$C3332</f>
        <v>6IF-NGPL/MIDCON</v>
      </c>
    </row>
    <row r="3333" customFormat="false" ht="12.75" hidden="false" customHeight="false" outlineLevel="0" collapsed="false">
      <c r="A3333" s="148" t="n">
        <v>37834</v>
      </c>
      <c r="B3333" s="144" t="s">
        <v>121</v>
      </c>
      <c r="C3333" s="144" t="s">
        <v>169</v>
      </c>
      <c r="D3333" s="145" t="n">
        <v>0</v>
      </c>
      <c r="E3333" s="145" t="n">
        <v>0</v>
      </c>
      <c r="F3333" s="149" t="n">
        <f aca="false">IF(REF_DT&lt;=LastDay,INDEX(IntraMonth_Buckets,MATCH($A3333,IntraSumMonths,0),1),INDEX(BucketTable,MATCH($A3333,SumMonths,0),1))</f>
        <v>6</v>
      </c>
      <c r="G3333" s="144" t="str">
        <f aca="false">INDEX(Book_Type,MATCH($B3333,Book,0),1)</f>
        <v>D</v>
      </c>
      <c r="H3333" s="144" t="str">
        <f aca="false">$F3333&amp;$C3333</f>
        <v>6IF-NGPL/OK-NW</v>
      </c>
    </row>
    <row r="3334" customFormat="false" ht="12.75" hidden="false" customHeight="false" outlineLevel="0" collapsed="false">
      <c r="A3334" s="148" t="n">
        <v>37834</v>
      </c>
      <c r="B3334" s="144" t="s">
        <v>121</v>
      </c>
      <c r="C3334" s="144" t="s">
        <v>27</v>
      </c>
      <c r="D3334" s="145" t="n">
        <v>-197024.2425</v>
      </c>
      <c r="E3334" s="145" t="n">
        <v>19702.42425</v>
      </c>
      <c r="F3334" s="149" t="n">
        <f aca="false">IF(REF_DT&lt;=LastDay,INDEX(IntraMonth_Buckets,MATCH($A3334,IntraSumMonths,0),1),INDEX(BucketTable,MATCH($A3334,SumMonths,0),1))</f>
        <v>6</v>
      </c>
      <c r="G3334" s="144" t="str">
        <f aca="false">INDEX(Book_Type,MATCH($B3334,Book,0),1)</f>
        <v>D</v>
      </c>
      <c r="H3334" s="144" t="str">
        <f aca="false">$F3334&amp;$C3334</f>
        <v>6IF-NWPL_ROCKY_M</v>
      </c>
    </row>
    <row r="3335" customFormat="false" ht="12.75" hidden="false" customHeight="false" outlineLevel="0" collapsed="false">
      <c r="A3335" s="148" t="n">
        <v>37834</v>
      </c>
      <c r="B3335" s="144" t="s">
        <v>121</v>
      </c>
      <c r="C3335" s="144" t="s">
        <v>164</v>
      </c>
      <c r="D3335" s="145" t="n">
        <v>0</v>
      </c>
      <c r="E3335" s="145" t="n">
        <v>0</v>
      </c>
      <c r="F3335" s="149" t="n">
        <f aca="false">IF(REF_DT&lt;=LastDay,INDEX(IntraMonth_Buckets,MATCH($A3335,IntraSumMonths,0),1),INDEX(BucketTable,MATCH($A3335,SumMonths,0),1))</f>
        <v>6</v>
      </c>
      <c r="G3335" s="144" t="str">
        <f aca="false">INDEX(Book_Type,MATCH($B3335,Book,0),1)</f>
        <v>D</v>
      </c>
      <c r="H3335" s="144" t="str">
        <f aca="false">$F3335&amp;$C3335</f>
        <v>6IF-PAN/TX/OK</v>
      </c>
    </row>
    <row r="3336" customFormat="false" ht="12.75" hidden="false" customHeight="false" outlineLevel="0" collapsed="false">
      <c r="A3336" s="148" t="n">
        <v>37865</v>
      </c>
      <c r="B3336" s="144" t="s">
        <v>121</v>
      </c>
      <c r="C3336" s="144" t="s">
        <v>38</v>
      </c>
      <c r="D3336" s="145" t="n">
        <v>425301.3213</v>
      </c>
      <c r="E3336" s="145" t="n">
        <v>0</v>
      </c>
      <c r="F3336" s="149" t="n">
        <f aca="false">IF(REF_DT&lt;=LastDay,INDEX(IntraMonth_Buckets,MATCH($A3336,IntraSumMonths,0),1),INDEX(BucketTable,MATCH($A3336,SumMonths,0),1))</f>
        <v>6</v>
      </c>
      <c r="G3336" s="144" t="str">
        <f aca="false">INDEX(Book_Type,MATCH($B3336,Book,0),1)</f>
        <v>D</v>
      </c>
      <c r="H3336" s="144" t="str">
        <f aca="false">$F3336&amp;$C3336</f>
        <v>6IF-CIG/GLENROCK</v>
      </c>
    </row>
    <row r="3337" customFormat="false" ht="12.75" hidden="false" customHeight="false" outlineLevel="0" collapsed="false">
      <c r="A3337" s="148" t="n">
        <v>37865</v>
      </c>
      <c r="B3337" s="144" t="s">
        <v>121</v>
      </c>
      <c r="C3337" s="144" t="s">
        <v>36</v>
      </c>
      <c r="D3337" s="145" t="n">
        <v>204295.8524</v>
      </c>
      <c r="E3337" s="145" t="n">
        <v>-2042.958524</v>
      </c>
      <c r="F3337" s="149" t="n">
        <f aca="false">IF(REF_DT&lt;=LastDay,INDEX(IntraMonth_Buckets,MATCH($A3337,IntraSumMonths,0),1),INDEX(BucketTable,MATCH($A3337,SumMonths,0),1))</f>
        <v>6</v>
      </c>
      <c r="G3337" s="144" t="str">
        <f aca="false">INDEX(Book_Type,MATCH($B3337,Book,0),1)</f>
        <v>D</v>
      </c>
      <c r="H3337" s="144" t="str">
        <f aca="false">$F3337&amp;$C3337</f>
        <v>6IF-CIG/RKYMTN</v>
      </c>
    </row>
    <row r="3338" customFormat="false" ht="12.75" hidden="false" customHeight="false" outlineLevel="0" collapsed="false">
      <c r="A3338" s="148" t="n">
        <v>37865</v>
      </c>
      <c r="B3338" s="144" t="s">
        <v>121</v>
      </c>
      <c r="C3338" s="144" t="s">
        <v>162</v>
      </c>
      <c r="D3338" s="145" t="n">
        <v>9451.1405</v>
      </c>
      <c r="E3338" s="145" t="n">
        <v>-23.62785125</v>
      </c>
      <c r="F3338" s="149" t="n">
        <f aca="false">IF(REF_DT&lt;=LastDay,INDEX(IntraMonth_Buckets,MATCH($A3338,IntraSumMonths,0),1),INDEX(BucketTable,MATCH($A3338,SumMonths,0),1))</f>
        <v>6</v>
      </c>
      <c r="G3338" s="144" t="str">
        <f aca="false">INDEX(Book_Type,MATCH($B3338,Book,0),1)</f>
        <v>D</v>
      </c>
      <c r="H3338" s="144" t="str">
        <f aca="false">$F3338&amp;$C3338</f>
        <v>6IF-NGPL/MIDCON</v>
      </c>
    </row>
    <row r="3339" customFormat="false" ht="12.75" hidden="false" customHeight="false" outlineLevel="0" collapsed="false">
      <c r="A3339" s="148" t="n">
        <v>37865</v>
      </c>
      <c r="B3339" s="144" t="s">
        <v>121</v>
      </c>
      <c r="C3339" s="144" t="s">
        <v>169</v>
      </c>
      <c r="D3339" s="145" t="n">
        <v>0</v>
      </c>
      <c r="E3339" s="145" t="n">
        <v>0</v>
      </c>
      <c r="F3339" s="149" t="n">
        <f aca="false">IF(REF_DT&lt;=LastDay,INDEX(IntraMonth_Buckets,MATCH($A3339,IntraSumMonths,0),1),INDEX(BucketTable,MATCH($A3339,SumMonths,0),1))</f>
        <v>6</v>
      </c>
      <c r="G3339" s="144" t="str">
        <f aca="false">INDEX(Book_Type,MATCH($B3339,Book,0),1)</f>
        <v>D</v>
      </c>
      <c r="H3339" s="144" t="str">
        <f aca="false">$F3339&amp;$C3339</f>
        <v>6IF-NGPL/OK-NW</v>
      </c>
    </row>
    <row r="3340" customFormat="false" ht="12.75" hidden="false" customHeight="false" outlineLevel="0" collapsed="false">
      <c r="A3340" s="148" t="n">
        <v>37865</v>
      </c>
      <c r="B3340" s="144" t="s">
        <v>121</v>
      </c>
      <c r="C3340" s="144" t="s">
        <v>27</v>
      </c>
      <c r="D3340" s="145" t="n">
        <v>-189967.9235</v>
      </c>
      <c r="E3340" s="145" t="n">
        <v>18996.79235</v>
      </c>
      <c r="F3340" s="149" t="n">
        <f aca="false">IF(REF_DT&lt;=LastDay,INDEX(IntraMonth_Buckets,MATCH($A3340,IntraSumMonths,0),1),INDEX(BucketTable,MATCH($A3340,SumMonths,0),1))</f>
        <v>6</v>
      </c>
      <c r="G3340" s="144" t="str">
        <f aca="false">INDEX(Book_Type,MATCH($B3340,Book,0),1)</f>
        <v>D</v>
      </c>
      <c r="H3340" s="144" t="str">
        <f aca="false">$F3340&amp;$C3340</f>
        <v>6IF-NWPL_ROCKY_M</v>
      </c>
    </row>
    <row r="3341" customFormat="false" ht="12.75" hidden="false" customHeight="false" outlineLevel="0" collapsed="false">
      <c r="A3341" s="148" t="n">
        <v>37865</v>
      </c>
      <c r="B3341" s="144" t="s">
        <v>121</v>
      </c>
      <c r="C3341" s="144" t="s">
        <v>164</v>
      </c>
      <c r="D3341" s="145" t="n">
        <v>0</v>
      </c>
      <c r="E3341" s="145" t="n">
        <v>0</v>
      </c>
      <c r="F3341" s="149" t="n">
        <f aca="false">IF(REF_DT&lt;=LastDay,INDEX(IntraMonth_Buckets,MATCH($A3341,IntraSumMonths,0),1),INDEX(BucketTable,MATCH($A3341,SumMonths,0),1))</f>
        <v>6</v>
      </c>
      <c r="G3341" s="144" t="str">
        <f aca="false">INDEX(Book_Type,MATCH($B3341,Book,0),1)</f>
        <v>D</v>
      </c>
      <c r="H3341" s="144" t="str">
        <f aca="false">$F3341&amp;$C3341</f>
        <v>6IF-PAN/TX/OK</v>
      </c>
    </row>
    <row r="3342" customFormat="false" ht="12.75" hidden="false" customHeight="false" outlineLevel="0" collapsed="false">
      <c r="A3342" s="148" t="n">
        <v>37895</v>
      </c>
      <c r="B3342" s="144" t="s">
        <v>121</v>
      </c>
      <c r="C3342" s="144" t="s">
        <v>38</v>
      </c>
      <c r="D3342" s="145" t="n">
        <v>437878.5772</v>
      </c>
      <c r="E3342" s="145" t="n">
        <v>0</v>
      </c>
      <c r="F3342" s="149" t="n">
        <f aca="false">IF(REF_DT&lt;=LastDay,INDEX(IntraMonth_Buckets,MATCH($A3342,IntraSumMonths,0),1),INDEX(BucketTable,MATCH($A3342,SumMonths,0),1))</f>
        <v>6</v>
      </c>
      <c r="G3342" s="144" t="str">
        <f aca="false">INDEX(Book_Type,MATCH($B3342,Book,0),1)</f>
        <v>D</v>
      </c>
      <c r="H3342" s="144" t="str">
        <f aca="false">$F3342&amp;$C3342</f>
        <v>6IF-CIG/GLENROCK</v>
      </c>
    </row>
    <row r="3343" customFormat="false" ht="12.75" hidden="false" customHeight="false" outlineLevel="0" collapsed="false">
      <c r="A3343" s="148" t="n">
        <v>37895</v>
      </c>
      <c r="B3343" s="144" t="s">
        <v>121</v>
      </c>
      <c r="C3343" s="144" t="s">
        <v>36</v>
      </c>
      <c r="D3343" s="145" t="n">
        <v>245927.6756</v>
      </c>
      <c r="E3343" s="145" t="n">
        <v>-2459.276756</v>
      </c>
      <c r="F3343" s="149" t="n">
        <f aca="false">IF(REF_DT&lt;=LastDay,INDEX(IntraMonth_Buckets,MATCH($A3343,IntraSumMonths,0),1),INDEX(BucketTable,MATCH($A3343,SumMonths,0),1))</f>
        <v>6</v>
      </c>
      <c r="G3343" s="144" t="str">
        <f aca="false">INDEX(Book_Type,MATCH($B3343,Book,0),1)</f>
        <v>D</v>
      </c>
      <c r="H3343" s="144" t="str">
        <f aca="false">$F3343&amp;$C3343</f>
        <v>6IF-CIG/RKYMTN</v>
      </c>
    </row>
    <row r="3344" customFormat="false" ht="12.75" hidden="false" customHeight="false" outlineLevel="0" collapsed="false">
      <c r="A3344" s="148" t="n">
        <v>37895</v>
      </c>
      <c r="B3344" s="144" t="s">
        <v>121</v>
      </c>
      <c r="C3344" s="144" t="s">
        <v>162</v>
      </c>
      <c r="D3344" s="145" t="n">
        <v>-9416.7436</v>
      </c>
      <c r="E3344" s="145" t="n">
        <v>23.541859</v>
      </c>
      <c r="F3344" s="149" t="n">
        <f aca="false">IF(REF_DT&lt;=LastDay,INDEX(IntraMonth_Buckets,MATCH($A3344,IntraSumMonths,0),1),INDEX(BucketTable,MATCH($A3344,SumMonths,0),1))</f>
        <v>6</v>
      </c>
      <c r="G3344" s="144" t="str">
        <f aca="false">INDEX(Book_Type,MATCH($B3344,Book,0),1)</f>
        <v>D</v>
      </c>
      <c r="H3344" s="144" t="str">
        <f aca="false">$F3344&amp;$C3344</f>
        <v>6IF-NGPL/MIDCON</v>
      </c>
    </row>
    <row r="3345" customFormat="false" ht="12.75" hidden="false" customHeight="false" outlineLevel="0" collapsed="false">
      <c r="A3345" s="148" t="n">
        <v>37895</v>
      </c>
      <c r="B3345" s="144" t="s">
        <v>121</v>
      </c>
      <c r="C3345" s="144" t="s">
        <v>169</v>
      </c>
      <c r="D3345" s="145" t="n">
        <v>0</v>
      </c>
      <c r="E3345" s="145" t="n">
        <v>0</v>
      </c>
      <c r="F3345" s="149" t="n">
        <f aca="false">IF(REF_DT&lt;=LastDay,INDEX(IntraMonth_Buckets,MATCH($A3345,IntraSumMonths,0),1),INDEX(BucketTable,MATCH($A3345,SumMonths,0),1))</f>
        <v>6</v>
      </c>
      <c r="G3345" s="144" t="str">
        <f aca="false">INDEX(Book_Type,MATCH($B3345,Book,0),1)</f>
        <v>D</v>
      </c>
      <c r="H3345" s="144" t="str">
        <f aca="false">$F3345&amp;$C3345</f>
        <v>6IF-NGPL/OK-NW</v>
      </c>
    </row>
    <row r="3346" customFormat="false" ht="12.75" hidden="false" customHeight="false" outlineLevel="0" collapsed="false">
      <c r="A3346" s="148" t="n">
        <v>37895</v>
      </c>
      <c r="B3346" s="144" t="s">
        <v>121</v>
      </c>
      <c r="C3346" s="144" t="s">
        <v>27</v>
      </c>
      <c r="D3346" s="145" t="n">
        <v>-195585.7643</v>
      </c>
      <c r="E3346" s="145" t="n">
        <v>19558.57643</v>
      </c>
      <c r="F3346" s="149" t="n">
        <f aca="false">IF(REF_DT&lt;=LastDay,INDEX(IntraMonth_Buckets,MATCH($A3346,IntraSumMonths,0),1),INDEX(BucketTable,MATCH($A3346,SumMonths,0),1))</f>
        <v>6</v>
      </c>
      <c r="G3346" s="144" t="str">
        <f aca="false">INDEX(Book_Type,MATCH($B3346,Book,0),1)</f>
        <v>D</v>
      </c>
      <c r="H3346" s="144" t="str">
        <f aca="false">$F3346&amp;$C3346</f>
        <v>6IF-NWPL_ROCKY_M</v>
      </c>
    </row>
    <row r="3347" customFormat="false" ht="12.75" hidden="false" customHeight="false" outlineLevel="0" collapsed="false">
      <c r="A3347" s="148" t="n">
        <v>37895</v>
      </c>
      <c r="B3347" s="144" t="s">
        <v>121</v>
      </c>
      <c r="C3347" s="144" t="s">
        <v>164</v>
      </c>
      <c r="D3347" s="145" t="n">
        <v>0</v>
      </c>
      <c r="E3347" s="145" t="n">
        <v>0</v>
      </c>
      <c r="F3347" s="149" t="n">
        <f aca="false">IF(REF_DT&lt;=LastDay,INDEX(IntraMonth_Buckets,MATCH($A3347,IntraSumMonths,0),1),INDEX(BucketTable,MATCH($A3347,SumMonths,0),1))</f>
        <v>6</v>
      </c>
      <c r="G3347" s="144" t="str">
        <f aca="false">INDEX(Book_Type,MATCH($B3347,Book,0),1)</f>
        <v>D</v>
      </c>
      <c r="H3347" s="144" t="str">
        <f aca="false">$F3347&amp;$C3347</f>
        <v>6IF-PAN/TX/OK</v>
      </c>
    </row>
    <row r="3348" customFormat="false" ht="12.75" hidden="false" customHeight="false" outlineLevel="0" collapsed="false">
      <c r="A3348" s="148" t="n">
        <v>37926</v>
      </c>
      <c r="B3348" s="144" t="s">
        <v>121</v>
      </c>
      <c r="C3348" s="144" t="s">
        <v>36</v>
      </c>
      <c r="D3348" s="145" t="n">
        <v>196973.4849</v>
      </c>
      <c r="E3348" s="145" t="n">
        <v>-1969.734849</v>
      </c>
      <c r="F3348" s="149" t="n">
        <f aca="false">IF(REF_DT&lt;=LastDay,INDEX(IntraMonth_Buckets,MATCH($A3348,IntraSumMonths,0),1),INDEX(BucketTable,MATCH($A3348,SumMonths,0),1))</f>
        <v>6</v>
      </c>
      <c r="G3348" s="144" t="str">
        <f aca="false">INDEX(Book_Type,MATCH($B3348,Book,0),1)</f>
        <v>D</v>
      </c>
      <c r="H3348" s="144" t="str">
        <f aca="false">$F3348&amp;$C3348</f>
        <v>6IF-CIG/RKYMTN</v>
      </c>
    </row>
    <row r="3349" customFormat="false" ht="12.75" hidden="false" customHeight="false" outlineLevel="0" collapsed="false">
      <c r="A3349" s="148" t="n">
        <v>37926</v>
      </c>
      <c r="B3349" s="144" t="s">
        <v>121</v>
      </c>
      <c r="C3349" s="144" t="s">
        <v>162</v>
      </c>
      <c r="D3349" s="145" t="n">
        <v>15177.7836</v>
      </c>
      <c r="E3349" s="145" t="n">
        <v>-75.888918</v>
      </c>
      <c r="F3349" s="149" t="n">
        <f aca="false">IF(REF_DT&lt;=LastDay,INDEX(IntraMonth_Buckets,MATCH($A3349,IntraSumMonths,0),1),INDEX(BucketTable,MATCH($A3349,SumMonths,0),1))</f>
        <v>6</v>
      </c>
      <c r="G3349" s="144" t="str">
        <f aca="false">INDEX(Book_Type,MATCH($B3349,Book,0),1)</f>
        <v>D</v>
      </c>
      <c r="H3349" s="144" t="str">
        <f aca="false">$F3349&amp;$C3349</f>
        <v>6IF-NGPL/MIDCON</v>
      </c>
    </row>
    <row r="3350" customFormat="false" ht="12.75" hidden="false" customHeight="false" outlineLevel="0" collapsed="false">
      <c r="A3350" s="148" t="n">
        <v>37926</v>
      </c>
      <c r="B3350" s="144" t="s">
        <v>121</v>
      </c>
      <c r="C3350" s="144" t="s">
        <v>169</v>
      </c>
      <c r="D3350" s="145" t="n">
        <v>0</v>
      </c>
      <c r="E3350" s="145" t="n">
        <v>0</v>
      </c>
      <c r="F3350" s="149" t="n">
        <f aca="false">IF(REF_DT&lt;=LastDay,INDEX(IntraMonth_Buckets,MATCH($A3350,IntraSumMonths,0),1),INDEX(BucketTable,MATCH($A3350,SumMonths,0),1))</f>
        <v>6</v>
      </c>
      <c r="G3350" s="144" t="str">
        <f aca="false">INDEX(Book_Type,MATCH($B3350,Book,0),1)</f>
        <v>D</v>
      </c>
      <c r="H3350" s="144" t="str">
        <f aca="false">$F3350&amp;$C3350</f>
        <v>6IF-NGPL/OK-NW</v>
      </c>
    </row>
    <row r="3351" customFormat="false" ht="12.75" hidden="false" customHeight="false" outlineLevel="0" collapsed="false">
      <c r="A3351" s="148" t="n">
        <v>37926</v>
      </c>
      <c r="B3351" s="144" t="s">
        <v>121</v>
      </c>
      <c r="C3351" s="144" t="s">
        <v>27</v>
      </c>
      <c r="D3351" s="145" t="n">
        <v>-70354.3736</v>
      </c>
      <c r="E3351" s="145" t="n">
        <v>7035.43736</v>
      </c>
      <c r="F3351" s="149" t="n">
        <f aca="false">IF(REF_DT&lt;=LastDay,INDEX(IntraMonth_Buckets,MATCH($A3351,IntraSumMonths,0),1),INDEX(BucketTable,MATCH($A3351,SumMonths,0),1))</f>
        <v>6</v>
      </c>
      <c r="G3351" s="144" t="str">
        <f aca="false">INDEX(Book_Type,MATCH($B3351,Book,0),1)</f>
        <v>D</v>
      </c>
      <c r="H3351" s="144" t="str">
        <f aca="false">$F3351&amp;$C3351</f>
        <v>6IF-NWPL_ROCKY_M</v>
      </c>
    </row>
    <row r="3352" customFormat="false" ht="12.75" hidden="false" customHeight="false" outlineLevel="0" collapsed="false">
      <c r="A3352" s="148" t="n">
        <v>37926</v>
      </c>
      <c r="B3352" s="144" t="s">
        <v>121</v>
      </c>
      <c r="C3352" s="144" t="s">
        <v>164</v>
      </c>
      <c r="D3352" s="145" t="n">
        <v>0</v>
      </c>
      <c r="E3352" s="145" t="n">
        <v>0</v>
      </c>
      <c r="F3352" s="149" t="n">
        <f aca="false">IF(REF_DT&lt;=LastDay,INDEX(IntraMonth_Buckets,MATCH($A3352,IntraSumMonths,0),1),INDEX(BucketTable,MATCH($A3352,SumMonths,0),1))</f>
        <v>6</v>
      </c>
      <c r="G3352" s="144" t="str">
        <f aca="false">INDEX(Book_Type,MATCH($B3352,Book,0),1)</f>
        <v>D</v>
      </c>
      <c r="H3352" s="144" t="str">
        <f aca="false">$F3352&amp;$C3352</f>
        <v>6IF-PAN/TX/OK</v>
      </c>
    </row>
    <row r="3353" customFormat="false" ht="12.75" hidden="false" customHeight="false" outlineLevel="0" collapsed="false">
      <c r="A3353" s="148" t="n">
        <v>37956</v>
      </c>
      <c r="B3353" s="144" t="s">
        <v>121</v>
      </c>
      <c r="C3353" s="144" t="s">
        <v>36</v>
      </c>
      <c r="D3353" s="145" t="n">
        <v>234704.4606</v>
      </c>
      <c r="E3353" s="145" t="n">
        <v>-2347.044606</v>
      </c>
      <c r="F3353" s="149" t="n">
        <f aca="false">IF(REF_DT&lt;=LastDay,INDEX(IntraMonth_Buckets,MATCH($A3353,IntraSumMonths,0),1),INDEX(BucketTable,MATCH($A3353,SumMonths,0),1))</f>
        <v>6</v>
      </c>
      <c r="G3353" s="144" t="str">
        <f aca="false">INDEX(Book_Type,MATCH($B3353,Book,0),1)</f>
        <v>D</v>
      </c>
      <c r="H3353" s="144" t="str">
        <f aca="false">$F3353&amp;$C3353</f>
        <v>6IF-CIG/RKYMTN</v>
      </c>
    </row>
    <row r="3354" customFormat="false" ht="12.75" hidden="false" customHeight="false" outlineLevel="0" collapsed="false">
      <c r="A3354" s="148" t="n">
        <v>37956</v>
      </c>
      <c r="B3354" s="144" t="s">
        <v>121</v>
      </c>
      <c r="C3354" s="144" t="s">
        <v>162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6</v>
      </c>
      <c r="G3354" s="144" t="str">
        <f aca="false">INDEX(Book_Type,MATCH($B3354,Book,0),1)</f>
        <v>D</v>
      </c>
      <c r="H3354" s="144" t="str">
        <f aca="false">$F3354&amp;$C3354</f>
        <v>6IF-NGPL/MIDCON</v>
      </c>
    </row>
    <row r="3355" customFormat="false" ht="12.75" hidden="false" customHeight="false" outlineLevel="0" collapsed="false">
      <c r="A3355" s="148" t="n">
        <v>37956</v>
      </c>
      <c r="B3355" s="144" t="s">
        <v>121</v>
      </c>
      <c r="C3355" s="144" t="s">
        <v>169</v>
      </c>
      <c r="D3355" s="145" t="n">
        <v>0</v>
      </c>
      <c r="E3355" s="145" t="n">
        <v>0</v>
      </c>
      <c r="F3355" s="149" t="n">
        <f aca="false">IF(REF_DT&lt;=LastDay,INDEX(IntraMonth_Buckets,MATCH($A3355,IntraSumMonths,0),1),INDEX(BucketTable,MATCH($A3355,SumMonths,0),1))</f>
        <v>6</v>
      </c>
      <c r="G3355" s="144" t="str">
        <f aca="false">INDEX(Book_Type,MATCH($B3355,Book,0),1)</f>
        <v>D</v>
      </c>
      <c r="H3355" s="144" t="str">
        <f aca="false">$F3355&amp;$C3355</f>
        <v>6IF-NGPL/OK-NW</v>
      </c>
    </row>
    <row r="3356" customFormat="false" ht="12.75" hidden="false" customHeight="false" outlineLevel="0" collapsed="false">
      <c r="A3356" s="148" t="n">
        <v>37956</v>
      </c>
      <c r="B3356" s="144" t="s">
        <v>121</v>
      </c>
      <c r="C3356" s="144" t="s">
        <v>27</v>
      </c>
      <c r="D3356" s="145" t="n">
        <v>-72422.3431</v>
      </c>
      <c r="E3356" s="145" t="n">
        <v>7242.23431</v>
      </c>
      <c r="F3356" s="149" t="n">
        <f aca="false">IF(REF_DT&lt;=LastDay,INDEX(IntraMonth_Buckets,MATCH($A3356,IntraSumMonths,0),1),INDEX(BucketTable,MATCH($A3356,SumMonths,0),1))</f>
        <v>6</v>
      </c>
      <c r="G3356" s="144" t="str">
        <f aca="false">INDEX(Book_Type,MATCH($B3356,Book,0),1)</f>
        <v>D</v>
      </c>
      <c r="H3356" s="144" t="str">
        <f aca="false">$F3356&amp;$C3356</f>
        <v>6IF-NWPL_ROCKY_M</v>
      </c>
    </row>
    <row r="3357" customFormat="false" ht="12.75" hidden="false" customHeight="false" outlineLevel="0" collapsed="false">
      <c r="A3357" s="148" t="n">
        <v>37956</v>
      </c>
      <c r="B3357" s="144" t="s">
        <v>121</v>
      </c>
      <c r="C3357" s="144" t="s">
        <v>164</v>
      </c>
      <c r="D3357" s="145" t="n">
        <v>0</v>
      </c>
      <c r="E3357" s="145" t="n">
        <v>0</v>
      </c>
      <c r="F3357" s="149" t="n">
        <f aca="false">IF(REF_DT&lt;=LastDay,INDEX(IntraMonth_Buckets,MATCH($A3357,IntraSumMonths,0),1),INDEX(BucketTable,MATCH($A3357,SumMonths,0),1))</f>
        <v>6</v>
      </c>
      <c r="G3357" s="144" t="str">
        <f aca="false">INDEX(Book_Type,MATCH($B3357,Book,0),1)</f>
        <v>D</v>
      </c>
      <c r="H3357" s="144" t="str">
        <f aca="false">$F3357&amp;$C3357</f>
        <v>6IF-PAN/TX/OK</v>
      </c>
    </row>
    <row r="3358" customFormat="false" ht="12.75" hidden="false" customHeight="false" outlineLevel="0" collapsed="false">
      <c r="A3358" s="148" t="n">
        <v>37987</v>
      </c>
      <c r="B3358" s="144" t="s">
        <v>121</v>
      </c>
      <c r="C3358" s="144" t="s">
        <v>36</v>
      </c>
      <c r="D3358" s="145" t="n">
        <v>0</v>
      </c>
      <c r="E3358" s="145" t="n">
        <v>0</v>
      </c>
      <c r="F3358" s="149" t="n">
        <f aca="false">IF(REF_DT&lt;=LastDay,INDEX(IntraMonth_Buckets,MATCH($A3358,IntraSumMonths,0),1),INDEX(BucketTable,MATCH($A3358,SumMonths,0),1))</f>
        <v>6</v>
      </c>
      <c r="G3358" s="144" t="str">
        <f aca="false">INDEX(Book_Type,MATCH($B3358,Book,0),1)</f>
        <v>D</v>
      </c>
      <c r="H3358" s="144" t="str">
        <f aca="false">$F3358&amp;$C3358</f>
        <v>6IF-CIG/RKYMTN</v>
      </c>
    </row>
    <row r="3359" customFormat="false" ht="12.75" hidden="false" customHeight="false" outlineLevel="0" collapsed="false">
      <c r="A3359" s="148" t="n">
        <v>37987</v>
      </c>
      <c r="B3359" s="144" t="s">
        <v>121</v>
      </c>
      <c r="C3359" s="144" t="s">
        <v>162</v>
      </c>
      <c r="D3359" s="145" t="n">
        <v>0</v>
      </c>
      <c r="E3359" s="145" t="n">
        <v>0</v>
      </c>
      <c r="F3359" s="149" t="n">
        <f aca="false">IF(REF_DT&lt;=LastDay,INDEX(IntraMonth_Buckets,MATCH($A3359,IntraSumMonths,0),1),INDEX(BucketTable,MATCH($A3359,SumMonths,0),1))</f>
        <v>6</v>
      </c>
      <c r="G3359" s="144" t="str">
        <f aca="false">INDEX(Book_Type,MATCH($B3359,Book,0),1)</f>
        <v>D</v>
      </c>
      <c r="H3359" s="144" t="str">
        <f aca="false">$F3359&amp;$C3359</f>
        <v>6IF-NGPL/MIDCON</v>
      </c>
    </row>
    <row r="3360" customFormat="false" ht="12.75" hidden="false" customHeight="false" outlineLevel="0" collapsed="false">
      <c r="A3360" s="148" t="n">
        <v>37987</v>
      </c>
      <c r="B3360" s="144" t="s">
        <v>121</v>
      </c>
      <c r="C3360" s="144" t="s">
        <v>164</v>
      </c>
      <c r="D3360" s="145" t="n">
        <v>0</v>
      </c>
      <c r="E3360" s="145" t="n">
        <v>0</v>
      </c>
      <c r="F3360" s="149" t="n">
        <f aca="false">IF(REF_DT&lt;=LastDay,INDEX(IntraMonth_Buckets,MATCH($A3360,IntraSumMonths,0),1),INDEX(BucketTable,MATCH($A3360,SumMonths,0),1))</f>
        <v>6</v>
      </c>
      <c r="G3360" s="144" t="str">
        <f aca="false">INDEX(Book_Type,MATCH($B3360,Book,0),1)</f>
        <v>D</v>
      </c>
      <c r="H3360" s="144" t="str">
        <f aca="false">$F3360&amp;$C3360</f>
        <v>6IF-PAN/TX/OK</v>
      </c>
    </row>
    <row r="3361" customFormat="false" ht="12.75" hidden="false" customHeight="false" outlineLevel="0" collapsed="false">
      <c r="A3361" s="148" t="n">
        <v>38018</v>
      </c>
      <c r="B3361" s="144" t="s">
        <v>121</v>
      </c>
      <c r="C3361" s="144" t="s">
        <v>36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6</v>
      </c>
      <c r="G3361" s="144" t="str">
        <f aca="false">INDEX(Book_Type,MATCH($B3361,Book,0),1)</f>
        <v>D</v>
      </c>
      <c r="H3361" s="144" t="str">
        <f aca="false">$F3361&amp;$C3361</f>
        <v>6IF-CIG/RKYMTN</v>
      </c>
    </row>
    <row r="3362" customFormat="false" ht="12.75" hidden="false" customHeight="false" outlineLevel="0" collapsed="false">
      <c r="A3362" s="148" t="n">
        <v>38018</v>
      </c>
      <c r="B3362" s="144" t="s">
        <v>121</v>
      </c>
      <c r="C3362" s="144" t="s">
        <v>162</v>
      </c>
      <c r="D3362" s="145" t="n">
        <v>0</v>
      </c>
      <c r="E3362" s="145" t="n">
        <v>0</v>
      </c>
      <c r="F3362" s="149" t="n">
        <f aca="false">IF(REF_DT&lt;=LastDay,INDEX(IntraMonth_Buckets,MATCH($A3362,IntraSumMonths,0),1),INDEX(BucketTable,MATCH($A3362,SumMonths,0),1))</f>
        <v>6</v>
      </c>
      <c r="G3362" s="144" t="str">
        <f aca="false">INDEX(Book_Type,MATCH($B3362,Book,0),1)</f>
        <v>D</v>
      </c>
      <c r="H3362" s="144" t="str">
        <f aca="false">$F3362&amp;$C3362</f>
        <v>6IF-NGPL/MIDCON</v>
      </c>
    </row>
    <row r="3363" customFormat="false" ht="12.75" hidden="false" customHeight="false" outlineLevel="0" collapsed="false">
      <c r="A3363" s="148" t="n">
        <v>38018</v>
      </c>
      <c r="B3363" s="144" t="s">
        <v>121</v>
      </c>
      <c r="C3363" s="144" t="s">
        <v>164</v>
      </c>
      <c r="D3363" s="145" t="n">
        <v>0</v>
      </c>
      <c r="E3363" s="145" t="n">
        <v>0</v>
      </c>
      <c r="F3363" s="149" t="n">
        <f aca="false">IF(REF_DT&lt;=LastDay,INDEX(IntraMonth_Buckets,MATCH($A3363,IntraSumMonths,0),1),INDEX(BucketTable,MATCH($A3363,SumMonths,0),1))</f>
        <v>6</v>
      </c>
      <c r="G3363" s="144" t="str">
        <f aca="false">INDEX(Book_Type,MATCH($B3363,Book,0),1)</f>
        <v>D</v>
      </c>
      <c r="H3363" s="144" t="str">
        <f aca="false">$F3363&amp;$C3363</f>
        <v>6IF-PAN/TX/OK</v>
      </c>
    </row>
    <row r="3364" customFormat="false" ht="12.75" hidden="false" customHeight="false" outlineLevel="0" collapsed="false">
      <c r="A3364" s="148" t="n">
        <v>38047</v>
      </c>
      <c r="B3364" s="144" t="s">
        <v>121</v>
      </c>
      <c r="C3364" s="144" t="s">
        <v>36</v>
      </c>
      <c r="D3364" s="145" t="n">
        <v>0</v>
      </c>
      <c r="E3364" s="145" t="n">
        <v>0</v>
      </c>
      <c r="F3364" s="149" t="n">
        <f aca="false">IF(REF_DT&lt;=LastDay,INDEX(IntraMonth_Buckets,MATCH($A3364,IntraSumMonths,0),1),INDEX(BucketTable,MATCH($A3364,SumMonths,0),1))</f>
        <v>6</v>
      </c>
      <c r="G3364" s="144" t="str">
        <f aca="false">INDEX(Book_Type,MATCH($B3364,Book,0),1)</f>
        <v>D</v>
      </c>
      <c r="H3364" s="144" t="str">
        <f aca="false">$F3364&amp;$C3364</f>
        <v>6IF-CIG/RKYMTN</v>
      </c>
    </row>
    <row r="3365" customFormat="false" ht="12.75" hidden="false" customHeight="false" outlineLevel="0" collapsed="false">
      <c r="A3365" s="148" t="n">
        <v>38047</v>
      </c>
      <c r="B3365" s="144" t="s">
        <v>121</v>
      </c>
      <c r="C3365" s="144" t="s">
        <v>162</v>
      </c>
      <c r="D3365" s="145" t="n">
        <v>0</v>
      </c>
      <c r="E3365" s="145" t="n">
        <v>0</v>
      </c>
      <c r="F3365" s="149" t="n">
        <f aca="false">IF(REF_DT&lt;=LastDay,INDEX(IntraMonth_Buckets,MATCH($A3365,IntraSumMonths,0),1),INDEX(BucketTable,MATCH($A3365,SumMonths,0),1))</f>
        <v>6</v>
      </c>
      <c r="G3365" s="144" t="str">
        <f aca="false">INDEX(Book_Type,MATCH($B3365,Book,0),1)</f>
        <v>D</v>
      </c>
      <c r="H3365" s="144" t="str">
        <f aca="false">$F3365&amp;$C3365</f>
        <v>6IF-NGPL/MIDCON</v>
      </c>
    </row>
    <row r="3366" customFormat="false" ht="12.75" hidden="false" customHeight="false" outlineLevel="0" collapsed="false">
      <c r="A3366" s="148" t="n">
        <v>38047</v>
      </c>
      <c r="B3366" s="144" t="s">
        <v>121</v>
      </c>
      <c r="C3366" s="144" t="s">
        <v>164</v>
      </c>
      <c r="D3366" s="145" t="n">
        <v>0</v>
      </c>
      <c r="E3366" s="145" t="n">
        <v>0</v>
      </c>
      <c r="F3366" s="149" t="n">
        <f aca="false">IF(REF_DT&lt;=LastDay,INDEX(IntraMonth_Buckets,MATCH($A3366,IntraSumMonths,0),1),INDEX(BucketTable,MATCH($A3366,SumMonths,0),1))</f>
        <v>6</v>
      </c>
      <c r="G3366" s="144" t="str">
        <f aca="false">INDEX(Book_Type,MATCH($B3366,Book,0),1)</f>
        <v>D</v>
      </c>
      <c r="H3366" s="144" t="str">
        <f aca="false">$F3366&amp;$C3366</f>
        <v>6IF-PAN/TX/OK</v>
      </c>
    </row>
    <row r="3367" customFormat="false" ht="12.75" hidden="false" customHeight="false" outlineLevel="0" collapsed="false">
      <c r="A3367" s="148" t="n">
        <v>38078</v>
      </c>
      <c r="B3367" s="144" t="s">
        <v>121</v>
      </c>
      <c r="C3367" s="144" t="s">
        <v>36</v>
      </c>
      <c r="D3367" s="145" t="n">
        <v>0</v>
      </c>
      <c r="E3367" s="145" t="n">
        <v>0</v>
      </c>
      <c r="F3367" s="149" t="n">
        <f aca="false">IF(REF_DT&lt;=LastDay,INDEX(IntraMonth_Buckets,MATCH($A3367,IntraSumMonths,0),1),INDEX(BucketTable,MATCH($A3367,SumMonths,0),1))</f>
        <v>6</v>
      </c>
      <c r="G3367" s="144" t="str">
        <f aca="false">INDEX(Book_Type,MATCH($B3367,Book,0),1)</f>
        <v>D</v>
      </c>
      <c r="H3367" s="144" t="str">
        <f aca="false">$F3367&amp;$C3367</f>
        <v>6IF-CIG/RKYMTN</v>
      </c>
    </row>
    <row r="3368" customFormat="false" ht="12.75" hidden="false" customHeight="false" outlineLevel="0" collapsed="false">
      <c r="A3368" s="148" t="n">
        <v>38078</v>
      </c>
      <c r="B3368" s="144" t="s">
        <v>121</v>
      </c>
      <c r="C3368" s="144" t="s">
        <v>162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6</v>
      </c>
      <c r="G3368" s="144" t="str">
        <f aca="false">INDEX(Book_Type,MATCH($B3368,Book,0),1)</f>
        <v>D</v>
      </c>
      <c r="H3368" s="144" t="str">
        <f aca="false">$F3368&amp;$C3368</f>
        <v>6IF-NGPL/MIDCON</v>
      </c>
    </row>
    <row r="3369" customFormat="false" ht="12.75" hidden="false" customHeight="false" outlineLevel="0" collapsed="false">
      <c r="A3369" s="148" t="n">
        <v>38078</v>
      </c>
      <c r="B3369" s="144" t="s">
        <v>121</v>
      </c>
      <c r="C3369" s="144" t="s">
        <v>164</v>
      </c>
      <c r="D3369" s="145" t="n">
        <v>0</v>
      </c>
      <c r="E3369" s="145" t="n">
        <v>0</v>
      </c>
      <c r="F3369" s="149" t="n">
        <f aca="false">IF(REF_DT&lt;=LastDay,INDEX(IntraMonth_Buckets,MATCH($A3369,IntraSumMonths,0),1),INDEX(BucketTable,MATCH($A3369,SumMonths,0),1))</f>
        <v>6</v>
      </c>
      <c r="G3369" s="144" t="str">
        <f aca="false">INDEX(Book_Type,MATCH($B3369,Book,0),1)</f>
        <v>D</v>
      </c>
      <c r="H3369" s="144" t="str">
        <f aca="false">$F3369&amp;$C3369</f>
        <v>6IF-PAN/TX/OK</v>
      </c>
    </row>
    <row r="3370" customFormat="false" ht="12.75" hidden="false" customHeight="false" outlineLevel="0" collapsed="false">
      <c r="A3370" s="148" t="n">
        <v>38108</v>
      </c>
      <c r="B3370" s="144" t="s">
        <v>121</v>
      </c>
      <c r="C3370" s="144" t="s">
        <v>36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6</v>
      </c>
      <c r="G3370" s="144" t="str">
        <f aca="false">INDEX(Book_Type,MATCH($B3370,Book,0),1)</f>
        <v>D</v>
      </c>
      <c r="H3370" s="144" t="str">
        <f aca="false">$F3370&amp;$C3370</f>
        <v>6IF-CIG/RKYMTN</v>
      </c>
    </row>
    <row r="3371" customFormat="false" ht="12.75" hidden="false" customHeight="false" outlineLevel="0" collapsed="false">
      <c r="A3371" s="148" t="n">
        <v>38108</v>
      </c>
      <c r="B3371" s="144" t="s">
        <v>121</v>
      </c>
      <c r="C3371" s="144" t="s">
        <v>162</v>
      </c>
      <c r="D3371" s="145" t="n">
        <v>0</v>
      </c>
      <c r="E3371" s="145" t="n">
        <v>0</v>
      </c>
      <c r="F3371" s="149" t="n">
        <f aca="false">IF(REF_DT&lt;=LastDay,INDEX(IntraMonth_Buckets,MATCH($A3371,IntraSumMonths,0),1),INDEX(BucketTable,MATCH($A3371,SumMonths,0),1))</f>
        <v>6</v>
      </c>
      <c r="G3371" s="144" t="str">
        <f aca="false">INDEX(Book_Type,MATCH($B3371,Book,0),1)</f>
        <v>D</v>
      </c>
      <c r="H3371" s="144" t="str">
        <f aca="false">$F3371&amp;$C3371</f>
        <v>6IF-NGPL/MIDCON</v>
      </c>
    </row>
    <row r="3372" customFormat="false" ht="12.75" hidden="false" customHeight="false" outlineLevel="0" collapsed="false">
      <c r="A3372" s="148" t="n">
        <v>38108</v>
      </c>
      <c r="B3372" s="144" t="s">
        <v>121</v>
      </c>
      <c r="C3372" s="144" t="s">
        <v>164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6</v>
      </c>
      <c r="G3372" s="144" t="str">
        <f aca="false">INDEX(Book_Type,MATCH($B3372,Book,0),1)</f>
        <v>D</v>
      </c>
      <c r="H3372" s="144" t="str">
        <f aca="false">$F3372&amp;$C3372</f>
        <v>6IF-PAN/TX/OK</v>
      </c>
    </row>
    <row r="3373" customFormat="false" ht="12.75" hidden="false" customHeight="false" outlineLevel="0" collapsed="false">
      <c r="A3373" s="148" t="n">
        <v>38139</v>
      </c>
      <c r="B3373" s="144" t="s">
        <v>121</v>
      </c>
      <c r="C3373" s="144" t="s">
        <v>36</v>
      </c>
      <c r="D3373" s="145" t="n">
        <v>0</v>
      </c>
      <c r="E3373" s="145" t="n">
        <v>0</v>
      </c>
      <c r="F3373" s="149" t="n">
        <f aca="false">IF(REF_DT&lt;=LastDay,INDEX(IntraMonth_Buckets,MATCH($A3373,IntraSumMonths,0),1),INDEX(BucketTable,MATCH($A3373,SumMonths,0),1))</f>
        <v>6</v>
      </c>
      <c r="G3373" s="144" t="str">
        <f aca="false">INDEX(Book_Type,MATCH($B3373,Book,0),1)</f>
        <v>D</v>
      </c>
      <c r="H3373" s="144" t="str">
        <f aca="false">$F3373&amp;$C3373</f>
        <v>6IF-CIG/RKYMTN</v>
      </c>
    </row>
    <row r="3374" customFormat="false" ht="12.75" hidden="false" customHeight="false" outlineLevel="0" collapsed="false">
      <c r="A3374" s="148" t="n">
        <v>38139</v>
      </c>
      <c r="B3374" s="144" t="s">
        <v>121</v>
      </c>
      <c r="C3374" s="144" t="s">
        <v>162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6</v>
      </c>
      <c r="G3374" s="144" t="str">
        <f aca="false">INDEX(Book_Type,MATCH($B3374,Book,0),1)</f>
        <v>D</v>
      </c>
      <c r="H3374" s="144" t="str">
        <f aca="false">$F3374&amp;$C3374</f>
        <v>6IF-NGPL/MIDCON</v>
      </c>
    </row>
    <row r="3375" customFormat="false" ht="12.75" hidden="false" customHeight="false" outlineLevel="0" collapsed="false">
      <c r="A3375" s="148" t="n">
        <v>38139</v>
      </c>
      <c r="B3375" s="144" t="s">
        <v>121</v>
      </c>
      <c r="C3375" s="144" t="s">
        <v>164</v>
      </c>
      <c r="D3375" s="145" t="n">
        <v>0</v>
      </c>
      <c r="E3375" s="145" t="n">
        <v>0</v>
      </c>
      <c r="F3375" s="149" t="n">
        <f aca="false">IF(REF_DT&lt;=LastDay,INDEX(IntraMonth_Buckets,MATCH($A3375,IntraSumMonths,0),1),INDEX(BucketTable,MATCH($A3375,SumMonths,0),1))</f>
        <v>6</v>
      </c>
      <c r="G3375" s="144" t="str">
        <f aca="false">INDEX(Book_Type,MATCH($B3375,Book,0),1)</f>
        <v>D</v>
      </c>
      <c r="H3375" s="144" t="str">
        <f aca="false">$F3375&amp;$C3375</f>
        <v>6IF-PAN/TX/OK</v>
      </c>
    </row>
    <row r="3376" customFormat="false" ht="12.75" hidden="false" customHeight="false" outlineLevel="0" collapsed="false">
      <c r="A3376" s="148" t="n">
        <v>38169</v>
      </c>
      <c r="B3376" s="144" t="s">
        <v>121</v>
      </c>
      <c r="C3376" s="144" t="s">
        <v>36</v>
      </c>
      <c r="D3376" s="145" t="n">
        <v>0</v>
      </c>
      <c r="E3376" s="145" t="n">
        <v>0</v>
      </c>
      <c r="F3376" s="149" t="n">
        <f aca="false">IF(REF_DT&lt;=LastDay,INDEX(IntraMonth_Buckets,MATCH($A3376,IntraSumMonths,0),1),INDEX(BucketTable,MATCH($A3376,SumMonths,0),1))</f>
        <v>6</v>
      </c>
      <c r="G3376" s="144" t="str">
        <f aca="false">INDEX(Book_Type,MATCH($B3376,Book,0),1)</f>
        <v>D</v>
      </c>
      <c r="H3376" s="144" t="str">
        <f aca="false">$F3376&amp;$C3376</f>
        <v>6IF-CIG/RKYMTN</v>
      </c>
    </row>
    <row r="3377" customFormat="false" ht="12.75" hidden="false" customHeight="false" outlineLevel="0" collapsed="false">
      <c r="A3377" s="148" t="n">
        <v>38169</v>
      </c>
      <c r="B3377" s="144" t="s">
        <v>121</v>
      </c>
      <c r="C3377" s="144" t="s">
        <v>162</v>
      </c>
      <c r="D3377" s="145" t="n">
        <v>0</v>
      </c>
      <c r="E3377" s="145" t="n">
        <v>0</v>
      </c>
      <c r="F3377" s="149" t="n">
        <f aca="false">IF(REF_DT&lt;=LastDay,INDEX(IntraMonth_Buckets,MATCH($A3377,IntraSumMonths,0),1),INDEX(BucketTable,MATCH($A3377,SumMonths,0),1))</f>
        <v>6</v>
      </c>
      <c r="G3377" s="144" t="str">
        <f aca="false">INDEX(Book_Type,MATCH($B3377,Book,0),1)</f>
        <v>D</v>
      </c>
      <c r="H3377" s="144" t="str">
        <f aca="false">$F3377&amp;$C3377</f>
        <v>6IF-NGPL/MIDCON</v>
      </c>
    </row>
    <row r="3378" customFormat="false" ht="12.75" hidden="false" customHeight="false" outlineLevel="0" collapsed="false">
      <c r="A3378" s="148" t="n">
        <v>38169</v>
      </c>
      <c r="B3378" s="144" t="s">
        <v>121</v>
      </c>
      <c r="C3378" s="144" t="s">
        <v>164</v>
      </c>
      <c r="D3378" s="145" t="n">
        <v>0</v>
      </c>
      <c r="E3378" s="145" t="n">
        <v>0</v>
      </c>
      <c r="F3378" s="149" t="n">
        <f aca="false">IF(REF_DT&lt;=LastDay,INDEX(IntraMonth_Buckets,MATCH($A3378,IntraSumMonths,0),1),INDEX(BucketTable,MATCH($A3378,SumMonths,0),1))</f>
        <v>6</v>
      </c>
      <c r="G3378" s="144" t="str">
        <f aca="false">INDEX(Book_Type,MATCH($B3378,Book,0),1)</f>
        <v>D</v>
      </c>
      <c r="H3378" s="144" t="str">
        <f aca="false">$F3378&amp;$C3378</f>
        <v>6IF-PAN/TX/OK</v>
      </c>
    </row>
    <row r="3379" customFormat="false" ht="12.75" hidden="false" customHeight="false" outlineLevel="0" collapsed="false">
      <c r="A3379" s="148" t="n">
        <v>38200</v>
      </c>
      <c r="B3379" s="144" t="s">
        <v>121</v>
      </c>
      <c r="C3379" s="144" t="s">
        <v>36</v>
      </c>
      <c r="D3379" s="145" t="n">
        <v>0</v>
      </c>
      <c r="E3379" s="145" t="n">
        <v>0</v>
      </c>
      <c r="F3379" s="149" t="n">
        <f aca="false">IF(REF_DT&lt;=LastDay,INDEX(IntraMonth_Buckets,MATCH($A3379,IntraSumMonths,0),1),INDEX(BucketTable,MATCH($A3379,SumMonths,0),1))</f>
        <v>6</v>
      </c>
      <c r="G3379" s="144" t="str">
        <f aca="false">INDEX(Book_Type,MATCH($B3379,Book,0),1)</f>
        <v>D</v>
      </c>
      <c r="H3379" s="144" t="str">
        <f aca="false">$F3379&amp;$C3379</f>
        <v>6IF-CIG/RKYMTN</v>
      </c>
    </row>
    <row r="3380" customFormat="false" ht="12.75" hidden="false" customHeight="false" outlineLevel="0" collapsed="false">
      <c r="A3380" s="148" t="n">
        <v>38200</v>
      </c>
      <c r="B3380" s="144" t="s">
        <v>121</v>
      </c>
      <c r="C3380" s="144" t="s">
        <v>162</v>
      </c>
      <c r="D3380" s="145" t="n">
        <v>0</v>
      </c>
      <c r="E3380" s="145" t="n">
        <v>0</v>
      </c>
      <c r="F3380" s="149" t="n">
        <f aca="false">IF(REF_DT&lt;=LastDay,INDEX(IntraMonth_Buckets,MATCH($A3380,IntraSumMonths,0),1),INDEX(BucketTable,MATCH($A3380,SumMonths,0),1))</f>
        <v>6</v>
      </c>
      <c r="G3380" s="144" t="str">
        <f aca="false">INDEX(Book_Type,MATCH($B3380,Book,0),1)</f>
        <v>D</v>
      </c>
      <c r="H3380" s="144" t="str">
        <f aca="false">$F3380&amp;$C3380</f>
        <v>6IF-NGPL/MIDCON</v>
      </c>
    </row>
    <row r="3381" customFormat="false" ht="12.75" hidden="false" customHeight="false" outlineLevel="0" collapsed="false">
      <c r="A3381" s="148" t="n">
        <v>38200</v>
      </c>
      <c r="B3381" s="144" t="s">
        <v>121</v>
      </c>
      <c r="C3381" s="144" t="s">
        <v>164</v>
      </c>
      <c r="D3381" s="145" t="n">
        <v>0</v>
      </c>
      <c r="E3381" s="145" t="n">
        <v>0</v>
      </c>
      <c r="F3381" s="149" t="n">
        <f aca="false">IF(REF_DT&lt;=LastDay,INDEX(IntraMonth_Buckets,MATCH($A3381,IntraSumMonths,0),1),INDEX(BucketTable,MATCH($A3381,SumMonths,0),1))</f>
        <v>6</v>
      </c>
      <c r="G3381" s="144" t="str">
        <f aca="false">INDEX(Book_Type,MATCH($B3381,Book,0),1)</f>
        <v>D</v>
      </c>
      <c r="H3381" s="144" t="str">
        <f aca="false">$F3381&amp;$C3381</f>
        <v>6IF-PAN/TX/OK</v>
      </c>
    </row>
    <row r="3382" customFormat="false" ht="12.75" hidden="false" customHeight="false" outlineLevel="0" collapsed="false">
      <c r="A3382" s="148" t="n">
        <v>38231</v>
      </c>
      <c r="B3382" s="144" t="s">
        <v>121</v>
      </c>
      <c r="C3382" s="144" t="s">
        <v>36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6</v>
      </c>
      <c r="G3382" s="144" t="str">
        <f aca="false">INDEX(Book_Type,MATCH($B3382,Book,0),1)</f>
        <v>D</v>
      </c>
      <c r="H3382" s="144" t="str">
        <f aca="false">$F3382&amp;$C3382</f>
        <v>6IF-CIG/RKYMTN</v>
      </c>
    </row>
    <row r="3383" customFormat="false" ht="12.75" hidden="false" customHeight="false" outlineLevel="0" collapsed="false">
      <c r="A3383" s="148" t="n">
        <v>38231</v>
      </c>
      <c r="B3383" s="144" t="s">
        <v>121</v>
      </c>
      <c r="C3383" s="144" t="s">
        <v>162</v>
      </c>
      <c r="D3383" s="145" t="n">
        <v>0</v>
      </c>
      <c r="E3383" s="145" t="n">
        <v>0</v>
      </c>
      <c r="F3383" s="149" t="n">
        <f aca="false">IF(REF_DT&lt;=LastDay,INDEX(IntraMonth_Buckets,MATCH($A3383,IntraSumMonths,0),1),INDEX(BucketTable,MATCH($A3383,SumMonths,0),1))</f>
        <v>6</v>
      </c>
      <c r="G3383" s="144" t="str">
        <f aca="false">INDEX(Book_Type,MATCH($B3383,Book,0),1)</f>
        <v>D</v>
      </c>
      <c r="H3383" s="144" t="str">
        <f aca="false">$F3383&amp;$C3383</f>
        <v>6IF-NGPL/MIDCON</v>
      </c>
    </row>
    <row r="3384" customFormat="false" ht="12.75" hidden="false" customHeight="false" outlineLevel="0" collapsed="false">
      <c r="A3384" s="148" t="n">
        <v>38231</v>
      </c>
      <c r="B3384" s="144" t="s">
        <v>121</v>
      </c>
      <c r="C3384" s="144" t="s">
        <v>164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6</v>
      </c>
      <c r="G3384" s="144" t="str">
        <f aca="false">INDEX(Book_Type,MATCH($B3384,Book,0),1)</f>
        <v>D</v>
      </c>
      <c r="H3384" s="144" t="str">
        <f aca="false">$F3384&amp;$C3384</f>
        <v>6IF-PAN/TX/OK</v>
      </c>
    </row>
    <row r="3385" customFormat="false" ht="12.75" hidden="false" customHeight="false" outlineLevel="0" collapsed="false">
      <c r="A3385" s="148" t="n">
        <v>38261</v>
      </c>
      <c r="B3385" s="144" t="s">
        <v>121</v>
      </c>
      <c r="C3385" s="144" t="s">
        <v>36</v>
      </c>
      <c r="D3385" s="145" t="n">
        <v>0</v>
      </c>
      <c r="E3385" s="145" t="n">
        <v>0</v>
      </c>
      <c r="F3385" s="149" t="n">
        <f aca="false">IF(REF_DT&lt;=LastDay,INDEX(IntraMonth_Buckets,MATCH($A3385,IntraSumMonths,0),1),INDEX(BucketTable,MATCH($A3385,SumMonths,0),1))</f>
        <v>6</v>
      </c>
      <c r="G3385" s="144" t="str">
        <f aca="false">INDEX(Book_Type,MATCH($B3385,Book,0),1)</f>
        <v>D</v>
      </c>
      <c r="H3385" s="144" t="str">
        <f aca="false">$F3385&amp;$C3385</f>
        <v>6IF-CIG/RKYMTN</v>
      </c>
    </row>
    <row r="3386" customFormat="false" ht="12.75" hidden="false" customHeight="false" outlineLevel="0" collapsed="false">
      <c r="A3386" s="148" t="n">
        <v>38261</v>
      </c>
      <c r="B3386" s="144" t="s">
        <v>121</v>
      </c>
      <c r="C3386" s="144" t="s">
        <v>162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6</v>
      </c>
      <c r="G3386" s="144" t="str">
        <f aca="false">INDEX(Book_Type,MATCH($B3386,Book,0),1)</f>
        <v>D</v>
      </c>
      <c r="H3386" s="144" t="str">
        <f aca="false">$F3386&amp;$C3386</f>
        <v>6IF-NGPL/MIDCON</v>
      </c>
    </row>
    <row r="3387" customFormat="false" ht="12.75" hidden="false" customHeight="false" outlineLevel="0" collapsed="false">
      <c r="A3387" s="148" t="n">
        <v>38261</v>
      </c>
      <c r="B3387" s="144" t="s">
        <v>121</v>
      </c>
      <c r="C3387" s="144" t="s">
        <v>164</v>
      </c>
      <c r="D3387" s="145" t="n">
        <v>0</v>
      </c>
      <c r="E3387" s="145" t="n">
        <v>0</v>
      </c>
      <c r="F3387" s="149" t="n">
        <f aca="false">IF(REF_DT&lt;=LastDay,INDEX(IntraMonth_Buckets,MATCH($A3387,IntraSumMonths,0),1),INDEX(BucketTable,MATCH($A3387,SumMonths,0),1))</f>
        <v>6</v>
      </c>
      <c r="G3387" s="144" t="str">
        <f aca="false">INDEX(Book_Type,MATCH($B3387,Book,0),1)</f>
        <v>D</v>
      </c>
      <c r="H3387" s="144" t="str">
        <f aca="false">$F3387&amp;$C3387</f>
        <v>6IF-PAN/TX/OK</v>
      </c>
    </row>
    <row r="3388" customFormat="false" ht="12.75" hidden="false" customHeight="false" outlineLevel="0" collapsed="false">
      <c r="A3388" s="148" t="n">
        <v>38292</v>
      </c>
      <c r="B3388" s="144" t="s">
        <v>121</v>
      </c>
      <c r="C3388" s="144" t="s">
        <v>36</v>
      </c>
      <c r="D3388" s="145" t="n">
        <v>0</v>
      </c>
      <c r="E3388" s="145" t="n">
        <v>0</v>
      </c>
      <c r="F3388" s="149" t="n">
        <f aca="false">IF(REF_DT&lt;=LastDay,INDEX(IntraMonth_Buckets,MATCH($A3388,IntraSumMonths,0),1),INDEX(BucketTable,MATCH($A3388,SumMonths,0),1))</f>
        <v>6</v>
      </c>
      <c r="G3388" s="144" t="str">
        <f aca="false">INDEX(Book_Type,MATCH($B3388,Book,0),1)</f>
        <v>D</v>
      </c>
      <c r="H3388" s="144" t="str">
        <f aca="false">$F3388&amp;$C3388</f>
        <v>6IF-CIG/RKYMTN</v>
      </c>
    </row>
    <row r="3389" customFormat="false" ht="12.75" hidden="false" customHeight="false" outlineLevel="0" collapsed="false">
      <c r="A3389" s="148" t="n">
        <v>38292</v>
      </c>
      <c r="B3389" s="144" t="s">
        <v>121</v>
      </c>
      <c r="C3389" s="144" t="s">
        <v>162</v>
      </c>
      <c r="D3389" s="145" t="n">
        <v>0</v>
      </c>
      <c r="E3389" s="145" t="n">
        <v>0</v>
      </c>
      <c r="F3389" s="149" t="n">
        <f aca="false">IF(REF_DT&lt;=LastDay,INDEX(IntraMonth_Buckets,MATCH($A3389,IntraSumMonths,0),1),INDEX(BucketTable,MATCH($A3389,SumMonths,0),1))</f>
        <v>6</v>
      </c>
      <c r="G3389" s="144" t="str">
        <f aca="false">INDEX(Book_Type,MATCH($B3389,Book,0),1)</f>
        <v>D</v>
      </c>
      <c r="H3389" s="144" t="str">
        <f aca="false">$F3389&amp;$C3389</f>
        <v>6IF-NGPL/MIDCON</v>
      </c>
    </row>
    <row r="3390" customFormat="false" ht="12.75" hidden="false" customHeight="false" outlineLevel="0" collapsed="false">
      <c r="A3390" s="148" t="n">
        <v>38292</v>
      </c>
      <c r="B3390" s="144" t="s">
        <v>121</v>
      </c>
      <c r="C3390" s="144" t="s">
        <v>164</v>
      </c>
      <c r="D3390" s="145" t="n">
        <v>0</v>
      </c>
      <c r="E3390" s="145" t="n">
        <v>0</v>
      </c>
      <c r="F3390" s="149" t="n">
        <f aca="false">IF(REF_DT&lt;=LastDay,INDEX(IntraMonth_Buckets,MATCH($A3390,IntraSumMonths,0),1),INDEX(BucketTable,MATCH($A3390,SumMonths,0),1))</f>
        <v>6</v>
      </c>
      <c r="G3390" s="144" t="str">
        <f aca="false">INDEX(Book_Type,MATCH($B3390,Book,0),1)</f>
        <v>D</v>
      </c>
      <c r="H3390" s="144" t="str">
        <f aca="false">$F3390&amp;$C3390</f>
        <v>6IF-PAN/TX/OK</v>
      </c>
    </row>
    <row r="3391" customFormat="false" ht="12.75" hidden="false" customHeight="false" outlineLevel="0" collapsed="false">
      <c r="A3391" s="148" t="n">
        <v>38322</v>
      </c>
      <c r="B3391" s="144" t="s">
        <v>121</v>
      </c>
      <c r="C3391" s="144" t="s">
        <v>36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6</v>
      </c>
      <c r="G3391" s="144" t="str">
        <f aca="false">INDEX(Book_Type,MATCH($B3391,Book,0),1)</f>
        <v>D</v>
      </c>
      <c r="H3391" s="144" t="str">
        <f aca="false">$F3391&amp;$C3391</f>
        <v>6IF-CIG/RKYMTN</v>
      </c>
    </row>
    <row r="3392" customFormat="false" ht="12.75" hidden="false" customHeight="false" outlineLevel="0" collapsed="false">
      <c r="A3392" s="148" t="n">
        <v>38322</v>
      </c>
      <c r="B3392" s="144" t="s">
        <v>121</v>
      </c>
      <c r="C3392" s="144" t="s">
        <v>162</v>
      </c>
      <c r="D3392" s="145" t="n">
        <v>0.0001</v>
      </c>
      <c r="E3392" s="145" t="n">
        <v>-5E-007</v>
      </c>
      <c r="F3392" s="149" t="n">
        <f aca="false">IF(REF_DT&lt;=LastDay,INDEX(IntraMonth_Buckets,MATCH($A3392,IntraSumMonths,0),1),INDEX(BucketTable,MATCH($A3392,SumMonths,0),1))</f>
        <v>6</v>
      </c>
      <c r="G3392" s="144" t="str">
        <f aca="false">INDEX(Book_Type,MATCH($B3392,Book,0),1)</f>
        <v>D</v>
      </c>
      <c r="H3392" s="144" t="str">
        <f aca="false">$F3392&amp;$C3392</f>
        <v>6IF-NGPL/MIDCON</v>
      </c>
    </row>
    <row r="3393" customFormat="false" ht="12.75" hidden="false" customHeight="false" outlineLevel="0" collapsed="false">
      <c r="A3393" s="148" t="n">
        <v>38322</v>
      </c>
      <c r="B3393" s="144" t="s">
        <v>121</v>
      </c>
      <c r="C3393" s="144" t="s">
        <v>164</v>
      </c>
      <c r="D3393" s="145" t="n">
        <v>0</v>
      </c>
      <c r="E3393" s="145" t="n">
        <v>0</v>
      </c>
      <c r="F3393" s="149" t="n">
        <f aca="false">IF(REF_DT&lt;=LastDay,INDEX(IntraMonth_Buckets,MATCH($A3393,IntraSumMonths,0),1),INDEX(BucketTable,MATCH($A3393,SumMonths,0),1))</f>
        <v>6</v>
      </c>
      <c r="G3393" s="144" t="str">
        <f aca="false">INDEX(Book_Type,MATCH($B3393,Book,0),1)</f>
        <v>D</v>
      </c>
      <c r="H3393" s="144" t="str">
        <f aca="false">$F3393&amp;$C3393</f>
        <v>6IF-PAN/TX/OK</v>
      </c>
    </row>
    <row r="3394" customFormat="false" ht="12.75" hidden="false" customHeight="false" outlineLevel="0" collapsed="false">
      <c r="A3394" s="148" t="n">
        <v>38353</v>
      </c>
      <c r="B3394" s="144" t="s">
        <v>121</v>
      </c>
      <c r="C3394" s="144" t="s">
        <v>36</v>
      </c>
      <c r="D3394" s="145" t="n">
        <v>0</v>
      </c>
      <c r="E3394" s="145" t="n">
        <v>0</v>
      </c>
      <c r="F3394" s="149" t="n">
        <f aca="false">IF(REF_DT&lt;=LastDay,INDEX(IntraMonth_Buckets,MATCH($A3394,IntraSumMonths,0),1),INDEX(BucketTable,MATCH($A3394,SumMonths,0),1))</f>
        <v>6</v>
      </c>
      <c r="G3394" s="144" t="str">
        <f aca="false">INDEX(Book_Type,MATCH($B3394,Book,0),1)</f>
        <v>D</v>
      </c>
      <c r="H3394" s="144" t="str">
        <f aca="false">$F3394&amp;$C3394</f>
        <v>6IF-CIG/RKYMTN</v>
      </c>
    </row>
    <row r="3395" customFormat="false" ht="12.75" hidden="false" customHeight="false" outlineLevel="0" collapsed="false">
      <c r="A3395" s="148" t="n">
        <v>38353</v>
      </c>
      <c r="B3395" s="144" t="s">
        <v>121</v>
      </c>
      <c r="C3395" s="144" t="s">
        <v>162</v>
      </c>
      <c r="D3395" s="145" t="n">
        <v>0.0001</v>
      </c>
      <c r="E3395" s="145" t="n">
        <v>-5E-007</v>
      </c>
      <c r="F3395" s="149" t="n">
        <f aca="false">IF(REF_DT&lt;=LastDay,INDEX(IntraMonth_Buckets,MATCH($A3395,IntraSumMonths,0),1),INDEX(BucketTable,MATCH($A3395,SumMonths,0),1))</f>
        <v>6</v>
      </c>
      <c r="G3395" s="144" t="str">
        <f aca="false">INDEX(Book_Type,MATCH($B3395,Book,0),1)</f>
        <v>D</v>
      </c>
      <c r="H3395" s="144" t="str">
        <f aca="false">$F3395&amp;$C3395</f>
        <v>6IF-NGPL/MIDCON</v>
      </c>
    </row>
    <row r="3396" customFormat="false" ht="12.75" hidden="false" customHeight="false" outlineLevel="0" collapsed="false">
      <c r="A3396" s="148" t="n">
        <v>38353</v>
      </c>
      <c r="B3396" s="144" t="s">
        <v>121</v>
      </c>
      <c r="C3396" s="144" t="s">
        <v>164</v>
      </c>
      <c r="D3396" s="145" t="n">
        <v>0</v>
      </c>
      <c r="E3396" s="145" t="n">
        <v>0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D</v>
      </c>
      <c r="H3396" s="144" t="str">
        <f aca="false">$F3396&amp;$C3396</f>
        <v>6IF-PAN/TX/OK</v>
      </c>
    </row>
    <row r="3397" customFormat="false" ht="12.75" hidden="false" customHeight="false" outlineLevel="0" collapsed="false">
      <c r="A3397" s="148" t="n">
        <v>38384</v>
      </c>
      <c r="B3397" s="144" t="s">
        <v>121</v>
      </c>
      <c r="C3397" s="144" t="s">
        <v>36</v>
      </c>
      <c r="D3397" s="145" t="n">
        <v>0</v>
      </c>
      <c r="E3397" s="145" t="n">
        <v>0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D</v>
      </c>
      <c r="H3397" s="144" t="str">
        <f aca="false">$F3397&amp;$C3397</f>
        <v>6IF-CIG/RKYMTN</v>
      </c>
    </row>
    <row r="3398" customFormat="false" ht="12.75" hidden="false" customHeight="false" outlineLevel="0" collapsed="false">
      <c r="A3398" s="148" t="n">
        <v>38384</v>
      </c>
      <c r="B3398" s="144" t="s">
        <v>121</v>
      </c>
      <c r="C3398" s="144" t="s">
        <v>162</v>
      </c>
      <c r="D3398" s="145" t="n">
        <v>0</v>
      </c>
      <c r="E3398" s="145" t="n">
        <v>0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D</v>
      </c>
      <c r="H3398" s="144" t="str">
        <f aca="false">$F3398&amp;$C3398</f>
        <v>6IF-NGPL/MIDCON</v>
      </c>
    </row>
    <row r="3399" customFormat="false" ht="12.75" hidden="false" customHeight="false" outlineLevel="0" collapsed="false">
      <c r="A3399" s="148" t="n">
        <v>38384</v>
      </c>
      <c r="B3399" s="144" t="s">
        <v>121</v>
      </c>
      <c r="C3399" s="144" t="s">
        <v>164</v>
      </c>
      <c r="D3399" s="145" t="n">
        <v>0</v>
      </c>
      <c r="E3399" s="145" t="n">
        <v>0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D</v>
      </c>
      <c r="H3399" s="144" t="str">
        <f aca="false">$F3399&amp;$C3399</f>
        <v>6IF-PAN/TX/OK</v>
      </c>
    </row>
    <row r="3400" customFormat="false" ht="12.75" hidden="false" customHeight="false" outlineLevel="0" collapsed="false">
      <c r="A3400" s="148" t="n">
        <v>38412</v>
      </c>
      <c r="B3400" s="144" t="s">
        <v>121</v>
      </c>
      <c r="C3400" s="144" t="s">
        <v>36</v>
      </c>
      <c r="D3400" s="145" t="n">
        <v>0</v>
      </c>
      <c r="E3400" s="145" t="n">
        <v>0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D</v>
      </c>
      <c r="H3400" s="144" t="str">
        <f aca="false">$F3400&amp;$C3400</f>
        <v>6IF-CIG/RKYMTN</v>
      </c>
    </row>
    <row r="3401" customFormat="false" ht="12.75" hidden="false" customHeight="false" outlineLevel="0" collapsed="false">
      <c r="A3401" s="148" t="n">
        <v>38412</v>
      </c>
      <c r="B3401" s="144" t="s">
        <v>121</v>
      </c>
      <c r="C3401" s="144" t="s">
        <v>162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D</v>
      </c>
      <c r="H3401" s="144" t="str">
        <f aca="false">$F3401&amp;$C3401</f>
        <v>6IF-NGPL/MIDCON</v>
      </c>
    </row>
    <row r="3402" customFormat="false" ht="12.75" hidden="false" customHeight="false" outlineLevel="0" collapsed="false">
      <c r="A3402" s="148" t="n">
        <v>38412</v>
      </c>
      <c r="B3402" s="144" t="s">
        <v>121</v>
      </c>
      <c r="C3402" s="144" t="s">
        <v>164</v>
      </c>
      <c r="D3402" s="145" t="n">
        <v>0</v>
      </c>
      <c r="E3402" s="145" t="n">
        <v>0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D</v>
      </c>
      <c r="H3402" s="144" t="str">
        <f aca="false">$F3402&amp;$C3402</f>
        <v>6IF-PAN/TX/OK</v>
      </c>
    </row>
    <row r="3403" customFormat="false" ht="12.75" hidden="false" customHeight="false" outlineLevel="0" collapsed="false">
      <c r="A3403" s="148" t="n">
        <v>38443</v>
      </c>
      <c r="B3403" s="144" t="s">
        <v>121</v>
      </c>
      <c r="C3403" s="144" t="s">
        <v>36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6</v>
      </c>
      <c r="G3403" s="144" t="str">
        <f aca="false">INDEX(Book_Type,MATCH($B3403,Book,0),1)</f>
        <v>D</v>
      </c>
      <c r="H3403" s="144" t="str">
        <f aca="false">$F3403&amp;$C3403</f>
        <v>6IF-CIG/RKYMTN</v>
      </c>
    </row>
    <row r="3404" customFormat="false" ht="12.75" hidden="false" customHeight="false" outlineLevel="0" collapsed="false">
      <c r="A3404" s="148" t="n">
        <v>38443</v>
      </c>
      <c r="B3404" s="144" t="s">
        <v>121</v>
      </c>
      <c r="C3404" s="144" t="s">
        <v>162</v>
      </c>
      <c r="D3404" s="145" t="n">
        <v>0</v>
      </c>
      <c r="E3404" s="145" t="n">
        <v>0</v>
      </c>
      <c r="F3404" s="149" t="n">
        <f aca="false">IF(REF_DT&lt;=LastDay,INDEX(IntraMonth_Buckets,MATCH($A3404,IntraSumMonths,0),1),INDEX(BucketTable,MATCH($A3404,SumMonths,0),1))</f>
        <v>6</v>
      </c>
      <c r="G3404" s="144" t="str">
        <f aca="false">INDEX(Book_Type,MATCH($B3404,Book,0),1)</f>
        <v>D</v>
      </c>
      <c r="H3404" s="144" t="str">
        <f aca="false">$F3404&amp;$C3404</f>
        <v>6IF-NGPL/MIDCON</v>
      </c>
    </row>
    <row r="3405" customFormat="false" ht="12.75" hidden="false" customHeight="false" outlineLevel="0" collapsed="false">
      <c r="A3405" s="148" t="n">
        <v>38443</v>
      </c>
      <c r="B3405" s="144" t="s">
        <v>121</v>
      </c>
      <c r="C3405" s="144" t="s">
        <v>164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6</v>
      </c>
      <c r="G3405" s="144" t="str">
        <f aca="false">INDEX(Book_Type,MATCH($B3405,Book,0),1)</f>
        <v>D</v>
      </c>
      <c r="H3405" s="144" t="str">
        <f aca="false">$F3405&amp;$C3405</f>
        <v>6IF-PAN/TX/OK</v>
      </c>
    </row>
    <row r="3406" customFormat="false" ht="12.75" hidden="false" customHeight="false" outlineLevel="0" collapsed="false">
      <c r="A3406" s="148" t="n">
        <v>38473</v>
      </c>
      <c r="B3406" s="144" t="s">
        <v>121</v>
      </c>
      <c r="C3406" s="144" t="s">
        <v>36</v>
      </c>
      <c r="D3406" s="145" t="n">
        <v>0</v>
      </c>
      <c r="E3406" s="145" t="n">
        <v>0</v>
      </c>
      <c r="F3406" s="149" t="n">
        <f aca="false">IF(REF_DT&lt;=LastDay,INDEX(IntraMonth_Buckets,MATCH($A3406,IntraSumMonths,0),1),INDEX(BucketTable,MATCH($A3406,SumMonths,0),1))</f>
        <v>6</v>
      </c>
      <c r="G3406" s="144" t="str">
        <f aca="false">INDEX(Book_Type,MATCH($B3406,Book,0),1)</f>
        <v>D</v>
      </c>
      <c r="H3406" s="144" t="str">
        <f aca="false">$F3406&amp;$C3406</f>
        <v>6IF-CIG/RKYMTN</v>
      </c>
    </row>
    <row r="3407" customFormat="false" ht="12.75" hidden="false" customHeight="false" outlineLevel="0" collapsed="false">
      <c r="A3407" s="148" t="n">
        <v>38473</v>
      </c>
      <c r="B3407" s="144" t="s">
        <v>121</v>
      </c>
      <c r="C3407" s="144" t="s">
        <v>162</v>
      </c>
      <c r="D3407" s="145" t="n">
        <v>0.0001</v>
      </c>
      <c r="E3407" s="145" t="n">
        <v>-5E-007</v>
      </c>
      <c r="F3407" s="149" t="n">
        <f aca="false">IF(REF_DT&lt;=LastDay,INDEX(IntraMonth_Buckets,MATCH($A3407,IntraSumMonths,0),1),INDEX(BucketTable,MATCH($A3407,SumMonths,0),1))</f>
        <v>6</v>
      </c>
      <c r="G3407" s="144" t="str">
        <f aca="false">INDEX(Book_Type,MATCH($B3407,Book,0),1)</f>
        <v>D</v>
      </c>
      <c r="H3407" s="144" t="str">
        <f aca="false">$F3407&amp;$C3407</f>
        <v>6IF-NGPL/MIDCON</v>
      </c>
    </row>
    <row r="3408" customFormat="false" ht="12.75" hidden="false" customHeight="false" outlineLevel="0" collapsed="false">
      <c r="A3408" s="148" t="n">
        <v>38473</v>
      </c>
      <c r="B3408" s="144" t="s">
        <v>121</v>
      </c>
      <c r="C3408" s="144" t="s">
        <v>164</v>
      </c>
      <c r="D3408" s="145" t="n">
        <v>0</v>
      </c>
      <c r="E3408" s="145" t="n">
        <v>0</v>
      </c>
      <c r="F3408" s="149" t="n">
        <f aca="false">IF(REF_DT&lt;=LastDay,INDEX(IntraMonth_Buckets,MATCH($A3408,IntraSumMonths,0),1),INDEX(BucketTable,MATCH($A3408,SumMonths,0),1))</f>
        <v>6</v>
      </c>
      <c r="G3408" s="144" t="str">
        <f aca="false">INDEX(Book_Type,MATCH($B3408,Book,0),1)</f>
        <v>D</v>
      </c>
      <c r="H3408" s="144" t="str">
        <f aca="false">$F3408&amp;$C3408</f>
        <v>6IF-PAN/TX/OK</v>
      </c>
    </row>
    <row r="3409" customFormat="false" ht="12.75" hidden="false" customHeight="false" outlineLevel="0" collapsed="false">
      <c r="A3409" s="148" t="n">
        <v>38504</v>
      </c>
      <c r="B3409" s="144" t="s">
        <v>121</v>
      </c>
      <c r="C3409" s="144" t="s">
        <v>36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6</v>
      </c>
      <c r="G3409" s="144" t="str">
        <f aca="false">INDEX(Book_Type,MATCH($B3409,Book,0),1)</f>
        <v>D</v>
      </c>
      <c r="H3409" s="144" t="str">
        <f aca="false">$F3409&amp;$C3409</f>
        <v>6IF-CIG/RKYMTN</v>
      </c>
    </row>
    <row r="3410" customFormat="false" ht="12.75" hidden="false" customHeight="false" outlineLevel="0" collapsed="false">
      <c r="A3410" s="148" t="n">
        <v>38504</v>
      </c>
      <c r="B3410" s="144" t="s">
        <v>121</v>
      </c>
      <c r="C3410" s="144" t="s">
        <v>162</v>
      </c>
      <c r="D3410" s="145" t="n">
        <v>0</v>
      </c>
      <c r="E3410" s="145" t="n">
        <v>0</v>
      </c>
      <c r="F3410" s="149" t="n">
        <f aca="false">IF(REF_DT&lt;=LastDay,INDEX(IntraMonth_Buckets,MATCH($A3410,IntraSumMonths,0),1),INDEX(BucketTable,MATCH($A3410,SumMonths,0),1))</f>
        <v>6</v>
      </c>
      <c r="G3410" s="144" t="str">
        <f aca="false">INDEX(Book_Type,MATCH($B3410,Book,0),1)</f>
        <v>D</v>
      </c>
      <c r="H3410" s="144" t="str">
        <f aca="false">$F3410&amp;$C3410</f>
        <v>6IF-NGPL/MIDCON</v>
      </c>
    </row>
    <row r="3411" customFormat="false" ht="12.75" hidden="false" customHeight="false" outlineLevel="0" collapsed="false">
      <c r="A3411" s="148" t="n">
        <v>38504</v>
      </c>
      <c r="B3411" s="144" t="s">
        <v>121</v>
      </c>
      <c r="C3411" s="144" t="s">
        <v>164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6</v>
      </c>
      <c r="G3411" s="144" t="str">
        <f aca="false">INDEX(Book_Type,MATCH($B3411,Book,0),1)</f>
        <v>D</v>
      </c>
      <c r="H3411" s="144" t="str">
        <f aca="false">$F3411&amp;$C3411</f>
        <v>6IF-PAN/TX/OK</v>
      </c>
    </row>
    <row r="3412" customFormat="false" ht="12.75" hidden="false" customHeight="false" outlineLevel="0" collapsed="false">
      <c r="A3412" s="148" t="n">
        <v>38534</v>
      </c>
      <c r="B3412" s="144" t="s">
        <v>121</v>
      </c>
      <c r="C3412" s="144" t="s">
        <v>36</v>
      </c>
      <c r="D3412" s="145" t="n">
        <v>0</v>
      </c>
      <c r="E3412" s="145" t="n">
        <v>0</v>
      </c>
      <c r="F3412" s="149" t="n">
        <f aca="false">IF(REF_DT&lt;=LastDay,INDEX(IntraMonth_Buckets,MATCH($A3412,IntraSumMonths,0),1),INDEX(BucketTable,MATCH($A3412,SumMonths,0),1))</f>
        <v>6</v>
      </c>
      <c r="G3412" s="144" t="str">
        <f aca="false">INDEX(Book_Type,MATCH($B3412,Book,0),1)</f>
        <v>D</v>
      </c>
      <c r="H3412" s="144" t="str">
        <f aca="false">$F3412&amp;$C3412</f>
        <v>6IF-CIG/RKYMTN</v>
      </c>
    </row>
    <row r="3413" customFormat="false" ht="12.75" hidden="false" customHeight="false" outlineLevel="0" collapsed="false">
      <c r="A3413" s="148" t="n">
        <v>38534</v>
      </c>
      <c r="B3413" s="144" t="s">
        <v>121</v>
      </c>
      <c r="C3413" s="144" t="s">
        <v>162</v>
      </c>
      <c r="D3413" s="145" t="n">
        <v>0</v>
      </c>
      <c r="E3413" s="145" t="n">
        <v>0</v>
      </c>
      <c r="F3413" s="149" t="n">
        <f aca="false">IF(REF_DT&lt;=LastDay,INDEX(IntraMonth_Buckets,MATCH($A3413,IntraSumMonths,0),1),INDEX(BucketTable,MATCH($A3413,SumMonths,0),1))</f>
        <v>6</v>
      </c>
      <c r="G3413" s="144" t="str">
        <f aca="false">INDEX(Book_Type,MATCH($B3413,Book,0),1)</f>
        <v>D</v>
      </c>
      <c r="H3413" s="144" t="str">
        <f aca="false">$F3413&amp;$C3413</f>
        <v>6IF-NGPL/MIDCON</v>
      </c>
    </row>
    <row r="3414" customFormat="false" ht="12.75" hidden="false" customHeight="false" outlineLevel="0" collapsed="false">
      <c r="A3414" s="148" t="n">
        <v>38534</v>
      </c>
      <c r="B3414" s="144" t="s">
        <v>121</v>
      </c>
      <c r="C3414" s="144" t="s">
        <v>164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6</v>
      </c>
      <c r="G3414" s="144" t="str">
        <f aca="false">INDEX(Book_Type,MATCH($B3414,Book,0),1)</f>
        <v>D</v>
      </c>
      <c r="H3414" s="144" t="str">
        <f aca="false">$F3414&amp;$C3414</f>
        <v>6IF-PAN/TX/OK</v>
      </c>
    </row>
    <row r="3415" customFormat="false" ht="12.75" hidden="false" customHeight="false" outlineLevel="0" collapsed="false">
      <c r="A3415" s="148" t="n">
        <v>38565</v>
      </c>
      <c r="B3415" s="144" t="s">
        <v>121</v>
      </c>
      <c r="C3415" s="144" t="s">
        <v>36</v>
      </c>
      <c r="D3415" s="145" t="n">
        <v>0</v>
      </c>
      <c r="E3415" s="145" t="n">
        <v>0</v>
      </c>
      <c r="F3415" s="149" t="n">
        <f aca="false">IF(REF_DT&lt;=LastDay,INDEX(IntraMonth_Buckets,MATCH($A3415,IntraSumMonths,0),1),INDEX(BucketTable,MATCH($A3415,SumMonths,0),1))</f>
        <v>6</v>
      </c>
      <c r="G3415" s="144" t="str">
        <f aca="false">INDEX(Book_Type,MATCH($B3415,Book,0),1)</f>
        <v>D</v>
      </c>
      <c r="H3415" s="144" t="str">
        <f aca="false">$F3415&amp;$C3415</f>
        <v>6IF-CIG/RKYMTN</v>
      </c>
    </row>
    <row r="3416" customFormat="false" ht="12.75" hidden="false" customHeight="false" outlineLevel="0" collapsed="false">
      <c r="A3416" s="148" t="n">
        <v>38565</v>
      </c>
      <c r="B3416" s="144" t="s">
        <v>121</v>
      </c>
      <c r="C3416" s="144" t="s">
        <v>162</v>
      </c>
      <c r="D3416" s="145" t="n">
        <v>0</v>
      </c>
      <c r="E3416" s="145" t="n">
        <v>0</v>
      </c>
      <c r="F3416" s="149" t="n">
        <f aca="false">IF(REF_DT&lt;=LastDay,INDEX(IntraMonth_Buckets,MATCH($A3416,IntraSumMonths,0),1),INDEX(BucketTable,MATCH($A3416,SumMonths,0),1))</f>
        <v>6</v>
      </c>
      <c r="G3416" s="144" t="str">
        <f aca="false">INDEX(Book_Type,MATCH($B3416,Book,0),1)</f>
        <v>D</v>
      </c>
      <c r="H3416" s="144" t="str">
        <f aca="false">$F3416&amp;$C3416</f>
        <v>6IF-NGPL/MIDCON</v>
      </c>
    </row>
    <row r="3417" customFormat="false" ht="12.75" hidden="false" customHeight="false" outlineLevel="0" collapsed="false">
      <c r="A3417" s="148" t="n">
        <v>38565</v>
      </c>
      <c r="B3417" s="144" t="s">
        <v>121</v>
      </c>
      <c r="C3417" s="144" t="s">
        <v>164</v>
      </c>
      <c r="D3417" s="145" t="n">
        <v>0</v>
      </c>
      <c r="E3417" s="145" t="n">
        <v>0</v>
      </c>
      <c r="F3417" s="149" t="n">
        <f aca="false">IF(REF_DT&lt;=LastDay,INDEX(IntraMonth_Buckets,MATCH($A3417,IntraSumMonths,0),1),INDEX(BucketTable,MATCH($A3417,SumMonths,0),1))</f>
        <v>6</v>
      </c>
      <c r="G3417" s="144" t="str">
        <f aca="false">INDEX(Book_Type,MATCH($B3417,Book,0),1)</f>
        <v>D</v>
      </c>
      <c r="H3417" s="144" t="str">
        <f aca="false">$F3417&amp;$C3417</f>
        <v>6IF-PAN/TX/OK</v>
      </c>
    </row>
    <row r="3418" customFormat="false" ht="12.75" hidden="false" customHeight="false" outlineLevel="0" collapsed="false">
      <c r="A3418" s="148" t="n">
        <v>38596</v>
      </c>
      <c r="B3418" s="144" t="s">
        <v>121</v>
      </c>
      <c r="C3418" s="144" t="s">
        <v>36</v>
      </c>
      <c r="D3418" s="145" t="n">
        <v>0</v>
      </c>
      <c r="E3418" s="145" t="n">
        <v>0</v>
      </c>
      <c r="F3418" s="149" t="n">
        <f aca="false">IF(REF_DT&lt;=LastDay,INDEX(IntraMonth_Buckets,MATCH($A3418,IntraSumMonths,0),1),INDEX(BucketTable,MATCH($A3418,SumMonths,0),1))</f>
        <v>6</v>
      </c>
      <c r="G3418" s="144" t="str">
        <f aca="false">INDEX(Book_Type,MATCH($B3418,Book,0),1)</f>
        <v>D</v>
      </c>
      <c r="H3418" s="144" t="str">
        <f aca="false">$F3418&amp;$C3418</f>
        <v>6IF-CIG/RKYMTN</v>
      </c>
    </row>
    <row r="3419" customFormat="false" ht="12.75" hidden="false" customHeight="false" outlineLevel="0" collapsed="false">
      <c r="A3419" s="148" t="n">
        <v>38596</v>
      </c>
      <c r="B3419" s="144" t="s">
        <v>121</v>
      </c>
      <c r="C3419" s="144" t="s">
        <v>162</v>
      </c>
      <c r="D3419" s="145" t="n">
        <v>0</v>
      </c>
      <c r="E3419" s="145" t="n">
        <v>0</v>
      </c>
      <c r="F3419" s="149" t="n">
        <f aca="false">IF(REF_DT&lt;=LastDay,INDEX(IntraMonth_Buckets,MATCH($A3419,IntraSumMonths,0),1),INDEX(BucketTable,MATCH($A3419,SumMonths,0),1))</f>
        <v>6</v>
      </c>
      <c r="G3419" s="144" t="str">
        <f aca="false">INDEX(Book_Type,MATCH($B3419,Book,0),1)</f>
        <v>D</v>
      </c>
      <c r="H3419" s="144" t="str">
        <f aca="false">$F3419&amp;$C3419</f>
        <v>6IF-NGPL/MIDCON</v>
      </c>
    </row>
    <row r="3420" customFormat="false" ht="12.75" hidden="false" customHeight="false" outlineLevel="0" collapsed="false">
      <c r="A3420" s="148" t="n">
        <v>38596</v>
      </c>
      <c r="B3420" s="144" t="s">
        <v>121</v>
      </c>
      <c r="C3420" s="144" t="s">
        <v>164</v>
      </c>
      <c r="D3420" s="145" t="n">
        <v>0</v>
      </c>
      <c r="E3420" s="145" t="n">
        <v>0</v>
      </c>
      <c r="F3420" s="149" t="n">
        <f aca="false">IF(REF_DT&lt;=LastDay,INDEX(IntraMonth_Buckets,MATCH($A3420,IntraSumMonths,0),1),INDEX(BucketTable,MATCH($A3420,SumMonths,0),1))</f>
        <v>6</v>
      </c>
      <c r="G3420" s="144" t="str">
        <f aca="false">INDEX(Book_Type,MATCH($B3420,Book,0),1)</f>
        <v>D</v>
      </c>
      <c r="H3420" s="144" t="str">
        <f aca="false">$F3420&amp;$C3420</f>
        <v>6IF-PAN/TX/OK</v>
      </c>
    </row>
    <row r="3421" customFormat="false" ht="12.75" hidden="false" customHeight="false" outlineLevel="0" collapsed="false">
      <c r="A3421" s="148" t="n">
        <v>38626</v>
      </c>
      <c r="B3421" s="144" t="s">
        <v>121</v>
      </c>
      <c r="C3421" s="144" t="s">
        <v>36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6</v>
      </c>
      <c r="G3421" s="144" t="str">
        <f aca="false">INDEX(Book_Type,MATCH($B3421,Book,0),1)</f>
        <v>D</v>
      </c>
      <c r="H3421" s="144" t="str">
        <f aca="false">$F3421&amp;$C3421</f>
        <v>6IF-CIG/RKYMTN</v>
      </c>
    </row>
    <row r="3422" customFormat="false" ht="12.75" hidden="false" customHeight="false" outlineLevel="0" collapsed="false">
      <c r="A3422" s="148" t="n">
        <v>38626</v>
      </c>
      <c r="B3422" s="144" t="s">
        <v>121</v>
      </c>
      <c r="C3422" s="144" t="s">
        <v>162</v>
      </c>
      <c r="D3422" s="145" t="n">
        <v>0</v>
      </c>
      <c r="E3422" s="145" t="n">
        <v>0</v>
      </c>
      <c r="F3422" s="149" t="n">
        <f aca="false">IF(REF_DT&lt;=LastDay,INDEX(IntraMonth_Buckets,MATCH($A3422,IntraSumMonths,0),1),INDEX(BucketTable,MATCH($A3422,SumMonths,0),1))</f>
        <v>6</v>
      </c>
      <c r="G3422" s="144" t="str">
        <f aca="false">INDEX(Book_Type,MATCH($B3422,Book,0),1)</f>
        <v>D</v>
      </c>
      <c r="H3422" s="144" t="str">
        <f aca="false">$F3422&amp;$C3422</f>
        <v>6IF-NGPL/MIDCON</v>
      </c>
    </row>
    <row r="3423" customFormat="false" ht="12.75" hidden="false" customHeight="false" outlineLevel="0" collapsed="false">
      <c r="A3423" s="148" t="n">
        <v>38626</v>
      </c>
      <c r="B3423" s="144" t="s">
        <v>121</v>
      </c>
      <c r="C3423" s="144" t="s">
        <v>164</v>
      </c>
      <c r="D3423" s="145" t="n">
        <v>0</v>
      </c>
      <c r="E3423" s="145" t="n">
        <v>0</v>
      </c>
      <c r="F3423" s="149" t="n">
        <f aca="false">IF(REF_DT&lt;=LastDay,INDEX(IntraMonth_Buckets,MATCH($A3423,IntraSumMonths,0),1),INDEX(BucketTable,MATCH($A3423,SumMonths,0),1))</f>
        <v>6</v>
      </c>
      <c r="G3423" s="144" t="str">
        <f aca="false">INDEX(Book_Type,MATCH($B3423,Book,0),1)</f>
        <v>D</v>
      </c>
      <c r="H3423" s="144" t="str">
        <f aca="false">$F3423&amp;$C3423</f>
        <v>6IF-PAN/TX/OK</v>
      </c>
    </row>
    <row r="3424" customFormat="false" ht="12.75" hidden="false" customHeight="false" outlineLevel="0" collapsed="false">
      <c r="A3424" s="148" t="n">
        <v>38657</v>
      </c>
      <c r="B3424" s="144" t="s">
        <v>121</v>
      </c>
      <c r="C3424" s="144" t="s">
        <v>36</v>
      </c>
      <c r="D3424" s="145" t="n">
        <v>0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6IF-CIG/RKYMTN</v>
      </c>
    </row>
    <row r="3425" customFormat="false" ht="12.75" hidden="false" customHeight="false" outlineLevel="0" collapsed="false">
      <c r="A3425" s="148" t="n">
        <v>38657</v>
      </c>
      <c r="B3425" s="144" t="s">
        <v>121</v>
      </c>
      <c r="C3425" s="144" t="s">
        <v>162</v>
      </c>
      <c r="D3425" s="145" t="n">
        <v>0</v>
      </c>
      <c r="E3425" s="145" t="n">
        <v>0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6IF-NGPL/MIDCON</v>
      </c>
    </row>
    <row r="3426" customFormat="false" ht="12.75" hidden="false" customHeight="false" outlineLevel="0" collapsed="false">
      <c r="A3426" s="148" t="n">
        <v>38657</v>
      </c>
      <c r="B3426" s="144" t="s">
        <v>121</v>
      </c>
      <c r="C3426" s="144" t="s">
        <v>164</v>
      </c>
      <c r="D3426" s="145" t="n">
        <v>0</v>
      </c>
      <c r="E3426" s="145" t="n">
        <v>0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6IF-PAN/TX/OK</v>
      </c>
    </row>
    <row r="3427" customFormat="false" ht="12.75" hidden="false" customHeight="false" outlineLevel="0" collapsed="false">
      <c r="A3427" s="148" t="n">
        <v>38687</v>
      </c>
      <c r="B3427" s="144" t="s">
        <v>121</v>
      </c>
      <c r="C3427" s="144" t="s">
        <v>36</v>
      </c>
      <c r="D3427" s="145" t="n">
        <v>0</v>
      </c>
      <c r="E3427" s="145" t="n">
        <v>0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6IF-CIG/RKYMTN</v>
      </c>
    </row>
    <row r="3428" customFormat="false" ht="12.75" hidden="false" customHeight="false" outlineLevel="0" collapsed="false">
      <c r="A3428" s="148" t="n">
        <v>38687</v>
      </c>
      <c r="B3428" s="144" t="s">
        <v>121</v>
      </c>
      <c r="C3428" s="144" t="s">
        <v>162</v>
      </c>
      <c r="D3428" s="145" t="n">
        <v>0</v>
      </c>
      <c r="E3428" s="145" t="n">
        <v>0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6IF-NGPL/MIDCON</v>
      </c>
    </row>
    <row r="3429" customFormat="false" ht="12.75" hidden="false" customHeight="false" outlineLevel="0" collapsed="false">
      <c r="A3429" s="148" t="n">
        <v>38687</v>
      </c>
      <c r="B3429" s="144" t="s">
        <v>121</v>
      </c>
      <c r="C3429" s="144" t="s">
        <v>164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6IF-PAN/TX/OK</v>
      </c>
    </row>
    <row r="3430" customFormat="false" ht="12.75" hidden="false" customHeight="false" outlineLevel="0" collapsed="false">
      <c r="A3430" s="148" t="n">
        <v>38718</v>
      </c>
      <c r="B3430" s="144" t="s">
        <v>121</v>
      </c>
      <c r="C3430" s="144" t="s">
        <v>36</v>
      </c>
      <c r="D3430" s="145" t="n">
        <v>0</v>
      </c>
      <c r="E3430" s="145" t="n">
        <v>0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6IF-CIG/RKYMTN</v>
      </c>
    </row>
    <row r="3431" customFormat="false" ht="12.75" hidden="false" customHeight="false" outlineLevel="0" collapsed="false">
      <c r="A3431" s="148" t="n">
        <v>38718</v>
      </c>
      <c r="B3431" s="144" t="s">
        <v>121</v>
      </c>
      <c r="C3431" s="144" t="s">
        <v>162</v>
      </c>
      <c r="D3431" s="145" t="n">
        <v>0</v>
      </c>
      <c r="E3431" s="145" t="n">
        <v>0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6IF-NGPL/MIDCON</v>
      </c>
    </row>
    <row r="3432" customFormat="false" ht="12.75" hidden="false" customHeight="false" outlineLevel="0" collapsed="false">
      <c r="A3432" s="148" t="n">
        <v>38718</v>
      </c>
      <c r="B3432" s="144" t="s">
        <v>121</v>
      </c>
      <c r="C3432" s="144" t="s">
        <v>164</v>
      </c>
      <c r="D3432" s="145" t="n">
        <v>0</v>
      </c>
      <c r="E3432" s="145" t="n">
        <v>0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6IF-PAN/TX/OK</v>
      </c>
    </row>
    <row r="3433" customFormat="false" ht="12.75" hidden="false" customHeight="false" outlineLevel="0" collapsed="false">
      <c r="A3433" s="148" t="n">
        <v>38749</v>
      </c>
      <c r="B3433" s="144" t="s">
        <v>121</v>
      </c>
      <c r="C3433" s="144" t="s">
        <v>36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6IF-CIG/RKYMTN</v>
      </c>
    </row>
    <row r="3434" customFormat="false" ht="12.75" hidden="false" customHeight="false" outlineLevel="0" collapsed="false">
      <c r="A3434" s="148" t="n">
        <v>38749</v>
      </c>
      <c r="B3434" s="144" t="s">
        <v>121</v>
      </c>
      <c r="C3434" s="144" t="s">
        <v>162</v>
      </c>
      <c r="D3434" s="145" t="n">
        <v>0</v>
      </c>
      <c r="E3434" s="145" t="n">
        <v>0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6IF-NGPL/MIDCON</v>
      </c>
    </row>
    <row r="3435" customFormat="false" ht="12.75" hidden="false" customHeight="false" outlineLevel="0" collapsed="false">
      <c r="A3435" s="148" t="n">
        <v>38749</v>
      </c>
      <c r="B3435" s="144" t="s">
        <v>121</v>
      </c>
      <c r="C3435" s="144" t="s">
        <v>164</v>
      </c>
      <c r="D3435" s="145" t="n">
        <v>0</v>
      </c>
      <c r="E3435" s="145" t="n">
        <v>0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6IF-PAN/TX/OK</v>
      </c>
    </row>
    <row r="3436" customFormat="false" ht="12.75" hidden="false" customHeight="false" outlineLevel="0" collapsed="false">
      <c r="A3436" s="148" t="n">
        <v>38777</v>
      </c>
      <c r="B3436" s="144" t="s">
        <v>121</v>
      </c>
      <c r="C3436" s="144" t="s">
        <v>36</v>
      </c>
      <c r="D3436" s="145" t="n">
        <v>0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6IF-CIG/RKYMTN</v>
      </c>
    </row>
    <row r="3437" customFormat="false" ht="12.75" hidden="false" customHeight="false" outlineLevel="0" collapsed="false">
      <c r="A3437" s="148" t="n">
        <v>38777</v>
      </c>
      <c r="B3437" s="144" t="s">
        <v>121</v>
      </c>
      <c r="C3437" s="144" t="s">
        <v>162</v>
      </c>
      <c r="D3437" s="145" t="n">
        <v>0</v>
      </c>
      <c r="E3437" s="145" t="n">
        <v>0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6IF-NGPL/MIDCON</v>
      </c>
    </row>
    <row r="3438" customFormat="false" ht="12.75" hidden="false" customHeight="false" outlineLevel="0" collapsed="false">
      <c r="A3438" s="148" t="n">
        <v>38777</v>
      </c>
      <c r="B3438" s="144" t="s">
        <v>121</v>
      </c>
      <c r="C3438" s="144" t="s">
        <v>164</v>
      </c>
      <c r="D3438" s="145" t="n">
        <v>0</v>
      </c>
      <c r="E3438" s="145" t="n">
        <v>0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6IF-PAN/TX/OK</v>
      </c>
    </row>
    <row r="3439" customFormat="false" ht="12.75" hidden="false" customHeight="false" outlineLevel="0" collapsed="false">
      <c r="A3439" s="148" t="n">
        <v>38808</v>
      </c>
      <c r="B3439" s="144" t="s">
        <v>121</v>
      </c>
      <c r="C3439" s="144" t="s">
        <v>36</v>
      </c>
      <c r="D3439" s="145" t="n">
        <v>0</v>
      </c>
      <c r="E3439" s="145" t="n">
        <v>0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6IF-CIG/RKYMTN</v>
      </c>
    </row>
    <row r="3440" customFormat="false" ht="12.75" hidden="false" customHeight="false" outlineLevel="0" collapsed="false">
      <c r="A3440" s="148" t="n">
        <v>38808</v>
      </c>
      <c r="B3440" s="144" t="s">
        <v>121</v>
      </c>
      <c r="C3440" s="144" t="s">
        <v>162</v>
      </c>
      <c r="D3440" s="145" t="n">
        <v>0</v>
      </c>
      <c r="E3440" s="145" t="n">
        <v>0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6IF-NGPL/MIDCON</v>
      </c>
    </row>
    <row r="3441" customFormat="false" ht="12.75" hidden="false" customHeight="false" outlineLevel="0" collapsed="false">
      <c r="A3441" s="148" t="n">
        <v>38808</v>
      </c>
      <c r="B3441" s="144" t="s">
        <v>121</v>
      </c>
      <c r="C3441" s="144" t="s">
        <v>164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6IF-PAN/TX/OK</v>
      </c>
    </row>
    <row r="3442" customFormat="false" ht="12.75" hidden="false" customHeight="false" outlineLevel="0" collapsed="false">
      <c r="A3442" s="148" t="n">
        <v>38838</v>
      </c>
      <c r="B3442" s="144" t="s">
        <v>121</v>
      </c>
      <c r="C3442" s="144" t="s">
        <v>36</v>
      </c>
      <c r="D3442" s="145" t="n">
        <v>0</v>
      </c>
      <c r="E3442" s="145" t="n">
        <v>0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6IF-CIG/RKYMTN</v>
      </c>
    </row>
    <row r="3443" customFormat="false" ht="12.75" hidden="false" customHeight="false" outlineLevel="0" collapsed="false">
      <c r="A3443" s="148" t="n">
        <v>38838</v>
      </c>
      <c r="B3443" s="144" t="s">
        <v>121</v>
      </c>
      <c r="C3443" s="144" t="s">
        <v>162</v>
      </c>
      <c r="D3443" s="145" t="n">
        <v>0</v>
      </c>
      <c r="E3443" s="145" t="n">
        <v>0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6IF-NGPL/MIDCON</v>
      </c>
    </row>
    <row r="3444" customFormat="false" ht="12.75" hidden="false" customHeight="false" outlineLevel="0" collapsed="false">
      <c r="A3444" s="148" t="n">
        <v>38838</v>
      </c>
      <c r="B3444" s="144" t="s">
        <v>121</v>
      </c>
      <c r="C3444" s="144" t="s">
        <v>164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6IF-PAN/TX/OK</v>
      </c>
    </row>
    <row r="3445" customFormat="false" ht="12.75" hidden="false" customHeight="false" outlineLevel="0" collapsed="false">
      <c r="A3445" s="148" t="n">
        <v>38869</v>
      </c>
      <c r="B3445" s="144" t="s">
        <v>121</v>
      </c>
      <c r="C3445" s="144" t="s">
        <v>36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6IF-CIG/RKYMTN</v>
      </c>
    </row>
    <row r="3446" customFormat="false" ht="12.75" hidden="false" customHeight="false" outlineLevel="0" collapsed="false">
      <c r="A3446" s="148" t="n">
        <v>38869</v>
      </c>
      <c r="B3446" s="144" t="s">
        <v>121</v>
      </c>
      <c r="C3446" s="144" t="s">
        <v>162</v>
      </c>
      <c r="D3446" s="145" t="n">
        <v>0</v>
      </c>
      <c r="E3446" s="145" t="n">
        <v>0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6IF-NGPL/MIDCON</v>
      </c>
    </row>
    <row r="3447" customFormat="false" ht="12.75" hidden="false" customHeight="false" outlineLevel="0" collapsed="false">
      <c r="A3447" s="148" t="n">
        <v>38869</v>
      </c>
      <c r="B3447" s="144" t="s">
        <v>121</v>
      </c>
      <c r="C3447" s="144" t="s">
        <v>164</v>
      </c>
      <c r="D3447" s="145" t="n">
        <v>0</v>
      </c>
      <c r="E3447" s="145" t="n">
        <v>0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6IF-PAN/TX/OK</v>
      </c>
    </row>
    <row r="3448" customFormat="false" ht="12.75" hidden="false" customHeight="false" outlineLevel="0" collapsed="false">
      <c r="A3448" s="148" t="n">
        <v>38899</v>
      </c>
      <c r="B3448" s="144" t="s">
        <v>121</v>
      </c>
      <c r="C3448" s="144" t="s">
        <v>36</v>
      </c>
      <c r="D3448" s="145" t="n">
        <v>0</v>
      </c>
      <c r="E3448" s="145" t="n">
        <v>0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6IF-CIG/RKYMTN</v>
      </c>
    </row>
    <row r="3449" customFormat="false" ht="12.75" hidden="false" customHeight="false" outlineLevel="0" collapsed="false">
      <c r="A3449" s="148" t="n">
        <v>38899</v>
      </c>
      <c r="B3449" s="144" t="s">
        <v>121</v>
      </c>
      <c r="C3449" s="144" t="s">
        <v>162</v>
      </c>
      <c r="D3449" s="145" t="n">
        <v>0</v>
      </c>
      <c r="E3449" s="145" t="n">
        <v>0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6IF-NGPL/MIDCON</v>
      </c>
    </row>
    <row r="3450" customFormat="false" ht="12.75" hidden="false" customHeight="false" outlineLevel="0" collapsed="false">
      <c r="A3450" s="148" t="n">
        <v>38899</v>
      </c>
      <c r="B3450" s="144" t="s">
        <v>121</v>
      </c>
      <c r="C3450" s="144" t="s">
        <v>164</v>
      </c>
      <c r="D3450" s="145" t="n">
        <v>0</v>
      </c>
      <c r="E3450" s="145" t="n">
        <v>0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6IF-PAN/TX/OK</v>
      </c>
    </row>
    <row r="3451" customFormat="false" ht="12.75" hidden="false" customHeight="false" outlineLevel="0" collapsed="false">
      <c r="A3451" s="148" t="n">
        <v>38930</v>
      </c>
      <c r="B3451" s="144" t="s">
        <v>121</v>
      </c>
      <c r="C3451" s="144" t="s">
        <v>36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6IF-CIG/RKYMTN</v>
      </c>
    </row>
    <row r="3452" customFormat="false" ht="12.75" hidden="false" customHeight="false" outlineLevel="0" collapsed="false">
      <c r="A3452" s="148" t="n">
        <v>38930</v>
      </c>
      <c r="B3452" s="144" t="s">
        <v>121</v>
      </c>
      <c r="C3452" s="144" t="s">
        <v>162</v>
      </c>
      <c r="D3452" s="145" t="n">
        <v>0</v>
      </c>
      <c r="E3452" s="145" t="n">
        <v>0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6IF-NGPL/MIDCON</v>
      </c>
    </row>
    <row r="3453" customFormat="false" ht="12.75" hidden="false" customHeight="false" outlineLevel="0" collapsed="false">
      <c r="A3453" s="148" t="n">
        <v>38930</v>
      </c>
      <c r="B3453" s="144" t="s">
        <v>121</v>
      </c>
      <c r="C3453" s="144" t="s">
        <v>164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6IF-PAN/TX/OK</v>
      </c>
    </row>
    <row r="3454" customFormat="false" ht="12.75" hidden="false" customHeight="false" outlineLevel="0" collapsed="false">
      <c r="A3454" s="148" t="n">
        <v>38961</v>
      </c>
      <c r="B3454" s="144" t="s">
        <v>121</v>
      </c>
      <c r="C3454" s="144" t="s">
        <v>36</v>
      </c>
      <c r="D3454" s="145" t="n">
        <v>0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6IF-CIG/RKYMTN</v>
      </c>
    </row>
    <row r="3455" customFormat="false" ht="12.75" hidden="false" customHeight="false" outlineLevel="0" collapsed="false">
      <c r="A3455" s="148" t="n">
        <v>38961</v>
      </c>
      <c r="B3455" s="144" t="s">
        <v>121</v>
      </c>
      <c r="C3455" s="144" t="s">
        <v>162</v>
      </c>
      <c r="D3455" s="145" t="n">
        <v>0</v>
      </c>
      <c r="E3455" s="145" t="n">
        <v>0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6IF-NGPL/MIDCON</v>
      </c>
    </row>
    <row r="3456" customFormat="false" ht="12.75" hidden="false" customHeight="false" outlineLevel="0" collapsed="false">
      <c r="A3456" s="148" t="n">
        <v>38961</v>
      </c>
      <c r="B3456" s="144" t="s">
        <v>121</v>
      </c>
      <c r="C3456" s="144" t="s">
        <v>164</v>
      </c>
      <c r="D3456" s="145" t="n">
        <v>0</v>
      </c>
      <c r="E3456" s="145" t="n">
        <v>0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6IF-PAN/TX/OK</v>
      </c>
    </row>
    <row r="3457" customFormat="false" ht="12.75" hidden="false" customHeight="false" outlineLevel="0" collapsed="false">
      <c r="A3457" s="148" t="n">
        <v>38991</v>
      </c>
      <c r="B3457" s="144" t="s">
        <v>121</v>
      </c>
      <c r="C3457" s="144" t="s">
        <v>36</v>
      </c>
      <c r="D3457" s="145" t="n">
        <v>0</v>
      </c>
      <c r="E3457" s="145" t="n">
        <v>0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6IF-CIG/RKYMTN</v>
      </c>
    </row>
    <row r="3458" customFormat="false" ht="12.75" hidden="false" customHeight="false" outlineLevel="0" collapsed="false">
      <c r="A3458" s="148" t="n">
        <v>38991</v>
      </c>
      <c r="B3458" s="144" t="s">
        <v>121</v>
      </c>
      <c r="C3458" s="144" t="s">
        <v>162</v>
      </c>
      <c r="D3458" s="145" t="n">
        <v>0</v>
      </c>
      <c r="E3458" s="145" t="n">
        <v>0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6IF-NGPL/MIDCON</v>
      </c>
    </row>
    <row r="3459" customFormat="false" ht="12.75" hidden="false" customHeight="false" outlineLevel="0" collapsed="false">
      <c r="A3459" s="148" t="n">
        <v>38991</v>
      </c>
      <c r="B3459" s="144" t="s">
        <v>121</v>
      </c>
      <c r="C3459" s="144" t="s">
        <v>164</v>
      </c>
      <c r="D3459" s="145" t="n">
        <v>0</v>
      </c>
      <c r="E3459" s="145" t="n">
        <v>0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6IF-PAN/TX/OK</v>
      </c>
    </row>
    <row r="3460" customFormat="false" ht="12.75" hidden="false" customHeight="false" outlineLevel="0" collapsed="false">
      <c r="A3460" s="148" t="n">
        <v>39022</v>
      </c>
      <c r="B3460" s="144" t="s">
        <v>121</v>
      </c>
      <c r="C3460" s="144" t="s">
        <v>36</v>
      </c>
      <c r="D3460" s="145" t="n">
        <v>0</v>
      </c>
      <c r="E3460" s="145" t="n">
        <v>0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6IF-CIG/RKYMTN</v>
      </c>
    </row>
    <row r="3461" customFormat="false" ht="12.75" hidden="false" customHeight="false" outlineLevel="0" collapsed="false">
      <c r="A3461" s="148" t="n">
        <v>39022</v>
      </c>
      <c r="B3461" s="144" t="s">
        <v>121</v>
      </c>
      <c r="C3461" s="144" t="s">
        <v>162</v>
      </c>
      <c r="D3461" s="145" t="n">
        <v>0</v>
      </c>
      <c r="E3461" s="145" t="n">
        <v>0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6IF-NGPL/MIDCON</v>
      </c>
    </row>
    <row r="3462" customFormat="false" ht="12.75" hidden="false" customHeight="false" outlineLevel="0" collapsed="false">
      <c r="A3462" s="148" t="n">
        <v>39052</v>
      </c>
      <c r="B3462" s="144" t="s">
        <v>121</v>
      </c>
      <c r="C3462" s="144" t="s">
        <v>36</v>
      </c>
      <c r="D3462" s="145" t="n">
        <v>0</v>
      </c>
      <c r="E3462" s="145" t="n">
        <v>0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6IF-CIG/RKYMTN</v>
      </c>
    </row>
    <row r="3463" customFormat="false" ht="12.75" hidden="false" customHeight="false" outlineLevel="0" collapsed="false">
      <c r="A3463" s="148" t="n">
        <v>39052</v>
      </c>
      <c r="B3463" s="144" t="s">
        <v>121</v>
      </c>
      <c r="C3463" s="144" t="s">
        <v>162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6IF-NGPL/MIDCON</v>
      </c>
    </row>
    <row r="3464" customFormat="false" ht="12.75" hidden="false" customHeight="false" outlineLevel="0" collapsed="false">
      <c r="A3464" s="148" t="n">
        <v>39083</v>
      </c>
      <c r="B3464" s="144" t="s">
        <v>121</v>
      </c>
      <c r="C3464" s="144" t="s">
        <v>36</v>
      </c>
      <c r="D3464" s="145" t="n">
        <v>0</v>
      </c>
      <c r="E3464" s="145" t="n">
        <v>0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6IF-CIG/RKYMTN</v>
      </c>
    </row>
    <row r="3465" customFormat="false" ht="12.75" hidden="false" customHeight="false" outlineLevel="0" collapsed="false">
      <c r="A3465" s="148" t="n">
        <v>39083</v>
      </c>
      <c r="B3465" s="144" t="s">
        <v>121</v>
      </c>
      <c r="C3465" s="144" t="s">
        <v>162</v>
      </c>
      <c r="D3465" s="145" t="n">
        <v>0</v>
      </c>
      <c r="E3465" s="145" t="n">
        <v>0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6IF-NGPL/MIDCON</v>
      </c>
    </row>
    <row r="3466" customFormat="false" ht="12.75" hidden="false" customHeight="false" outlineLevel="0" collapsed="false">
      <c r="A3466" s="148" t="n">
        <v>39114</v>
      </c>
      <c r="B3466" s="144" t="s">
        <v>121</v>
      </c>
      <c r="C3466" s="144" t="s">
        <v>36</v>
      </c>
      <c r="D3466" s="145" t="n">
        <v>0</v>
      </c>
      <c r="E3466" s="145" t="n">
        <v>0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6IF-CIG/RKYMTN</v>
      </c>
    </row>
    <row r="3467" customFormat="false" ht="12.75" hidden="false" customHeight="false" outlineLevel="0" collapsed="false">
      <c r="A3467" s="148" t="n">
        <v>39114</v>
      </c>
      <c r="B3467" s="144" t="s">
        <v>121</v>
      </c>
      <c r="C3467" s="144" t="s">
        <v>162</v>
      </c>
      <c r="D3467" s="145" t="n">
        <v>0</v>
      </c>
      <c r="E3467" s="145" t="n">
        <v>0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6IF-NGPL/MIDCON</v>
      </c>
    </row>
    <row r="3468" customFormat="false" ht="12.75" hidden="false" customHeight="false" outlineLevel="0" collapsed="false">
      <c r="A3468" s="148" t="n">
        <v>39142</v>
      </c>
      <c r="B3468" s="144" t="s">
        <v>121</v>
      </c>
      <c r="C3468" s="144" t="s">
        <v>36</v>
      </c>
      <c r="D3468" s="145" t="n">
        <v>0</v>
      </c>
      <c r="E3468" s="145" t="n">
        <v>0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6IF-CIG/RKYMTN</v>
      </c>
    </row>
    <row r="3469" customFormat="false" ht="12.75" hidden="false" customHeight="false" outlineLevel="0" collapsed="false">
      <c r="A3469" s="148" t="n">
        <v>39142</v>
      </c>
      <c r="B3469" s="144" t="s">
        <v>121</v>
      </c>
      <c r="C3469" s="144" t="s">
        <v>162</v>
      </c>
      <c r="D3469" s="145" t="n">
        <v>0</v>
      </c>
      <c r="E3469" s="145" t="n">
        <v>0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6IF-NGPL/MIDCON</v>
      </c>
    </row>
    <row r="3470" customFormat="false" ht="12.75" hidden="false" customHeight="false" outlineLevel="0" collapsed="false">
      <c r="A3470" s="148" t="n">
        <v>39173</v>
      </c>
      <c r="B3470" s="144" t="s">
        <v>121</v>
      </c>
      <c r="C3470" s="144" t="s">
        <v>36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6IF-CIG/RKYMTN</v>
      </c>
    </row>
    <row r="3471" customFormat="false" ht="12.75" hidden="false" customHeight="false" outlineLevel="0" collapsed="false">
      <c r="A3471" s="148" t="n">
        <v>39173</v>
      </c>
      <c r="B3471" s="144" t="s">
        <v>121</v>
      </c>
      <c r="C3471" s="144" t="s">
        <v>162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6IF-NGPL/MIDCON</v>
      </c>
    </row>
    <row r="3472" customFormat="false" ht="12.75" hidden="false" customHeight="false" outlineLevel="0" collapsed="false">
      <c r="A3472" s="148" t="n">
        <v>39203</v>
      </c>
      <c r="B3472" s="144" t="s">
        <v>121</v>
      </c>
      <c r="C3472" s="144" t="s">
        <v>36</v>
      </c>
      <c r="D3472" s="145" t="n">
        <v>0</v>
      </c>
      <c r="E3472" s="145" t="n">
        <v>0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6IF-CIG/RKYMTN</v>
      </c>
    </row>
    <row r="3473" customFormat="false" ht="12.75" hidden="false" customHeight="false" outlineLevel="0" collapsed="false">
      <c r="A3473" s="148" t="n">
        <v>39203</v>
      </c>
      <c r="B3473" s="144" t="s">
        <v>121</v>
      </c>
      <c r="C3473" s="144" t="s">
        <v>162</v>
      </c>
      <c r="D3473" s="145" t="n">
        <v>0</v>
      </c>
      <c r="E3473" s="145" t="n">
        <v>0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6IF-NGPL/MIDCON</v>
      </c>
    </row>
    <row r="3474" customFormat="false" ht="12.75" hidden="false" customHeight="false" outlineLevel="0" collapsed="false">
      <c r="A3474" s="148" t="n">
        <v>39234</v>
      </c>
      <c r="B3474" s="144" t="s">
        <v>121</v>
      </c>
      <c r="C3474" s="144" t="s">
        <v>36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6IF-CIG/RKYMTN</v>
      </c>
    </row>
    <row r="3475" customFormat="false" ht="12.75" hidden="false" customHeight="false" outlineLevel="0" collapsed="false">
      <c r="A3475" s="148" t="n">
        <v>39234</v>
      </c>
      <c r="B3475" s="144" t="s">
        <v>121</v>
      </c>
      <c r="C3475" s="144" t="s">
        <v>162</v>
      </c>
      <c r="D3475" s="145" t="n">
        <v>0</v>
      </c>
      <c r="E3475" s="145" t="n">
        <v>0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6IF-NGPL/MIDCON</v>
      </c>
    </row>
    <row r="3476" customFormat="false" ht="12.75" hidden="false" customHeight="false" outlineLevel="0" collapsed="false">
      <c r="A3476" s="148" t="n">
        <v>39264</v>
      </c>
      <c r="B3476" s="144" t="s">
        <v>121</v>
      </c>
      <c r="C3476" s="144" t="s">
        <v>36</v>
      </c>
      <c r="D3476" s="145" t="n">
        <v>0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6IF-CIG/RKYMTN</v>
      </c>
    </row>
    <row r="3477" customFormat="false" ht="12.75" hidden="false" customHeight="false" outlineLevel="0" collapsed="false">
      <c r="A3477" s="148" t="n">
        <v>39264</v>
      </c>
      <c r="B3477" s="144" t="s">
        <v>121</v>
      </c>
      <c r="C3477" s="144" t="s">
        <v>162</v>
      </c>
      <c r="D3477" s="145" t="n">
        <v>0</v>
      </c>
      <c r="E3477" s="145" t="n">
        <v>0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6IF-NGPL/MIDCON</v>
      </c>
    </row>
    <row r="3478" customFormat="false" ht="12.75" hidden="false" customHeight="false" outlineLevel="0" collapsed="false">
      <c r="A3478" s="148" t="n">
        <v>39295</v>
      </c>
      <c r="B3478" s="144" t="s">
        <v>121</v>
      </c>
      <c r="C3478" s="144" t="s">
        <v>36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6IF-CIG/RKYMTN</v>
      </c>
    </row>
    <row r="3479" customFormat="false" ht="12.75" hidden="false" customHeight="false" outlineLevel="0" collapsed="false">
      <c r="A3479" s="148" t="n">
        <v>39295</v>
      </c>
      <c r="B3479" s="144" t="s">
        <v>121</v>
      </c>
      <c r="C3479" s="144" t="s">
        <v>162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6IF-NGPL/MIDCON</v>
      </c>
    </row>
    <row r="3480" customFormat="false" ht="12.75" hidden="false" customHeight="false" outlineLevel="0" collapsed="false">
      <c r="A3480" s="148" t="n">
        <v>39326</v>
      </c>
      <c r="B3480" s="144" t="s">
        <v>121</v>
      </c>
      <c r="C3480" s="144" t="s">
        <v>36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6IF-CIG/RKYMTN</v>
      </c>
    </row>
    <row r="3481" customFormat="false" ht="12.75" hidden="false" customHeight="false" outlineLevel="0" collapsed="false">
      <c r="A3481" s="148" t="n">
        <v>39326</v>
      </c>
      <c r="B3481" s="144" t="s">
        <v>121</v>
      </c>
      <c r="C3481" s="144" t="s">
        <v>162</v>
      </c>
      <c r="D3481" s="145" t="n">
        <v>0</v>
      </c>
      <c r="E3481" s="145" t="n">
        <v>0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6IF-NGPL/MIDCON</v>
      </c>
    </row>
    <row r="3482" customFormat="false" ht="12.75" hidden="false" customHeight="false" outlineLevel="0" collapsed="false">
      <c r="A3482" s="148" t="n">
        <v>39356</v>
      </c>
      <c r="B3482" s="144" t="s">
        <v>121</v>
      </c>
      <c r="C3482" s="144" t="s">
        <v>36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6IF-CIG/RKYMTN</v>
      </c>
    </row>
    <row r="3483" customFormat="false" ht="12.75" hidden="false" customHeight="false" outlineLevel="0" collapsed="false">
      <c r="A3483" s="148" t="n">
        <v>39356</v>
      </c>
      <c r="B3483" s="144" t="s">
        <v>121</v>
      </c>
      <c r="C3483" s="144" t="s">
        <v>162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6IF-NGPL/MIDCON</v>
      </c>
    </row>
    <row r="3484" customFormat="false" ht="12.75" hidden="false" customHeight="false" outlineLevel="0" collapsed="false">
      <c r="A3484" s="148" t="n">
        <v>39387</v>
      </c>
      <c r="B3484" s="144" t="s">
        <v>121</v>
      </c>
      <c r="C3484" s="144" t="s">
        <v>36</v>
      </c>
      <c r="D3484" s="145" t="n">
        <v>0</v>
      </c>
      <c r="E3484" s="145" t="n">
        <v>0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6IF-CIG/RKYMTN</v>
      </c>
    </row>
    <row r="3485" customFormat="false" ht="12.75" hidden="false" customHeight="false" outlineLevel="0" collapsed="false">
      <c r="A3485" s="148" t="n">
        <v>39387</v>
      </c>
      <c r="B3485" s="144" t="s">
        <v>121</v>
      </c>
      <c r="C3485" s="144" t="s">
        <v>162</v>
      </c>
      <c r="D3485" s="145" t="n">
        <v>0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6IF-NGPL/MIDCON</v>
      </c>
    </row>
    <row r="3486" customFormat="false" ht="12.75" hidden="false" customHeight="false" outlineLevel="0" collapsed="false">
      <c r="A3486" s="148" t="n">
        <v>39417</v>
      </c>
      <c r="B3486" s="144" t="s">
        <v>121</v>
      </c>
      <c r="C3486" s="144" t="s">
        <v>36</v>
      </c>
      <c r="D3486" s="145" t="n">
        <v>0</v>
      </c>
      <c r="E3486" s="145" t="n">
        <v>0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6IF-CIG/RKYMTN</v>
      </c>
    </row>
    <row r="3487" customFormat="false" ht="12.75" hidden="false" customHeight="false" outlineLevel="0" collapsed="false">
      <c r="A3487" s="148" t="n">
        <v>39417</v>
      </c>
      <c r="B3487" s="144" t="s">
        <v>121</v>
      </c>
      <c r="C3487" s="144" t="s">
        <v>162</v>
      </c>
      <c r="D3487" s="145" t="n">
        <v>0</v>
      </c>
      <c r="E3487" s="145" t="n">
        <v>0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6IF-NGPL/MIDCON</v>
      </c>
    </row>
    <row r="3488" customFormat="false" ht="12.75" hidden="false" customHeight="false" outlineLevel="0" collapsed="false">
      <c r="A3488" s="148" t="n">
        <v>39448</v>
      </c>
      <c r="B3488" s="144" t="s">
        <v>121</v>
      </c>
      <c r="C3488" s="144" t="s">
        <v>36</v>
      </c>
      <c r="D3488" s="145" t="n">
        <v>0</v>
      </c>
      <c r="E3488" s="145" t="n">
        <v>0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6IF-CIG/RKYMTN</v>
      </c>
    </row>
    <row r="3489" customFormat="false" ht="12.75" hidden="false" customHeight="false" outlineLevel="0" collapsed="false">
      <c r="A3489" s="148" t="n">
        <v>39448</v>
      </c>
      <c r="B3489" s="144" t="s">
        <v>121</v>
      </c>
      <c r="C3489" s="144" t="s">
        <v>162</v>
      </c>
      <c r="D3489" s="145" t="n">
        <v>0</v>
      </c>
      <c r="E3489" s="145" t="n">
        <v>0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6IF-NGPL/MIDCON</v>
      </c>
    </row>
    <row r="3490" customFormat="false" ht="12.75" hidden="false" customHeight="false" outlineLevel="0" collapsed="false">
      <c r="A3490" s="148" t="n">
        <v>39479</v>
      </c>
      <c r="B3490" s="144" t="s">
        <v>121</v>
      </c>
      <c r="C3490" s="144" t="s">
        <v>36</v>
      </c>
      <c r="D3490" s="145" t="n">
        <v>0</v>
      </c>
      <c r="E3490" s="145" t="n">
        <v>0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6IF-CIG/RKYMTN</v>
      </c>
    </row>
    <row r="3491" customFormat="false" ht="12.75" hidden="false" customHeight="false" outlineLevel="0" collapsed="false">
      <c r="A3491" s="148" t="n">
        <v>39479</v>
      </c>
      <c r="B3491" s="144" t="s">
        <v>121</v>
      </c>
      <c r="C3491" s="144" t="s">
        <v>162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6IF-NGPL/MIDCON</v>
      </c>
    </row>
    <row r="3492" customFormat="false" ht="12.75" hidden="false" customHeight="false" outlineLevel="0" collapsed="false">
      <c r="A3492" s="148" t="n">
        <v>39508</v>
      </c>
      <c r="B3492" s="144" t="s">
        <v>121</v>
      </c>
      <c r="C3492" s="144" t="s">
        <v>36</v>
      </c>
      <c r="D3492" s="145" t="n">
        <v>0</v>
      </c>
      <c r="E3492" s="145" t="n">
        <v>0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6IF-CIG/RKYMTN</v>
      </c>
    </row>
    <row r="3493" customFormat="false" ht="12.75" hidden="false" customHeight="false" outlineLevel="0" collapsed="false">
      <c r="A3493" s="148" t="n">
        <v>39508</v>
      </c>
      <c r="B3493" s="144" t="s">
        <v>121</v>
      </c>
      <c r="C3493" s="144" t="s">
        <v>162</v>
      </c>
      <c r="D3493" s="145" t="n">
        <v>0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6IF-NGPL/MIDCON</v>
      </c>
    </row>
    <row r="3494" customFormat="false" ht="12.75" hidden="false" customHeight="false" outlineLevel="0" collapsed="false">
      <c r="A3494" s="148" t="n">
        <v>39539</v>
      </c>
      <c r="B3494" s="144" t="s">
        <v>121</v>
      </c>
      <c r="C3494" s="144" t="s">
        <v>36</v>
      </c>
      <c r="D3494" s="145" t="n">
        <v>0</v>
      </c>
      <c r="E3494" s="145" t="n">
        <v>0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6IF-CIG/RKYMTN</v>
      </c>
    </row>
    <row r="3495" customFormat="false" ht="12.75" hidden="false" customHeight="false" outlineLevel="0" collapsed="false">
      <c r="A3495" s="148" t="n">
        <v>39539</v>
      </c>
      <c r="B3495" s="144" t="s">
        <v>121</v>
      </c>
      <c r="C3495" s="144" t="s">
        <v>162</v>
      </c>
      <c r="D3495" s="145" t="n">
        <v>0</v>
      </c>
      <c r="E3495" s="145" t="n">
        <v>0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6IF-NGPL/MIDCON</v>
      </c>
    </row>
    <row r="3496" customFormat="false" ht="12.75" hidden="false" customHeight="false" outlineLevel="0" collapsed="false">
      <c r="A3496" s="148" t="n">
        <v>39569</v>
      </c>
      <c r="B3496" s="144" t="s">
        <v>121</v>
      </c>
      <c r="C3496" s="144" t="s">
        <v>36</v>
      </c>
      <c r="D3496" s="145" t="n">
        <v>0</v>
      </c>
      <c r="E3496" s="145" t="n">
        <v>0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6IF-CIG/RKYMTN</v>
      </c>
    </row>
    <row r="3497" customFormat="false" ht="12.75" hidden="false" customHeight="false" outlineLevel="0" collapsed="false">
      <c r="A3497" s="148" t="n">
        <v>39569</v>
      </c>
      <c r="B3497" s="144" t="s">
        <v>121</v>
      </c>
      <c r="C3497" s="144" t="s">
        <v>162</v>
      </c>
      <c r="D3497" s="145" t="n">
        <v>0</v>
      </c>
      <c r="E3497" s="145" t="n">
        <v>0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6IF-NGPL/MIDCON</v>
      </c>
    </row>
    <row r="3498" customFormat="false" ht="12.75" hidden="false" customHeight="false" outlineLevel="0" collapsed="false">
      <c r="A3498" s="148" t="n">
        <v>39600</v>
      </c>
      <c r="B3498" s="144" t="s">
        <v>121</v>
      </c>
      <c r="C3498" s="144" t="s">
        <v>36</v>
      </c>
      <c r="D3498" s="145" t="n">
        <v>0</v>
      </c>
      <c r="E3498" s="145" t="n">
        <v>0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6IF-CIG/RKYMTN</v>
      </c>
    </row>
    <row r="3499" customFormat="false" ht="12.75" hidden="false" customHeight="false" outlineLevel="0" collapsed="false">
      <c r="A3499" s="148" t="n">
        <v>39600</v>
      </c>
      <c r="B3499" s="144" t="s">
        <v>121</v>
      </c>
      <c r="C3499" s="144" t="s">
        <v>162</v>
      </c>
      <c r="D3499" s="145" t="n">
        <v>0</v>
      </c>
      <c r="E3499" s="145" t="n">
        <v>0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6IF-NGPL/MIDCON</v>
      </c>
    </row>
    <row r="3500" customFormat="false" ht="12.75" hidden="false" customHeight="false" outlineLevel="0" collapsed="false">
      <c r="A3500" s="148" t="n">
        <v>39630</v>
      </c>
      <c r="B3500" s="144" t="s">
        <v>121</v>
      </c>
      <c r="C3500" s="144" t="s">
        <v>36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6IF-CIG/RKYMTN</v>
      </c>
    </row>
    <row r="3501" customFormat="false" ht="12.75" hidden="false" customHeight="false" outlineLevel="0" collapsed="false">
      <c r="A3501" s="148" t="n">
        <v>39630</v>
      </c>
      <c r="B3501" s="144" t="s">
        <v>121</v>
      </c>
      <c r="C3501" s="144" t="s">
        <v>162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6IF-NGPL/MIDCON</v>
      </c>
    </row>
    <row r="3502" customFormat="false" ht="12.75" hidden="false" customHeight="false" outlineLevel="0" collapsed="false">
      <c r="A3502" s="148" t="n">
        <v>39661</v>
      </c>
      <c r="B3502" s="144" t="s">
        <v>121</v>
      </c>
      <c r="C3502" s="144" t="s">
        <v>36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6IF-CIG/RKYMTN</v>
      </c>
    </row>
    <row r="3503" customFormat="false" ht="12.75" hidden="false" customHeight="false" outlineLevel="0" collapsed="false">
      <c r="A3503" s="148" t="n">
        <v>39661</v>
      </c>
      <c r="B3503" s="144" t="s">
        <v>121</v>
      </c>
      <c r="C3503" s="144" t="s">
        <v>162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6IF-NGPL/MIDCON</v>
      </c>
    </row>
    <row r="3504" customFormat="false" ht="12.75" hidden="false" customHeight="false" outlineLevel="0" collapsed="false">
      <c r="A3504" s="148" t="n">
        <v>39692</v>
      </c>
      <c r="B3504" s="144" t="s">
        <v>121</v>
      </c>
      <c r="C3504" s="144" t="s">
        <v>36</v>
      </c>
      <c r="D3504" s="145" t="n">
        <v>0</v>
      </c>
      <c r="E3504" s="145" t="n">
        <v>0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6IF-CIG/RKYMTN</v>
      </c>
    </row>
    <row r="3505" customFormat="false" ht="12.75" hidden="false" customHeight="false" outlineLevel="0" collapsed="false">
      <c r="A3505" s="148" t="n">
        <v>39692</v>
      </c>
      <c r="B3505" s="144" t="s">
        <v>121</v>
      </c>
      <c r="C3505" s="144" t="s">
        <v>162</v>
      </c>
      <c r="D3505" s="145" t="n">
        <v>0</v>
      </c>
      <c r="E3505" s="145" t="n">
        <v>0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6IF-NGPL/MIDCON</v>
      </c>
    </row>
    <row r="3506" customFormat="false" ht="12.75" hidden="false" customHeight="false" outlineLevel="0" collapsed="false">
      <c r="A3506" s="148" t="n">
        <v>39722</v>
      </c>
      <c r="B3506" s="144" t="s">
        <v>121</v>
      </c>
      <c r="C3506" s="144" t="s">
        <v>36</v>
      </c>
      <c r="D3506" s="145" t="n">
        <v>0</v>
      </c>
      <c r="E3506" s="145" t="n">
        <v>0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6IF-CIG/RKYMTN</v>
      </c>
    </row>
    <row r="3507" customFormat="false" ht="12.75" hidden="false" customHeight="false" outlineLevel="0" collapsed="false">
      <c r="A3507" s="148" t="n">
        <v>39722</v>
      </c>
      <c r="B3507" s="144" t="s">
        <v>121</v>
      </c>
      <c r="C3507" s="144" t="s">
        <v>162</v>
      </c>
      <c r="D3507" s="145" t="n">
        <v>0</v>
      </c>
      <c r="E3507" s="145" t="n">
        <v>0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6IF-NGPL/MIDCON</v>
      </c>
    </row>
    <row r="3508" customFormat="false" ht="12.75" hidden="false" customHeight="false" outlineLevel="0" collapsed="false">
      <c r="A3508" s="148" t="n">
        <v>39753</v>
      </c>
      <c r="B3508" s="144" t="s">
        <v>121</v>
      </c>
      <c r="C3508" s="144" t="s">
        <v>36</v>
      </c>
      <c r="D3508" s="145" t="n">
        <v>0</v>
      </c>
      <c r="E3508" s="145" t="n">
        <v>0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6IF-CIG/RKYMTN</v>
      </c>
    </row>
    <row r="3509" customFormat="false" ht="12.75" hidden="false" customHeight="false" outlineLevel="0" collapsed="false">
      <c r="A3509" s="148" t="n">
        <v>39753</v>
      </c>
      <c r="B3509" s="144" t="s">
        <v>121</v>
      </c>
      <c r="C3509" s="144" t="s">
        <v>162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6IF-NGPL/MIDCON</v>
      </c>
    </row>
    <row r="3510" customFormat="false" ht="12.75" hidden="false" customHeight="false" outlineLevel="0" collapsed="false">
      <c r="A3510" s="148" t="n">
        <v>39783</v>
      </c>
      <c r="B3510" s="144" t="s">
        <v>121</v>
      </c>
      <c r="C3510" s="144" t="s">
        <v>36</v>
      </c>
      <c r="D3510" s="145" t="n">
        <v>0</v>
      </c>
      <c r="E3510" s="145" t="n">
        <v>0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6IF-CIG/RKYMTN</v>
      </c>
    </row>
    <row r="3511" customFormat="false" ht="12.75" hidden="false" customHeight="false" outlineLevel="0" collapsed="false">
      <c r="A3511" s="148" t="n">
        <v>39783</v>
      </c>
      <c r="B3511" s="144" t="s">
        <v>121</v>
      </c>
      <c r="C3511" s="144" t="s">
        <v>162</v>
      </c>
      <c r="D3511" s="145" t="n">
        <v>0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6IF-NGPL/MIDCON</v>
      </c>
    </row>
    <row r="3512" customFormat="false" ht="12.75" hidden="false" customHeight="false" outlineLevel="0" collapsed="false">
      <c r="A3512" s="148" t="n">
        <v>39814</v>
      </c>
      <c r="B3512" s="144" t="s">
        <v>121</v>
      </c>
      <c r="C3512" s="144" t="s">
        <v>36</v>
      </c>
      <c r="D3512" s="145" t="n">
        <v>0</v>
      </c>
      <c r="E3512" s="145" t="n">
        <v>0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6IF-CIG/RKYMTN</v>
      </c>
    </row>
    <row r="3513" customFormat="false" ht="12.75" hidden="false" customHeight="false" outlineLevel="0" collapsed="false">
      <c r="A3513" s="148" t="n">
        <v>39814</v>
      </c>
      <c r="B3513" s="144" t="s">
        <v>121</v>
      </c>
      <c r="C3513" s="144" t="s">
        <v>162</v>
      </c>
      <c r="D3513" s="145" t="n">
        <v>0</v>
      </c>
      <c r="E3513" s="145" t="n">
        <v>0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6IF-NGPL/MIDCON</v>
      </c>
    </row>
    <row r="3514" customFormat="false" ht="12.75" hidden="false" customHeight="false" outlineLevel="0" collapsed="false">
      <c r="A3514" s="148" t="n">
        <v>39845</v>
      </c>
      <c r="B3514" s="144" t="s">
        <v>121</v>
      </c>
      <c r="C3514" s="144" t="s">
        <v>36</v>
      </c>
      <c r="D3514" s="145" t="n">
        <v>0</v>
      </c>
      <c r="E3514" s="145" t="n">
        <v>0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6IF-CIG/RKYMTN</v>
      </c>
    </row>
    <row r="3515" customFormat="false" ht="12.75" hidden="false" customHeight="false" outlineLevel="0" collapsed="false">
      <c r="A3515" s="148" t="n">
        <v>39845</v>
      </c>
      <c r="B3515" s="144" t="s">
        <v>121</v>
      </c>
      <c r="C3515" s="144" t="s">
        <v>162</v>
      </c>
      <c r="D3515" s="145" t="n">
        <v>0</v>
      </c>
      <c r="E3515" s="145" t="n">
        <v>0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6IF-NGPL/MIDCON</v>
      </c>
    </row>
    <row r="3516" customFormat="false" ht="12.75" hidden="false" customHeight="false" outlineLevel="0" collapsed="false">
      <c r="A3516" s="148" t="n">
        <v>39873</v>
      </c>
      <c r="B3516" s="144" t="s">
        <v>121</v>
      </c>
      <c r="C3516" s="144" t="s">
        <v>36</v>
      </c>
      <c r="D3516" s="145" t="n">
        <v>0</v>
      </c>
      <c r="E3516" s="145" t="n">
        <v>0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6IF-CIG/RKYMTN</v>
      </c>
    </row>
    <row r="3517" customFormat="false" ht="12.75" hidden="false" customHeight="false" outlineLevel="0" collapsed="false">
      <c r="A3517" s="148" t="n">
        <v>39873</v>
      </c>
      <c r="B3517" s="144" t="s">
        <v>121</v>
      </c>
      <c r="C3517" s="144" t="s">
        <v>162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6IF-NGPL/MIDCON</v>
      </c>
    </row>
    <row r="3518" customFormat="false" ht="12.75" hidden="false" customHeight="false" outlineLevel="0" collapsed="false">
      <c r="A3518" s="148" t="n">
        <v>39904</v>
      </c>
      <c r="B3518" s="144" t="s">
        <v>121</v>
      </c>
      <c r="C3518" s="144" t="s">
        <v>36</v>
      </c>
      <c r="D3518" s="145" t="n">
        <v>0</v>
      </c>
      <c r="E3518" s="145" t="n">
        <v>0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6IF-CIG/RKYMTN</v>
      </c>
    </row>
    <row r="3519" customFormat="false" ht="12.75" hidden="false" customHeight="false" outlineLevel="0" collapsed="false">
      <c r="A3519" s="148" t="n">
        <v>39904</v>
      </c>
      <c r="B3519" s="144" t="s">
        <v>121</v>
      </c>
      <c r="C3519" s="144" t="s">
        <v>162</v>
      </c>
      <c r="D3519" s="145" t="n">
        <v>0</v>
      </c>
      <c r="E3519" s="145" t="n">
        <v>0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6IF-NGPL/MIDCON</v>
      </c>
    </row>
    <row r="3520" customFormat="false" ht="12.75" hidden="false" customHeight="false" outlineLevel="0" collapsed="false">
      <c r="A3520" s="148" t="n">
        <v>39934</v>
      </c>
      <c r="B3520" s="144" t="s">
        <v>121</v>
      </c>
      <c r="C3520" s="144" t="s">
        <v>36</v>
      </c>
      <c r="D3520" s="145" t="n">
        <v>0</v>
      </c>
      <c r="E3520" s="145" t="n">
        <v>0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6IF-CIG/RKYMTN</v>
      </c>
    </row>
    <row r="3521" customFormat="false" ht="12.75" hidden="false" customHeight="false" outlineLevel="0" collapsed="false">
      <c r="A3521" s="148" t="n">
        <v>39934</v>
      </c>
      <c r="B3521" s="144" t="s">
        <v>121</v>
      </c>
      <c r="C3521" s="144" t="s">
        <v>162</v>
      </c>
      <c r="D3521" s="145" t="n">
        <v>0</v>
      </c>
      <c r="E3521" s="145" t="n">
        <v>0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6IF-NGPL/MIDCON</v>
      </c>
    </row>
    <row r="3522" customFormat="false" ht="12.75" hidden="false" customHeight="false" outlineLevel="0" collapsed="false">
      <c r="A3522" s="148" t="n">
        <v>39965</v>
      </c>
      <c r="B3522" s="144" t="s">
        <v>121</v>
      </c>
      <c r="C3522" s="144" t="s">
        <v>36</v>
      </c>
      <c r="D3522" s="145" t="n">
        <v>0</v>
      </c>
      <c r="E3522" s="145" t="n">
        <v>0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6IF-CIG/RKYMTN</v>
      </c>
    </row>
    <row r="3523" customFormat="false" ht="12.75" hidden="false" customHeight="false" outlineLevel="0" collapsed="false">
      <c r="A3523" s="148" t="n">
        <v>39965</v>
      </c>
      <c r="B3523" s="144" t="s">
        <v>121</v>
      </c>
      <c r="C3523" s="144" t="s">
        <v>162</v>
      </c>
      <c r="D3523" s="145" t="n">
        <v>0</v>
      </c>
      <c r="E3523" s="145" t="n">
        <v>0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6IF-NGPL/MIDCON</v>
      </c>
    </row>
    <row r="3524" customFormat="false" ht="12.75" hidden="false" customHeight="false" outlineLevel="0" collapsed="false">
      <c r="A3524" s="148" t="n">
        <v>39995</v>
      </c>
      <c r="B3524" s="144" t="s">
        <v>121</v>
      </c>
      <c r="C3524" s="144" t="s">
        <v>36</v>
      </c>
      <c r="D3524" s="145" t="n">
        <v>0</v>
      </c>
      <c r="E3524" s="145" t="n">
        <v>0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6IF-CIG/RKYMTN</v>
      </c>
    </row>
    <row r="3525" customFormat="false" ht="12.75" hidden="false" customHeight="false" outlineLevel="0" collapsed="false">
      <c r="A3525" s="148" t="n">
        <v>39995</v>
      </c>
      <c r="B3525" s="144" t="s">
        <v>121</v>
      </c>
      <c r="C3525" s="144" t="s">
        <v>162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6IF-NGPL/MIDCON</v>
      </c>
    </row>
    <row r="3526" customFormat="false" ht="12.75" hidden="false" customHeight="false" outlineLevel="0" collapsed="false">
      <c r="A3526" s="148" t="n">
        <v>40026</v>
      </c>
      <c r="B3526" s="144" t="s">
        <v>121</v>
      </c>
      <c r="C3526" s="144" t="s">
        <v>36</v>
      </c>
      <c r="D3526" s="145" t="n">
        <v>0</v>
      </c>
      <c r="E3526" s="145" t="n">
        <v>0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6IF-CIG/RKYMTN</v>
      </c>
    </row>
    <row r="3527" customFormat="false" ht="12.75" hidden="false" customHeight="false" outlineLevel="0" collapsed="false">
      <c r="A3527" s="148" t="n">
        <v>40026</v>
      </c>
      <c r="B3527" s="144" t="s">
        <v>121</v>
      </c>
      <c r="C3527" s="144" t="s">
        <v>162</v>
      </c>
      <c r="D3527" s="145" t="n">
        <v>0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6IF-NGPL/MIDCON</v>
      </c>
    </row>
    <row r="3528" customFormat="false" ht="12.75" hidden="false" customHeight="false" outlineLevel="0" collapsed="false">
      <c r="A3528" s="148" t="n">
        <v>40057</v>
      </c>
      <c r="B3528" s="144" t="s">
        <v>121</v>
      </c>
      <c r="C3528" s="144" t="s">
        <v>36</v>
      </c>
      <c r="D3528" s="145" t="n">
        <v>0</v>
      </c>
      <c r="E3528" s="145" t="n">
        <v>0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6IF-CIG/RKYMTN</v>
      </c>
    </row>
    <row r="3529" customFormat="false" ht="12.75" hidden="false" customHeight="false" outlineLevel="0" collapsed="false">
      <c r="A3529" s="148" t="n">
        <v>40057</v>
      </c>
      <c r="B3529" s="144" t="s">
        <v>121</v>
      </c>
      <c r="C3529" s="144" t="s">
        <v>162</v>
      </c>
      <c r="D3529" s="145" t="n">
        <v>0</v>
      </c>
      <c r="E3529" s="145" t="n">
        <v>0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6IF-NGPL/MIDCON</v>
      </c>
    </row>
    <row r="3530" customFormat="false" ht="12.75" hidden="false" customHeight="false" outlineLevel="0" collapsed="false">
      <c r="A3530" s="148" t="n">
        <v>40087</v>
      </c>
      <c r="B3530" s="144" t="s">
        <v>121</v>
      </c>
      <c r="C3530" s="144" t="s">
        <v>36</v>
      </c>
      <c r="D3530" s="145" t="n">
        <v>0</v>
      </c>
      <c r="E3530" s="145" t="n">
        <v>0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6IF-CIG/RKYMTN</v>
      </c>
    </row>
    <row r="3531" customFormat="false" ht="12.75" hidden="false" customHeight="false" outlineLevel="0" collapsed="false">
      <c r="A3531" s="148" t="n">
        <v>40087</v>
      </c>
      <c r="B3531" s="144" t="s">
        <v>121</v>
      </c>
      <c r="C3531" s="144" t="s">
        <v>162</v>
      </c>
      <c r="D3531" s="145" t="n">
        <v>0</v>
      </c>
      <c r="E3531" s="145" t="n">
        <v>0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6IF-NGPL/MIDCON</v>
      </c>
    </row>
    <row r="3532" customFormat="false" ht="12.75" hidden="false" customHeight="false" outlineLevel="0" collapsed="false">
      <c r="A3532" s="148" t="n">
        <v>40118</v>
      </c>
      <c r="B3532" s="144" t="s">
        <v>121</v>
      </c>
      <c r="C3532" s="144" t="s">
        <v>36</v>
      </c>
      <c r="D3532" s="145" t="n">
        <v>0</v>
      </c>
      <c r="E3532" s="145" t="n">
        <v>0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6IF-CIG/RKYMTN</v>
      </c>
    </row>
    <row r="3533" customFormat="false" ht="12.75" hidden="false" customHeight="false" outlineLevel="0" collapsed="false">
      <c r="A3533" s="148" t="n">
        <v>40118</v>
      </c>
      <c r="B3533" s="144" t="s">
        <v>121</v>
      </c>
      <c r="C3533" s="144" t="s">
        <v>162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6IF-NGPL/MIDCON</v>
      </c>
    </row>
    <row r="3534" customFormat="false" ht="12.75" hidden="false" customHeight="false" outlineLevel="0" collapsed="false">
      <c r="A3534" s="148" t="n">
        <v>40148</v>
      </c>
      <c r="B3534" s="144" t="s">
        <v>121</v>
      </c>
      <c r="C3534" s="144" t="s">
        <v>36</v>
      </c>
      <c r="D3534" s="145" t="n">
        <v>0</v>
      </c>
      <c r="E3534" s="145" t="n">
        <v>0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6IF-CIG/RKYMTN</v>
      </c>
    </row>
    <row r="3535" customFormat="false" ht="12.75" hidden="false" customHeight="false" outlineLevel="0" collapsed="false">
      <c r="A3535" s="148" t="n">
        <v>40148</v>
      </c>
      <c r="B3535" s="144" t="s">
        <v>121</v>
      </c>
      <c r="C3535" s="144" t="s">
        <v>162</v>
      </c>
      <c r="D3535" s="145" t="n">
        <v>0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6IF-NGPL/MIDCON</v>
      </c>
    </row>
    <row r="3536" customFormat="false" ht="12.75" hidden="false" customHeight="false" outlineLevel="0" collapsed="false">
      <c r="A3536" s="148" t="n">
        <v>40179</v>
      </c>
      <c r="B3536" s="144" t="s">
        <v>121</v>
      </c>
      <c r="C3536" s="144" t="s">
        <v>36</v>
      </c>
      <c r="D3536" s="145" t="n">
        <v>0</v>
      </c>
      <c r="E3536" s="145" t="n">
        <v>0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6IF-CIG/RKYMTN</v>
      </c>
    </row>
    <row r="3537" customFormat="false" ht="12.75" hidden="false" customHeight="false" outlineLevel="0" collapsed="false">
      <c r="A3537" s="148" t="n">
        <v>40179</v>
      </c>
      <c r="B3537" s="144" t="s">
        <v>121</v>
      </c>
      <c r="C3537" s="144" t="s">
        <v>162</v>
      </c>
      <c r="D3537" s="145" t="n">
        <v>0</v>
      </c>
      <c r="E3537" s="145" t="n">
        <v>0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6IF-NGPL/MIDCON</v>
      </c>
    </row>
    <row r="3538" customFormat="false" ht="12.75" hidden="false" customHeight="false" outlineLevel="0" collapsed="false">
      <c r="A3538" s="148" t="n">
        <v>40210</v>
      </c>
      <c r="B3538" s="144" t="s">
        <v>121</v>
      </c>
      <c r="C3538" s="144" t="s">
        <v>36</v>
      </c>
      <c r="D3538" s="145" t="n">
        <v>0</v>
      </c>
      <c r="E3538" s="145" t="n">
        <v>0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6IF-CIG/RKYMTN</v>
      </c>
    </row>
    <row r="3539" customFormat="false" ht="12.75" hidden="false" customHeight="false" outlineLevel="0" collapsed="false">
      <c r="A3539" s="148" t="n">
        <v>40210</v>
      </c>
      <c r="B3539" s="144" t="s">
        <v>121</v>
      </c>
      <c r="C3539" s="144" t="s">
        <v>162</v>
      </c>
      <c r="D3539" s="145" t="n">
        <v>0</v>
      </c>
      <c r="E3539" s="145" t="n">
        <v>0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6IF-NGPL/MIDCON</v>
      </c>
    </row>
    <row r="3540" customFormat="false" ht="12.75" hidden="false" customHeight="false" outlineLevel="0" collapsed="false">
      <c r="A3540" s="148" t="n">
        <v>40238</v>
      </c>
      <c r="B3540" s="144" t="s">
        <v>121</v>
      </c>
      <c r="C3540" s="144" t="s">
        <v>36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6IF-CIG/RKYMTN</v>
      </c>
    </row>
    <row r="3541" customFormat="false" ht="12.75" hidden="false" customHeight="false" outlineLevel="0" collapsed="false">
      <c r="A3541" s="148" t="n">
        <v>40238</v>
      </c>
      <c r="B3541" s="144" t="s">
        <v>121</v>
      </c>
      <c r="C3541" s="144" t="s">
        <v>162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6IF-NGPL/MIDCON</v>
      </c>
    </row>
    <row r="3542" customFormat="false" ht="12.75" hidden="false" customHeight="false" outlineLevel="0" collapsed="false">
      <c r="A3542" s="148" t="n">
        <v>40269</v>
      </c>
      <c r="B3542" s="144" t="s">
        <v>121</v>
      </c>
      <c r="C3542" s="144" t="s">
        <v>36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6IF-CIG/RKYMTN</v>
      </c>
    </row>
    <row r="3543" customFormat="false" ht="12.75" hidden="false" customHeight="false" outlineLevel="0" collapsed="false">
      <c r="A3543" s="148" t="n">
        <v>40269</v>
      </c>
      <c r="B3543" s="144" t="s">
        <v>121</v>
      </c>
      <c r="C3543" s="144" t="s">
        <v>162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6IF-NGPL/MIDCON</v>
      </c>
    </row>
    <row r="3544" customFormat="false" ht="12.75" hidden="false" customHeight="false" outlineLevel="0" collapsed="false">
      <c r="A3544" s="148" t="n">
        <v>40299</v>
      </c>
      <c r="B3544" s="144" t="s">
        <v>121</v>
      </c>
      <c r="C3544" s="144" t="s">
        <v>36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6IF-CIG/RKYMTN</v>
      </c>
    </row>
    <row r="3545" customFormat="false" ht="12.75" hidden="false" customHeight="false" outlineLevel="0" collapsed="false">
      <c r="A3545" s="148" t="n">
        <v>40299</v>
      </c>
      <c r="B3545" s="144" t="s">
        <v>121</v>
      </c>
      <c r="C3545" s="144" t="s">
        <v>162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6IF-NGPL/MIDCON</v>
      </c>
    </row>
    <row r="3546" customFormat="false" ht="12.75" hidden="false" customHeight="false" outlineLevel="0" collapsed="false">
      <c r="A3546" s="148" t="n">
        <v>40330</v>
      </c>
      <c r="B3546" s="144" t="s">
        <v>121</v>
      </c>
      <c r="C3546" s="144" t="s">
        <v>36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6IF-CIG/RKYMTN</v>
      </c>
    </row>
    <row r="3547" customFormat="false" ht="12.75" hidden="false" customHeight="false" outlineLevel="0" collapsed="false">
      <c r="A3547" s="148" t="n">
        <v>40330</v>
      </c>
      <c r="B3547" s="144" t="s">
        <v>121</v>
      </c>
      <c r="C3547" s="144" t="s">
        <v>162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6IF-NGPL/MIDCON</v>
      </c>
    </row>
    <row r="3548" customFormat="false" ht="12.75" hidden="false" customHeight="false" outlineLevel="0" collapsed="false">
      <c r="A3548" s="148" t="n">
        <v>40360</v>
      </c>
      <c r="B3548" s="144" t="s">
        <v>121</v>
      </c>
      <c r="C3548" s="144" t="s">
        <v>36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6IF-CIG/RKYMTN</v>
      </c>
    </row>
    <row r="3549" customFormat="false" ht="12.75" hidden="false" customHeight="false" outlineLevel="0" collapsed="false">
      <c r="A3549" s="148" t="n">
        <v>40360</v>
      </c>
      <c r="B3549" s="144" t="s">
        <v>121</v>
      </c>
      <c r="C3549" s="144" t="s">
        <v>162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6IF-NGPL/MIDCON</v>
      </c>
    </row>
    <row r="3550" customFormat="false" ht="12.75" hidden="false" customHeight="false" outlineLevel="0" collapsed="false">
      <c r="A3550" s="148" t="n">
        <v>40391</v>
      </c>
      <c r="B3550" s="144" t="s">
        <v>121</v>
      </c>
      <c r="C3550" s="144" t="s">
        <v>36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6IF-CIG/RKYMTN</v>
      </c>
    </row>
    <row r="3551" customFormat="false" ht="12.75" hidden="false" customHeight="false" outlineLevel="0" collapsed="false">
      <c r="A3551" s="148" t="n">
        <v>40391</v>
      </c>
      <c r="B3551" s="144" t="s">
        <v>121</v>
      </c>
      <c r="C3551" s="144" t="s">
        <v>162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6IF-NGPL/MIDCON</v>
      </c>
    </row>
    <row r="3552" customFormat="false" ht="12.75" hidden="false" customHeight="false" outlineLevel="0" collapsed="false">
      <c r="A3552" s="148" t="n">
        <v>40422</v>
      </c>
      <c r="B3552" s="144" t="s">
        <v>121</v>
      </c>
      <c r="C3552" s="144" t="s">
        <v>36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6IF-CIG/RKYMTN</v>
      </c>
    </row>
    <row r="3553" customFormat="false" ht="12.75" hidden="false" customHeight="false" outlineLevel="0" collapsed="false">
      <c r="A3553" s="148" t="n">
        <v>40422</v>
      </c>
      <c r="B3553" s="144" t="s">
        <v>121</v>
      </c>
      <c r="C3553" s="144" t="s">
        <v>162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6</v>
      </c>
      <c r="G3553" s="144" t="str">
        <f aca="false">INDEX(Book_Type,MATCH($B3553,Book,0),1)</f>
        <v>D</v>
      </c>
      <c r="H3553" s="144" t="str">
        <f aca="false">$F3553&amp;$C3553</f>
        <v>6IF-NGPL/MIDCON</v>
      </c>
    </row>
    <row r="3554" customFormat="false" ht="12.75" hidden="false" customHeight="false" outlineLevel="0" collapsed="false">
      <c r="A3554" s="148" t="n">
        <v>40452</v>
      </c>
      <c r="B3554" s="144" t="s">
        <v>121</v>
      </c>
      <c r="C3554" s="144" t="s">
        <v>36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6</v>
      </c>
      <c r="G3554" s="144" t="str">
        <f aca="false">INDEX(Book_Type,MATCH($B3554,Book,0),1)</f>
        <v>D</v>
      </c>
      <c r="H3554" s="144" t="str">
        <f aca="false">$F3554&amp;$C3554</f>
        <v>6IF-CIG/RKYMTN</v>
      </c>
    </row>
    <row r="3555" customFormat="false" ht="12.75" hidden="false" customHeight="false" outlineLevel="0" collapsed="false">
      <c r="A3555" s="148" t="n">
        <v>40452</v>
      </c>
      <c r="B3555" s="144" t="s">
        <v>121</v>
      </c>
      <c r="C3555" s="144" t="s">
        <v>162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6</v>
      </c>
      <c r="G3555" s="144" t="str">
        <f aca="false">INDEX(Book_Type,MATCH($B3555,Book,0),1)</f>
        <v>D</v>
      </c>
      <c r="H3555" s="144" t="str">
        <f aca="false">$F3555&amp;$C3555</f>
        <v>6IF-NGPL/MIDCON</v>
      </c>
    </row>
    <row r="3556" customFormat="false" ht="12.75" hidden="false" customHeight="false" outlineLevel="0" collapsed="false">
      <c r="A3556" s="148" t="n">
        <v>40483</v>
      </c>
      <c r="B3556" s="144" t="s">
        <v>121</v>
      </c>
      <c r="C3556" s="144" t="s">
        <v>36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6</v>
      </c>
      <c r="G3556" s="144" t="str">
        <f aca="false">INDEX(Book_Type,MATCH($B3556,Book,0),1)</f>
        <v>D</v>
      </c>
      <c r="H3556" s="144" t="str">
        <f aca="false">$F3556&amp;$C3556</f>
        <v>6IF-CIG/RKYMTN</v>
      </c>
    </row>
    <row r="3557" customFormat="false" ht="12.75" hidden="false" customHeight="false" outlineLevel="0" collapsed="false">
      <c r="A3557" s="148" t="n">
        <v>40483</v>
      </c>
      <c r="B3557" s="144" t="s">
        <v>121</v>
      </c>
      <c r="C3557" s="144" t="s">
        <v>162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6</v>
      </c>
      <c r="G3557" s="144" t="str">
        <f aca="false">INDEX(Book_Type,MATCH($B3557,Book,0),1)</f>
        <v>D</v>
      </c>
      <c r="H3557" s="144" t="str">
        <f aca="false">$F3557&amp;$C3557</f>
        <v>6IF-NGPL/MIDCON</v>
      </c>
    </row>
    <row r="3558" customFormat="false" ht="12.75" hidden="false" customHeight="false" outlineLevel="0" collapsed="false">
      <c r="A3558" s="148" t="n">
        <v>40513</v>
      </c>
      <c r="B3558" s="144" t="s">
        <v>121</v>
      </c>
      <c r="C3558" s="144" t="s">
        <v>36</v>
      </c>
      <c r="D3558" s="145" t="n">
        <v>0</v>
      </c>
      <c r="E3558" s="145" t="n">
        <v>0</v>
      </c>
      <c r="F3558" s="149" t="n">
        <f aca="false">IF(REF_DT&lt;=LastDay,INDEX(IntraMonth_Buckets,MATCH($A3558,IntraSumMonths,0),1),INDEX(BucketTable,MATCH($A3558,SumMonths,0),1))</f>
        <v>6</v>
      </c>
      <c r="G3558" s="144" t="str">
        <f aca="false">INDEX(Book_Type,MATCH($B3558,Book,0),1)</f>
        <v>D</v>
      </c>
      <c r="H3558" s="144" t="str">
        <f aca="false">$F3558&amp;$C3558</f>
        <v>6IF-CIG/RKYMTN</v>
      </c>
    </row>
    <row r="3559" customFormat="false" ht="12.75" hidden="false" customHeight="false" outlineLevel="0" collapsed="false">
      <c r="A3559" s="148" t="n">
        <v>40513</v>
      </c>
      <c r="B3559" s="144" t="s">
        <v>121</v>
      </c>
      <c r="C3559" s="144" t="s">
        <v>162</v>
      </c>
      <c r="D3559" s="145" t="n">
        <v>0</v>
      </c>
      <c r="E3559" s="145" t="n">
        <v>0</v>
      </c>
      <c r="F3559" s="149" t="n">
        <f aca="false">IF(REF_DT&lt;=LastDay,INDEX(IntraMonth_Buckets,MATCH($A3559,IntraSumMonths,0),1),INDEX(BucketTable,MATCH($A3559,SumMonths,0),1))</f>
        <v>6</v>
      </c>
      <c r="G3559" s="144" t="str">
        <f aca="false">INDEX(Book_Type,MATCH($B3559,Book,0),1)</f>
        <v>D</v>
      </c>
      <c r="H3559" s="144" t="str">
        <f aca="false">$F3559&amp;$C3559</f>
        <v>6IF-NGPL/MIDCON</v>
      </c>
    </row>
    <row r="3560" customFormat="false" ht="12.75" hidden="false" customHeight="false" outlineLevel="0" collapsed="false">
      <c r="A3560" s="148" t="n">
        <v>40544</v>
      </c>
      <c r="B3560" s="144" t="s">
        <v>121</v>
      </c>
      <c r="C3560" s="144" t="s">
        <v>36</v>
      </c>
      <c r="D3560" s="145" t="n">
        <v>0</v>
      </c>
      <c r="E3560" s="145" t="n">
        <v>0</v>
      </c>
      <c r="F3560" s="149" t="n">
        <f aca="false">IF(REF_DT&lt;=LastDay,INDEX(IntraMonth_Buckets,MATCH($A3560,IntraSumMonths,0),1),INDEX(BucketTable,MATCH($A3560,SumMonths,0),1))</f>
        <v>6</v>
      </c>
      <c r="G3560" s="144" t="str">
        <f aca="false">INDEX(Book_Type,MATCH($B3560,Book,0),1)</f>
        <v>D</v>
      </c>
      <c r="H3560" s="144" t="str">
        <f aca="false">$F3560&amp;$C3560</f>
        <v>6IF-CIG/RKYMTN</v>
      </c>
    </row>
    <row r="3561" customFormat="false" ht="12.75" hidden="false" customHeight="false" outlineLevel="0" collapsed="false">
      <c r="A3561" s="148" t="n">
        <v>40544</v>
      </c>
      <c r="B3561" s="144" t="s">
        <v>121</v>
      </c>
      <c r="C3561" s="144" t="s">
        <v>162</v>
      </c>
      <c r="D3561" s="145" t="n">
        <v>0</v>
      </c>
      <c r="E3561" s="145" t="n">
        <v>0</v>
      </c>
      <c r="F3561" s="149" t="n">
        <f aca="false">IF(REF_DT&lt;=LastDay,INDEX(IntraMonth_Buckets,MATCH($A3561,IntraSumMonths,0),1),INDEX(BucketTable,MATCH($A3561,SumMonths,0),1))</f>
        <v>6</v>
      </c>
      <c r="G3561" s="144" t="str">
        <f aca="false">INDEX(Book_Type,MATCH($B3561,Book,0),1)</f>
        <v>D</v>
      </c>
      <c r="H3561" s="144" t="str">
        <f aca="false">$F3561&amp;$C3561</f>
        <v>6IF-NGPL/MIDCON</v>
      </c>
    </row>
    <row r="3562" customFormat="false" ht="12.75" hidden="false" customHeight="false" outlineLevel="0" collapsed="false">
      <c r="A3562" s="148" t="n">
        <v>40575</v>
      </c>
      <c r="B3562" s="144" t="s">
        <v>121</v>
      </c>
      <c r="C3562" s="144" t="s">
        <v>36</v>
      </c>
      <c r="D3562" s="145" t="n">
        <v>0</v>
      </c>
      <c r="E3562" s="145" t="n">
        <v>0</v>
      </c>
      <c r="F3562" s="149" t="n">
        <f aca="false">IF(REF_DT&lt;=LastDay,INDEX(IntraMonth_Buckets,MATCH($A3562,IntraSumMonths,0),1),INDEX(BucketTable,MATCH($A3562,SumMonths,0),1))</f>
        <v>6</v>
      </c>
      <c r="G3562" s="144" t="str">
        <f aca="false">INDEX(Book_Type,MATCH($B3562,Book,0),1)</f>
        <v>D</v>
      </c>
      <c r="H3562" s="144" t="str">
        <f aca="false">$F3562&amp;$C3562</f>
        <v>6IF-CIG/RKYMTN</v>
      </c>
    </row>
    <row r="3563" customFormat="false" ht="12.75" hidden="false" customHeight="false" outlineLevel="0" collapsed="false">
      <c r="A3563" s="148" t="n">
        <v>40575</v>
      </c>
      <c r="B3563" s="144" t="s">
        <v>121</v>
      </c>
      <c r="C3563" s="144" t="s">
        <v>162</v>
      </c>
      <c r="D3563" s="145" t="n">
        <v>0</v>
      </c>
      <c r="E3563" s="145" t="n">
        <v>0</v>
      </c>
      <c r="F3563" s="149" t="n">
        <f aca="false">IF(REF_DT&lt;=LastDay,INDEX(IntraMonth_Buckets,MATCH($A3563,IntraSumMonths,0),1),INDEX(BucketTable,MATCH($A3563,SumMonths,0),1))</f>
        <v>6</v>
      </c>
      <c r="G3563" s="144" t="str">
        <f aca="false">INDEX(Book_Type,MATCH($B3563,Book,0),1)</f>
        <v>D</v>
      </c>
      <c r="H3563" s="144" t="str">
        <f aca="false">$F3563&amp;$C3563</f>
        <v>6IF-NGPL/MIDCON</v>
      </c>
    </row>
    <row r="3564" customFormat="false" ht="12.75" hidden="false" customHeight="false" outlineLevel="0" collapsed="false">
      <c r="A3564" s="148" t="n">
        <v>40603</v>
      </c>
      <c r="B3564" s="144" t="s">
        <v>121</v>
      </c>
      <c r="C3564" s="144" t="s">
        <v>36</v>
      </c>
      <c r="D3564" s="145" t="n">
        <v>0</v>
      </c>
      <c r="E3564" s="145" t="n">
        <v>0</v>
      </c>
      <c r="F3564" s="149" t="n">
        <f aca="false">IF(REF_DT&lt;=LastDay,INDEX(IntraMonth_Buckets,MATCH($A3564,IntraSumMonths,0),1),INDEX(BucketTable,MATCH($A3564,SumMonths,0),1))</f>
        <v>6</v>
      </c>
      <c r="G3564" s="144" t="str">
        <f aca="false">INDEX(Book_Type,MATCH($B3564,Book,0),1)</f>
        <v>D</v>
      </c>
      <c r="H3564" s="144" t="str">
        <f aca="false">$F3564&amp;$C3564</f>
        <v>6IF-CIG/RKYMTN</v>
      </c>
    </row>
    <row r="3565" customFormat="false" ht="12.75" hidden="false" customHeight="false" outlineLevel="0" collapsed="false">
      <c r="A3565" s="148" t="n">
        <v>40603</v>
      </c>
      <c r="B3565" s="144" t="s">
        <v>121</v>
      </c>
      <c r="C3565" s="144" t="s">
        <v>162</v>
      </c>
      <c r="D3565" s="145" t="n">
        <v>0</v>
      </c>
      <c r="E3565" s="145" t="n">
        <v>0</v>
      </c>
      <c r="F3565" s="149" t="n">
        <f aca="false">IF(REF_DT&lt;=LastDay,INDEX(IntraMonth_Buckets,MATCH($A3565,IntraSumMonths,0),1),INDEX(BucketTable,MATCH($A3565,SumMonths,0),1))</f>
        <v>6</v>
      </c>
      <c r="G3565" s="144" t="str">
        <f aca="false">INDEX(Book_Type,MATCH($B3565,Book,0),1)</f>
        <v>D</v>
      </c>
      <c r="H3565" s="144" t="str">
        <f aca="false">$F3565&amp;$C3565</f>
        <v>6IF-NGPL/MIDCON</v>
      </c>
    </row>
    <row r="3566" customFormat="false" ht="12.75" hidden="false" customHeight="false" outlineLevel="0" collapsed="false">
      <c r="A3566" s="148" t="n">
        <v>40634</v>
      </c>
      <c r="B3566" s="144" t="s">
        <v>121</v>
      </c>
      <c r="C3566" s="144" t="s">
        <v>36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6</v>
      </c>
      <c r="G3566" s="144" t="str">
        <f aca="false">INDEX(Book_Type,MATCH($B3566,Book,0),1)</f>
        <v>D</v>
      </c>
      <c r="H3566" s="144" t="str">
        <f aca="false">$F3566&amp;$C3566</f>
        <v>6IF-CIG/RKYMTN</v>
      </c>
    </row>
    <row r="3567" customFormat="false" ht="12.75" hidden="false" customHeight="false" outlineLevel="0" collapsed="false">
      <c r="A3567" s="148" t="n">
        <v>40634</v>
      </c>
      <c r="B3567" s="144" t="s">
        <v>121</v>
      </c>
      <c r="C3567" s="144" t="s">
        <v>162</v>
      </c>
      <c r="D3567" s="145" t="n">
        <v>0</v>
      </c>
      <c r="E3567" s="145" t="n">
        <v>0</v>
      </c>
      <c r="F3567" s="149" t="n">
        <f aca="false">IF(REF_DT&lt;=LastDay,INDEX(IntraMonth_Buckets,MATCH($A3567,IntraSumMonths,0),1),INDEX(BucketTable,MATCH($A3567,SumMonths,0),1))</f>
        <v>6</v>
      </c>
      <c r="G3567" s="144" t="str">
        <f aca="false">INDEX(Book_Type,MATCH($B3567,Book,0),1)</f>
        <v>D</v>
      </c>
      <c r="H3567" s="144" t="str">
        <f aca="false">$F3567&amp;$C3567</f>
        <v>6IF-NGPL/MIDCON</v>
      </c>
    </row>
    <row r="3568" customFormat="false" ht="12.75" hidden="false" customHeight="false" outlineLevel="0" collapsed="false">
      <c r="A3568" s="148" t="n">
        <v>40664</v>
      </c>
      <c r="B3568" s="144" t="s">
        <v>121</v>
      </c>
      <c r="C3568" s="144" t="s">
        <v>36</v>
      </c>
      <c r="D3568" s="145" t="n">
        <v>0</v>
      </c>
      <c r="E3568" s="145" t="n">
        <v>0</v>
      </c>
      <c r="F3568" s="149" t="n">
        <f aca="false">IF(REF_DT&lt;=LastDay,INDEX(IntraMonth_Buckets,MATCH($A3568,IntraSumMonths,0),1),INDEX(BucketTable,MATCH($A3568,SumMonths,0),1))</f>
        <v>6</v>
      </c>
      <c r="G3568" s="144" t="str">
        <f aca="false">INDEX(Book_Type,MATCH($B3568,Book,0),1)</f>
        <v>D</v>
      </c>
      <c r="H3568" s="144" t="str">
        <f aca="false">$F3568&amp;$C3568</f>
        <v>6IF-CIG/RKYMTN</v>
      </c>
    </row>
    <row r="3569" customFormat="false" ht="12.75" hidden="false" customHeight="false" outlineLevel="0" collapsed="false">
      <c r="A3569" s="148" t="n">
        <v>40664</v>
      </c>
      <c r="B3569" s="144" t="s">
        <v>121</v>
      </c>
      <c r="C3569" s="144" t="s">
        <v>162</v>
      </c>
      <c r="D3569" s="145" t="n">
        <v>0</v>
      </c>
      <c r="E3569" s="145" t="n">
        <v>0</v>
      </c>
      <c r="F3569" s="149" t="n">
        <f aca="false">IF(REF_DT&lt;=LastDay,INDEX(IntraMonth_Buckets,MATCH($A3569,IntraSumMonths,0),1),INDEX(BucketTable,MATCH($A3569,SumMonths,0),1))</f>
        <v>6</v>
      </c>
      <c r="G3569" s="144" t="str">
        <f aca="false">INDEX(Book_Type,MATCH($B3569,Book,0),1)</f>
        <v>D</v>
      </c>
      <c r="H3569" s="144" t="str">
        <f aca="false">$F3569&amp;$C3569</f>
        <v>6IF-NGPL/MIDCON</v>
      </c>
    </row>
    <row r="3570" customFormat="false" ht="12.75" hidden="false" customHeight="false" outlineLevel="0" collapsed="false">
      <c r="A3570" s="148" t="n">
        <v>40695</v>
      </c>
      <c r="B3570" s="144" t="s">
        <v>121</v>
      </c>
      <c r="C3570" s="144" t="s">
        <v>36</v>
      </c>
      <c r="D3570" s="145" t="n">
        <v>0</v>
      </c>
      <c r="E3570" s="145" t="n">
        <v>0</v>
      </c>
      <c r="F3570" s="149" t="n">
        <f aca="false">IF(REF_DT&lt;=LastDay,INDEX(IntraMonth_Buckets,MATCH($A3570,IntraSumMonths,0),1),INDEX(BucketTable,MATCH($A3570,SumMonths,0),1))</f>
        <v>6</v>
      </c>
      <c r="G3570" s="144" t="str">
        <f aca="false">INDEX(Book_Type,MATCH($B3570,Book,0),1)</f>
        <v>D</v>
      </c>
      <c r="H3570" s="144" t="str">
        <f aca="false">$F3570&amp;$C3570</f>
        <v>6IF-CIG/RKYMTN</v>
      </c>
    </row>
    <row r="3571" customFormat="false" ht="12.75" hidden="false" customHeight="false" outlineLevel="0" collapsed="false">
      <c r="A3571" s="148" t="n">
        <v>40695</v>
      </c>
      <c r="B3571" s="144" t="s">
        <v>121</v>
      </c>
      <c r="C3571" s="144" t="s">
        <v>162</v>
      </c>
      <c r="D3571" s="145" t="n">
        <v>0</v>
      </c>
      <c r="E3571" s="145" t="n">
        <v>0</v>
      </c>
      <c r="F3571" s="149" t="n">
        <f aca="false">IF(REF_DT&lt;=LastDay,INDEX(IntraMonth_Buckets,MATCH($A3571,IntraSumMonths,0),1),INDEX(BucketTable,MATCH($A3571,SumMonths,0),1))</f>
        <v>6</v>
      </c>
      <c r="G3571" s="144" t="str">
        <f aca="false">INDEX(Book_Type,MATCH($B3571,Book,0),1)</f>
        <v>D</v>
      </c>
      <c r="H3571" s="144" t="str">
        <f aca="false">$F3571&amp;$C3571</f>
        <v>6IF-NGPL/MIDCON</v>
      </c>
    </row>
    <row r="3572" customFormat="false" ht="12.75" hidden="false" customHeight="false" outlineLevel="0" collapsed="false">
      <c r="A3572" s="148" t="n">
        <v>40725</v>
      </c>
      <c r="B3572" s="144" t="s">
        <v>121</v>
      </c>
      <c r="C3572" s="144" t="s">
        <v>36</v>
      </c>
      <c r="D3572" s="145" t="n">
        <v>0</v>
      </c>
      <c r="E3572" s="145" t="n">
        <v>0</v>
      </c>
      <c r="F3572" s="149" t="n">
        <f aca="false">IF(REF_DT&lt;=LastDay,INDEX(IntraMonth_Buckets,MATCH($A3572,IntraSumMonths,0),1),INDEX(BucketTable,MATCH($A3572,SumMonths,0),1))</f>
        <v>6</v>
      </c>
      <c r="G3572" s="144" t="str">
        <f aca="false">INDEX(Book_Type,MATCH($B3572,Book,0),1)</f>
        <v>D</v>
      </c>
      <c r="H3572" s="144" t="str">
        <f aca="false">$F3572&amp;$C3572</f>
        <v>6IF-CIG/RKYMTN</v>
      </c>
    </row>
    <row r="3573" customFormat="false" ht="12.75" hidden="false" customHeight="false" outlineLevel="0" collapsed="false">
      <c r="A3573" s="148" t="n">
        <v>40725</v>
      </c>
      <c r="B3573" s="144" t="s">
        <v>121</v>
      </c>
      <c r="C3573" s="144" t="s">
        <v>162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6</v>
      </c>
      <c r="G3573" s="144" t="str">
        <f aca="false">INDEX(Book_Type,MATCH($B3573,Book,0),1)</f>
        <v>D</v>
      </c>
      <c r="H3573" s="144" t="str">
        <f aca="false">$F3573&amp;$C3573</f>
        <v>6IF-NGPL/MIDCON</v>
      </c>
    </row>
    <row r="3574" customFormat="false" ht="12.75" hidden="false" customHeight="false" outlineLevel="0" collapsed="false">
      <c r="A3574" s="148" t="n">
        <v>40756</v>
      </c>
      <c r="B3574" s="144" t="s">
        <v>121</v>
      </c>
      <c r="C3574" s="144" t="s">
        <v>36</v>
      </c>
      <c r="D3574" s="145" t="n">
        <v>0</v>
      </c>
      <c r="E3574" s="145" t="n">
        <v>0</v>
      </c>
      <c r="F3574" s="149" t="n">
        <f aca="false">IF(REF_DT&lt;=LastDay,INDEX(IntraMonth_Buckets,MATCH($A3574,IntraSumMonths,0),1),INDEX(BucketTable,MATCH($A3574,SumMonths,0),1))</f>
        <v>6</v>
      </c>
      <c r="G3574" s="144" t="str">
        <f aca="false">INDEX(Book_Type,MATCH($B3574,Book,0),1)</f>
        <v>D</v>
      </c>
      <c r="H3574" s="144" t="str">
        <f aca="false">$F3574&amp;$C3574</f>
        <v>6IF-CIG/RKYMTN</v>
      </c>
    </row>
    <row r="3575" customFormat="false" ht="12.75" hidden="false" customHeight="false" outlineLevel="0" collapsed="false">
      <c r="A3575" s="148" t="n">
        <v>40756</v>
      </c>
      <c r="B3575" s="144" t="s">
        <v>121</v>
      </c>
      <c r="C3575" s="144" t="s">
        <v>162</v>
      </c>
      <c r="D3575" s="145" t="n">
        <v>0</v>
      </c>
      <c r="E3575" s="145" t="n">
        <v>0</v>
      </c>
      <c r="F3575" s="149" t="n">
        <f aca="false">IF(REF_DT&lt;=LastDay,INDEX(IntraMonth_Buckets,MATCH($A3575,IntraSumMonths,0),1),INDEX(BucketTable,MATCH($A3575,SumMonths,0),1))</f>
        <v>6</v>
      </c>
      <c r="G3575" s="144" t="str">
        <f aca="false">INDEX(Book_Type,MATCH($B3575,Book,0),1)</f>
        <v>D</v>
      </c>
      <c r="H3575" s="144" t="str">
        <f aca="false">$F3575&amp;$C3575</f>
        <v>6IF-NGPL/MIDCON</v>
      </c>
    </row>
    <row r="3576" customFormat="false" ht="12.75" hidden="false" customHeight="false" outlineLevel="0" collapsed="false">
      <c r="A3576" s="148" t="n">
        <v>40787</v>
      </c>
      <c r="B3576" s="144" t="s">
        <v>121</v>
      </c>
      <c r="C3576" s="144" t="s">
        <v>36</v>
      </c>
      <c r="D3576" s="145" t="n">
        <v>0</v>
      </c>
      <c r="E3576" s="145" t="n">
        <v>0</v>
      </c>
      <c r="F3576" s="149" t="n">
        <f aca="false">IF(REF_DT&lt;=LastDay,INDEX(IntraMonth_Buckets,MATCH($A3576,IntraSumMonths,0),1),INDEX(BucketTable,MATCH($A3576,SumMonths,0),1))</f>
        <v>6</v>
      </c>
      <c r="G3576" s="144" t="str">
        <f aca="false">INDEX(Book_Type,MATCH($B3576,Book,0),1)</f>
        <v>D</v>
      </c>
      <c r="H3576" s="144" t="str">
        <f aca="false">$F3576&amp;$C3576</f>
        <v>6IF-CIG/RKYMTN</v>
      </c>
    </row>
    <row r="3577" customFormat="false" ht="12.75" hidden="false" customHeight="false" outlineLevel="0" collapsed="false">
      <c r="A3577" s="148" t="n">
        <v>40787</v>
      </c>
      <c r="B3577" s="144" t="s">
        <v>121</v>
      </c>
      <c r="C3577" s="144" t="s">
        <v>162</v>
      </c>
      <c r="D3577" s="145" t="n">
        <v>0</v>
      </c>
      <c r="E3577" s="145" t="n">
        <v>0</v>
      </c>
      <c r="F3577" s="149" t="n">
        <f aca="false">IF(REF_DT&lt;=LastDay,INDEX(IntraMonth_Buckets,MATCH($A3577,IntraSumMonths,0),1),INDEX(BucketTable,MATCH($A3577,SumMonths,0),1))</f>
        <v>6</v>
      </c>
      <c r="G3577" s="144" t="str">
        <f aca="false">INDEX(Book_Type,MATCH($B3577,Book,0),1)</f>
        <v>D</v>
      </c>
      <c r="H3577" s="144" t="str">
        <f aca="false">$F3577&amp;$C3577</f>
        <v>6IF-NGPL/MIDCON</v>
      </c>
    </row>
    <row r="3578" customFormat="false" ht="12.75" hidden="false" customHeight="false" outlineLevel="0" collapsed="false">
      <c r="A3578" s="148" t="n">
        <v>40817</v>
      </c>
      <c r="B3578" s="144" t="s">
        <v>121</v>
      </c>
      <c r="C3578" s="144" t="s">
        <v>36</v>
      </c>
      <c r="D3578" s="145" t="n">
        <v>0</v>
      </c>
      <c r="E3578" s="145" t="n">
        <v>0</v>
      </c>
      <c r="F3578" s="149" t="n">
        <f aca="false">IF(REF_DT&lt;=LastDay,INDEX(IntraMonth_Buckets,MATCH($A3578,IntraSumMonths,0),1),INDEX(BucketTable,MATCH($A3578,SumMonths,0),1))</f>
        <v>6</v>
      </c>
      <c r="G3578" s="144" t="str">
        <f aca="false">INDEX(Book_Type,MATCH($B3578,Book,0),1)</f>
        <v>D</v>
      </c>
      <c r="H3578" s="144" t="str">
        <f aca="false">$F3578&amp;$C3578</f>
        <v>6IF-CIG/RKYMTN</v>
      </c>
    </row>
    <row r="3579" customFormat="false" ht="12.75" hidden="false" customHeight="false" outlineLevel="0" collapsed="false">
      <c r="A3579" s="148" t="n">
        <v>40817</v>
      </c>
      <c r="B3579" s="144" t="s">
        <v>121</v>
      </c>
      <c r="C3579" s="144" t="s">
        <v>162</v>
      </c>
      <c r="D3579" s="145" t="n">
        <v>0</v>
      </c>
      <c r="E3579" s="145" t="n">
        <v>0</v>
      </c>
      <c r="F3579" s="149" t="n">
        <f aca="false">IF(REF_DT&lt;=LastDay,INDEX(IntraMonth_Buckets,MATCH($A3579,IntraSumMonths,0),1),INDEX(BucketTable,MATCH($A3579,SumMonths,0),1))</f>
        <v>6</v>
      </c>
      <c r="G3579" s="144" t="str">
        <f aca="false">INDEX(Book_Type,MATCH($B3579,Book,0),1)</f>
        <v>D</v>
      </c>
      <c r="H3579" s="144" t="str">
        <f aca="false">$F3579&amp;$C3579</f>
        <v>6IF-NGPL/MIDCON</v>
      </c>
    </row>
    <row r="3580" customFormat="false" ht="12.75" hidden="false" customHeight="false" outlineLevel="0" collapsed="false">
      <c r="A3580" s="148" t="n">
        <v>40848</v>
      </c>
      <c r="B3580" s="144" t="s">
        <v>121</v>
      </c>
      <c r="C3580" s="144" t="s">
        <v>36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6</v>
      </c>
      <c r="G3580" s="144" t="str">
        <f aca="false">INDEX(Book_Type,MATCH($B3580,Book,0),1)</f>
        <v>D</v>
      </c>
      <c r="H3580" s="144" t="str">
        <f aca="false">$F3580&amp;$C3580</f>
        <v>6IF-CIG/RKYMTN</v>
      </c>
    </row>
    <row r="3581" customFormat="false" ht="12.75" hidden="false" customHeight="false" outlineLevel="0" collapsed="false">
      <c r="A3581" s="148" t="n">
        <v>40848</v>
      </c>
      <c r="B3581" s="144" t="s">
        <v>121</v>
      </c>
      <c r="C3581" s="144" t="s">
        <v>162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6</v>
      </c>
      <c r="G3581" s="144" t="str">
        <f aca="false">INDEX(Book_Type,MATCH($B3581,Book,0),1)</f>
        <v>D</v>
      </c>
      <c r="H3581" s="144" t="str">
        <f aca="false">$F3581&amp;$C3581</f>
        <v>6IF-NGPL/MIDCON</v>
      </c>
    </row>
    <row r="3582" customFormat="false" ht="12.75" hidden="false" customHeight="false" outlineLevel="0" collapsed="false">
      <c r="A3582" s="148" t="n">
        <v>40878</v>
      </c>
      <c r="B3582" s="144" t="s">
        <v>121</v>
      </c>
      <c r="C3582" s="144" t="s">
        <v>36</v>
      </c>
      <c r="D3582" s="145" t="n">
        <v>0</v>
      </c>
      <c r="E3582" s="145" t="n">
        <v>0</v>
      </c>
      <c r="F3582" s="149" t="n">
        <f aca="false">IF(REF_DT&lt;=LastDay,INDEX(IntraMonth_Buckets,MATCH($A3582,IntraSumMonths,0),1),INDEX(BucketTable,MATCH($A3582,SumMonths,0),1))</f>
        <v>6</v>
      </c>
      <c r="G3582" s="144" t="str">
        <f aca="false">INDEX(Book_Type,MATCH($B3582,Book,0),1)</f>
        <v>D</v>
      </c>
      <c r="H3582" s="144" t="str">
        <f aca="false">$F3582&amp;$C3582</f>
        <v>6IF-CIG/RKYMTN</v>
      </c>
    </row>
    <row r="3583" customFormat="false" ht="12.75" hidden="false" customHeight="false" outlineLevel="0" collapsed="false">
      <c r="A3583" s="148" t="n">
        <v>40878</v>
      </c>
      <c r="B3583" s="144" t="s">
        <v>121</v>
      </c>
      <c r="C3583" s="144" t="s">
        <v>162</v>
      </c>
      <c r="D3583" s="145" t="n">
        <v>0</v>
      </c>
      <c r="E3583" s="145" t="n">
        <v>0</v>
      </c>
      <c r="F3583" s="149" t="n">
        <f aca="false">IF(REF_DT&lt;=LastDay,INDEX(IntraMonth_Buckets,MATCH($A3583,IntraSumMonths,0),1),INDEX(BucketTable,MATCH($A3583,SumMonths,0),1))</f>
        <v>6</v>
      </c>
      <c r="G3583" s="144" t="str">
        <f aca="false">INDEX(Book_Type,MATCH($B3583,Book,0),1)</f>
        <v>D</v>
      </c>
      <c r="H3583" s="144" t="str">
        <f aca="false">$F3583&amp;$C3583</f>
        <v>6IF-NGPL/MIDCON</v>
      </c>
    </row>
    <row r="3584" customFormat="false" ht="12.75" hidden="false" customHeight="false" outlineLevel="0" collapsed="false">
      <c r="A3584" s="148" t="n">
        <v>40909</v>
      </c>
      <c r="B3584" s="144" t="s">
        <v>121</v>
      </c>
      <c r="C3584" s="144" t="s">
        <v>36</v>
      </c>
      <c r="D3584" s="145" t="n">
        <v>0</v>
      </c>
      <c r="E3584" s="145" t="n">
        <v>0</v>
      </c>
      <c r="F3584" s="149" t="n">
        <f aca="false">IF(REF_DT&lt;=LastDay,INDEX(IntraMonth_Buckets,MATCH($A3584,IntraSumMonths,0),1),INDEX(BucketTable,MATCH($A3584,SumMonths,0),1))</f>
        <v>6</v>
      </c>
      <c r="G3584" s="144" t="str">
        <f aca="false">INDEX(Book_Type,MATCH($B3584,Book,0),1)</f>
        <v>D</v>
      </c>
      <c r="H3584" s="144" t="str">
        <f aca="false">$F3584&amp;$C3584</f>
        <v>6IF-CIG/RKYMTN</v>
      </c>
    </row>
    <row r="3585" customFormat="false" ht="12.75" hidden="false" customHeight="false" outlineLevel="0" collapsed="false">
      <c r="A3585" s="148" t="n">
        <v>40909</v>
      </c>
      <c r="B3585" s="144" t="s">
        <v>121</v>
      </c>
      <c r="C3585" s="144" t="s">
        <v>162</v>
      </c>
      <c r="D3585" s="145" t="n">
        <v>0</v>
      </c>
      <c r="E3585" s="145" t="n">
        <v>0</v>
      </c>
      <c r="F3585" s="149" t="n">
        <f aca="false">IF(REF_DT&lt;=LastDay,INDEX(IntraMonth_Buckets,MATCH($A3585,IntraSumMonths,0),1),INDEX(BucketTable,MATCH($A3585,SumMonths,0),1))</f>
        <v>6</v>
      </c>
      <c r="G3585" s="144" t="str">
        <f aca="false">INDEX(Book_Type,MATCH($B3585,Book,0),1)</f>
        <v>D</v>
      </c>
      <c r="H3585" s="144" t="str">
        <f aca="false">$F3585&amp;$C3585</f>
        <v>6IF-NGPL/MIDCON</v>
      </c>
    </row>
    <row r="3586" customFormat="false" ht="12.75" hidden="false" customHeight="false" outlineLevel="0" collapsed="false">
      <c r="A3586" s="148" t="n">
        <v>40940</v>
      </c>
      <c r="B3586" s="144" t="s">
        <v>121</v>
      </c>
      <c r="C3586" s="144" t="s">
        <v>36</v>
      </c>
      <c r="D3586" s="145" t="n">
        <v>0</v>
      </c>
      <c r="E3586" s="145" t="n">
        <v>0</v>
      </c>
      <c r="F3586" s="149" t="n">
        <f aca="false">IF(REF_DT&lt;=LastDay,INDEX(IntraMonth_Buckets,MATCH($A3586,IntraSumMonths,0),1),INDEX(BucketTable,MATCH($A3586,SumMonths,0),1))</f>
        <v>6</v>
      </c>
      <c r="G3586" s="144" t="str">
        <f aca="false">INDEX(Book_Type,MATCH($B3586,Book,0),1)</f>
        <v>D</v>
      </c>
      <c r="H3586" s="144" t="str">
        <f aca="false">$F3586&amp;$C3586</f>
        <v>6IF-CIG/RKYMTN</v>
      </c>
    </row>
    <row r="3587" customFormat="false" ht="12.75" hidden="false" customHeight="false" outlineLevel="0" collapsed="false">
      <c r="A3587" s="148" t="n">
        <v>40940</v>
      </c>
      <c r="B3587" s="144" t="s">
        <v>121</v>
      </c>
      <c r="C3587" s="144" t="s">
        <v>162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6</v>
      </c>
      <c r="G3587" s="144" t="str">
        <f aca="false">INDEX(Book_Type,MATCH($B3587,Book,0),1)</f>
        <v>D</v>
      </c>
      <c r="H3587" s="144" t="str">
        <f aca="false">$F3587&amp;$C3587</f>
        <v>6IF-NGPL/MIDCON</v>
      </c>
    </row>
    <row r="3588" customFormat="false" ht="12.75" hidden="false" customHeight="false" outlineLevel="0" collapsed="false">
      <c r="A3588" s="148" t="n">
        <v>40969</v>
      </c>
      <c r="B3588" s="144" t="s">
        <v>121</v>
      </c>
      <c r="C3588" s="144" t="s">
        <v>36</v>
      </c>
      <c r="D3588" s="145" t="n">
        <v>0</v>
      </c>
      <c r="E3588" s="145" t="n">
        <v>0</v>
      </c>
      <c r="F3588" s="149" t="n">
        <f aca="false">IF(REF_DT&lt;=LastDay,INDEX(IntraMonth_Buckets,MATCH($A3588,IntraSumMonths,0),1),INDEX(BucketTable,MATCH($A3588,SumMonths,0),1))</f>
        <v>6</v>
      </c>
      <c r="G3588" s="144" t="str">
        <f aca="false">INDEX(Book_Type,MATCH($B3588,Book,0),1)</f>
        <v>D</v>
      </c>
      <c r="H3588" s="144" t="str">
        <f aca="false">$F3588&amp;$C3588</f>
        <v>6IF-CIG/RKYMTN</v>
      </c>
    </row>
    <row r="3589" customFormat="false" ht="12.75" hidden="false" customHeight="false" outlineLevel="0" collapsed="false">
      <c r="A3589" s="148" t="n">
        <v>40969</v>
      </c>
      <c r="B3589" s="144" t="s">
        <v>121</v>
      </c>
      <c r="C3589" s="144" t="s">
        <v>162</v>
      </c>
      <c r="D3589" s="145" t="n">
        <v>0</v>
      </c>
      <c r="E3589" s="145" t="n">
        <v>0</v>
      </c>
      <c r="F3589" s="149" t="n">
        <f aca="false">IF(REF_DT&lt;=LastDay,INDEX(IntraMonth_Buckets,MATCH($A3589,IntraSumMonths,0),1),INDEX(BucketTable,MATCH($A3589,SumMonths,0),1))</f>
        <v>6</v>
      </c>
      <c r="G3589" s="144" t="str">
        <f aca="false">INDEX(Book_Type,MATCH($B3589,Book,0),1)</f>
        <v>D</v>
      </c>
      <c r="H3589" s="144" t="str">
        <f aca="false">$F3589&amp;$C3589</f>
        <v>6IF-NGPL/MIDCON</v>
      </c>
    </row>
    <row r="3590" customFormat="false" ht="12.75" hidden="false" customHeight="false" outlineLevel="0" collapsed="false">
      <c r="A3590" s="148" t="n">
        <v>41000</v>
      </c>
      <c r="B3590" s="144" t="s">
        <v>121</v>
      </c>
      <c r="C3590" s="144" t="s">
        <v>36</v>
      </c>
      <c r="D3590" s="145" t="n">
        <v>0</v>
      </c>
      <c r="E3590" s="145" t="n">
        <v>0</v>
      </c>
      <c r="F3590" s="149" t="n">
        <f aca="false">IF(REF_DT&lt;=LastDay,INDEX(IntraMonth_Buckets,MATCH($A3590,IntraSumMonths,0),1),INDEX(BucketTable,MATCH($A3590,SumMonths,0),1))</f>
        <v>6</v>
      </c>
      <c r="G3590" s="144" t="str">
        <f aca="false">INDEX(Book_Type,MATCH($B3590,Book,0),1)</f>
        <v>D</v>
      </c>
      <c r="H3590" s="144" t="str">
        <f aca="false">$F3590&amp;$C3590</f>
        <v>6IF-CIG/RKYMTN</v>
      </c>
    </row>
    <row r="3591" customFormat="false" ht="12.75" hidden="false" customHeight="false" outlineLevel="0" collapsed="false">
      <c r="A3591" s="148" t="n">
        <v>41000</v>
      </c>
      <c r="B3591" s="144" t="s">
        <v>121</v>
      </c>
      <c r="C3591" s="144" t="s">
        <v>162</v>
      </c>
      <c r="D3591" s="145" t="n">
        <v>0</v>
      </c>
      <c r="E3591" s="145" t="n">
        <v>0</v>
      </c>
      <c r="F3591" s="149" t="n">
        <f aca="false">IF(REF_DT&lt;=LastDay,INDEX(IntraMonth_Buckets,MATCH($A3591,IntraSumMonths,0),1),INDEX(BucketTable,MATCH($A3591,SumMonths,0),1))</f>
        <v>6</v>
      </c>
      <c r="G3591" s="144" t="str">
        <f aca="false">INDEX(Book_Type,MATCH($B3591,Book,0),1)</f>
        <v>D</v>
      </c>
      <c r="H3591" s="144" t="str">
        <f aca="false">$F3591&amp;$C3591</f>
        <v>6IF-NGPL/MIDCON</v>
      </c>
    </row>
    <row r="3592" customFormat="false" ht="12.75" hidden="false" customHeight="false" outlineLevel="0" collapsed="false">
      <c r="A3592" s="148" t="n">
        <v>41030</v>
      </c>
      <c r="B3592" s="144" t="s">
        <v>121</v>
      </c>
      <c r="C3592" s="144" t="s">
        <v>36</v>
      </c>
      <c r="D3592" s="145" t="n">
        <v>0</v>
      </c>
      <c r="E3592" s="145" t="n">
        <v>0</v>
      </c>
      <c r="F3592" s="149" t="n">
        <f aca="false">IF(REF_DT&lt;=LastDay,INDEX(IntraMonth_Buckets,MATCH($A3592,IntraSumMonths,0),1),INDEX(BucketTable,MATCH($A3592,SumMonths,0),1))</f>
        <v>6</v>
      </c>
      <c r="G3592" s="144" t="str">
        <f aca="false">INDEX(Book_Type,MATCH($B3592,Book,0),1)</f>
        <v>D</v>
      </c>
      <c r="H3592" s="144" t="str">
        <f aca="false">$F3592&amp;$C3592</f>
        <v>6IF-CIG/RKYMTN</v>
      </c>
    </row>
    <row r="3593" customFormat="false" ht="12.75" hidden="false" customHeight="false" outlineLevel="0" collapsed="false">
      <c r="A3593" s="148" t="n">
        <v>41030</v>
      </c>
      <c r="B3593" s="144" t="s">
        <v>121</v>
      </c>
      <c r="C3593" s="144" t="s">
        <v>162</v>
      </c>
      <c r="D3593" s="145" t="n">
        <v>0</v>
      </c>
      <c r="E3593" s="145" t="n">
        <v>0</v>
      </c>
      <c r="F3593" s="149" t="n">
        <f aca="false">IF(REF_DT&lt;=LastDay,INDEX(IntraMonth_Buckets,MATCH($A3593,IntraSumMonths,0),1),INDEX(BucketTable,MATCH($A3593,SumMonths,0),1))</f>
        <v>6</v>
      </c>
      <c r="G3593" s="144" t="str">
        <f aca="false">INDEX(Book_Type,MATCH($B3593,Book,0),1)</f>
        <v>D</v>
      </c>
      <c r="H3593" s="144" t="str">
        <f aca="false">$F3593&amp;$C3593</f>
        <v>6IF-NGPL/MIDCON</v>
      </c>
    </row>
    <row r="3594" customFormat="false" ht="12.75" hidden="false" customHeight="false" outlineLevel="0" collapsed="false">
      <c r="A3594" s="148" t="n">
        <v>41061</v>
      </c>
      <c r="B3594" s="144" t="s">
        <v>121</v>
      </c>
      <c r="C3594" s="144" t="s">
        <v>36</v>
      </c>
      <c r="D3594" s="145" t="n">
        <v>0</v>
      </c>
      <c r="E3594" s="145" t="n">
        <v>0</v>
      </c>
      <c r="F3594" s="149" t="n">
        <f aca="false">IF(REF_DT&lt;=LastDay,INDEX(IntraMonth_Buckets,MATCH($A3594,IntraSumMonths,0),1),INDEX(BucketTable,MATCH($A3594,SumMonths,0),1))</f>
        <v>6</v>
      </c>
      <c r="G3594" s="144" t="str">
        <f aca="false">INDEX(Book_Type,MATCH($B3594,Book,0),1)</f>
        <v>D</v>
      </c>
      <c r="H3594" s="144" t="str">
        <f aca="false">$F3594&amp;$C3594</f>
        <v>6IF-CIG/RKYMTN</v>
      </c>
    </row>
    <row r="3595" customFormat="false" ht="12.75" hidden="false" customHeight="false" outlineLevel="0" collapsed="false">
      <c r="A3595" s="148" t="n">
        <v>41061</v>
      </c>
      <c r="B3595" s="144" t="s">
        <v>121</v>
      </c>
      <c r="C3595" s="144" t="s">
        <v>162</v>
      </c>
      <c r="D3595" s="145" t="n">
        <v>0</v>
      </c>
      <c r="E3595" s="145" t="n">
        <v>0</v>
      </c>
      <c r="F3595" s="149" t="n">
        <f aca="false">IF(REF_DT&lt;=LastDay,INDEX(IntraMonth_Buckets,MATCH($A3595,IntraSumMonths,0),1),INDEX(BucketTable,MATCH($A3595,SumMonths,0),1))</f>
        <v>6</v>
      </c>
      <c r="G3595" s="144" t="str">
        <f aca="false">INDEX(Book_Type,MATCH($B3595,Book,0),1)</f>
        <v>D</v>
      </c>
      <c r="H3595" s="144" t="str">
        <f aca="false">$F3595&amp;$C3595</f>
        <v>6IF-NGPL/MIDCON</v>
      </c>
    </row>
    <row r="3596" customFormat="false" ht="12.75" hidden="false" customHeight="false" outlineLevel="0" collapsed="false">
      <c r="A3596" s="148" t="n">
        <v>41091</v>
      </c>
      <c r="B3596" s="144" t="s">
        <v>121</v>
      </c>
      <c r="C3596" s="144" t="s">
        <v>36</v>
      </c>
      <c r="D3596" s="145" t="n">
        <v>0</v>
      </c>
      <c r="E3596" s="145" t="n">
        <v>0</v>
      </c>
      <c r="F3596" s="149" t="n">
        <f aca="false">IF(REF_DT&lt;=LastDay,INDEX(IntraMonth_Buckets,MATCH($A3596,IntraSumMonths,0),1),INDEX(BucketTable,MATCH($A3596,SumMonths,0),1))</f>
        <v>6</v>
      </c>
      <c r="G3596" s="144" t="str">
        <f aca="false">INDEX(Book_Type,MATCH($B3596,Book,0),1)</f>
        <v>D</v>
      </c>
      <c r="H3596" s="144" t="str">
        <f aca="false">$F3596&amp;$C3596</f>
        <v>6IF-CIG/RKYMTN</v>
      </c>
    </row>
    <row r="3597" customFormat="false" ht="12.75" hidden="false" customHeight="false" outlineLevel="0" collapsed="false">
      <c r="A3597" s="148" t="n">
        <v>41091</v>
      </c>
      <c r="B3597" s="144" t="s">
        <v>121</v>
      </c>
      <c r="C3597" s="144" t="s">
        <v>162</v>
      </c>
      <c r="D3597" s="145" t="n">
        <v>0</v>
      </c>
      <c r="E3597" s="145" t="n">
        <v>0</v>
      </c>
      <c r="F3597" s="149" t="n">
        <f aca="false">IF(REF_DT&lt;=LastDay,INDEX(IntraMonth_Buckets,MATCH($A3597,IntraSumMonths,0),1),INDEX(BucketTable,MATCH($A3597,SumMonths,0),1))</f>
        <v>6</v>
      </c>
      <c r="G3597" s="144" t="str">
        <f aca="false">INDEX(Book_Type,MATCH($B3597,Book,0),1)</f>
        <v>D</v>
      </c>
      <c r="H3597" s="144" t="str">
        <f aca="false">$F3597&amp;$C3597</f>
        <v>6IF-NGPL/MIDCON</v>
      </c>
    </row>
    <row r="3598" customFormat="false" ht="12.75" hidden="false" customHeight="false" outlineLevel="0" collapsed="false">
      <c r="A3598" s="148" t="n">
        <v>41122</v>
      </c>
      <c r="B3598" s="144" t="s">
        <v>121</v>
      </c>
      <c r="C3598" s="144" t="s">
        <v>36</v>
      </c>
      <c r="D3598" s="145" t="n">
        <v>0</v>
      </c>
      <c r="E3598" s="145" t="n">
        <v>0</v>
      </c>
      <c r="F3598" s="149" t="n">
        <f aca="false">IF(REF_DT&lt;=LastDay,INDEX(IntraMonth_Buckets,MATCH($A3598,IntraSumMonths,0),1),INDEX(BucketTable,MATCH($A3598,SumMonths,0),1))</f>
        <v>6</v>
      </c>
      <c r="G3598" s="144" t="str">
        <f aca="false">INDEX(Book_Type,MATCH($B3598,Book,0),1)</f>
        <v>D</v>
      </c>
      <c r="H3598" s="144" t="str">
        <f aca="false">$F3598&amp;$C3598</f>
        <v>6IF-CIG/RKYMTN</v>
      </c>
    </row>
    <row r="3599" customFormat="false" ht="12.75" hidden="false" customHeight="false" outlineLevel="0" collapsed="false">
      <c r="A3599" s="148" t="n">
        <v>41122</v>
      </c>
      <c r="B3599" s="144" t="s">
        <v>121</v>
      </c>
      <c r="C3599" s="144" t="s">
        <v>162</v>
      </c>
      <c r="D3599" s="145" t="n">
        <v>0</v>
      </c>
      <c r="E3599" s="145" t="n">
        <v>0</v>
      </c>
      <c r="F3599" s="149" t="n">
        <f aca="false">IF(REF_DT&lt;=LastDay,INDEX(IntraMonth_Buckets,MATCH($A3599,IntraSumMonths,0),1),INDEX(BucketTable,MATCH($A3599,SumMonths,0),1))</f>
        <v>6</v>
      </c>
      <c r="G3599" s="144" t="str">
        <f aca="false">INDEX(Book_Type,MATCH($B3599,Book,0),1)</f>
        <v>D</v>
      </c>
      <c r="H3599" s="144" t="str">
        <f aca="false">$F3599&amp;$C3599</f>
        <v>6IF-NGPL/MIDCON</v>
      </c>
    </row>
    <row r="3600" customFormat="false" ht="12.75" hidden="false" customHeight="false" outlineLevel="0" collapsed="false">
      <c r="A3600" s="148" t="n">
        <v>41153</v>
      </c>
      <c r="B3600" s="144" t="s">
        <v>121</v>
      </c>
      <c r="C3600" s="144" t="s">
        <v>36</v>
      </c>
      <c r="D3600" s="145" t="n">
        <v>0</v>
      </c>
      <c r="E3600" s="145" t="n">
        <v>0</v>
      </c>
      <c r="F3600" s="149" t="n">
        <f aca="false">IF(REF_DT&lt;=LastDay,INDEX(IntraMonth_Buckets,MATCH($A3600,IntraSumMonths,0),1),INDEX(BucketTable,MATCH($A3600,SumMonths,0),1))</f>
        <v>6</v>
      </c>
      <c r="G3600" s="144" t="str">
        <f aca="false">INDEX(Book_Type,MATCH($B3600,Book,0),1)</f>
        <v>D</v>
      </c>
      <c r="H3600" s="144" t="str">
        <f aca="false">$F3600&amp;$C3600</f>
        <v>6IF-CIG/RKYMTN</v>
      </c>
    </row>
    <row r="3601" customFormat="false" ht="12.75" hidden="false" customHeight="false" outlineLevel="0" collapsed="false">
      <c r="A3601" s="148" t="n">
        <v>41153</v>
      </c>
      <c r="B3601" s="144" t="s">
        <v>121</v>
      </c>
      <c r="C3601" s="144" t="s">
        <v>162</v>
      </c>
      <c r="D3601" s="145" t="n">
        <v>0</v>
      </c>
      <c r="E3601" s="145" t="n">
        <v>0</v>
      </c>
      <c r="F3601" s="149" t="n">
        <f aca="false">IF(REF_DT&lt;=LastDay,INDEX(IntraMonth_Buckets,MATCH($A3601,IntraSumMonths,0),1),INDEX(BucketTable,MATCH($A3601,SumMonths,0),1))</f>
        <v>6</v>
      </c>
      <c r="G3601" s="144" t="str">
        <f aca="false">INDEX(Book_Type,MATCH($B3601,Book,0),1)</f>
        <v>D</v>
      </c>
      <c r="H3601" s="144" t="str">
        <f aca="false">$F3601&amp;$C3601</f>
        <v>6IF-NGPL/MIDCON</v>
      </c>
    </row>
    <row r="3602" customFormat="false" ht="12.75" hidden="false" customHeight="false" outlineLevel="0" collapsed="false">
      <c r="A3602" s="148" t="n">
        <v>41183</v>
      </c>
      <c r="B3602" s="144" t="s">
        <v>121</v>
      </c>
      <c r="C3602" s="144" t="s">
        <v>36</v>
      </c>
      <c r="D3602" s="145" t="n">
        <v>0</v>
      </c>
      <c r="E3602" s="145" t="n">
        <v>0</v>
      </c>
      <c r="F3602" s="149" t="n">
        <f aca="false">IF(REF_DT&lt;=LastDay,INDEX(IntraMonth_Buckets,MATCH($A3602,IntraSumMonths,0),1),INDEX(BucketTable,MATCH($A3602,SumMonths,0),1))</f>
        <v>6</v>
      </c>
      <c r="G3602" s="144" t="str">
        <f aca="false">INDEX(Book_Type,MATCH($B3602,Book,0),1)</f>
        <v>D</v>
      </c>
      <c r="H3602" s="144" t="str">
        <f aca="false">$F3602&amp;$C3602</f>
        <v>6IF-CIG/RKYMTN</v>
      </c>
    </row>
    <row r="3603" customFormat="false" ht="12.75" hidden="false" customHeight="false" outlineLevel="0" collapsed="false">
      <c r="A3603" s="148" t="n">
        <v>41183</v>
      </c>
      <c r="B3603" s="144" t="s">
        <v>121</v>
      </c>
      <c r="C3603" s="144" t="s">
        <v>162</v>
      </c>
      <c r="D3603" s="145" t="n">
        <v>0</v>
      </c>
      <c r="E3603" s="145" t="n">
        <v>0</v>
      </c>
      <c r="F3603" s="149" t="n">
        <f aca="false">IF(REF_DT&lt;=LastDay,INDEX(IntraMonth_Buckets,MATCH($A3603,IntraSumMonths,0),1),INDEX(BucketTable,MATCH($A3603,SumMonths,0),1))</f>
        <v>6</v>
      </c>
      <c r="G3603" s="144" t="str">
        <f aca="false">INDEX(Book_Type,MATCH($B3603,Book,0),1)</f>
        <v>D</v>
      </c>
      <c r="H3603" s="144" t="str">
        <f aca="false">$F3603&amp;$C3603</f>
        <v>6IF-NGPL/MIDCON</v>
      </c>
    </row>
    <row r="3604" customFormat="false" ht="12.75" hidden="false" customHeight="false" outlineLevel="0" collapsed="false">
      <c r="A3604" s="148" t="n">
        <v>41214</v>
      </c>
      <c r="B3604" s="144" t="s">
        <v>121</v>
      </c>
      <c r="C3604" s="144" t="s">
        <v>36</v>
      </c>
      <c r="D3604" s="145" t="n">
        <v>0</v>
      </c>
      <c r="E3604" s="145" t="n">
        <v>0</v>
      </c>
      <c r="F3604" s="149" t="n">
        <f aca="false">IF(REF_DT&lt;=LastDay,INDEX(IntraMonth_Buckets,MATCH($A3604,IntraSumMonths,0),1),INDEX(BucketTable,MATCH($A3604,SumMonths,0),1))</f>
        <v>6</v>
      </c>
      <c r="G3604" s="144" t="str">
        <f aca="false">INDEX(Book_Type,MATCH($B3604,Book,0),1)</f>
        <v>D</v>
      </c>
      <c r="H3604" s="144" t="str">
        <f aca="false">$F3604&amp;$C3604</f>
        <v>6IF-CIG/RKYMTN</v>
      </c>
    </row>
    <row r="3605" customFormat="false" ht="12.75" hidden="false" customHeight="false" outlineLevel="0" collapsed="false">
      <c r="A3605" s="148" t="n">
        <v>41214</v>
      </c>
      <c r="B3605" s="144" t="s">
        <v>121</v>
      </c>
      <c r="C3605" s="144" t="s">
        <v>162</v>
      </c>
      <c r="D3605" s="145" t="n">
        <v>0</v>
      </c>
      <c r="E3605" s="145" t="n">
        <v>0</v>
      </c>
      <c r="F3605" s="149" t="n">
        <f aca="false">IF(REF_DT&lt;=LastDay,INDEX(IntraMonth_Buckets,MATCH($A3605,IntraSumMonths,0),1),INDEX(BucketTable,MATCH($A3605,SumMonths,0),1))</f>
        <v>6</v>
      </c>
      <c r="G3605" s="144" t="str">
        <f aca="false">INDEX(Book_Type,MATCH($B3605,Book,0),1)</f>
        <v>D</v>
      </c>
      <c r="H3605" s="144" t="str">
        <f aca="false">$F3605&amp;$C3605</f>
        <v>6IF-NGPL/MIDCON</v>
      </c>
    </row>
    <row r="3606" customFormat="false" ht="12.75" hidden="false" customHeight="false" outlineLevel="0" collapsed="false">
      <c r="A3606" s="148" t="n">
        <v>41244</v>
      </c>
      <c r="B3606" s="144" t="s">
        <v>121</v>
      </c>
      <c r="C3606" s="144" t="s">
        <v>36</v>
      </c>
      <c r="D3606" s="145" t="n">
        <v>0</v>
      </c>
      <c r="E3606" s="145" t="n">
        <v>0</v>
      </c>
      <c r="F3606" s="149" t="n">
        <f aca="false">IF(REF_DT&lt;=LastDay,INDEX(IntraMonth_Buckets,MATCH($A3606,IntraSumMonths,0),1),INDEX(BucketTable,MATCH($A3606,SumMonths,0),1))</f>
        <v>6</v>
      </c>
      <c r="G3606" s="144" t="str">
        <f aca="false">INDEX(Book_Type,MATCH($B3606,Book,0),1)</f>
        <v>D</v>
      </c>
      <c r="H3606" s="144" t="str">
        <f aca="false">$F3606&amp;$C3606</f>
        <v>6IF-CIG/RKYMTN</v>
      </c>
    </row>
    <row r="3607" customFormat="false" ht="12.75" hidden="false" customHeight="false" outlineLevel="0" collapsed="false">
      <c r="A3607" s="148" t="n">
        <v>41244</v>
      </c>
      <c r="B3607" s="144" t="s">
        <v>121</v>
      </c>
      <c r="C3607" s="144" t="s">
        <v>162</v>
      </c>
      <c r="D3607" s="145" t="n">
        <v>0</v>
      </c>
      <c r="E3607" s="145" t="n">
        <v>0</v>
      </c>
      <c r="F3607" s="149" t="n">
        <f aca="false">IF(REF_DT&lt;=LastDay,INDEX(IntraMonth_Buckets,MATCH($A3607,IntraSumMonths,0),1),INDEX(BucketTable,MATCH($A3607,SumMonths,0),1))</f>
        <v>6</v>
      </c>
      <c r="G3607" s="144" t="str">
        <f aca="false">INDEX(Book_Type,MATCH($B3607,Book,0),1)</f>
        <v>D</v>
      </c>
      <c r="H3607" s="144" t="str">
        <f aca="false">$F3607&amp;$C3607</f>
        <v>6IF-NGPL/MIDCON</v>
      </c>
    </row>
    <row r="3608" customFormat="false" ht="12.75" hidden="false" customHeight="false" outlineLevel="0" collapsed="false">
      <c r="A3608" s="148" t="n">
        <v>41275</v>
      </c>
      <c r="B3608" s="144" t="s">
        <v>121</v>
      </c>
      <c r="C3608" s="144" t="s">
        <v>36</v>
      </c>
      <c r="D3608" s="145" t="n">
        <v>0</v>
      </c>
      <c r="E3608" s="145" t="n">
        <v>0</v>
      </c>
      <c r="F3608" s="149" t="n">
        <f aca="false">IF(REF_DT&lt;=LastDay,INDEX(IntraMonth_Buckets,MATCH($A3608,IntraSumMonths,0),1),INDEX(BucketTable,MATCH($A3608,SumMonths,0),1))</f>
        <v>6</v>
      </c>
      <c r="G3608" s="144" t="str">
        <f aca="false">INDEX(Book_Type,MATCH($B3608,Book,0),1)</f>
        <v>D</v>
      </c>
      <c r="H3608" s="144" t="str">
        <f aca="false">$F3608&amp;$C3608</f>
        <v>6IF-CIG/RKYMTN</v>
      </c>
    </row>
    <row r="3609" customFormat="false" ht="12.75" hidden="false" customHeight="false" outlineLevel="0" collapsed="false">
      <c r="A3609" s="148" t="n">
        <v>41275</v>
      </c>
      <c r="B3609" s="144" t="s">
        <v>121</v>
      </c>
      <c r="C3609" s="144" t="s">
        <v>162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6</v>
      </c>
      <c r="G3609" s="144" t="str">
        <f aca="false">INDEX(Book_Type,MATCH($B3609,Book,0),1)</f>
        <v>D</v>
      </c>
      <c r="H3609" s="144" t="str">
        <f aca="false">$F3609&amp;$C3609</f>
        <v>6IF-NGPL/MIDCON</v>
      </c>
    </row>
    <row r="3610" customFormat="false" ht="12.75" hidden="false" customHeight="false" outlineLevel="0" collapsed="false">
      <c r="A3610" s="148" t="n">
        <v>41306</v>
      </c>
      <c r="B3610" s="144" t="s">
        <v>121</v>
      </c>
      <c r="C3610" s="144" t="s">
        <v>36</v>
      </c>
      <c r="D3610" s="145" t="n">
        <v>0</v>
      </c>
      <c r="E3610" s="145" t="n">
        <v>0</v>
      </c>
      <c r="F3610" s="149" t="n">
        <f aca="false">IF(REF_DT&lt;=LastDay,INDEX(IntraMonth_Buckets,MATCH($A3610,IntraSumMonths,0),1),INDEX(BucketTable,MATCH($A3610,SumMonths,0),1))</f>
        <v>6</v>
      </c>
      <c r="G3610" s="144" t="str">
        <f aca="false">INDEX(Book_Type,MATCH($B3610,Book,0),1)</f>
        <v>D</v>
      </c>
      <c r="H3610" s="144" t="str">
        <f aca="false">$F3610&amp;$C3610</f>
        <v>6IF-CIG/RKYMTN</v>
      </c>
    </row>
    <row r="3611" customFormat="false" ht="12.75" hidden="false" customHeight="false" outlineLevel="0" collapsed="false">
      <c r="A3611" s="148" t="n">
        <v>41306</v>
      </c>
      <c r="B3611" s="144" t="s">
        <v>121</v>
      </c>
      <c r="C3611" s="144" t="s">
        <v>162</v>
      </c>
      <c r="D3611" s="145" t="n">
        <v>0</v>
      </c>
      <c r="E3611" s="145" t="n">
        <v>0</v>
      </c>
      <c r="F3611" s="149" t="n">
        <f aca="false">IF(REF_DT&lt;=LastDay,INDEX(IntraMonth_Buckets,MATCH($A3611,IntraSumMonths,0),1),INDEX(BucketTable,MATCH($A3611,SumMonths,0),1))</f>
        <v>6</v>
      </c>
      <c r="G3611" s="144" t="str">
        <f aca="false">INDEX(Book_Type,MATCH($B3611,Book,0),1)</f>
        <v>D</v>
      </c>
      <c r="H3611" s="144" t="str">
        <f aca="false">$F3611&amp;$C3611</f>
        <v>6IF-NGPL/MIDCON</v>
      </c>
    </row>
    <row r="3612" customFormat="false" ht="12.75" hidden="false" customHeight="false" outlineLevel="0" collapsed="false">
      <c r="A3612" s="148" t="n">
        <v>41334</v>
      </c>
      <c r="B3612" s="144" t="s">
        <v>121</v>
      </c>
      <c r="C3612" s="144" t="s">
        <v>36</v>
      </c>
      <c r="D3612" s="145" t="n">
        <v>0</v>
      </c>
      <c r="E3612" s="145" t="n">
        <v>0</v>
      </c>
      <c r="F3612" s="149" t="n">
        <f aca="false">IF(REF_DT&lt;=LastDay,INDEX(IntraMonth_Buckets,MATCH($A3612,IntraSumMonths,0),1),INDEX(BucketTable,MATCH($A3612,SumMonths,0),1))</f>
        <v>6</v>
      </c>
      <c r="G3612" s="144" t="str">
        <f aca="false">INDEX(Book_Type,MATCH($B3612,Book,0),1)</f>
        <v>D</v>
      </c>
      <c r="H3612" s="144" t="str">
        <f aca="false">$F3612&amp;$C3612</f>
        <v>6IF-CIG/RKYMTN</v>
      </c>
    </row>
    <row r="3613" customFormat="false" ht="12.75" hidden="false" customHeight="false" outlineLevel="0" collapsed="false">
      <c r="A3613" s="148" t="n">
        <v>41334</v>
      </c>
      <c r="B3613" s="144" t="s">
        <v>121</v>
      </c>
      <c r="C3613" s="144" t="s">
        <v>162</v>
      </c>
      <c r="D3613" s="145" t="n">
        <v>0</v>
      </c>
      <c r="E3613" s="145" t="n">
        <v>0</v>
      </c>
      <c r="F3613" s="149" t="n">
        <f aca="false">IF(REF_DT&lt;=LastDay,INDEX(IntraMonth_Buckets,MATCH($A3613,IntraSumMonths,0),1),INDEX(BucketTable,MATCH($A3613,SumMonths,0),1))</f>
        <v>6</v>
      </c>
      <c r="G3613" s="144" t="str">
        <f aca="false">INDEX(Book_Type,MATCH($B3613,Book,0),1)</f>
        <v>D</v>
      </c>
      <c r="H3613" s="144" t="str">
        <f aca="false">$F3613&amp;$C3613</f>
        <v>6IF-NGPL/MIDCON</v>
      </c>
    </row>
    <row r="3614" customFormat="false" ht="12.75" hidden="false" customHeight="false" outlineLevel="0" collapsed="false">
      <c r="A3614" s="148" t="n">
        <v>41365</v>
      </c>
      <c r="B3614" s="144" t="s">
        <v>121</v>
      </c>
      <c r="C3614" s="144" t="s">
        <v>36</v>
      </c>
      <c r="D3614" s="145" t="n">
        <v>0</v>
      </c>
      <c r="E3614" s="145" t="n">
        <v>0</v>
      </c>
      <c r="F3614" s="149" t="n">
        <f aca="false">IF(REF_DT&lt;=LastDay,INDEX(IntraMonth_Buckets,MATCH($A3614,IntraSumMonths,0),1),INDEX(BucketTable,MATCH($A3614,SumMonths,0),1))</f>
        <v>6</v>
      </c>
      <c r="G3614" s="144" t="str">
        <f aca="false">INDEX(Book_Type,MATCH($B3614,Book,0),1)</f>
        <v>D</v>
      </c>
      <c r="H3614" s="144" t="str">
        <f aca="false">$F3614&amp;$C3614</f>
        <v>6IF-CIG/RKYMTN</v>
      </c>
    </row>
    <row r="3615" customFormat="false" ht="12.75" hidden="false" customHeight="false" outlineLevel="0" collapsed="false">
      <c r="A3615" s="148" t="n">
        <v>41365</v>
      </c>
      <c r="B3615" s="144" t="s">
        <v>121</v>
      </c>
      <c r="C3615" s="144" t="s">
        <v>162</v>
      </c>
      <c r="D3615" s="145" t="n">
        <v>0</v>
      </c>
      <c r="E3615" s="145" t="n">
        <v>0</v>
      </c>
      <c r="F3615" s="149" t="n">
        <f aca="false">IF(REF_DT&lt;=LastDay,INDEX(IntraMonth_Buckets,MATCH($A3615,IntraSumMonths,0),1),INDEX(BucketTable,MATCH($A3615,SumMonths,0),1))</f>
        <v>6</v>
      </c>
      <c r="G3615" s="144" t="str">
        <f aca="false">INDEX(Book_Type,MATCH($B3615,Book,0),1)</f>
        <v>D</v>
      </c>
      <c r="H3615" s="144" t="str">
        <f aca="false">$F3615&amp;$C3615</f>
        <v>6IF-NGPL/MIDCON</v>
      </c>
    </row>
    <row r="3616" customFormat="false" ht="12.75" hidden="false" customHeight="false" outlineLevel="0" collapsed="false">
      <c r="A3616" s="148" t="n">
        <v>41395</v>
      </c>
      <c r="B3616" s="144" t="s">
        <v>121</v>
      </c>
      <c r="C3616" s="144" t="s">
        <v>36</v>
      </c>
      <c r="D3616" s="145" t="n">
        <v>0</v>
      </c>
      <c r="E3616" s="145" t="n">
        <v>0</v>
      </c>
      <c r="F3616" s="149" t="n">
        <f aca="false">IF(REF_DT&lt;=LastDay,INDEX(IntraMonth_Buckets,MATCH($A3616,IntraSumMonths,0),1),INDEX(BucketTable,MATCH($A3616,SumMonths,0),1))</f>
        <v>6</v>
      </c>
      <c r="G3616" s="144" t="str">
        <f aca="false">INDEX(Book_Type,MATCH($B3616,Book,0),1)</f>
        <v>D</v>
      </c>
      <c r="H3616" s="144" t="str">
        <f aca="false">$F3616&amp;$C3616</f>
        <v>6IF-CIG/RKYMTN</v>
      </c>
    </row>
    <row r="3617" customFormat="false" ht="12.75" hidden="false" customHeight="false" outlineLevel="0" collapsed="false">
      <c r="A3617" s="148" t="n">
        <v>41395</v>
      </c>
      <c r="B3617" s="144" t="s">
        <v>121</v>
      </c>
      <c r="C3617" s="144" t="s">
        <v>162</v>
      </c>
      <c r="D3617" s="145" t="n">
        <v>0</v>
      </c>
      <c r="E3617" s="145" t="n">
        <v>0</v>
      </c>
      <c r="F3617" s="149" t="n">
        <f aca="false">IF(REF_DT&lt;=LastDay,INDEX(IntraMonth_Buckets,MATCH($A3617,IntraSumMonths,0),1),INDEX(BucketTable,MATCH($A3617,SumMonths,0),1))</f>
        <v>6</v>
      </c>
      <c r="G3617" s="144" t="str">
        <f aca="false">INDEX(Book_Type,MATCH($B3617,Book,0),1)</f>
        <v>D</v>
      </c>
      <c r="H3617" s="144" t="str">
        <f aca="false">$F3617&amp;$C3617</f>
        <v>6IF-NGPL/MIDCON</v>
      </c>
    </row>
    <row r="3618" customFormat="false" ht="12.75" hidden="false" customHeight="false" outlineLevel="0" collapsed="false">
      <c r="A3618" s="148" t="n">
        <v>41426</v>
      </c>
      <c r="B3618" s="144" t="s">
        <v>121</v>
      </c>
      <c r="C3618" s="144" t="s">
        <v>36</v>
      </c>
      <c r="D3618" s="145" t="n">
        <v>0</v>
      </c>
      <c r="E3618" s="145" t="n">
        <v>0</v>
      </c>
      <c r="F3618" s="149" t="n">
        <f aca="false">IF(REF_DT&lt;=LastDay,INDEX(IntraMonth_Buckets,MATCH($A3618,IntraSumMonths,0),1),INDEX(BucketTable,MATCH($A3618,SumMonths,0),1))</f>
        <v>6</v>
      </c>
      <c r="G3618" s="144" t="str">
        <f aca="false">INDEX(Book_Type,MATCH($B3618,Book,0),1)</f>
        <v>D</v>
      </c>
      <c r="H3618" s="144" t="str">
        <f aca="false">$F3618&amp;$C3618</f>
        <v>6IF-CIG/RKYMTN</v>
      </c>
    </row>
    <row r="3619" customFormat="false" ht="12.75" hidden="false" customHeight="false" outlineLevel="0" collapsed="false">
      <c r="A3619" s="148" t="n">
        <v>41426</v>
      </c>
      <c r="B3619" s="144" t="s">
        <v>121</v>
      </c>
      <c r="C3619" s="144" t="s">
        <v>162</v>
      </c>
      <c r="D3619" s="145" t="n">
        <v>0</v>
      </c>
      <c r="E3619" s="145" t="n">
        <v>0</v>
      </c>
      <c r="F3619" s="149" t="n">
        <f aca="false">IF(REF_DT&lt;=LastDay,INDEX(IntraMonth_Buckets,MATCH($A3619,IntraSumMonths,0),1),INDEX(BucketTable,MATCH($A3619,SumMonths,0),1))</f>
        <v>6</v>
      </c>
      <c r="G3619" s="144" t="str">
        <f aca="false">INDEX(Book_Type,MATCH($B3619,Book,0),1)</f>
        <v>D</v>
      </c>
      <c r="H3619" s="144" t="str">
        <f aca="false">$F3619&amp;$C3619</f>
        <v>6IF-NGPL/MIDCON</v>
      </c>
    </row>
    <row r="3620" customFormat="false" ht="12.75" hidden="false" customHeight="false" outlineLevel="0" collapsed="false">
      <c r="A3620" s="148" t="n">
        <v>41456</v>
      </c>
      <c r="B3620" s="144" t="s">
        <v>121</v>
      </c>
      <c r="C3620" s="144" t="s">
        <v>36</v>
      </c>
      <c r="D3620" s="145" t="n">
        <v>0</v>
      </c>
      <c r="E3620" s="145" t="n">
        <v>0</v>
      </c>
      <c r="F3620" s="149" t="n">
        <f aca="false">IF(REF_DT&lt;=LastDay,INDEX(IntraMonth_Buckets,MATCH($A3620,IntraSumMonths,0),1),INDEX(BucketTable,MATCH($A3620,SumMonths,0),1))</f>
        <v>6</v>
      </c>
      <c r="G3620" s="144" t="str">
        <f aca="false">INDEX(Book_Type,MATCH($B3620,Book,0),1)</f>
        <v>D</v>
      </c>
      <c r="H3620" s="144" t="str">
        <f aca="false">$F3620&amp;$C3620</f>
        <v>6IF-CIG/RKYMTN</v>
      </c>
    </row>
    <row r="3621" customFormat="false" ht="12.75" hidden="false" customHeight="false" outlineLevel="0" collapsed="false">
      <c r="A3621" s="148" t="n">
        <v>41456</v>
      </c>
      <c r="B3621" s="144" t="s">
        <v>121</v>
      </c>
      <c r="C3621" s="144" t="s">
        <v>162</v>
      </c>
      <c r="D3621" s="145" t="n">
        <v>0</v>
      </c>
      <c r="E3621" s="145" t="n">
        <v>0</v>
      </c>
      <c r="F3621" s="149" t="n">
        <f aca="false">IF(REF_DT&lt;=LastDay,INDEX(IntraMonth_Buckets,MATCH($A3621,IntraSumMonths,0),1),INDEX(BucketTable,MATCH($A3621,SumMonths,0),1))</f>
        <v>6</v>
      </c>
      <c r="G3621" s="144" t="str">
        <f aca="false">INDEX(Book_Type,MATCH($B3621,Book,0),1)</f>
        <v>D</v>
      </c>
      <c r="H3621" s="144" t="str">
        <f aca="false">$F3621&amp;$C3621</f>
        <v>6IF-NGPL/MIDCON</v>
      </c>
    </row>
    <row r="3622" customFormat="false" ht="12.75" hidden="false" customHeight="false" outlineLevel="0" collapsed="false">
      <c r="A3622" s="148" t="n">
        <v>41487</v>
      </c>
      <c r="B3622" s="144" t="s">
        <v>121</v>
      </c>
      <c r="C3622" s="144" t="s">
        <v>36</v>
      </c>
      <c r="D3622" s="145" t="n">
        <v>0</v>
      </c>
      <c r="E3622" s="145" t="n">
        <v>0</v>
      </c>
      <c r="F3622" s="149" t="n">
        <f aca="false">IF(REF_DT&lt;=LastDay,INDEX(IntraMonth_Buckets,MATCH($A3622,IntraSumMonths,0),1),INDEX(BucketTable,MATCH($A3622,SumMonths,0),1))</f>
        <v>6</v>
      </c>
      <c r="G3622" s="144" t="str">
        <f aca="false">INDEX(Book_Type,MATCH($B3622,Book,0),1)</f>
        <v>D</v>
      </c>
      <c r="H3622" s="144" t="str">
        <f aca="false">$F3622&amp;$C3622</f>
        <v>6IF-CIG/RKYMTN</v>
      </c>
    </row>
    <row r="3623" customFormat="false" ht="12.75" hidden="false" customHeight="false" outlineLevel="0" collapsed="false">
      <c r="A3623" s="148" t="n">
        <v>41487</v>
      </c>
      <c r="B3623" s="144" t="s">
        <v>121</v>
      </c>
      <c r="C3623" s="144" t="s">
        <v>162</v>
      </c>
      <c r="D3623" s="145" t="n">
        <v>0</v>
      </c>
      <c r="E3623" s="145" t="n">
        <v>0</v>
      </c>
      <c r="F3623" s="149" t="n">
        <f aca="false">IF(REF_DT&lt;=LastDay,INDEX(IntraMonth_Buckets,MATCH($A3623,IntraSumMonths,0),1),INDEX(BucketTable,MATCH($A3623,SumMonths,0),1))</f>
        <v>6</v>
      </c>
      <c r="G3623" s="144" t="str">
        <f aca="false">INDEX(Book_Type,MATCH($B3623,Book,0),1)</f>
        <v>D</v>
      </c>
      <c r="H3623" s="144" t="str">
        <f aca="false">$F3623&amp;$C3623</f>
        <v>6IF-NGPL/MIDCON</v>
      </c>
    </row>
    <row r="3624" customFormat="false" ht="12.75" hidden="false" customHeight="false" outlineLevel="0" collapsed="false">
      <c r="A3624" s="148" t="n">
        <v>41518</v>
      </c>
      <c r="B3624" s="144" t="s">
        <v>121</v>
      </c>
      <c r="C3624" s="144" t="s">
        <v>36</v>
      </c>
      <c r="D3624" s="145" t="n">
        <v>0</v>
      </c>
      <c r="E3624" s="145" t="n">
        <v>0</v>
      </c>
      <c r="F3624" s="149" t="n">
        <f aca="false">IF(REF_DT&lt;=LastDay,INDEX(IntraMonth_Buckets,MATCH($A3624,IntraSumMonths,0),1),INDEX(BucketTable,MATCH($A3624,SumMonths,0),1))</f>
        <v>6</v>
      </c>
      <c r="G3624" s="144" t="str">
        <f aca="false">INDEX(Book_Type,MATCH($B3624,Book,0),1)</f>
        <v>D</v>
      </c>
      <c r="H3624" s="144" t="str">
        <f aca="false">$F3624&amp;$C3624</f>
        <v>6IF-CIG/RKYMTN</v>
      </c>
    </row>
    <row r="3625" customFormat="false" ht="12.75" hidden="false" customHeight="false" outlineLevel="0" collapsed="false">
      <c r="A3625" s="148" t="n">
        <v>41518</v>
      </c>
      <c r="B3625" s="144" t="s">
        <v>121</v>
      </c>
      <c r="C3625" s="144" t="s">
        <v>162</v>
      </c>
      <c r="D3625" s="145" t="n">
        <v>0</v>
      </c>
      <c r="E3625" s="145" t="n">
        <v>0</v>
      </c>
      <c r="F3625" s="149" t="n">
        <f aca="false">IF(REF_DT&lt;=LastDay,INDEX(IntraMonth_Buckets,MATCH($A3625,IntraSumMonths,0),1),INDEX(BucketTable,MATCH($A3625,SumMonths,0),1))</f>
        <v>6</v>
      </c>
      <c r="G3625" s="144" t="str">
        <f aca="false">INDEX(Book_Type,MATCH($B3625,Book,0),1)</f>
        <v>D</v>
      </c>
      <c r="H3625" s="144" t="str">
        <f aca="false">$F3625&amp;$C3625</f>
        <v>6IF-NGPL/MIDCON</v>
      </c>
    </row>
    <row r="3626" customFormat="false" ht="12.75" hidden="false" customHeight="false" outlineLevel="0" collapsed="false">
      <c r="A3626" s="148" t="n">
        <v>41548</v>
      </c>
      <c r="B3626" s="144" t="s">
        <v>121</v>
      </c>
      <c r="C3626" s="144" t="s">
        <v>36</v>
      </c>
      <c r="D3626" s="145" t="n">
        <v>0</v>
      </c>
      <c r="E3626" s="145" t="n">
        <v>0</v>
      </c>
      <c r="F3626" s="149" t="n">
        <f aca="false">IF(REF_DT&lt;=LastDay,INDEX(IntraMonth_Buckets,MATCH($A3626,IntraSumMonths,0),1),INDEX(BucketTable,MATCH($A3626,SumMonths,0),1))</f>
        <v>6</v>
      </c>
      <c r="G3626" s="144" t="str">
        <f aca="false">INDEX(Book_Type,MATCH($B3626,Book,0),1)</f>
        <v>D</v>
      </c>
      <c r="H3626" s="144" t="str">
        <f aca="false">$F3626&amp;$C3626</f>
        <v>6IF-CIG/RKYMTN</v>
      </c>
    </row>
    <row r="3627" customFormat="false" ht="12.75" hidden="false" customHeight="false" outlineLevel="0" collapsed="false">
      <c r="A3627" s="148" t="n">
        <v>41548</v>
      </c>
      <c r="B3627" s="144" t="s">
        <v>121</v>
      </c>
      <c r="C3627" s="144" t="s">
        <v>162</v>
      </c>
      <c r="D3627" s="145" t="n">
        <v>0</v>
      </c>
      <c r="E3627" s="145" t="n">
        <v>0</v>
      </c>
      <c r="F3627" s="149" t="n">
        <f aca="false">IF(REF_DT&lt;=LastDay,INDEX(IntraMonth_Buckets,MATCH($A3627,IntraSumMonths,0),1),INDEX(BucketTable,MATCH($A3627,SumMonths,0),1))</f>
        <v>6</v>
      </c>
      <c r="G3627" s="144" t="str">
        <f aca="false">INDEX(Book_Type,MATCH($B3627,Book,0),1)</f>
        <v>D</v>
      </c>
      <c r="H3627" s="144" t="str">
        <f aca="false">$F3627&amp;$C3627</f>
        <v>6IF-NGPL/MIDCON</v>
      </c>
    </row>
    <row r="3628" customFormat="false" ht="12.75" hidden="false" customHeight="false" outlineLevel="0" collapsed="false">
      <c r="A3628" s="148" t="n">
        <v>37189</v>
      </c>
      <c r="B3628" s="144" t="s">
        <v>136</v>
      </c>
      <c r="C3628" s="144" t="s">
        <v>170</v>
      </c>
      <c r="D3628" s="145" t="n">
        <v>0</v>
      </c>
      <c r="E3628" s="145" t="n">
        <v>0</v>
      </c>
      <c r="F3628" s="149" t="n">
        <f aca="false">IF(REF_DT&lt;=LastDay,INDEX(IntraMonth_Buckets,MATCH($A3628,IntraSumMonths,0),1),INDEX(BucketTable,MATCH($A3628,SumMonths,0),1))</f>
        <v>1</v>
      </c>
      <c r="G3628" s="144" t="str">
        <f aca="false">INDEX(Book_Type,MATCH($B3628,Book,0),1)</f>
        <v>M</v>
      </c>
      <c r="H3628" s="144" t="str">
        <f aca="false">$F3628&amp;$C3628</f>
        <v>1GDP-CHI. GATE</v>
      </c>
    </row>
    <row r="3629" customFormat="false" ht="12.75" hidden="false" customHeight="false" outlineLevel="0" collapsed="false">
      <c r="A3629" s="148" t="n">
        <v>37189</v>
      </c>
      <c r="B3629" s="144" t="s">
        <v>136</v>
      </c>
      <c r="C3629" s="144" t="s">
        <v>41</v>
      </c>
      <c r="D3629" s="145" t="n">
        <v>0</v>
      </c>
      <c r="E3629" s="145" t="n">
        <v>0</v>
      </c>
      <c r="F3629" s="149" t="n">
        <f aca="false">IF(REF_DT&lt;=LastDay,INDEX(IntraMonth_Buckets,MATCH($A3629,IntraSumMonths,0),1),INDEX(BucketTable,MATCH($A3629,SumMonths,0),1))</f>
        <v>1</v>
      </c>
      <c r="G3629" s="144" t="str">
        <f aca="false">INDEX(Book_Type,MATCH($B3629,Book,0),1)</f>
        <v>M</v>
      </c>
      <c r="H3629" s="144" t="str">
        <f aca="false">$F3629&amp;$C3629</f>
        <v>1GDP-CIG/CHEYENN</v>
      </c>
    </row>
    <row r="3630" customFormat="false" ht="12.75" hidden="false" customHeight="false" outlineLevel="0" collapsed="false">
      <c r="A3630" s="148" t="n">
        <v>37189</v>
      </c>
      <c r="B3630" s="144" t="s">
        <v>136</v>
      </c>
      <c r="C3630" s="144" t="s">
        <v>40</v>
      </c>
      <c r="D3630" s="145" t="n">
        <v>0</v>
      </c>
      <c r="E3630" s="145" t="n">
        <v>0</v>
      </c>
      <c r="F3630" s="149" t="n">
        <f aca="false">IF(REF_DT&lt;=LastDay,INDEX(IntraMonth_Buckets,MATCH($A3630,IntraSumMonths,0),1),INDEX(BucketTable,MATCH($A3630,SumMonths,0),1))</f>
        <v>1</v>
      </c>
      <c r="G3630" s="144" t="str">
        <f aca="false">INDEX(Book_Type,MATCH($B3630,Book,0),1)</f>
        <v>M</v>
      </c>
      <c r="H3630" s="144" t="str">
        <f aca="false">$F3630&amp;$C3630</f>
        <v>1GDP-CIG/RKYMTN</v>
      </c>
    </row>
    <row r="3631" customFormat="false" ht="12.75" hidden="false" customHeight="false" outlineLevel="0" collapsed="false">
      <c r="A3631" s="148" t="n">
        <v>37189</v>
      </c>
      <c r="B3631" s="144" t="s">
        <v>136</v>
      </c>
      <c r="C3631" s="144" t="s">
        <v>53</v>
      </c>
      <c r="D3631" s="145" t="n">
        <v>0</v>
      </c>
      <c r="E3631" s="145" t="n">
        <v>0</v>
      </c>
      <c r="F3631" s="149" t="n">
        <f aca="false">IF(REF_DT&lt;=LastDay,INDEX(IntraMonth_Buckets,MATCH($A3631,IntraSumMonths,0),1),INDEX(BucketTable,MATCH($A3631,SumMonths,0),1))</f>
        <v>1</v>
      </c>
      <c r="G3631" s="144" t="str">
        <f aca="false">INDEX(Book_Type,MATCH($B3631,Book,0),1)</f>
        <v>M</v>
      </c>
      <c r="H3631" s="144" t="str">
        <f aca="false">$F3631&amp;$C3631</f>
        <v>1GDP-ELPO/SANJUA</v>
      </c>
    </row>
    <row r="3632" customFormat="false" ht="12.75" hidden="false" customHeight="false" outlineLevel="0" collapsed="false">
      <c r="A3632" s="148" t="n">
        <v>37189</v>
      </c>
      <c r="B3632" s="144" t="s">
        <v>136</v>
      </c>
      <c r="C3632" s="144" t="s">
        <v>161</v>
      </c>
      <c r="D3632" s="145" t="n">
        <v>0</v>
      </c>
      <c r="E3632" s="145" t="n">
        <v>0</v>
      </c>
      <c r="F3632" s="149" t="n">
        <f aca="false">IF(REF_DT&lt;=LastDay,INDEX(IntraMonth_Buckets,MATCH($A3632,IntraSumMonths,0),1),INDEX(BucketTable,MATCH($A3632,SumMonths,0),1))</f>
        <v>1</v>
      </c>
      <c r="G3632" s="144" t="str">
        <f aca="false">INDEX(Book_Type,MATCH($B3632,Book,0),1)</f>
        <v>M</v>
      </c>
      <c r="H3632" s="144" t="str">
        <f aca="false">$F3632&amp;$C3632</f>
        <v>1GDP-HEHUB</v>
      </c>
    </row>
    <row r="3633" customFormat="false" ht="12.75" hidden="false" customHeight="false" outlineLevel="0" collapsed="false">
      <c r="A3633" s="148" t="n">
        <v>37189</v>
      </c>
      <c r="B3633" s="144" t="s">
        <v>136</v>
      </c>
      <c r="C3633" s="144" t="s">
        <v>30</v>
      </c>
      <c r="D3633" s="145" t="n">
        <v>0</v>
      </c>
      <c r="E3633" s="145" t="n">
        <v>0</v>
      </c>
      <c r="F3633" s="149" t="n">
        <f aca="false">IF(REF_DT&lt;=LastDay,INDEX(IntraMonth_Buckets,MATCH($A3633,IntraSumMonths,0),1),INDEX(BucketTable,MATCH($A3633,SumMonths,0),1))</f>
        <v>1</v>
      </c>
      <c r="G3633" s="144" t="str">
        <f aca="false">INDEX(Book_Type,MATCH($B3633,Book,0),1)</f>
        <v>M</v>
      </c>
      <c r="H3633" s="144" t="str">
        <f aca="false">$F3633&amp;$C3633</f>
        <v>1GDP-KERN/OPAL</v>
      </c>
    </row>
    <row r="3634" customFormat="false" ht="12.75" hidden="false" customHeight="false" outlineLevel="0" collapsed="false">
      <c r="A3634" s="148" t="n">
        <v>37189</v>
      </c>
      <c r="B3634" s="144" t="s">
        <v>136</v>
      </c>
      <c r="C3634" s="144" t="s">
        <v>171</v>
      </c>
      <c r="D3634" s="145" t="n">
        <v>0</v>
      </c>
      <c r="E3634" s="145" t="n">
        <v>0</v>
      </c>
      <c r="F3634" s="149" t="n">
        <f aca="false">IF(REF_DT&lt;=LastDay,INDEX(IntraMonth_Buckets,MATCH($A3634,IntraSumMonths,0),1),INDEX(BucketTable,MATCH($A3634,SumMonths,0),1))</f>
        <v>1</v>
      </c>
      <c r="G3634" s="144" t="str">
        <f aca="false">INDEX(Book_Type,MATCH($B3634,Book,0),1)</f>
        <v>M</v>
      </c>
      <c r="H3634" s="144" t="str">
        <f aca="false">$F3634&amp;$C3634</f>
        <v>1GDP-NGPL/OK</v>
      </c>
    </row>
    <row r="3635" customFormat="false" ht="12.75" hidden="false" customHeight="false" outlineLevel="0" collapsed="false">
      <c r="A3635" s="148" t="n">
        <v>37190</v>
      </c>
      <c r="B3635" s="144" t="s">
        <v>136</v>
      </c>
      <c r="C3635" s="144" t="s">
        <v>170</v>
      </c>
      <c r="D3635" s="145" t="n">
        <v>0</v>
      </c>
      <c r="E3635" s="145" t="n">
        <v>0</v>
      </c>
      <c r="F3635" s="149" t="n">
        <f aca="false">IF(REF_DT&lt;=LastDay,INDEX(IntraMonth_Buckets,MATCH($A3635,IntraSumMonths,0),1),INDEX(BucketTable,MATCH($A3635,SumMonths,0),1))</f>
        <v>1</v>
      </c>
      <c r="G3635" s="144" t="str">
        <f aca="false">INDEX(Book_Type,MATCH($B3635,Book,0),1)</f>
        <v>M</v>
      </c>
      <c r="H3635" s="144" t="str">
        <f aca="false">$F3635&amp;$C3635</f>
        <v>1GDP-CHI. GATE</v>
      </c>
    </row>
    <row r="3636" customFormat="false" ht="12.75" hidden="false" customHeight="false" outlineLevel="0" collapsed="false">
      <c r="A3636" s="148" t="n">
        <v>37190</v>
      </c>
      <c r="B3636" s="144" t="s">
        <v>136</v>
      </c>
      <c r="C3636" s="144" t="s">
        <v>41</v>
      </c>
      <c r="D3636" s="145" t="n">
        <v>52500</v>
      </c>
      <c r="E3636" s="145" t="n">
        <v>52500</v>
      </c>
      <c r="F3636" s="149" t="n">
        <f aca="false">IF(REF_DT&lt;=LastDay,INDEX(IntraMonth_Buckets,MATCH($A3636,IntraSumMonths,0),1),INDEX(BucketTable,MATCH($A3636,SumMonths,0),1))</f>
        <v>1</v>
      </c>
      <c r="G3636" s="144" t="str">
        <f aca="false">INDEX(Book_Type,MATCH($B3636,Book,0),1)</f>
        <v>M</v>
      </c>
      <c r="H3636" s="144" t="str">
        <f aca="false">$F3636&amp;$C3636</f>
        <v>1GDP-CIG/CHEYENN</v>
      </c>
    </row>
    <row r="3637" customFormat="false" ht="12.75" hidden="false" customHeight="false" outlineLevel="0" collapsed="false">
      <c r="A3637" s="148" t="n">
        <v>37190</v>
      </c>
      <c r="B3637" s="144" t="s">
        <v>136</v>
      </c>
      <c r="C3637" s="144" t="s">
        <v>40</v>
      </c>
      <c r="D3637" s="145" t="n">
        <v>-60000</v>
      </c>
      <c r="E3637" s="145" t="n">
        <v>-60000</v>
      </c>
      <c r="F3637" s="149" t="n">
        <f aca="false">IF(REF_DT&lt;=LastDay,INDEX(IntraMonth_Buckets,MATCH($A3637,IntraSumMonths,0),1),INDEX(BucketTable,MATCH($A3637,SumMonths,0),1))</f>
        <v>1</v>
      </c>
      <c r="G3637" s="144" t="str">
        <f aca="false">INDEX(Book_Type,MATCH($B3637,Book,0),1)</f>
        <v>M</v>
      </c>
      <c r="H3637" s="144" t="str">
        <f aca="false">$F3637&amp;$C3637</f>
        <v>1GDP-CIG/RKYMTN</v>
      </c>
    </row>
    <row r="3638" customFormat="false" ht="12.75" hidden="false" customHeight="false" outlineLevel="0" collapsed="false">
      <c r="A3638" s="148" t="n">
        <v>37190</v>
      </c>
      <c r="B3638" s="144" t="s">
        <v>136</v>
      </c>
      <c r="C3638" s="144" t="s">
        <v>53</v>
      </c>
      <c r="D3638" s="145" t="n">
        <v>-40000</v>
      </c>
      <c r="E3638" s="145" t="n">
        <v>-40000</v>
      </c>
      <c r="F3638" s="149" t="n">
        <f aca="false">IF(REF_DT&lt;=LastDay,INDEX(IntraMonth_Buckets,MATCH($A3638,IntraSumMonths,0),1),INDEX(BucketTable,MATCH($A3638,SumMonths,0),1))</f>
        <v>1</v>
      </c>
      <c r="G3638" s="144" t="str">
        <f aca="false">INDEX(Book_Type,MATCH($B3638,Book,0),1)</f>
        <v>M</v>
      </c>
      <c r="H3638" s="144" t="str">
        <f aca="false">$F3638&amp;$C3638</f>
        <v>1GDP-ELPO/SANJUA</v>
      </c>
    </row>
    <row r="3639" customFormat="false" ht="12.75" hidden="false" customHeight="false" outlineLevel="0" collapsed="false">
      <c r="A3639" s="148" t="n">
        <v>37190</v>
      </c>
      <c r="B3639" s="144" t="s">
        <v>136</v>
      </c>
      <c r="C3639" s="144" t="s">
        <v>161</v>
      </c>
      <c r="D3639" s="145" t="n">
        <v>0</v>
      </c>
      <c r="E3639" s="145" t="n">
        <v>0</v>
      </c>
      <c r="F3639" s="149" t="n">
        <f aca="false">IF(REF_DT&lt;=LastDay,INDEX(IntraMonth_Buckets,MATCH($A3639,IntraSumMonths,0),1),INDEX(BucketTable,MATCH($A3639,SumMonths,0),1))</f>
        <v>1</v>
      </c>
      <c r="G3639" s="144" t="str">
        <f aca="false">INDEX(Book_Type,MATCH($B3639,Book,0),1)</f>
        <v>M</v>
      </c>
      <c r="H3639" s="144" t="str">
        <f aca="false">$F3639&amp;$C3639</f>
        <v>1GDP-HEHUB</v>
      </c>
    </row>
    <row r="3640" customFormat="false" ht="12.75" hidden="false" customHeight="false" outlineLevel="0" collapsed="false">
      <c r="A3640" s="148" t="n">
        <v>37190</v>
      </c>
      <c r="B3640" s="144" t="s">
        <v>136</v>
      </c>
      <c r="C3640" s="144" t="s">
        <v>30</v>
      </c>
      <c r="D3640" s="145" t="n">
        <v>-30000</v>
      </c>
      <c r="E3640" s="145" t="n">
        <v>-30000</v>
      </c>
      <c r="F3640" s="149" t="n">
        <f aca="false">IF(REF_DT&lt;=LastDay,INDEX(IntraMonth_Buckets,MATCH($A3640,IntraSumMonths,0),1),INDEX(BucketTable,MATCH($A3640,SumMonths,0),1))</f>
        <v>1</v>
      </c>
      <c r="G3640" s="144" t="str">
        <f aca="false">INDEX(Book_Type,MATCH($B3640,Book,0),1)</f>
        <v>M</v>
      </c>
      <c r="H3640" s="144" t="str">
        <f aca="false">$F3640&amp;$C3640</f>
        <v>1GDP-KERN/OPAL</v>
      </c>
    </row>
    <row r="3641" customFormat="false" ht="12.75" hidden="false" customHeight="false" outlineLevel="0" collapsed="false">
      <c r="A3641" s="148" t="n">
        <v>37190</v>
      </c>
      <c r="B3641" s="144" t="s">
        <v>136</v>
      </c>
      <c r="C3641" s="144" t="s">
        <v>171</v>
      </c>
      <c r="D3641" s="145" t="n">
        <v>0</v>
      </c>
      <c r="E3641" s="145" t="n">
        <v>0</v>
      </c>
      <c r="F3641" s="149" t="n">
        <f aca="false">IF(REF_DT&lt;=LastDay,INDEX(IntraMonth_Buckets,MATCH($A3641,IntraSumMonths,0),1),INDEX(BucketTable,MATCH($A3641,SumMonths,0),1))</f>
        <v>1</v>
      </c>
      <c r="G3641" s="144" t="str">
        <f aca="false">INDEX(Book_Type,MATCH($B3641,Book,0),1)</f>
        <v>M</v>
      </c>
      <c r="H3641" s="144" t="str">
        <f aca="false">$F3641&amp;$C3641</f>
        <v>1GDP-NGPL/OK</v>
      </c>
    </row>
    <row r="3642" customFormat="false" ht="12.75" hidden="false" customHeight="false" outlineLevel="0" collapsed="false">
      <c r="A3642" s="148" t="n">
        <v>37191</v>
      </c>
      <c r="B3642" s="144" t="s">
        <v>136</v>
      </c>
      <c r="C3642" s="144" t="s">
        <v>170</v>
      </c>
      <c r="D3642" s="145" t="n">
        <v>0</v>
      </c>
      <c r="E3642" s="145" t="n">
        <v>0</v>
      </c>
      <c r="F3642" s="149" t="n">
        <f aca="false">IF(REF_DT&lt;=LastDay,INDEX(IntraMonth_Buckets,MATCH($A3642,IntraSumMonths,0),1),INDEX(BucketTable,MATCH($A3642,SumMonths,0),1))</f>
        <v>1</v>
      </c>
      <c r="G3642" s="144" t="str">
        <f aca="false">INDEX(Book_Type,MATCH($B3642,Book,0),1)</f>
        <v>M</v>
      </c>
      <c r="H3642" s="144" t="str">
        <f aca="false">$F3642&amp;$C3642</f>
        <v>1GDP-CHI. GATE</v>
      </c>
    </row>
    <row r="3643" customFormat="false" ht="12.75" hidden="false" customHeight="false" outlineLevel="0" collapsed="false">
      <c r="A3643" s="148" t="n">
        <v>37191</v>
      </c>
      <c r="B3643" s="144" t="s">
        <v>136</v>
      </c>
      <c r="C3643" s="144" t="s">
        <v>41</v>
      </c>
      <c r="D3643" s="145" t="n">
        <v>52500</v>
      </c>
      <c r="E3643" s="145" t="n">
        <v>52500</v>
      </c>
      <c r="F3643" s="149" t="n">
        <f aca="false">IF(REF_DT&lt;=LastDay,INDEX(IntraMonth_Buckets,MATCH($A3643,IntraSumMonths,0),1),INDEX(BucketTable,MATCH($A3643,SumMonths,0),1))</f>
        <v>1</v>
      </c>
      <c r="G3643" s="144" t="str">
        <f aca="false">INDEX(Book_Type,MATCH($B3643,Book,0),1)</f>
        <v>M</v>
      </c>
      <c r="H3643" s="144" t="str">
        <f aca="false">$F3643&amp;$C3643</f>
        <v>1GDP-CIG/CHEYENN</v>
      </c>
    </row>
    <row r="3644" customFormat="false" ht="12.75" hidden="false" customHeight="false" outlineLevel="0" collapsed="false">
      <c r="A3644" s="148" t="n">
        <v>37191</v>
      </c>
      <c r="B3644" s="144" t="s">
        <v>136</v>
      </c>
      <c r="C3644" s="144" t="s">
        <v>40</v>
      </c>
      <c r="D3644" s="145" t="n">
        <v>-60000</v>
      </c>
      <c r="E3644" s="145" t="n">
        <v>-60000</v>
      </c>
      <c r="F3644" s="149" t="n">
        <f aca="false">IF(REF_DT&lt;=LastDay,INDEX(IntraMonth_Buckets,MATCH($A3644,IntraSumMonths,0),1),INDEX(BucketTable,MATCH($A3644,SumMonths,0),1))</f>
        <v>1</v>
      </c>
      <c r="G3644" s="144" t="str">
        <f aca="false">INDEX(Book_Type,MATCH($B3644,Book,0),1)</f>
        <v>M</v>
      </c>
      <c r="H3644" s="144" t="str">
        <f aca="false">$F3644&amp;$C3644</f>
        <v>1GDP-CIG/RKYMTN</v>
      </c>
    </row>
    <row r="3645" customFormat="false" ht="12.75" hidden="false" customHeight="false" outlineLevel="0" collapsed="false">
      <c r="A3645" s="148" t="n">
        <v>37191</v>
      </c>
      <c r="B3645" s="144" t="s">
        <v>136</v>
      </c>
      <c r="C3645" s="144" t="s">
        <v>53</v>
      </c>
      <c r="D3645" s="145" t="n">
        <v>-40000</v>
      </c>
      <c r="E3645" s="145" t="n">
        <v>-40000</v>
      </c>
      <c r="F3645" s="149" t="n">
        <f aca="false">IF(REF_DT&lt;=LastDay,INDEX(IntraMonth_Buckets,MATCH($A3645,IntraSumMonths,0),1),INDEX(BucketTable,MATCH($A3645,SumMonths,0),1))</f>
        <v>1</v>
      </c>
      <c r="G3645" s="144" t="str">
        <f aca="false">INDEX(Book_Type,MATCH($B3645,Book,0),1)</f>
        <v>M</v>
      </c>
      <c r="H3645" s="144" t="str">
        <f aca="false">$F3645&amp;$C3645</f>
        <v>1GDP-ELPO/SANJUA</v>
      </c>
    </row>
    <row r="3646" customFormat="false" ht="12.75" hidden="false" customHeight="false" outlineLevel="0" collapsed="false">
      <c r="A3646" s="148" t="n">
        <v>37191</v>
      </c>
      <c r="B3646" s="144" t="s">
        <v>136</v>
      </c>
      <c r="C3646" s="144" t="s">
        <v>161</v>
      </c>
      <c r="D3646" s="145" t="n">
        <v>0</v>
      </c>
      <c r="E3646" s="145" t="n">
        <v>0</v>
      </c>
      <c r="F3646" s="149" t="n">
        <f aca="false">IF(REF_DT&lt;=LastDay,INDEX(IntraMonth_Buckets,MATCH($A3646,IntraSumMonths,0),1),INDEX(BucketTable,MATCH($A3646,SumMonths,0),1))</f>
        <v>1</v>
      </c>
      <c r="G3646" s="144" t="str">
        <f aca="false">INDEX(Book_Type,MATCH($B3646,Book,0),1)</f>
        <v>M</v>
      </c>
      <c r="H3646" s="144" t="str">
        <f aca="false">$F3646&amp;$C3646</f>
        <v>1GDP-HEHUB</v>
      </c>
    </row>
    <row r="3647" customFormat="false" ht="12.75" hidden="false" customHeight="false" outlineLevel="0" collapsed="false">
      <c r="A3647" s="148" t="n">
        <v>37191</v>
      </c>
      <c r="B3647" s="144" t="s">
        <v>136</v>
      </c>
      <c r="C3647" s="144" t="s">
        <v>30</v>
      </c>
      <c r="D3647" s="145" t="n">
        <v>-30000</v>
      </c>
      <c r="E3647" s="145" t="n">
        <v>-30000</v>
      </c>
      <c r="F3647" s="149" t="n">
        <f aca="false">IF(REF_DT&lt;=LastDay,INDEX(IntraMonth_Buckets,MATCH($A3647,IntraSumMonths,0),1),INDEX(BucketTable,MATCH($A3647,SumMonths,0),1))</f>
        <v>1</v>
      </c>
      <c r="G3647" s="144" t="str">
        <f aca="false">INDEX(Book_Type,MATCH($B3647,Book,0),1)</f>
        <v>M</v>
      </c>
      <c r="H3647" s="144" t="str">
        <f aca="false">$F3647&amp;$C3647</f>
        <v>1GDP-KERN/OPAL</v>
      </c>
    </row>
    <row r="3648" customFormat="false" ht="12.75" hidden="false" customHeight="false" outlineLevel="0" collapsed="false">
      <c r="A3648" s="148" t="n">
        <v>37191</v>
      </c>
      <c r="B3648" s="144" t="s">
        <v>136</v>
      </c>
      <c r="C3648" s="144" t="s">
        <v>171</v>
      </c>
      <c r="D3648" s="145" t="n">
        <v>0</v>
      </c>
      <c r="E3648" s="145" t="n">
        <v>0</v>
      </c>
      <c r="F3648" s="149" t="n">
        <f aca="false">IF(REF_DT&lt;=LastDay,INDEX(IntraMonth_Buckets,MATCH($A3648,IntraSumMonths,0),1),INDEX(BucketTable,MATCH($A3648,SumMonths,0),1))</f>
        <v>1</v>
      </c>
      <c r="G3648" s="144" t="str">
        <f aca="false">INDEX(Book_Type,MATCH($B3648,Book,0),1)</f>
        <v>M</v>
      </c>
      <c r="H3648" s="144" t="str">
        <f aca="false">$F3648&amp;$C3648</f>
        <v>1GDP-NGPL/OK</v>
      </c>
    </row>
    <row r="3649" customFormat="false" ht="12.75" hidden="false" customHeight="false" outlineLevel="0" collapsed="false">
      <c r="A3649" s="148" t="n">
        <v>37192</v>
      </c>
      <c r="B3649" s="144" t="s">
        <v>136</v>
      </c>
      <c r="C3649" s="144" t="s">
        <v>170</v>
      </c>
      <c r="D3649" s="145" t="n">
        <v>0</v>
      </c>
      <c r="E3649" s="145" t="n">
        <v>0</v>
      </c>
      <c r="F3649" s="149" t="n">
        <f aca="false">IF(REF_DT&lt;=LastDay,INDEX(IntraMonth_Buckets,MATCH($A3649,IntraSumMonths,0),1),INDEX(BucketTable,MATCH($A3649,SumMonths,0),1))</f>
        <v>1</v>
      </c>
      <c r="G3649" s="144" t="str">
        <f aca="false">INDEX(Book_Type,MATCH($B3649,Book,0),1)</f>
        <v>M</v>
      </c>
      <c r="H3649" s="144" t="str">
        <f aca="false">$F3649&amp;$C3649</f>
        <v>1GDP-CHI. GATE</v>
      </c>
    </row>
    <row r="3650" customFormat="false" ht="12.75" hidden="false" customHeight="false" outlineLevel="0" collapsed="false">
      <c r="A3650" s="148" t="n">
        <v>37192</v>
      </c>
      <c r="B3650" s="144" t="s">
        <v>136</v>
      </c>
      <c r="C3650" s="144" t="s">
        <v>41</v>
      </c>
      <c r="D3650" s="145" t="n">
        <v>52500</v>
      </c>
      <c r="E3650" s="145" t="n">
        <v>52500</v>
      </c>
      <c r="F3650" s="149" t="n">
        <f aca="false">IF(REF_DT&lt;=LastDay,INDEX(IntraMonth_Buckets,MATCH($A3650,IntraSumMonths,0),1),INDEX(BucketTable,MATCH($A3650,SumMonths,0),1))</f>
        <v>1</v>
      </c>
      <c r="G3650" s="144" t="str">
        <f aca="false">INDEX(Book_Type,MATCH($B3650,Book,0),1)</f>
        <v>M</v>
      </c>
      <c r="H3650" s="144" t="str">
        <f aca="false">$F3650&amp;$C3650</f>
        <v>1GDP-CIG/CHEYENN</v>
      </c>
    </row>
    <row r="3651" customFormat="false" ht="12.75" hidden="false" customHeight="false" outlineLevel="0" collapsed="false">
      <c r="A3651" s="148" t="n">
        <v>37192</v>
      </c>
      <c r="B3651" s="144" t="s">
        <v>136</v>
      </c>
      <c r="C3651" s="144" t="s">
        <v>40</v>
      </c>
      <c r="D3651" s="145" t="n">
        <v>-60000</v>
      </c>
      <c r="E3651" s="145" t="n">
        <v>-60000</v>
      </c>
      <c r="F3651" s="149" t="n">
        <f aca="false">IF(REF_DT&lt;=LastDay,INDEX(IntraMonth_Buckets,MATCH($A3651,IntraSumMonths,0),1),INDEX(BucketTable,MATCH($A3651,SumMonths,0),1))</f>
        <v>1</v>
      </c>
      <c r="G3651" s="144" t="str">
        <f aca="false">INDEX(Book_Type,MATCH($B3651,Book,0),1)</f>
        <v>M</v>
      </c>
      <c r="H3651" s="144" t="str">
        <f aca="false">$F3651&amp;$C3651</f>
        <v>1GDP-CIG/RKYMTN</v>
      </c>
    </row>
    <row r="3652" customFormat="false" ht="12.75" hidden="false" customHeight="false" outlineLevel="0" collapsed="false">
      <c r="A3652" s="148" t="n">
        <v>37192</v>
      </c>
      <c r="B3652" s="144" t="s">
        <v>136</v>
      </c>
      <c r="C3652" s="144" t="s">
        <v>53</v>
      </c>
      <c r="D3652" s="145" t="n">
        <v>-40000</v>
      </c>
      <c r="E3652" s="145" t="n">
        <v>-40000</v>
      </c>
      <c r="F3652" s="149" t="n">
        <f aca="false">IF(REF_DT&lt;=LastDay,INDEX(IntraMonth_Buckets,MATCH($A3652,IntraSumMonths,0),1),INDEX(BucketTable,MATCH($A3652,SumMonths,0),1))</f>
        <v>1</v>
      </c>
      <c r="G3652" s="144" t="str">
        <f aca="false">INDEX(Book_Type,MATCH($B3652,Book,0),1)</f>
        <v>M</v>
      </c>
      <c r="H3652" s="144" t="str">
        <f aca="false">$F3652&amp;$C3652</f>
        <v>1GDP-ELPO/SANJUA</v>
      </c>
    </row>
    <row r="3653" customFormat="false" ht="12.75" hidden="false" customHeight="false" outlineLevel="0" collapsed="false">
      <c r="A3653" s="148" t="n">
        <v>37192</v>
      </c>
      <c r="B3653" s="144" t="s">
        <v>136</v>
      </c>
      <c r="C3653" s="144" t="s">
        <v>161</v>
      </c>
      <c r="D3653" s="145" t="n">
        <v>0</v>
      </c>
      <c r="E3653" s="145" t="n">
        <v>0</v>
      </c>
      <c r="F3653" s="149" t="n">
        <f aca="false">IF(REF_DT&lt;=LastDay,INDEX(IntraMonth_Buckets,MATCH($A3653,IntraSumMonths,0),1),INDEX(BucketTable,MATCH($A3653,SumMonths,0),1))</f>
        <v>1</v>
      </c>
      <c r="G3653" s="144" t="str">
        <f aca="false">INDEX(Book_Type,MATCH($B3653,Book,0),1)</f>
        <v>M</v>
      </c>
      <c r="H3653" s="144" t="str">
        <f aca="false">$F3653&amp;$C3653</f>
        <v>1GDP-HEHUB</v>
      </c>
    </row>
    <row r="3654" customFormat="false" ht="12.75" hidden="false" customHeight="false" outlineLevel="0" collapsed="false">
      <c r="A3654" s="148" t="n">
        <v>37192</v>
      </c>
      <c r="B3654" s="144" t="s">
        <v>136</v>
      </c>
      <c r="C3654" s="144" t="s">
        <v>30</v>
      </c>
      <c r="D3654" s="145" t="n">
        <v>-30000</v>
      </c>
      <c r="E3654" s="145" t="n">
        <v>-30000</v>
      </c>
      <c r="F3654" s="149" t="n">
        <f aca="false">IF(REF_DT&lt;=LastDay,INDEX(IntraMonth_Buckets,MATCH($A3654,IntraSumMonths,0),1),INDEX(BucketTable,MATCH($A3654,SumMonths,0),1))</f>
        <v>1</v>
      </c>
      <c r="G3654" s="144" t="str">
        <f aca="false">INDEX(Book_Type,MATCH($B3654,Book,0),1)</f>
        <v>M</v>
      </c>
      <c r="H3654" s="144" t="str">
        <f aca="false">$F3654&amp;$C3654</f>
        <v>1GDP-KERN/OPAL</v>
      </c>
    </row>
    <row r="3655" customFormat="false" ht="12.75" hidden="false" customHeight="false" outlineLevel="0" collapsed="false">
      <c r="A3655" s="148" t="n">
        <v>37192</v>
      </c>
      <c r="B3655" s="144" t="s">
        <v>136</v>
      </c>
      <c r="C3655" s="144" t="s">
        <v>171</v>
      </c>
      <c r="D3655" s="145" t="n">
        <v>0</v>
      </c>
      <c r="E3655" s="145" t="n">
        <v>0</v>
      </c>
      <c r="F3655" s="149" t="n">
        <f aca="false">IF(REF_DT&lt;=LastDay,INDEX(IntraMonth_Buckets,MATCH($A3655,IntraSumMonths,0),1),INDEX(BucketTable,MATCH($A3655,SumMonths,0),1))</f>
        <v>1</v>
      </c>
      <c r="G3655" s="144" t="str">
        <f aca="false">INDEX(Book_Type,MATCH($B3655,Book,0),1)</f>
        <v>M</v>
      </c>
      <c r="H3655" s="144" t="str">
        <f aca="false">$F3655&amp;$C3655</f>
        <v>1GDP-NGPL/OK</v>
      </c>
    </row>
    <row r="3656" customFormat="false" ht="12.75" hidden="false" customHeight="false" outlineLevel="0" collapsed="false">
      <c r="A3656" s="148" t="n">
        <v>37193</v>
      </c>
      <c r="B3656" s="144" t="s">
        <v>136</v>
      </c>
      <c r="C3656" s="144" t="s">
        <v>170</v>
      </c>
      <c r="D3656" s="145" t="n">
        <v>0</v>
      </c>
      <c r="E3656" s="145" t="n">
        <v>0</v>
      </c>
      <c r="F3656" s="149" t="n">
        <f aca="false">IF(REF_DT&lt;=LastDay,INDEX(IntraMonth_Buckets,MATCH($A3656,IntraSumMonths,0),1),INDEX(BucketTable,MATCH($A3656,SumMonths,0),1))</f>
        <v>1</v>
      </c>
      <c r="G3656" s="144" t="str">
        <f aca="false">INDEX(Book_Type,MATCH($B3656,Book,0),1)</f>
        <v>M</v>
      </c>
      <c r="H3656" s="144" t="str">
        <f aca="false">$F3656&amp;$C3656</f>
        <v>1GDP-CHI. GATE</v>
      </c>
    </row>
    <row r="3657" customFormat="false" ht="12.75" hidden="false" customHeight="false" outlineLevel="0" collapsed="false">
      <c r="A3657" s="148" t="n">
        <v>37193</v>
      </c>
      <c r="B3657" s="144" t="s">
        <v>136</v>
      </c>
      <c r="C3657" s="144" t="s">
        <v>41</v>
      </c>
      <c r="D3657" s="145" t="n">
        <v>52500</v>
      </c>
      <c r="E3657" s="145" t="n">
        <v>52500</v>
      </c>
      <c r="F3657" s="149" t="n">
        <f aca="false">IF(REF_DT&lt;=LastDay,INDEX(IntraMonth_Buckets,MATCH($A3657,IntraSumMonths,0),1),INDEX(BucketTable,MATCH($A3657,SumMonths,0),1))</f>
        <v>1</v>
      </c>
      <c r="G3657" s="144" t="str">
        <f aca="false">INDEX(Book_Type,MATCH($B3657,Book,0),1)</f>
        <v>M</v>
      </c>
      <c r="H3657" s="144" t="str">
        <f aca="false">$F3657&amp;$C3657</f>
        <v>1GDP-CIG/CHEYENN</v>
      </c>
    </row>
    <row r="3658" customFormat="false" ht="12.75" hidden="false" customHeight="false" outlineLevel="0" collapsed="false">
      <c r="A3658" s="148" t="n">
        <v>37193</v>
      </c>
      <c r="B3658" s="144" t="s">
        <v>136</v>
      </c>
      <c r="C3658" s="144" t="s">
        <v>40</v>
      </c>
      <c r="D3658" s="145" t="n">
        <v>-60000</v>
      </c>
      <c r="E3658" s="145" t="n">
        <v>-60000</v>
      </c>
      <c r="F3658" s="149" t="n">
        <f aca="false">IF(REF_DT&lt;=LastDay,INDEX(IntraMonth_Buckets,MATCH($A3658,IntraSumMonths,0),1),INDEX(BucketTable,MATCH($A3658,SumMonths,0),1))</f>
        <v>1</v>
      </c>
      <c r="G3658" s="144" t="str">
        <f aca="false">INDEX(Book_Type,MATCH($B3658,Book,0),1)</f>
        <v>M</v>
      </c>
      <c r="H3658" s="144" t="str">
        <f aca="false">$F3658&amp;$C3658</f>
        <v>1GDP-CIG/RKYMTN</v>
      </c>
    </row>
    <row r="3659" customFormat="false" ht="12.75" hidden="false" customHeight="false" outlineLevel="0" collapsed="false">
      <c r="A3659" s="148" t="n">
        <v>37193</v>
      </c>
      <c r="B3659" s="144" t="s">
        <v>136</v>
      </c>
      <c r="C3659" s="144" t="s">
        <v>53</v>
      </c>
      <c r="D3659" s="145" t="n">
        <v>-40000</v>
      </c>
      <c r="E3659" s="145" t="n">
        <v>-40000</v>
      </c>
      <c r="F3659" s="149" t="n">
        <f aca="false">IF(REF_DT&lt;=LastDay,INDEX(IntraMonth_Buckets,MATCH($A3659,IntraSumMonths,0),1),INDEX(BucketTable,MATCH($A3659,SumMonths,0),1))</f>
        <v>1</v>
      </c>
      <c r="G3659" s="144" t="str">
        <f aca="false">INDEX(Book_Type,MATCH($B3659,Book,0),1)</f>
        <v>M</v>
      </c>
      <c r="H3659" s="144" t="str">
        <f aca="false">$F3659&amp;$C3659</f>
        <v>1GDP-ELPO/SANJUA</v>
      </c>
    </row>
    <row r="3660" customFormat="false" ht="12.75" hidden="false" customHeight="false" outlineLevel="0" collapsed="false">
      <c r="A3660" s="148" t="n">
        <v>37193</v>
      </c>
      <c r="B3660" s="144" t="s">
        <v>136</v>
      </c>
      <c r="C3660" s="144" t="s">
        <v>161</v>
      </c>
      <c r="D3660" s="145" t="n">
        <v>0</v>
      </c>
      <c r="E3660" s="145" t="n">
        <v>0</v>
      </c>
      <c r="F3660" s="149" t="n">
        <f aca="false">IF(REF_DT&lt;=LastDay,INDEX(IntraMonth_Buckets,MATCH($A3660,IntraSumMonths,0),1),INDEX(BucketTable,MATCH($A3660,SumMonths,0),1))</f>
        <v>1</v>
      </c>
      <c r="G3660" s="144" t="str">
        <f aca="false">INDEX(Book_Type,MATCH($B3660,Book,0),1)</f>
        <v>M</v>
      </c>
      <c r="H3660" s="144" t="str">
        <f aca="false">$F3660&amp;$C3660</f>
        <v>1GDP-HEHUB</v>
      </c>
    </row>
    <row r="3661" customFormat="false" ht="12.75" hidden="false" customHeight="false" outlineLevel="0" collapsed="false">
      <c r="A3661" s="148" t="n">
        <v>37193</v>
      </c>
      <c r="B3661" s="144" t="s">
        <v>136</v>
      </c>
      <c r="C3661" s="144" t="s">
        <v>30</v>
      </c>
      <c r="D3661" s="145" t="n">
        <v>-30000</v>
      </c>
      <c r="E3661" s="145" t="n">
        <v>-30000</v>
      </c>
      <c r="F3661" s="149" t="n">
        <f aca="false">IF(REF_DT&lt;=LastDay,INDEX(IntraMonth_Buckets,MATCH($A3661,IntraSumMonths,0),1),INDEX(BucketTable,MATCH($A3661,SumMonths,0),1))</f>
        <v>1</v>
      </c>
      <c r="G3661" s="144" t="str">
        <f aca="false">INDEX(Book_Type,MATCH($B3661,Book,0),1)</f>
        <v>M</v>
      </c>
      <c r="H3661" s="144" t="str">
        <f aca="false">$F3661&amp;$C3661</f>
        <v>1GDP-KERN/OPAL</v>
      </c>
    </row>
    <row r="3662" customFormat="false" ht="12.75" hidden="false" customHeight="false" outlineLevel="0" collapsed="false">
      <c r="A3662" s="148" t="n">
        <v>37193</v>
      </c>
      <c r="B3662" s="144" t="s">
        <v>136</v>
      </c>
      <c r="C3662" s="144" t="s">
        <v>171</v>
      </c>
      <c r="D3662" s="145" t="n">
        <v>0</v>
      </c>
      <c r="E3662" s="145" t="n">
        <v>0</v>
      </c>
      <c r="F3662" s="149" t="n">
        <f aca="false">IF(REF_DT&lt;=LastDay,INDEX(IntraMonth_Buckets,MATCH($A3662,IntraSumMonths,0),1),INDEX(BucketTable,MATCH($A3662,SumMonths,0),1))</f>
        <v>1</v>
      </c>
      <c r="G3662" s="144" t="str">
        <f aca="false">INDEX(Book_Type,MATCH($B3662,Book,0),1)</f>
        <v>M</v>
      </c>
      <c r="H3662" s="144" t="str">
        <f aca="false">$F3662&amp;$C3662</f>
        <v>1GDP-NGPL/OK</v>
      </c>
    </row>
    <row r="3663" customFormat="false" ht="12.75" hidden="false" customHeight="false" outlineLevel="0" collapsed="false">
      <c r="A3663" s="148" t="n">
        <v>37194</v>
      </c>
      <c r="B3663" s="144" t="s">
        <v>136</v>
      </c>
      <c r="C3663" s="144" t="s">
        <v>170</v>
      </c>
      <c r="D3663" s="145" t="n">
        <v>0</v>
      </c>
      <c r="E3663" s="145" t="n">
        <v>0</v>
      </c>
      <c r="F3663" s="149" t="n">
        <f aca="false">IF(REF_DT&lt;=LastDay,INDEX(IntraMonth_Buckets,MATCH($A3663,IntraSumMonths,0),1),INDEX(BucketTable,MATCH($A3663,SumMonths,0),1))</f>
        <v>1</v>
      </c>
      <c r="G3663" s="144" t="str">
        <f aca="false">INDEX(Book_Type,MATCH($B3663,Book,0),1)</f>
        <v>M</v>
      </c>
      <c r="H3663" s="144" t="str">
        <f aca="false">$F3663&amp;$C3663</f>
        <v>1GDP-CHI. GATE</v>
      </c>
    </row>
    <row r="3664" customFormat="false" ht="12.75" hidden="false" customHeight="false" outlineLevel="0" collapsed="false">
      <c r="A3664" s="148" t="n">
        <v>37194</v>
      </c>
      <c r="B3664" s="144" t="s">
        <v>136</v>
      </c>
      <c r="C3664" s="144" t="s">
        <v>41</v>
      </c>
      <c r="D3664" s="145" t="n">
        <v>52500</v>
      </c>
      <c r="E3664" s="145" t="n">
        <v>52500</v>
      </c>
      <c r="F3664" s="149" t="n">
        <f aca="false">IF(REF_DT&lt;=LastDay,INDEX(IntraMonth_Buckets,MATCH($A3664,IntraSumMonths,0),1),INDEX(BucketTable,MATCH($A3664,SumMonths,0),1))</f>
        <v>1</v>
      </c>
      <c r="G3664" s="144" t="str">
        <f aca="false">INDEX(Book_Type,MATCH($B3664,Book,0),1)</f>
        <v>M</v>
      </c>
      <c r="H3664" s="144" t="str">
        <f aca="false">$F3664&amp;$C3664</f>
        <v>1GDP-CIG/CHEYENN</v>
      </c>
    </row>
    <row r="3665" customFormat="false" ht="12.75" hidden="false" customHeight="false" outlineLevel="0" collapsed="false">
      <c r="A3665" s="148" t="n">
        <v>37194</v>
      </c>
      <c r="B3665" s="144" t="s">
        <v>136</v>
      </c>
      <c r="C3665" s="144" t="s">
        <v>40</v>
      </c>
      <c r="D3665" s="145" t="n">
        <v>-60000</v>
      </c>
      <c r="E3665" s="145" t="n">
        <v>-60000</v>
      </c>
      <c r="F3665" s="149" t="n">
        <f aca="false">IF(REF_DT&lt;=LastDay,INDEX(IntraMonth_Buckets,MATCH($A3665,IntraSumMonths,0),1),INDEX(BucketTable,MATCH($A3665,SumMonths,0),1))</f>
        <v>1</v>
      </c>
      <c r="G3665" s="144" t="str">
        <f aca="false">INDEX(Book_Type,MATCH($B3665,Book,0),1)</f>
        <v>M</v>
      </c>
      <c r="H3665" s="144" t="str">
        <f aca="false">$F3665&amp;$C3665</f>
        <v>1GDP-CIG/RKYMTN</v>
      </c>
    </row>
    <row r="3666" customFormat="false" ht="12.75" hidden="false" customHeight="false" outlineLevel="0" collapsed="false">
      <c r="A3666" s="148" t="n">
        <v>37194</v>
      </c>
      <c r="B3666" s="144" t="s">
        <v>136</v>
      </c>
      <c r="C3666" s="144" t="s">
        <v>53</v>
      </c>
      <c r="D3666" s="145" t="n">
        <v>-40000</v>
      </c>
      <c r="E3666" s="145" t="n">
        <v>-40000</v>
      </c>
      <c r="F3666" s="149" t="n">
        <f aca="false">IF(REF_DT&lt;=LastDay,INDEX(IntraMonth_Buckets,MATCH($A3666,IntraSumMonths,0),1),INDEX(BucketTable,MATCH($A3666,SumMonths,0),1))</f>
        <v>1</v>
      </c>
      <c r="G3666" s="144" t="str">
        <f aca="false">INDEX(Book_Type,MATCH($B3666,Book,0),1)</f>
        <v>M</v>
      </c>
      <c r="H3666" s="144" t="str">
        <f aca="false">$F3666&amp;$C3666</f>
        <v>1GDP-ELPO/SANJUA</v>
      </c>
    </row>
    <row r="3667" customFormat="false" ht="12.75" hidden="false" customHeight="false" outlineLevel="0" collapsed="false">
      <c r="A3667" s="148" t="n">
        <v>37194</v>
      </c>
      <c r="B3667" s="144" t="s">
        <v>136</v>
      </c>
      <c r="C3667" s="144" t="s">
        <v>161</v>
      </c>
      <c r="D3667" s="145" t="n">
        <v>0</v>
      </c>
      <c r="E3667" s="145" t="n">
        <v>0</v>
      </c>
      <c r="F3667" s="149" t="n">
        <f aca="false">IF(REF_DT&lt;=LastDay,INDEX(IntraMonth_Buckets,MATCH($A3667,IntraSumMonths,0),1),INDEX(BucketTable,MATCH($A3667,SumMonths,0),1))</f>
        <v>1</v>
      </c>
      <c r="G3667" s="144" t="str">
        <f aca="false">INDEX(Book_Type,MATCH($B3667,Book,0),1)</f>
        <v>M</v>
      </c>
      <c r="H3667" s="144" t="str">
        <f aca="false">$F3667&amp;$C3667</f>
        <v>1GDP-HEHUB</v>
      </c>
    </row>
    <row r="3668" customFormat="false" ht="12.75" hidden="false" customHeight="false" outlineLevel="0" collapsed="false">
      <c r="A3668" s="148" t="n">
        <v>37194</v>
      </c>
      <c r="B3668" s="144" t="s">
        <v>136</v>
      </c>
      <c r="C3668" s="144" t="s">
        <v>30</v>
      </c>
      <c r="D3668" s="145" t="n">
        <v>-30000</v>
      </c>
      <c r="E3668" s="145" t="n">
        <v>-30000</v>
      </c>
      <c r="F3668" s="149" t="n">
        <f aca="false">IF(REF_DT&lt;=LastDay,INDEX(IntraMonth_Buckets,MATCH($A3668,IntraSumMonths,0),1),INDEX(BucketTable,MATCH($A3668,SumMonths,0),1))</f>
        <v>1</v>
      </c>
      <c r="G3668" s="144" t="str">
        <f aca="false">INDEX(Book_Type,MATCH($B3668,Book,0),1)</f>
        <v>M</v>
      </c>
      <c r="H3668" s="144" t="str">
        <f aca="false">$F3668&amp;$C3668</f>
        <v>1GDP-KERN/OPAL</v>
      </c>
    </row>
    <row r="3669" customFormat="false" ht="12.75" hidden="false" customHeight="false" outlineLevel="0" collapsed="false">
      <c r="A3669" s="148" t="n">
        <v>37194</v>
      </c>
      <c r="B3669" s="144" t="s">
        <v>136</v>
      </c>
      <c r="C3669" s="144" t="s">
        <v>171</v>
      </c>
      <c r="D3669" s="145" t="n">
        <v>0</v>
      </c>
      <c r="E3669" s="145" t="n">
        <v>0</v>
      </c>
      <c r="F3669" s="149" t="n">
        <f aca="false">IF(REF_DT&lt;=LastDay,INDEX(IntraMonth_Buckets,MATCH($A3669,IntraSumMonths,0),1),INDEX(BucketTable,MATCH($A3669,SumMonths,0),1))</f>
        <v>1</v>
      </c>
      <c r="G3669" s="144" t="str">
        <f aca="false">INDEX(Book_Type,MATCH($B3669,Book,0),1)</f>
        <v>M</v>
      </c>
      <c r="H3669" s="144" t="str">
        <f aca="false">$F3669&amp;$C3669</f>
        <v>1GDP-NGPL/OK</v>
      </c>
    </row>
    <row r="3670" customFormat="false" ht="12.75" hidden="false" customHeight="false" outlineLevel="0" collapsed="false">
      <c r="A3670" s="148" t="n">
        <v>37195</v>
      </c>
      <c r="B3670" s="144" t="s">
        <v>136</v>
      </c>
      <c r="C3670" s="144" t="s">
        <v>170</v>
      </c>
      <c r="D3670" s="145" t="n">
        <v>0</v>
      </c>
      <c r="E3670" s="145" t="n">
        <v>0</v>
      </c>
      <c r="F3670" s="149" t="n">
        <f aca="false">IF(REF_DT&lt;=LastDay,INDEX(IntraMonth_Buckets,MATCH($A3670,IntraSumMonths,0),1),INDEX(BucketTable,MATCH($A3670,SumMonths,0),1))</f>
        <v>1</v>
      </c>
      <c r="G3670" s="144" t="str">
        <f aca="false">INDEX(Book_Type,MATCH($B3670,Book,0),1)</f>
        <v>M</v>
      </c>
      <c r="H3670" s="144" t="str">
        <f aca="false">$F3670&amp;$C3670</f>
        <v>1GDP-CHI. GATE</v>
      </c>
    </row>
    <row r="3671" customFormat="false" ht="12.75" hidden="false" customHeight="false" outlineLevel="0" collapsed="false">
      <c r="A3671" s="148" t="n">
        <v>37195</v>
      </c>
      <c r="B3671" s="144" t="s">
        <v>136</v>
      </c>
      <c r="C3671" s="144" t="s">
        <v>41</v>
      </c>
      <c r="D3671" s="145" t="n">
        <v>52500</v>
      </c>
      <c r="E3671" s="145" t="n">
        <v>52500</v>
      </c>
      <c r="F3671" s="149" t="n">
        <f aca="false">IF(REF_DT&lt;=LastDay,INDEX(IntraMonth_Buckets,MATCH($A3671,IntraSumMonths,0),1),INDEX(BucketTable,MATCH($A3671,SumMonths,0),1))</f>
        <v>1</v>
      </c>
      <c r="G3671" s="144" t="str">
        <f aca="false">INDEX(Book_Type,MATCH($B3671,Book,0),1)</f>
        <v>M</v>
      </c>
      <c r="H3671" s="144" t="str">
        <f aca="false">$F3671&amp;$C3671</f>
        <v>1GDP-CIG/CHEYENN</v>
      </c>
    </row>
    <row r="3672" customFormat="false" ht="12.75" hidden="false" customHeight="false" outlineLevel="0" collapsed="false">
      <c r="A3672" s="148" t="n">
        <v>37195</v>
      </c>
      <c r="B3672" s="144" t="s">
        <v>136</v>
      </c>
      <c r="C3672" s="144" t="s">
        <v>40</v>
      </c>
      <c r="D3672" s="145" t="n">
        <v>-60000</v>
      </c>
      <c r="E3672" s="145" t="n">
        <v>-60000</v>
      </c>
      <c r="F3672" s="149" t="n">
        <f aca="false">IF(REF_DT&lt;=LastDay,INDEX(IntraMonth_Buckets,MATCH($A3672,IntraSumMonths,0),1),INDEX(BucketTable,MATCH($A3672,SumMonths,0),1))</f>
        <v>1</v>
      </c>
      <c r="G3672" s="144" t="str">
        <f aca="false">INDEX(Book_Type,MATCH($B3672,Book,0),1)</f>
        <v>M</v>
      </c>
      <c r="H3672" s="144" t="str">
        <f aca="false">$F3672&amp;$C3672</f>
        <v>1GDP-CIG/RKYMTN</v>
      </c>
    </row>
    <row r="3673" customFormat="false" ht="12.75" hidden="false" customHeight="false" outlineLevel="0" collapsed="false">
      <c r="A3673" s="148" t="n">
        <v>37195</v>
      </c>
      <c r="B3673" s="144" t="s">
        <v>136</v>
      </c>
      <c r="C3673" s="144" t="s">
        <v>53</v>
      </c>
      <c r="D3673" s="145" t="n">
        <v>-40000</v>
      </c>
      <c r="E3673" s="145" t="n">
        <v>-40000</v>
      </c>
      <c r="F3673" s="149" t="n">
        <f aca="false">IF(REF_DT&lt;=LastDay,INDEX(IntraMonth_Buckets,MATCH($A3673,IntraSumMonths,0),1),INDEX(BucketTable,MATCH($A3673,SumMonths,0),1))</f>
        <v>1</v>
      </c>
      <c r="G3673" s="144" t="str">
        <f aca="false">INDEX(Book_Type,MATCH($B3673,Book,0),1)</f>
        <v>M</v>
      </c>
      <c r="H3673" s="144" t="str">
        <f aca="false">$F3673&amp;$C3673</f>
        <v>1GDP-ELPO/SANJUA</v>
      </c>
    </row>
    <row r="3674" customFormat="false" ht="12.75" hidden="false" customHeight="false" outlineLevel="0" collapsed="false">
      <c r="A3674" s="148" t="n">
        <v>37195</v>
      </c>
      <c r="B3674" s="144" t="s">
        <v>136</v>
      </c>
      <c r="C3674" s="144" t="s">
        <v>161</v>
      </c>
      <c r="D3674" s="145" t="n">
        <v>0</v>
      </c>
      <c r="E3674" s="145" t="n">
        <v>0</v>
      </c>
      <c r="F3674" s="149" t="n">
        <f aca="false">IF(REF_DT&lt;=LastDay,INDEX(IntraMonth_Buckets,MATCH($A3674,IntraSumMonths,0),1),INDEX(BucketTable,MATCH($A3674,SumMonths,0),1))</f>
        <v>1</v>
      </c>
      <c r="G3674" s="144" t="str">
        <f aca="false">INDEX(Book_Type,MATCH($B3674,Book,0),1)</f>
        <v>M</v>
      </c>
      <c r="H3674" s="144" t="str">
        <f aca="false">$F3674&amp;$C3674</f>
        <v>1GDP-HEHUB</v>
      </c>
    </row>
    <row r="3675" customFormat="false" ht="12.75" hidden="false" customHeight="false" outlineLevel="0" collapsed="false">
      <c r="A3675" s="148" t="n">
        <v>37195</v>
      </c>
      <c r="B3675" s="144" t="s">
        <v>136</v>
      </c>
      <c r="C3675" s="144" t="s">
        <v>30</v>
      </c>
      <c r="D3675" s="145" t="n">
        <v>-30000</v>
      </c>
      <c r="E3675" s="145" t="n">
        <v>-30000</v>
      </c>
      <c r="F3675" s="149" t="n">
        <f aca="false">IF(REF_DT&lt;=LastDay,INDEX(IntraMonth_Buckets,MATCH($A3675,IntraSumMonths,0),1),INDEX(BucketTable,MATCH($A3675,SumMonths,0),1))</f>
        <v>1</v>
      </c>
      <c r="G3675" s="144" t="str">
        <f aca="false">INDEX(Book_Type,MATCH($B3675,Book,0),1)</f>
        <v>M</v>
      </c>
      <c r="H3675" s="144" t="str">
        <f aca="false">$F3675&amp;$C3675</f>
        <v>1GDP-KERN/OPAL</v>
      </c>
    </row>
    <row r="3676" customFormat="false" ht="12.75" hidden="false" customHeight="false" outlineLevel="0" collapsed="false">
      <c r="A3676" s="148" t="n">
        <v>37195</v>
      </c>
      <c r="B3676" s="144" t="s">
        <v>136</v>
      </c>
      <c r="C3676" s="144" t="s">
        <v>171</v>
      </c>
      <c r="D3676" s="145" t="n">
        <v>0</v>
      </c>
      <c r="E3676" s="145" t="n">
        <v>0</v>
      </c>
      <c r="F3676" s="149" t="n">
        <f aca="false">IF(REF_DT&lt;=LastDay,INDEX(IntraMonth_Buckets,MATCH($A3676,IntraSumMonths,0),1),INDEX(BucketTable,MATCH($A3676,SumMonths,0),1))</f>
        <v>1</v>
      </c>
      <c r="G3676" s="144" t="str">
        <f aca="false">INDEX(Book_Type,MATCH($B3676,Book,0),1)</f>
        <v>M</v>
      </c>
      <c r="H3676" s="144" t="str">
        <f aca="false">$F3676&amp;$C3676</f>
        <v>1GDP-NGPL/OK</v>
      </c>
    </row>
    <row r="3677" customFormat="false" ht="12.75" hidden="false" customHeight="false" outlineLevel="0" collapsed="false">
      <c r="A3677" s="148" t="n">
        <v>37196</v>
      </c>
      <c r="B3677" s="144" t="s">
        <v>126</v>
      </c>
      <c r="C3677" s="144" t="s">
        <v>20</v>
      </c>
      <c r="D3677" s="145" t="n">
        <v>-3.8888857658399E-015</v>
      </c>
      <c r="E3677" s="145" t="n">
        <v>3.8888857658399E-016</v>
      </c>
      <c r="F3677" s="149" t="n">
        <f aca="false">IF(REF_DT&lt;=LastDay,INDEX(IntraMonth_Buckets,MATCH($A3677,IntraSumMonths,0),1),INDEX(BucketTable,MATCH($A3677,SumMonths,0),1))</f>
        <v>2</v>
      </c>
      <c r="G3677" s="144" t="str">
        <f aca="false">INDEX(Book_Type,MATCH($B3677,Book,0),1)</f>
        <v>DO</v>
      </c>
      <c r="H3677" s="144" t="str">
        <f aca="false">$F3677&amp;$C3677</f>
        <v>2NGI-SOCAL</v>
      </c>
    </row>
    <row r="3678" customFormat="false" ht="12.75" hidden="false" customHeight="false" outlineLevel="0" collapsed="false">
      <c r="A3678" s="148" t="n">
        <v>37226</v>
      </c>
      <c r="B3678" s="144" t="s">
        <v>126</v>
      </c>
      <c r="C3678" s="144" t="s">
        <v>20</v>
      </c>
      <c r="D3678" s="145" t="n">
        <v>-0.589592383456209</v>
      </c>
      <c r="E3678" s="145" t="n">
        <v>0.0589592383456209</v>
      </c>
      <c r="F3678" s="149" t="n">
        <f aca="false">IF(REF_DT&lt;=LastDay,INDEX(IntraMonth_Buckets,MATCH($A3678,IntraSumMonths,0),1),INDEX(BucketTable,MATCH($A3678,SumMonths,0),1))</f>
        <v>3</v>
      </c>
      <c r="G3678" s="144" t="str">
        <f aca="false">INDEX(Book_Type,MATCH($B3678,Book,0),1)</f>
        <v>DO</v>
      </c>
      <c r="H3678" s="144" t="str">
        <f aca="false">$F3678&amp;$C3678</f>
        <v>3NGI-SOCAL</v>
      </c>
    </row>
    <row r="3679" customFormat="false" ht="12.75" hidden="false" customHeight="false" outlineLevel="0" collapsed="false">
      <c r="A3679" s="148" t="n">
        <v>37257</v>
      </c>
      <c r="B3679" s="144" t="s">
        <v>126</v>
      </c>
      <c r="C3679" s="144" t="s">
        <v>20</v>
      </c>
      <c r="D3679" s="145" t="n">
        <v>-171.293455945543</v>
      </c>
      <c r="E3679" s="145" t="n">
        <v>17.1293455945543</v>
      </c>
      <c r="F3679" s="149" t="n">
        <f aca="false">IF(REF_DT&lt;=LastDay,INDEX(IntraMonth_Buckets,MATCH($A3679,IntraSumMonths,0),1),INDEX(BucketTable,MATCH($A3679,SumMonths,0),1))</f>
        <v>3</v>
      </c>
      <c r="G3679" s="144" t="str">
        <f aca="false">INDEX(Book_Type,MATCH($B3679,Book,0),1)</f>
        <v>DO</v>
      </c>
      <c r="H3679" s="144" t="str">
        <f aca="false">$F3679&amp;$C3679</f>
        <v>3NGI-SOCAL</v>
      </c>
    </row>
    <row r="3680" customFormat="false" ht="12.75" hidden="false" customHeight="false" outlineLevel="0" collapsed="false">
      <c r="A3680" s="148" t="n">
        <v>37288</v>
      </c>
      <c r="B3680" s="144" t="s">
        <v>126</v>
      </c>
      <c r="C3680" s="144" t="s">
        <v>20</v>
      </c>
      <c r="D3680" s="145" t="n">
        <v>-649.793071432663</v>
      </c>
      <c r="E3680" s="145" t="n">
        <v>64.9793071432663</v>
      </c>
      <c r="F3680" s="149" t="n">
        <f aca="false">IF(REF_DT&lt;=LastDay,INDEX(IntraMonth_Buckets,MATCH($A3680,IntraSumMonths,0),1),INDEX(BucketTable,MATCH($A3680,SumMonths,0),1))</f>
        <v>3</v>
      </c>
      <c r="G3680" s="144" t="str">
        <f aca="false">INDEX(Book_Type,MATCH($B3680,Book,0),1)</f>
        <v>DO</v>
      </c>
      <c r="H3680" s="144" t="str">
        <f aca="false">$F3680&amp;$C3680</f>
        <v>3NGI-SOCAL</v>
      </c>
    </row>
    <row r="3681" customFormat="false" ht="12.75" hidden="false" customHeight="false" outlineLevel="0" collapsed="false">
      <c r="A3681" s="148" t="n">
        <v>37316</v>
      </c>
      <c r="B3681" s="144" t="s">
        <v>126</v>
      </c>
      <c r="C3681" s="144" t="s">
        <v>20</v>
      </c>
      <c r="D3681" s="145" t="n">
        <v>-785.737675364132</v>
      </c>
      <c r="E3681" s="145" t="n">
        <v>78.5737675364132</v>
      </c>
      <c r="F3681" s="149" t="n">
        <f aca="false">IF(REF_DT&lt;=LastDay,INDEX(IntraMonth_Buckets,MATCH($A3681,IntraSumMonths,0),1),INDEX(BucketTable,MATCH($A3681,SumMonths,0),1))</f>
        <v>3</v>
      </c>
      <c r="G3681" s="144" t="str">
        <f aca="false">INDEX(Book_Type,MATCH($B3681,Book,0),1)</f>
        <v>DO</v>
      </c>
      <c r="H3681" s="144" t="str">
        <f aca="false">$F3681&amp;$C3681</f>
        <v>3NGI-SOCAL</v>
      </c>
    </row>
    <row r="3682" customFormat="false" ht="12.75" hidden="false" customHeight="false" outlineLevel="0" collapsed="false">
      <c r="A3682" s="148" t="n">
        <v>37347</v>
      </c>
      <c r="B3682" s="144" t="s">
        <v>126</v>
      </c>
      <c r="C3682" s="144" t="s">
        <v>20</v>
      </c>
      <c r="D3682" s="145" t="n">
        <v>-1498.41807305669</v>
      </c>
      <c r="E3682" s="145" t="n">
        <v>149.841807305669</v>
      </c>
      <c r="F3682" s="149" t="n">
        <f aca="false">IF(REF_DT&lt;=LastDay,INDEX(IntraMonth_Buckets,MATCH($A3682,IntraSumMonths,0),1),INDEX(BucketTable,MATCH($A3682,SumMonths,0),1))</f>
        <v>4</v>
      </c>
      <c r="G3682" s="144" t="str">
        <f aca="false">INDEX(Book_Type,MATCH($B3682,Book,0),1)</f>
        <v>DO</v>
      </c>
      <c r="H3682" s="144" t="str">
        <f aca="false">$F3682&amp;$C3682</f>
        <v>4NGI-SOCAL</v>
      </c>
    </row>
    <row r="3683" customFormat="false" ht="12.75" hidden="false" customHeight="false" outlineLevel="0" collapsed="false">
      <c r="A3683" s="148" t="n">
        <v>37377</v>
      </c>
      <c r="B3683" s="144" t="s">
        <v>126</v>
      </c>
      <c r="C3683" s="144" t="s">
        <v>20</v>
      </c>
      <c r="D3683" s="145" t="n">
        <v>-1534.3673464837</v>
      </c>
      <c r="E3683" s="145" t="n">
        <v>153.43673464837</v>
      </c>
      <c r="F3683" s="149" t="n">
        <f aca="false">IF(REF_DT&lt;=LastDay,INDEX(IntraMonth_Buckets,MATCH($A3683,IntraSumMonths,0),1),INDEX(BucketTable,MATCH($A3683,SumMonths,0),1))</f>
        <v>4</v>
      </c>
      <c r="G3683" s="144" t="str">
        <f aca="false">INDEX(Book_Type,MATCH($B3683,Book,0),1)</f>
        <v>DO</v>
      </c>
      <c r="H3683" s="144" t="str">
        <f aca="false">$F3683&amp;$C3683</f>
        <v>4NGI-SOCAL</v>
      </c>
    </row>
    <row r="3684" customFormat="false" ht="12.75" hidden="false" customHeight="false" outlineLevel="0" collapsed="false">
      <c r="A3684" s="148" t="n">
        <v>37408</v>
      </c>
      <c r="B3684" s="144" t="s">
        <v>126</v>
      </c>
      <c r="C3684" s="144" t="s">
        <v>20</v>
      </c>
      <c r="D3684" s="145" t="n">
        <v>-2610.31783515119</v>
      </c>
      <c r="E3684" s="145" t="n">
        <v>261.031783515119</v>
      </c>
      <c r="F3684" s="149" t="n">
        <f aca="false">IF(REF_DT&lt;=LastDay,INDEX(IntraMonth_Buckets,MATCH($A3684,IntraSumMonths,0),1),INDEX(BucketTable,MATCH($A3684,SumMonths,0),1))</f>
        <v>4</v>
      </c>
      <c r="G3684" s="144" t="str">
        <f aca="false">INDEX(Book_Type,MATCH($B3684,Book,0),1)</f>
        <v>DO</v>
      </c>
      <c r="H3684" s="144" t="str">
        <f aca="false">$F3684&amp;$C3684</f>
        <v>4NGI-SOCAL</v>
      </c>
    </row>
    <row r="3685" customFormat="false" ht="12.75" hidden="false" customHeight="false" outlineLevel="0" collapsed="false">
      <c r="A3685" s="148" t="n">
        <v>37438</v>
      </c>
      <c r="B3685" s="144" t="s">
        <v>126</v>
      </c>
      <c r="C3685" s="144" t="s">
        <v>20</v>
      </c>
      <c r="D3685" s="145" t="n">
        <v>-4814.32838962837</v>
      </c>
      <c r="E3685" s="145" t="n">
        <v>481.432838962837</v>
      </c>
      <c r="F3685" s="149" t="n">
        <f aca="false">IF(REF_DT&lt;=LastDay,INDEX(IntraMonth_Buckets,MATCH($A3685,IntraSumMonths,0),1),INDEX(BucketTable,MATCH($A3685,SumMonths,0),1))</f>
        <v>4</v>
      </c>
      <c r="G3685" s="144" t="str">
        <f aca="false">INDEX(Book_Type,MATCH($B3685,Book,0),1)</f>
        <v>DO</v>
      </c>
      <c r="H3685" s="144" t="str">
        <f aca="false">$F3685&amp;$C3685</f>
        <v>4NGI-SOCAL</v>
      </c>
    </row>
    <row r="3686" customFormat="false" ht="12.75" hidden="false" customHeight="false" outlineLevel="0" collapsed="false">
      <c r="A3686" s="148" t="n">
        <v>37469</v>
      </c>
      <c r="B3686" s="144" t="s">
        <v>126</v>
      </c>
      <c r="C3686" s="144" t="s">
        <v>20</v>
      </c>
      <c r="D3686" s="145" t="n">
        <v>-6889.2435725764</v>
      </c>
      <c r="E3686" s="145" t="n">
        <v>0</v>
      </c>
      <c r="F3686" s="149" t="n">
        <f aca="false">IF(REF_DT&lt;=LastDay,INDEX(IntraMonth_Buckets,MATCH($A3686,IntraSumMonths,0),1),INDEX(BucketTable,MATCH($A3686,SumMonths,0),1))</f>
        <v>4</v>
      </c>
      <c r="G3686" s="144" t="str">
        <f aca="false">INDEX(Book_Type,MATCH($B3686,Book,0),1)</f>
        <v>DO</v>
      </c>
      <c r="H3686" s="144" t="str">
        <f aca="false">$F3686&amp;$C3686</f>
        <v>4NGI-SOCAL</v>
      </c>
    </row>
    <row r="3687" customFormat="false" ht="12.75" hidden="false" customHeight="false" outlineLevel="0" collapsed="false">
      <c r="A3687" s="148" t="n">
        <v>37500</v>
      </c>
      <c r="B3687" s="144" t="s">
        <v>126</v>
      </c>
      <c r="C3687" s="144" t="s">
        <v>20</v>
      </c>
      <c r="D3687" s="145" t="n">
        <v>-8152.05554275958</v>
      </c>
      <c r="E3687" s="145" t="n">
        <v>815.205554275958</v>
      </c>
      <c r="F3687" s="149" t="n">
        <f aca="false">IF(REF_DT&lt;=LastDay,INDEX(IntraMonth_Buckets,MATCH($A3687,IntraSumMonths,0),1),INDEX(BucketTable,MATCH($A3687,SumMonths,0),1))</f>
        <v>4</v>
      </c>
      <c r="G3687" s="144" t="str">
        <f aca="false">INDEX(Book_Type,MATCH($B3687,Book,0),1)</f>
        <v>DO</v>
      </c>
      <c r="H3687" s="144" t="str">
        <f aca="false">$F3687&amp;$C3687</f>
        <v>4NGI-SOCAL</v>
      </c>
    </row>
    <row r="3688" customFormat="false" ht="12.75" hidden="false" customHeight="false" outlineLevel="0" collapsed="false">
      <c r="A3688" s="148" t="n">
        <v>37530</v>
      </c>
      <c r="B3688" s="144" t="s">
        <v>126</v>
      </c>
      <c r="C3688" s="144" t="s">
        <v>20</v>
      </c>
      <c r="D3688" s="145" t="n">
        <v>-8958.29181824492</v>
      </c>
      <c r="E3688" s="145" t="n">
        <v>0</v>
      </c>
      <c r="F3688" s="149" t="n">
        <f aca="false">IF(REF_DT&lt;=LastDay,INDEX(IntraMonth_Buckets,MATCH($A3688,IntraSumMonths,0),1),INDEX(BucketTable,MATCH($A3688,SumMonths,0),1))</f>
        <v>4</v>
      </c>
      <c r="G3688" s="144" t="str">
        <f aca="false">INDEX(Book_Type,MATCH($B3688,Book,0),1)</f>
        <v>DO</v>
      </c>
      <c r="H3688" s="144" t="str">
        <f aca="false">$F3688&amp;$C3688</f>
        <v>4NGI-SOCAL</v>
      </c>
    </row>
    <row r="3689" customFormat="false" ht="12.75" hidden="false" customHeight="false" outlineLevel="0" collapsed="false">
      <c r="A3689" s="148" t="n">
        <v>37165</v>
      </c>
      <c r="B3689" s="144" t="s">
        <v>122</v>
      </c>
      <c r="C3689" s="144" t="s">
        <v>36</v>
      </c>
      <c r="D3689" s="145" t="n">
        <v>0</v>
      </c>
      <c r="E3689" s="145" t="n">
        <v>0</v>
      </c>
      <c r="F3689" s="149" t="n">
        <f aca="false">IF(REF_DT&lt;=LastDay,INDEX(IntraMonth_Buckets,MATCH($A3689,IntraSumMonths,0),1),INDEX(BucketTable,MATCH($A3689,SumMonths,0),1))</f>
        <v>1</v>
      </c>
      <c r="G3689" s="144" t="str">
        <f aca="false">INDEX(Book_Type,MATCH($B3689,Book,0),1)</f>
        <v>D</v>
      </c>
      <c r="H3689" s="144" t="str">
        <f aca="false">$F3689&amp;$C3689</f>
        <v>1IF-CIG/RKYMTN</v>
      </c>
    </row>
    <row r="3690" customFormat="false" ht="12.75" hidden="false" customHeight="false" outlineLevel="0" collapsed="false">
      <c r="A3690" s="148" t="n">
        <v>37165</v>
      </c>
      <c r="B3690" s="144" t="s">
        <v>122</v>
      </c>
      <c r="C3690" s="144" t="s">
        <v>46</v>
      </c>
      <c r="D3690" s="145" t="n">
        <v>0</v>
      </c>
      <c r="E3690" s="145" t="n">
        <v>0</v>
      </c>
      <c r="F3690" s="149" t="n">
        <f aca="false">IF(REF_DT&lt;=LastDay,INDEX(IntraMonth_Buckets,MATCH($A3690,IntraSumMonths,0),1),INDEX(BucketTable,MATCH($A3690,SumMonths,0),1))</f>
        <v>1</v>
      </c>
      <c r="G3690" s="144" t="str">
        <f aca="false">INDEX(Book_Type,MATCH($B3690,Book,0),1)</f>
        <v>D</v>
      </c>
      <c r="H3690" s="144" t="str">
        <f aca="false">$F3690&amp;$C3690</f>
        <v>1IF-ELPO/PERMIAN</v>
      </c>
    </row>
    <row r="3691" customFormat="false" ht="12.75" hidden="false" customHeight="false" outlineLevel="0" collapsed="false">
      <c r="A3691" s="148" t="n">
        <v>37165</v>
      </c>
      <c r="B3691" s="144" t="s">
        <v>122</v>
      </c>
      <c r="C3691" s="144" t="s">
        <v>51</v>
      </c>
      <c r="D3691" s="145" t="n">
        <v>0</v>
      </c>
      <c r="E3691" s="145" t="n">
        <v>0</v>
      </c>
      <c r="F3691" s="149" t="n">
        <f aca="false">IF(REF_DT&lt;=LastDay,INDEX(IntraMonth_Buckets,MATCH($A3691,IntraSumMonths,0),1),INDEX(BucketTable,MATCH($A3691,SumMonths,0),1))</f>
        <v>1</v>
      </c>
      <c r="G3691" s="144" t="str">
        <f aca="false">INDEX(Book_Type,MATCH($B3691,Book,0),1)</f>
        <v>D</v>
      </c>
      <c r="H3691" s="144" t="str">
        <f aca="false">$F3691&amp;$C3691</f>
        <v>1IF-ELPO/SJ</v>
      </c>
    </row>
    <row r="3692" customFormat="false" ht="12.75" hidden="false" customHeight="false" outlineLevel="0" collapsed="false">
      <c r="A3692" s="148" t="n">
        <v>37165</v>
      </c>
      <c r="B3692" s="144" t="s">
        <v>122</v>
      </c>
      <c r="C3692" s="144" t="s">
        <v>157</v>
      </c>
      <c r="D3692" s="145" t="n">
        <v>0</v>
      </c>
      <c r="E3692" s="145" t="n">
        <v>0</v>
      </c>
      <c r="F3692" s="149" t="n">
        <f aca="false">IF(REF_DT&lt;=LastDay,INDEX(IntraMonth_Buckets,MATCH($A3692,IntraSumMonths,0),1),INDEX(BucketTable,MATCH($A3692,SumMonths,0),1))</f>
        <v>1</v>
      </c>
      <c r="G3692" s="144" t="str">
        <f aca="false">INDEX(Book_Type,MATCH($B3692,Book,0),1)</f>
        <v>D</v>
      </c>
      <c r="H3692" s="144" t="str">
        <f aca="false">$F3692&amp;$C3692</f>
        <v>1IF-HEHUB</v>
      </c>
    </row>
    <row r="3693" customFormat="false" ht="12.75" hidden="false" customHeight="false" outlineLevel="0" collapsed="false">
      <c r="A3693" s="148" t="n">
        <v>37165</v>
      </c>
      <c r="B3693" s="144" t="s">
        <v>122</v>
      </c>
      <c r="C3693" s="144" t="s">
        <v>158</v>
      </c>
      <c r="D3693" s="145" t="n">
        <v>0</v>
      </c>
      <c r="E3693" s="145" t="n">
        <v>0</v>
      </c>
      <c r="F3693" s="149" t="n">
        <f aca="false">IF(REF_DT&lt;=LastDay,INDEX(IntraMonth_Buckets,MATCH($A3693,IntraSumMonths,0),1),INDEX(BucketTable,MATCH($A3693,SumMonths,0),1))</f>
        <v>1</v>
      </c>
      <c r="G3693" s="144" t="str">
        <f aca="false">INDEX(Book_Type,MATCH($B3693,Book,0),1)</f>
        <v>D</v>
      </c>
      <c r="H3693" s="144" t="str">
        <f aca="false">$F3693&amp;$C3693</f>
        <v>1IF-HPL/SHPCHAN</v>
      </c>
    </row>
    <row r="3694" customFormat="false" ht="12.75" hidden="false" customHeight="false" outlineLevel="0" collapsed="false">
      <c r="A3694" s="148" t="n">
        <v>37165</v>
      </c>
      <c r="B3694" s="144" t="s">
        <v>122</v>
      </c>
      <c r="C3694" s="144" t="s">
        <v>27</v>
      </c>
      <c r="D3694" s="145" t="n">
        <v>0</v>
      </c>
      <c r="E3694" s="145" t="n">
        <v>0</v>
      </c>
      <c r="F3694" s="149" t="n">
        <f aca="false">IF(REF_DT&lt;=LastDay,INDEX(IntraMonth_Buckets,MATCH($A3694,IntraSumMonths,0),1),INDEX(BucketTable,MATCH($A3694,SumMonths,0),1))</f>
        <v>1</v>
      </c>
      <c r="G3694" s="144" t="str">
        <f aca="false">INDEX(Book_Type,MATCH($B3694,Book,0),1)</f>
        <v>D</v>
      </c>
      <c r="H3694" s="144" t="str">
        <f aca="false">$F3694&amp;$C3694</f>
        <v>1IF-NWPL_ROCKY_M</v>
      </c>
    </row>
    <row r="3695" customFormat="false" ht="12.75" hidden="false" customHeight="false" outlineLevel="0" collapsed="false">
      <c r="A3695" s="148" t="n">
        <v>37165</v>
      </c>
      <c r="B3695" s="144" t="s">
        <v>122</v>
      </c>
      <c r="C3695" s="144" t="s">
        <v>58</v>
      </c>
      <c r="D3695" s="145" t="n">
        <v>0</v>
      </c>
      <c r="E3695" s="145" t="n">
        <v>0</v>
      </c>
      <c r="F3695" s="149" t="n">
        <f aca="false">IF(REF_DT&lt;=LastDay,INDEX(IntraMonth_Buckets,MATCH($A3695,IntraSumMonths,0),1),INDEX(BucketTable,MATCH($A3695,SumMonths,0),1))</f>
        <v>1</v>
      </c>
      <c r="G3695" s="144" t="str">
        <f aca="false">INDEX(Book_Type,MATCH($B3695,Book,0),1)</f>
        <v>D</v>
      </c>
      <c r="H3695" s="144" t="str">
        <f aca="false">$F3695&amp;$C3695</f>
        <v>1IF-WAHA-TX</v>
      </c>
    </row>
    <row r="3696" customFormat="false" ht="12.75" hidden="false" customHeight="false" outlineLevel="0" collapsed="false">
      <c r="A3696" s="148" t="n">
        <v>37165</v>
      </c>
      <c r="B3696" s="144" t="s">
        <v>122</v>
      </c>
      <c r="C3696" s="144" t="s">
        <v>13</v>
      </c>
      <c r="D3696" s="145" t="n">
        <v>0</v>
      </c>
      <c r="E3696" s="145" t="n">
        <v>0</v>
      </c>
      <c r="F3696" s="149" t="n">
        <f aca="false">IF(REF_DT&lt;=LastDay,INDEX(IntraMonth_Buckets,MATCH($A3696,IntraSumMonths,0),1),INDEX(BucketTable,MATCH($A3696,SumMonths,0),1))</f>
        <v>1</v>
      </c>
      <c r="G3696" s="144" t="str">
        <f aca="false">INDEX(Book_Type,MATCH($B3696,Book,0),1)</f>
        <v>D</v>
      </c>
      <c r="H3696" s="144" t="str">
        <f aca="false">$F3696&amp;$C3696</f>
        <v>1NGI-PGE/CG</v>
      </c>
    </row>
    <row r="3697" customFormat="false" ht="12.75" hidden="false" customHeight="false" outlineLevel="0" collapsed="false">
      <c r="A3697" s="148" t="n">
        <v>37165</v>
      </c>
      <c r="B3697" s="144" t="s">
        <v>122</v>
      </c>
      <c r="C3697" s="144" t="s">
        <v>24</v>
      </c>
      <c r="D3697" s="145" t="n">
        <v>0</v>
      </c>
      <c r="E3697" s="145" t="n">
        <v>0</v>
      </c>
      <c r="F3697" s="149" t="n">
        <f aca="false">IF(REF_DT&lt;=LastDay,INDEX(IntraMonth_Buckets,MATCH($A3697,IntraSumMonths,0),1),INDEX(BucketTable,MATCH($A3697,SumMonths,0),1))</f>
        <v>1</v>
      </c>
      <c r="G3697" s="144" t="str">
        <f aca="false">INDEX(Book_Type,MATCH($B3697,Book,0),1)</f>
        <v>D</v>
      </c>
      <c r="H3697" s="144" t="str">
        <f aca="false">$F3697&amp;$C3697</f>
        <v>1NGI-SOBDR-PG&amp;E</v>
      </c>
    </row>
    <row r="3698" customFormat="false" ht="12.75" hidden="false" customHeight="false" outlineLevel="0" collapsed="false">
      <c r="A3698" s="148" t="n">
        <v>37165</v>
      </c>
      <c r="B3698" s="144" t="s">
        <v>122</v>
      </c>
      <c r="C3698" s="144" t="s">
        <v>20</v>
      </c>
      <c r="D3698" s="145" t="n">
        <v>0</v>
      </c>
      <c r="E3698" s="145" t="n">
        <v>0</v>
      </c>
      <c r="F3698" s="149" t="n">
        <f aca="false">IF(REF_DT&lt;=LastDay,INDEX(IntraMonth_Buckets,MATCH($A3698,IntraSumMonths,0),1),INDEX(BucketTable,MATCH($A3698,SumMonths,0),1))</f>
        <v>1</v>
      </c>
      <c r="G3698" s="144" t="str">
        <f aca="false">INDEX(Book_Type,MATCH($B3698,Book,0),1)</f>
        <v>D</v>
      </c>
      <c r="H3698" s="144" t="str">
        <f aca="false">$F3698&amp;$C3698</f>
        <v>1NGI-SOCAL</v>
      </c>
    </row>
    <row r="3699" customFormat="false" ht="12.75" hidden="false" customHeight="false" outlineLevel="0" collapsed="false">
      <c r="A3699" s="148" t="n">
        <v>37196</v>
      </c>
      <c r="B3699" s="144" t="s">
        <v>122</v>
      </c>
      <c r="C3699" s="144" t="s">
        <v>46</v>
      </c>
      <c r="D3699" s="145" t="n">
        <v>-299829.7592</v>
      </c>
      <c r="E3699" s="145" t="n">
        <v>29982.97592</v>
      </c>
      <c r="F3699" s="149" t="n">
        <f aca="false">IF(REF_DT&lt;=LastDay,INDEX(IntraMonth_Buckets,MATCH($A3699,IntraSumMonths,0),1),INDEX(BucketTable,MATCH($A3699,SumMonths,0),1))</f>
        <v>2</v>
      </c>
      <c r="G3699" s="144" t="str">
        <f aca="false">INDEX(Book_Type,MATCH($B3699,Book,0),1)</f>
        <v>D</v>
      </c>
      <c r="H3699" s="144" t="str">
        <f aca="false">$F3699&amp;$C3699</f>
        <v>2IF-ELPO/PERMIAN</v>
      </c>
    </row>
    <row r="3700" customFormat="false" ht="12.75" hidden="false" customHeight="false" outlineLevel="0" collapsed="false">
      <c r="A3700" s="148" t="n">
        <v>37196</v>
      </c>
      <c r="B3700" s="144" t="s">
        <v>122</v>
      </c>
      <c r="C3700" s="144" t="s">
        <v>51</v>
      </c>
      <c r="D3700" s="145" t="n">
        <v>704599.9337</v>
      </c>
      <c r="E3700" s="145" t="n">
        <v>-70459.99337</v>
      </c>
      <c r="F3700" s="149" t="n">
        <f aca="false">IF(REF_DT&lt;=LastDay,INDEX(IntraMonth_Buckets,MATCH($A3700,IntraSumMonths,0),1),INDEX(BucketTable,MATCH($A3700,SumMonths,0),1))</f>
        <v>2</v>
      </c>
      <c r="G3700" s="144" t="str">
        <f aca="false">INDEX(Book_Type,MATCH($B3700,Book,0),1)</f>
        <v>D</v>
      </c>
      <c r="H3700" s="144" t="str">
        <f aca="false">$F3700&amp;$C3700</f>
        <v>2IF-ELPO/SJ</v>
      </c>
    </row>
    <row r="3701" customFormat="false" ht="12.75" hidden="false" customHeight="false" outlineLevel="0" collapsed="false">
      <c r="A3701" s="148" t="n">
        <v>37196</v>
      </c>
      <c r="B3701" s="144" t="s">
        <v>122</v>
      </c>
      <c r="C3701" s="144" t="s">
        <v>158</v>
      </c>
      <c r="D3701" s="145" t="n">
        <v>0</v>
      </c>
      <c r="E3701" s="145" t="n">
        <v>0</v>
      </c>
      <c r="F3701" s="149" t="n">
        <f aca="false">IF(REF_DT&lt;=LastDay,INDEX(IntraMonth_Buckets,MATCH($A3701,IntraSumMonths,0),1),INDEX(BucketTable,MATCH($A3701,SumMonths,0),1))</f>
        <v>2</v>
      </c>
      <c r="G3701" s="144" t="str">
        <f aca="false">INDEX(Book_Type,MATCH($B3701,Book,0),1)</f>
        <v>D</v>
      </c>
      <c r="H3701" s="144" t="str">
        <f aca="false">$F3701&amp;$C3701</f>
        <v>2IF-HPL/SHPCHAN</v>
      </c>
    </row>
    <row r="3702" customFormat="false" ht="12.75" hidden="false" customHeight="false" outlineLevel="0" collapsed="false">
      <c r="A3702" s="148" t="n">
        <v>37196</v>
      </c>
      <c r="B3702" s="144" t="s">
        <v>122</v>
      </c>
      <c r="C3702" s="144" t="s">
        <v>27</v>
      </c>
      <c r="D3702" s="145" t="n">
        <v>-74957.4397</v>
      </c>
      <c r="E3702" s="145" t="n">
        <v>7495.74397</v>
      </c>
      <c r="F3702" s="149" t="n">
        <f aca="false">IF(REF_DT&lt;=LastDay,INDEX(IntraMonth_Buckets,MATCH($A3702,IntraSumMonths,0),1),INDEX(BucketTable,MATCH($A3702,SumMonths,0),1))</f>
        <v>2</v>
      </c>
      <c r="G3702" s="144" t="str">
        <f aca="false">INDEX(Book_Type,MATCH($B3702,Book,0),1)</f>
        <v>D</v>
      </c>
      <c r="H3702" s="144" t="str">
        <f aca="false">$F3702&amp;$C3702</f>
        <v>2IF-NWPL_ROCKY_M</v>
      </c>
    </row>
    <row r="3703" customFormat="false" ht="12.75" hidden="false" customHeight="false" outlineLevel="0" collapsed="false">
      <c r="A3703" s="148" t="n">
        <v>37196</v>
      </c>
      <c r="B3703" s="144" t="s">
        <v>122</v>
      </c>
      <c r="C3703" s="144" t="s">
        <v>18</v>
      </c>
      <c r="D3703" s="145" t="n">
        <v>0.0002</v>
      </c>
      <c r="E3703" s="145" t="n">
        <v>-2E-006</v>
      </c>
      <c r="F3703" s="149" t="n">
        <f aca="false">IF(REF_DT&lt;=LastDay,INDEX(IntraMonth_Buckets,MATCH($A3703,IntraSumMonths,0),1),INDEX(BucketTable,MATCH($A3703,SumMonths,0),1))</f>
        <v>2</v>
      </c>
      <c r="G3703" s="144" t="str">
        <f aca="false">INDEX(Book_Type,MATCH($B3703,Book,0),1)</f>
        <v>D</v>
      </c>
      <c r="H3703" s="144" t="str">
        <f aca="false">$F3703&amp;$C3703</f>
        <v>2NGI-MALIN</v>
      </c>
    </row>
    <row r="3704" customFormat="false" ht="12.75" hidden="false" customHeight="false" outlineLevel="0" collapsed="false">
      <c r="A3704" s="148" t="n">
        <v>37196</v>
      </c>
      <c r="B3704" s="144" t="s">
        <v>122</v>
      </c>
      <c r="C3704" s="144" t="s">
        <v>13</v>
      </c>
      <c r="D3704" s="145" t="n">
        <v>-149914.8795</v>
      </c>
      <c r="E3704" s="145" t="n">
        <v>0</v>
      </c>
      <c r="F3704" s="149" t="n">
        <f aca="false">IF(REF_DT&lt;=LastDay,INDEX(IntraMonth_Buckets,MATCH($A3704,IntraSumMonths,0),1),INDEX(BucketTable,MATCH($A3704,SumMonths,0),1))</f>
        <v>2</v>
      </c>
      <c r="G3704" s="144" t="str">
        <f aca="false">INDEX(Book_Type,MATCH($B3704,Book,0),1)</f>
        <v>D</v>
      </c>
      <c r="H3704" s="144" t="str">
        <f aca="false">$F3704&amp;$C3704</f>
        <v>2NGI-PGE/CG</v>
      </c>
    </row>
    <row r="3705" customFormat="false" ht="12.75" hidden="false" customHeight="false" outlineLevel="0" collapsed="false">
      <c r="A3705" s="148" t="n">
        <v>37196</v>
      </c>
      <c r="B3705" s="144" t="s">
        <v>122</v>
      </c>
      <c r="C3705" s="144" t="s">
        <v>20</v>
      </c>
      <c r="D3705" s="145" t="n">
        <v>-674616.9583</v>
      </c>
      <c r="E3705" s="145" t="n">
        <v>67461.69583</v>
      </c>
      <c r="F3705" s="149" t="n">
        <f aca="false">IF(REF_DT&lt;=LastDay,INDEX(IntraMonth_Buckets,MATCH($A3705,IntraSumMonths,0),1),INDEX(BucketTable,MATCH($A3705,SumMonths,0),1))</f>
        <v>2</v>
      </c>
      <c r="G3705" s="144" t="str">
        <f aca="false">INDEX(Book_Type,MATCH($B3705,Book,0),1)</f>
        <v>D</v>
      </c>
      <c r="H3705" s="144" t="str">
        <f aca="false">$F3705&amp;$C3705</f>
        <v>2NGI-SOCAL</v>
      </c>
    </row>
    <row r="3706" customFormat="false" ht="12.75" hidden="false" customHeight="false" outlineLevel="0" collapsed="false">
      <c r="A3706" s="148" t="n">
        <v>37226</v>
      </c>
      <c r="B3706" s="144" t="s">
        <v>122</v>
      </c>
      <c r="C3706" s="144" t="s">
        <v>46</v>
      </c>
      <c r="D3706" s="145" t="n">
        <v>-0.0001</v>
      </c>
      <c r="E3706" s="145" t="n">
        <v>1E-005</v>
      </c>
      <c r="F3706" s="149" t="n">
        <f aca="false">IF(REF_DT&lt;=LastDay,INDEX(IntraMonth_Buckets,MATCH($A3706,IntraSumMonths,0),1),INDEX(BucketTable,MATCH($A3706,SumMonths,0),1))</f>
        <v>3</v>
      </c>
      <c r="G3706" s="144" t="str">
        <f aca="false">INDEX(Book_Type,MATCH($B3706,Book,0),1)</f>
        <v>D</v>
      </c>
      <c r="H3706" s="144" t="str">
        <f aca="false">$F3706&amp;$C3706</f>
        <v>3IF-ELPO/PERMIAN</v>
      </c>
    </row>
    <row r="3707" customFormat="false" ht="12.75" hidden="false" customHeight="false" outlineLevel="0" collapsed="false">
      <c r="A3707" s="148" t="n">
        <v>37226</v>
      </c>
      <c r="B3707" s="144" t="s">
        <v>122</v>
      </c>
      <c r="C3707" s="144" t="s">
        <v>51</v>
      </c>
      <c r="D3707" s="145" t="n">
        <v>2736553.4189</v>
      </c>
      <c r="E3707" s="145" t="n">
        <v>-273655.34189</v>
      </c>
      <c r="F3707" s="149" t="n">
        <f aca="false">IF(REF_DT&lt;=LastDay,INDEX(IntraMonth_Buckets,MATCH($A3707,IntraSumMonths,0),1),INDEX(BucketTable,MATCH($A3707,SumMonths,0),1))</f>
        <v>3</v>
      </c>
      <c r="G3707" s="144" t="str">
        <f aca="false">INDEX(Book_Type,MATCH($B3707,Book,0),1)</f>
        <v>D</v>
      </c>
      <c r="H3707" s="144" t="str">
        <f aca="false">$F3707&amp;$C3707</f>
        <v>3IF-ELPO/SJ</v>
      </c>
    </row>
    <row r="3708" customFormat="false" ht="12.75" hidden="false" customHeight="false" outlineLevel="0" collapsed="false">
      <c r="A3708" s="148" t="n">
        <v>37226</v>
      </c>
      <c r="B3708" s="144" t="s">
        <v>122</v>
      </c>
      <c r="C3708" s="144" t="s">
        <v>158</v>
      </c>
      <c r="D3708" s="145" t="n">
        <v>0</v>
      </c>
      <c r="E3708" s="145" t="n">
        <v>0</v>
      </c>
      <c r="F3708" s="149" t="n">
        <f aca="false">IF(REF_DT&lt;=LastDay,INDEX(IntraMonth_Buckets,MATCH($A3708,IntraSumMonths,0),1),INDEX(BucketTable,MATCH($A3708,SumMonths,0),1))</f>
        <v>3</v>
      </c>
      <c r="G3708" s="144" t="str">
        <f aca="false">INDEX(Book_Type,MATCH($B3708,Book,0),1)</f>
        <v>D</v>
      </c>
      <c r="H3708" s="144" t="str">
        <f aca="false">$F3708&amp;$C3708</f>
        <v>3IF-HPL/SHPCHAN</v>
      </c>
    </row>
    <row r="3709" customFormat="false" ht="12.75" hidden="false" customHeight="false" outlineLevel="0" collapsed="false">
      <c r="A3709" s="148" t="n">
        <v>37226</v>
      </c>
      <c r="B3709" s="144" t="s">
        <v>122</v>
      </c>
      <c r="C3709" s="144" t="s">
        <v>27</v>
      </c>
      <c r="D3709" s="145" t="n">
        <v>-1932594.2226</v>
      </c>
      <c r="E3709" s="145" t="n">
        <v>193259.42226</v>
      </c>
      <c r="F3709" s="149" t="n">
        <f aca="false">IF(REF_DT&lt;=LastDay,INDEX(IntraMonth_Buckets,MATCH($A3709,IntraSumMonths,0),1),INDEX(BucketTable,MATCH($A3709,SumMonths,0),1))</f>
        <v>3</v>
      </c>
      <c r="G3709" s="144" t="str">
        <f aca="false">INDEX(Book_Type,MATCH($B3709,Book,0),1)</f>
        <v>D</v>
      </c>
      <c r="H3709" s="144" t="str">
        <f aca="false">$F3709&amp;$C3709</f>
        <v>3IF-NWPL_ROCKY_M</v>
      </c>
    </row>
    <row r="3710" customFormat="false" ht="12.75" hidden="false" customHeight="false" outlineLevel="0" collapsed="false">
      <c r="A3710" s="148" t="n">
        <v>37226</v>
      </c>
      <c r="B3710" s="144" t="s">
        <v>122</v>
      </c>
      <c r="C3710" s="144" t="s">
        <v>18</v>
      </c>
      <c r="D3710" s="145" t="n">
        <v>-154607.538</v>
      </c>
      <c r="E3710" s="145" t="n">
        <v>1546.07538</v>
      </c>
      <c r="F3710" s="149" t="n">
        <f aca="false">IF(REF_DT&lt;=LastDay,INDEX(IntraMonth_Buckets,MATCH($A3710,IntraSumMonths,0),1),INDEX(BucketTable,MATCH($A3710,SumMonths,0),1))</f>
        <v>3</v>
      </c>
      <c r="G3710" s="144" t="str">
        <f aca="false">INDEX(Book_Type,MATCH($B3710,Book,0),1)</f>
        <v>D</v>
      </c>
      <c r="H3710" s="144" t="str">
        <f aca="false">$F3710&amp;$C3710</f>
        <v>3NGI-MALIN</v>
      </c>
    </row>
    <row r="3711" customFormat="false" ht="12.75" hidden="false" customHeight="false" outlineLevel="0" collapsed="false">
      <c r="A3711" s="148" t="n">
        <v>37226</v>
      </c>
      <c r="B3711" s="144" t="s">
        <v>122</v>
      </c>
      <c r="C3711" s="144" t="s">
        <v>13</v>
      </c>
      <c r="D3711" s="145" t="n">
        <v>-773037.6888</v>
      </c>
      <c r="E3711" s="145" t="n">
        <v>0</v>
      </c>
      <c r="F3711" s="149" t="n">
        <f aca="false">IF(REF_DT&lt;=LastDay,INDEX(IntraMonth_Buckets,MATCH($A3711,IntraSumMonths,0),1),INDEX(BucketTable,MATCH($A3711,SumMonths,0),1))</f>
        <v>3</v>
      </c>
      <c r="G3711" s="144" t="str">
        <f aca="false">INDEX(Book_Type,MATCH($B3711,Book,0),1)</f>
        <v>D</v>
      </c>
      <c r="H3711" s="144" t="str">
        <f aca="false">$F3711&amp;$C3711</f>
        <v>3NGI-PGE/CG</v>
      </c>
    </row>
    <row r="3712" customFormat="false" ht="12.75" hidden="false" customHeight="false" outlineLevel="0" collapsed="false">
      <c r="A3712" s="148" t="n">
        <v>37226</v>
      </c>
      <c r="B3712" s="144" t="s">
        <v>122</v>
      </c>
      <c r="C3712" s="144" t="s">
        <v>20</v>
      </c>
      <c r="D3712" s="145" t="n">
        <v>-1004948.9957</v>
      </c>
      <c r="E3712" s="145" t="n">
        <v>100494.89957</v>
      </c>
      <c r="F3712" s="149" t="n">
        <f aca="false">IF(REF_DT&lt;=LastDay,INDEX(IntraMonth_Buckets,MATCH($A3712,IntraSumMonths,0),1),INDEX(BucketTable,MATCH($A3712,SumMonths,0),1))</f>
        <v>3</v>
      </c>
      <c r="G3712" s="144" t="str">
        <f aca="false">INDEX(Book_Type,MATCH($B3712,Book,0),1)</f>
        <v>D</v>
      </c>
      <c r="H3712" s="144" t="str">
        <f aca="false">$F3712&amp;$C3712</f>
        <v>3NGI-SOCAL</v>
      </c>
    </row>
    <row r="3713" customFormat="false" ht="12.75" hidden="false" customHeight="false" outlineLevel="0" collapsed="false">
      <c r="A3713" s="148" t="n">
        <v>37257</v>
      </c>
      <c r="B3713" s="144" t="s">
        <v>122</v>
      </c>
      <c r="C3713" s="144" t="s">
        <v>46</v>
      </c>
      <c r="D3713" s="145" t="n">
        <v>0</v>
      </c>
      <c r="E3713" s="145" t="n">
        <v>0</v>
      </c>
      <c r="F3713" s="149" t="n">
        <f aca="false">IF(REF_DT&lt;=LastDay,INDEX(IntraMonth_Buckets,MATCH($A3713,IntraSumMonths,0),1),INDEX(BucketTable,MATCH($A3713,SumMonths,0),1))</f>
        <v>3</v>
      </c>
      <c r="G3713" s="144" t="str">
        <f aca="false">INDEX(Book_Type,MATCH($B3713,Book,0),1)</f>
        <v>D</v>
      </c>
      <c r="H3713" s="144" t="str">
        <f aca="false">$F3713&amp;$C3713</f>
        <v>3IF-ELPO/PERMIAN</v>
      </c>
    </row>
    <row r="3714" customFormat="false" ht="12.75" hidden="false" customHeight="false" outlineLevel="0" collapsed="false">
      <c r="A3714" s="148" t="n">
        <v>37257</v>
      </c>
      <c r="B3714" s="144" t="s">
        <v>122</v>
      </c>
      <c r="C3714" s="144" t="s">
        <v>51</v>
      </c>
      <c r="D3714" s="145" t="n">
        <v>2422602.6944</v>
      </c>
      <c r="E3714" s="145" t="n">
        <v>-242260.26944</v>
      </c>
      <c r="F3714" s="149" t="n">
        <f aca="false">IF(REF_DT&lt;=LastDay,INDEX(IntraMonth_Buckets,MATCH($A3714,IntraSumMonths,0),1),INDEX(BucketTable,MATCH($A3714,SumMonths,0),1))</f>
        <v>3</v>
      </c>
      <c r="G3714" s="144" t="str">
        <f aca="false">INDEX(Book_Type,MATCH($B3714,Book,0),1)</f>
        <v>D</v>
      </c>
      <c r="H3714" s="144" t="str">
        <f aca="false">$F3714&amp;$C3714</f>
        <v>3IF-ELPO/SJ</v>
      </c>
    </row>
    <row r="3715" customFormat="false" ht="12.75" hidden="false" customHeight="false" outlineLevel="0" collapsed="false">
      <c r="A3715" s="148" t="n">
        <v>37257</v>
      </c>
      <c r="B3715" s="144" t="s">
        <v>122</v>
      </c>
      <c r="C3715" s="144" t="s">
        <v>158</v>
      </c>
      <c r="D3715" s="145" t="n">
        <v>0</v>
      </c>
      <c r="E3715" s="145" t="n">
        <v>0</v>
      </c>
      <c r="F3715" s="149" t="n">
        <f aca="false">IF(REF_DT&lt;=LastDay,INDEX(IntraMonth_Buckets,MATCH($A3715,IntraSumMonths,0),1),INDEX(BucketTable,MATCH($A3715,SumMonths,0),1))</f>
        <v>3</v>
      </c>
      <c r="G3715" s="144" t="str">
        <f aca="false">INDEX(Book_Type,MATCH($B3715,Book,0),1)</f>
        <v>D</v>
      </c>
      <c r="H3715" s="144" t="str">
        <f aca="false">$F3715&amp;$C3715</f>
        <v>3IF-HPL/SHPCHAN</v>
      </c>
    </row>
    <row r="3716" customFormat="false" ht="12.75" hidden="false" customHeight="false" outlineLevel="0" collapsed="false">
      <c r="A3716" s="148" t="n">
        <v>37257</v>
      </c>
      <c r="B3716" s="144" t="s">
        <v>122</v>
      </c>
      <c r="C3716" s="144" t="s">
        <v>27</v>
      </c>
      <c r="D3716" s="145" t="n">
        <v>-1928823.8011</v>
      </c>
      <c r="E3716" s="145" t="n">
        <v>192882.38011</v>
      </c>
      <c r="F3716" s="149" t="n">
        <f aca="false">IF(REF_DT&lt;=LastDay,INDEX(IntraMonth_Buckets,MATCH($A3716,IntraSumMonths,0),1),INDEX(BucketTable,MATCH($A3716,SumMonths,0),1))</f>
        <v>3</v>
      </c>
      <c r="G3716" s="144" t="str">
        <f aca="false">INDEX(Book_Type,MATCH($B3716,Book,0),1)</f>
        <v>D</v>
      </c>
      <c r="H3716" s="144" t="str">
        <f aca="false">$F3716&amp;$C3716</f>
        <v>3IF-NWPL_ROCKY_M</v>
      </c>
    </row>
    <row r="3717" customFormat="false" ht="12.75" hidden="false" customHeight="false" outlineLevel="0" collapsed="false">
      <c r="A3717" s="148" t="n">
        <v>37257</v>
      </c>
      <c r="B3717" s="144" t="s">
        <v>122</v>
      </c>
      <c r="C3717" s="144" t="s">
        <v>18</v>
      </c>
      <c r="D3717" s="145" t="n">
        <v>-154305.904</v>
      </c>
      <c r="E3717" s="145" t="n">
        <v>1543.05904</v>
      </c>
      <c r="F3717" s="149" t="n">
        <f aca="false">IF(REF_DT&lt;=LastDay,INDEX(IntraMonth_Buckets,MATCH($A3717,IntraSumMonths,0),1),INDEX(BucketTable,MATCH($A3717,SumMonths,0),1))</f>
        <v>3</v>
      </c>
      <c r="G3717" s="144" t="str">
        <f aca="false">INDEX(Book_Type,MATCH($B3717,Book,0),1)</f>
        <v>D</v>
      </c>
      <c r="H3717" s="144" t="str">
        <f aca="false">$F3717&amp;$C3717</f>
        <v>3NGI-MALIN</v>
      </c>
    </row>
    <row r="3718" customFormat="false" ht="12.75" hidden="false" customHeight="false" outlineLevel="0" collapsed="false">
      <c r="A3718" s="148" t="n">
        <v>37257</v>
      </c>
      <c r="B3718" s="144" t="s">
        <v>122</v>
      </c>
      <c r="C3718" s="144" t="s">
        <v>13</v>
      </c>
      <c r="D3718" s="145" t="n">
        <v>-771529.5205</v>
      </c>
      <c r="E3718" s="145" t="n">
        <v>0</v>
      </c>
      <c r="F3718" s="149" t="n">
        <f aca="false">IF(REF_DT&lt;=LastDay,INDEX(IntraMonth_Buckets,MATCH($A3718,IntraSumMonths,0),1),INDEX(BucketTable,MATCH($A3718,SumMonths,0),1))</f>
        <v>3</v>
      </c>
      <c r="G3718" s="144" t="str">
        <f aca="false">INDEX(Book_Type,MATCH($B3718,Book,0),1)</f>
        <v>D</v>
      </c>
      <c r="H3718" s="144" t="str">
        <f aca="false">$F3718&amp;$C3718</f>
        <v>3NGI-PGE/CG</v>
      </c>
    </row>
    <row r="3719" customFormat="false" ht="12.75" hidden="false" customHeight="false" outlineLevel="0" collapsed="false">
      <c r="A3719" s="148" t="n">
        <v>37257</v>
      </c>
      <c r="B3719" s="144" t="s">
        <v>122</v>
      </c>
      <c r="C3719" s="144" t="s">
        <v>20</v>
      </c>
      <c r="D3719" s="145" t="n">
        <v>-925835.4246</v>
      </c>
      <c r="E3719" s="145" t="n">
        <v>92583.54246</v>
      </c>
      <c r="F3719" s="149" t="n">
        <f aca="false">IF(REF_DT&lt;=LastDay,INDEX(IntraMonth_Buckets,MATCH($A3719,IntraSumMonths,0),1),INDEX(BucketTable,MATCH($A3719,SumMonths,0),1))</f>
        <v>3</v>
      </c>
      <c r="G3719" s="144" t="str">
        <f aca="false">INDEX(Book_Type,MATCH($B3719,Book,0),1)</f>
        <v>D</v>
      </c>
      <c r="H3719" s="144" t="str">
        <f aca="false">$F3719&amp;$C3719</f>
        <v>3NGI-SOCAL</v>
      </c>
    </row>
    <row r="3720" customFormat="false" ht="12.75" hidden="false" customHeight="false" outlineLevel="0" collapsed="false">
      <c r="A3720" s="148" t="n">
        <v>37288</v>
      </c>
      <c r="B3720" s="144" t="s">
        <v>122</v>
      </c>
      <c r="C3720" s="144" t="s">
        <v>46</v>
      </c>
      <c r="D3720" s="145" t="n">
        <v>0.0001</v>
      </c>
      <c r="E3720" s="145" t="n">
        <v>-1E-005</v>
      </c>
      <c r="F3720" s="149" t="n">
        <f aca="false">IF(REF_DT&lt;=LastDay,INDEX(IntraMonth_Buckets,MATCH($A3720,IntraSumMonths,0),1),INDEX(BucketTable,MATCH($A3720,SumMonths,0),1))</f>
        <v>3</v>
      </c>
      <c r="G3720" s="144" t="str">
        <f aca="false">INDEX(Book_Type,MATCH($B3720,Book,0),1)</f>
        <v>D</v>
      </c>
      <c r="H3720" s="144" t="str">
        <f aca="false">$F3720&amp;$C3720</f>
        <v>3IF-ELPO/PERMIAN</v>
      </c>
    </row>
    <row r="3721" customFormat="false" ht="12.75" hidden="false" customHeight="false" outlineLevel="0" collapsed="false">
      <c r="A3721" s="148" t="n">
        <v>37288</v>
      </c>
      <c r="B3721" s="144" t="s">
        <v>122</v>
      </c>
      <c r="C3721" s="144" t="s">
        <v>51</v>
      </c>
      <c r="D3721" s="145" t="n">
        <v>1905669.2452</v>
      </c>
      <c r="E3721" s="145" t="n">
        <v>-190566.92452</v>
      </c>
      <c r="F3721" s="149" t="n">
        <f aca="false">IF(REF_DT&lt;=LastDay,INDEX(IntraMonth_Buckets,MATCH($A3721,IntraSumMonths,0),1),INDEX(BucketTable,MATCH($A3721,SumMonths,0),1))</f>
        <v>3</v>
      </c>
      <c r="G3721" s="144" t="str">
        <f aca="false">INDEX(Book_Type,MATCH($B3721,Book,0),1)</f>
        <v>D</v>
      </c>
      <c r="H3721" s="144" t="str">
        <f aca="false">$F3721&amp;$C3721</f>
        <v>3IF-ELPO/SJ</v>
      </c>
    </row>
    <row r="3722" customFormat="false" ht="12.75" hidden="false" customHeight="false" outlineLevel="0" collapsed="false">
      <c r="A3722" s="148" t="n">
        <v>37288</v>
      </c>
      <c r="B3722" s="144" t="s">
        <v>122</v>
      </c>
      <c r="C3722" s="144" t="s">
        <v>158</v>
      </c>
      <c r="D3722" s="145" t="n">
        <v>0</v>
      </c>
      <c r="E3722" s="145" t="n">
        <v>0</v>
      </c>
      <c r="F3722" s="149" t="n">
        <f aca="false">IF(REF_DT&lt;=LastDay,INDEX(IntraMonth_Buckets,MATCH($A3722,IntraSumMonths,0),1),INDEX(BucketTable,MATCH($A3722,SumMonths,0),1))</f>
        <v>3</v>
      </c>
      <c r="G3722" s="144" t="str">
        <f aca="false">INDEX(Book_Type,MATCH($B3722,Book,0),1)</f>
        <v>D</v>
      </c>
      <c r="H3722" s="144" t="str">
        <f aca="false">$F3722&amp;$C3722</f>
        <v>3IF-HPL/SHPCHAN</v>
      </c>
    </row>
    <row r="3723" customFormat="false" ht="12.75" hidden="false" customHeight="false" outlineLevel="0" collapsed="false">
      <c r="A3723" s="148" t="n">
        <v>37288</v>
      </c>
      <c r="B3723" s="144" t="s">
        <v>122</v>
      </c>
      <c r="C3723" s="144" t="s">
        <v>27</v>
      </c>
      <c r="D3723" s="145" t="n">
        <v>-1738749.3113</v>
      </c>
      <c r="E3723" s="145" t="n">
        <v>173874.93113</v>
      </c>
      <c r="F3723" s="149" t="n">
        <f aca="false">IF(REF_DT&lt;=LastDay,INDEX(IntraMonth_Buckets,MATCH($A3723,IntraSumMonths,0),1),INDEX(BucketTable,MATCH($A3723,SumMonths,0),1))</f>
        <v>3</v>
      </c>
      <c r="G3723" s="144" t="str">
        <f aca="false">INDEX(Book_Type,MATCH($B3723,Book,0),1)</f>
        <v>D</v>
      </c>
      <c r="H3723" s="144" t="str">
        <f aca="false">$F3723&amp;$C3723</f>
        <v>3IF-NWPL_ROCKY_M</v>
      </c>
    </row>
    <row r="3724" customFormat="false" ht="12.75" hidden="false" customHeight="false" outlineLevel="0" collapsed="false">
      <c r="A3724" s="148" t="n">
        <v>37288</v>
      </c>
      <c r="B3724" s="144" t="s">
        <v>122</v>
      </c>
      <c r="C3724" s="144" t="s">
        <v>18</v>
      </c>
      <c r="D3724" s="145" t="n">
        <v>-139099.9447</v>
      </c>
      <c r="E3724" s="145" t="n">
        <v>1390.999447</v>
      </c>
      <c r="F3724" s="149" t="n">
        <f aca="false">IF(REF_DT&lt;=LastDay,INDEX(IntraMonth_Buckets,MATCH($A3724,IntraSumMonths,0),1),INDEX(BucketTable,MATCH($A3724,SumMonths,0),1))</f>
        <v>3</v>
      </c>
      <c r="G3724" s="144" t="str">
        <f aca="false">INDEX(Book_Type,MATCH($B3724,Book,0),1)</f>
        <v>D</v>
      </c>
      <c r="H3724" s="144" t="str">
        <f aca="false">$F3724&amp;$C3724</f>
        <v>3NGI-MALIN</v>
      </c>
    </row>
    <row r="3725" customFormat="false" ht="12.75" hidden="false" customHeight="false" outlineLevel="0" collapsed="false">
      <c r="A3725" s="148" t="n">
        <v>37288</v>
      </c>
      <c r="B3725" s="144" t="s">
        <v>122</v>
      </c>
      <c r="C3725" s="144" t="s">
        <v>13</v>
      </c>
      <c r="D3725" s="145" t="n">
        <v>-695499.7247</v>
      </c>
      <c r="E3725" s="145" t="n">
        <v>0</v>
      </c>
      <c r="F3725" s="149" t="n">
        <f aca="false">IF(REF_DT&lt;=LastDay,INDEX(IntraMonth_Buckets,MATCH($A3725,IntraSumMonths,0),1),INDEX(BucketTable,MATCH($A3725,SumMonths,0),1))</f>
        <v>3</v>
      </c>
      <c r="G3725" s="144" t="str">
        <f aca="false">INDEX(Book_Type,MATCH($B3725,Book,0),1)</f>
        <v>D</v>
      </c>
      <c r="H3725" s="144" t="str">
        <f aca="false">$F3725&amp;$C3725</f>
        <v>3NGI-PGE/CG</v>
      </c>
    </row>
    <row r="3726" customFormat="false" ht="12.75" hidden="false" customHeight="false" outlineLevel="0" collapsed="false">
      <c r="A3726" s="148" t="n">
        <v>37288</v>
      </c>
      <c r="B3726" s="144" t="s">
        <v>122</v>
      </c>
      <c r="C3726" s="144" t="s">
        <v>20</v>
      </c>
      <c r="D3726" s="145" t="n">
        <v>-625949.752</v>
      </c>
      <c r="E3726" s="145" t="n">
        <v>62594.9752</v>
      </c>
      <c r="F3726" s="149" t="n">
        <f aca="false">IF(REF_DT&lt;=LastDay,INDEX(IntraMonth_Buckets,MATCH($A3726,IntraSumMonths,0),1),INDEX(BucketTable,MATCH($A3726,SumMonths,0),1))</f>
        <v>3</v>
      </c>
      <c r="G3726" s="144" t="str">
        <f aca="false">INDEX(Book_Type,MATCH($B3726,Book,0),1)</f>
        <v>D</v>
      </c>
      <c r="H3726" s="144" t="str">
        <f aca="false">$F3726&amp;$C3726</f>
        <v>3NGI-SOCAL</v>
      </c>
    </row>
    <row r="3727" customFormat="false" ht="12.75" hidden="false" customHeight="false" outlineLevel="0" collapsed="false">
      <c r="A3727" s="148" t="n">
        <v>37316</v>
      </c>
      <c r="B3727" s="144" t="s">
        <v>122</v>
      </c>
      <c r="C3727" s="144" t="s">
        <v>46</v>
      </c>
      <c r="D3727" s="145" t="n">
        <v>0</v>
      </c>
      <c r="E3727" s="145" t="n">
        <v>0</v>
      </c>
      <c r="F3727" s="149" t="n">
        <f aca="false">IF(REF_DT&lt;=LastDay,INDEX(IntraMonth_Buckets,MATCH($A3727,IntraSumMonths,0),1),INDEX(BucketTable,MATCH($A3727,SumMonths,0),1))</f>
        <v>3</v>
      </c>
      <c r="G3727" s="144" t="str">
        <f aca="false">INDEX(Book_Type,MATCH($B3727,Book,0),1)</f>
        <v>D</v>
      </c>
      <c r="H3727" s="144" t="str">
        <f aca="false">$F3727&amp;$C3727</f>
        <v>3IF-ELPO/PERMIAN</v>
      </c>
    </row>
    <row r="3728" customFormat="false" ht="12.75" hidden="false" customHeight="false" outlineLevel="0" collapsed="false">
      <c r="A3728" s="148" t="n">
        <v>37316</v>
      </c>
      <c r="B3728" s="144" t="s">
        <v>122</v>
      </c>
      <c r="C3728" s="144" t="s">
        <v>51</v>
      </c>
      <c r="D3728" s="145" t="n">
        <v>2106337.0072</v>
      </c>
      <c r="E3728" s="145" t="n">
        <v>-210633.70072</v>
      </c>
      <c r="F3728" s="149" t="n">
        <f aca="false">IF(REF_DT&lt;=LastDay,INDEX(IntraMonth_Buckets,MATCH($A3728,IntraSumMonths,0),1),INDEX(BucketTable,MATCH($A3728,SumMonths,0),1))</f>
        <v>3</v>
      </c>
      <c r="G3728" s="144" t="str">
        <f aca="false">INDEX(Book_Type,MATCH($B3728,Book,0),1)</f>
        <v>D</v>
      </c>
      <c r="H3728" s="144" t="str">
        <f aca="false">$F3728&amp;$C3728</f>
        <v>3IF-ELPO/SJ</v>
      </c>
    </row>
    <row r="3729" customFormat="false" ht="12.75" hidden="false" customHeight="false" outlineLevel="0" collapsed="false">
      <c r="A3729" s="148" t="n">
        <v>37316</v>
      </c>
      <c r="B3729" s="144" t="s">
        <v>122</v>
      </c>
      <c r="C3729" s="144" t="s">
        <v>158</v>
      </c>
      <c r="D3729" s="145" t="n">
        <v>0</v>
      </c>
      <c r="E3729" s="145" t="n">
        <v>0</v>
      </c>
      <c r="F3729" s="149" t="n">
        <f aca="false">IF(REF_DT&lt;=LastDay,INDEX(IntraMonth_Buckets,MATCH($A3729,IntraSumMonths,0),1),INDEX(BucketTable,MATCH($A3729,SumMonths,0),1))</f>
        <v>3</v>
      </c>
      <c r="G3729" s="144" t="str">
        <f aca="false">INDEX(Book_Type,MATCH($B3729,Book,0),1)</f>
        <v>D</v>
      </c>
      <c r="H3729" s="144" t="str">
        <f aca="false">$F3729&amp;$C3729</f>
        <v>3IF-HPL/SHPCHAN</v>
      </c>
    </row>
    <row r="3730" customFormat="false" ht="12.75" hidden="false" customHeight="false" outlineLevel="0" collapsed="false">
      <c r="A3730" s="148" t="n">
        <v>37316</v>
      </c>
      <c r="B3730" s="144" t="s">
        <v>122</v>
      </c>
      <c r="C3730" s="144" t="s">
        <v>27</v>
      </c>
      <c r="D3730" s="145" t="n">
        <v>-1921840.335</v>
      </c>
      <c r="E3730" s="145" t="n">
        <v>192184.0335</v>
      </c>
      <c r="F3730" s="149" t="n">
        <f aca="false">IF(REF_DT&lt;=LastDay,INDEX(IntraMonth_Buckets,MATCH($A3730,IntraSumMonths,0),1),INDEX(BucketTable,MATCH($A3730,SumMonths,0),1))</f>
        <v>3</v>
      </c>
      <c r="G3730" s="144" t="str">
        <f aca="false">INDEX(Book_Type,MATCH($B3730,Book,0),1)</f>
        <v>D</v>
      </c>
      <c r="H3730" s="144" t="str">
        <f aca="false">$F3730&amp;$C3730</f>
        <v>3IF-NWPL_ROCKY_M</v>
      </c>
    </row>
    <row r="3731" customFormat="false" ht="12.75" hidden="false" customHeight="false" outlineLevel="0" collapsed="false">
      <c r="A3731" s="148" t="n">
        <v>37316</v>
      </c>
      <c r="B3731" s="144" t="s">
        <v>122</v>
      </c>
      <c r="C3731" s="144" t="s">
        <v>18</v>
      </c>
      <c r="D3731" s="145" t="n">
        <v>-153747.2268</v>
      </c>
      <c r="E3731" s="145" t="n">
        <v>1537.472268</v>
      </c>
      <c r="F3731" s="149" t="n">
        <f aca="false">IF(REF_DT&lt;=LastDay,INDEX(IntraMonth_Buckets,MATCH($A3731,IntraSumMonths,0),1),INDEX(BucketTable,MATCH($A3731,SumMonths,0),1))</f>
        <v>3</v>
      </c>
      <c r="G3731" s="144" t="str">
        <f aca="false">INDEX(Book_Type,MATCH($B3731,Book,0),1)</f>
        <v>D</v>
      </c>
      <c r="H3731" s="144" t="str">
        <f aca="false">$F3731&amp;$C3731</f>
        <v>3NGI-MALIN</v>
      </c>
    </row>
    <row r="3732" customFormat="false" ht="12.75" hidden="false" customHeight="false" outlineLevel="0" collapsed="false">
      <c r="A3732" s="148" t="n">
        <v>37316</v>
      </c>
      <c r="B3732" s="144" t="s">
        <v>122</v>
      </c>
      <c r="C3732" s="144" t="s">
        <v>13</v>
      </c>
      <c r="D3732" s="145" t="n">
        <v>-768736.134</v>
      </c>
      <c r="E3732" s="145" t="n">
        <v>0</v>
      </c>
      <c r="F3732" s="149" t="n">
        <f aca="false">IF(REF_DT&lt;=LastDay,INDEX(IntraMonth_Buckets,MATCH($A3732,IntraSumMonths,0),1),INDEX(BucketTable,MATCH($A3732,SumMonths,0),1))</f>
        <v>3</v>
      </c>
      <c r="G3732" s="144" t="str">
        <f aca="false">INDEX(Book_Type,MATCH($B3732,Book,0),1)</f>
        <v>D</v>
      </c>
      <c r="H3732" s="144" t="str">
        <f aca="false">$F3732&amp;$C3732</f>
        <v>3NGI-PGE/CG</v>
      </c>
    </row>
    <row r="3733" customFormat="false" ht="12.75" hidden="false" customHeight="false" outlineLevel="0" collapsed="false">
      <c r="A3733" s="148" t="n">
        <v>37316</v>
      </c>
      <c r="B3733" s="144" t="s">
        <v>122</v>
      </c>
      <c r="C3733" s="144" t="s">
        <v>20</v>
      </c>
      <c r="D3733" s="145" t="n">
        <v>-384368.067</v>
      </c>
      <c r="E3733" s="145" t="n">
        <v>38436.8067</v>
      </c>
      <c r="F3733" s="149" t="n">
        <f aca="false">IF(REF_DT&lt;=LastDay,INDEX(IntraMonth_Buckets,MATCH($A3733,IntraSumMonths,0),1),INDEX(BucketTable,MATCH($A3733,SumMonths,0),1))</f>
        <v>3</v>
      </c>
      <c r="G3733" s="144" t="str">
        <f aca="false">INDEX(Book_Type,MATCH($B3733,Book,0),1)</f>
        <v>D</v>
      </c>
      <c r="H3733" s="144" t="str">
        <f aca="false">$F3733&amp;$C3733</f>
        <v>3NGI-SOCAL</v>
      </c>
    </row>
    <row r="3734" customFormat="false" ht="12.75" hidden="false" customHeight="false" outlineLevel="0" collapsed="false">
      <c r="A3734" s="148" t="n">
        <v>37347</v>
      </c>
      <c r="B3734" s="144" t="s">
        <v>122</v>
      </c>
      <c r="C3734" s="144" t="s">
        <v>46</v>
      </c>
      <c r="D3734" s="145" t="n">
        <v>-148511.0895</v>
      </c>
      <c r="E3734" s="145" t="n">
        <v>14851.10895</v>
      </c>
      <c r="F3734" s="149" t="n">
        <f aca="false">IF(REF_DT&lt;=LastDay,INDEX(IntraMonth_Buckets,MATCH($A3734,IntraSumMonths,0),1),INDEX(BucketTable,MATCH($A3734,SumMonths,0),1))</f>
        <v>4</v>
      </c>
      <c r="G3734" s="144" t="str">
        <f aca="false">INDEX(Book_Type,MATCH($B3734,Book,0),1)</f>
        <v>D</v>
      </c>
      <c r="H3734" s="144" t="str">
        <f aca="false">$F3734&amp;$C3734</f>
        <v>4IF-ELPO/PERMIAN</v>
      </c>
    </row>
    <row r="3735" customFormat="false" ht="12.75" hidden="false" customHeight="false" outlineLevel="0" collapsed="false">
      <c r="A3735" s="148" t="n">
        <v>37347</v>
      </c>
      <c r="B3735" s="144" t="s">
        <v>122</v>
      </c>
      <c r="C3735" s="144" t="s">
        <v>51</v>
      </c>
      <c r="D3735" s="145" t="n">
        <v>222766.6342</v>
      </c>
      <c r="E3735" s="145" t="n">
        <v>-22276.66342</v>
      </c>
      <c r="F3735" s="149" t="n">
        <f aca="false">IF(REF_DT&lt;=LastDay,INDEX(IntraMonth_Buckets,MATCH($A3735,IntraSumMonths,0),1),INDEX(BucketTable,MATCH($A3735,SumMonths,0),1))</f>
        <v>4</v>
      </c>
      <c r="G3735" s="144" t="str">
        <f aca="false">INDEX(Book_Type,MATCH($B3735,Book,0),1)</f>
        <v>D</v>
      </c>
      <c r="H3735" s="144" t="str">
        <f aca="false">$F3735&amp;$C3735</f>
        <v>4IF-ELPO/SJ</v>
      </c>
    </row>
    <row r="3736" customFormat="false" ht="12.75" hidden="false" customHeight="false" outlineLevel="0" collapsed="false">
      <c r="A3736" s="148" t="n">
        <v>37347</v>
      </c>
      <c r="B3736" s="144" t="s">
        <v>122</v>
      </c>
      <c r="C3736" s="144" t="s">
        <v>66</v>
      </c>
      <c r="D3736" s="145" t="n">
        <v>-445533.2683</v>
      </c>
      <c r="E3736" s="145" t="n">
        <v>44553.32683</v>
      </c>
      <c r="F3736" s="149" t="n">
        <f aca="false">IF(REF_DT&lt;=LastDay,INDEX(IntraMonth_Buckets,MATCH($A3736,IntraSumMonths,0),1),INDEX(BucketTable,MATCH($A3736,SumMonths,0),1))</f>
        <v>4</v>
      </c>
      <c r="G3736" s="144" t="str">
        <f aca="false">INDEX(Book_Type,MATCH($B3736,Book,0),1)</f>
        <v>D</v>
      </c>
      <c r="H3736" s="144" t="str">
        <f aca="false">$F3736&amp;$C3736</f>
        <v>4IF-NTHWST/CANBR</v>
      </c>
    </row>
    <row r="3737" customFormat="false" ht="12.75" hidden="false" customHeight="false" outlineLevel="0" collapsed="false">
      <c r="A3737" s="148" t="n">
        <v>37347</v>
      </c>
      <c r="B3737" s="144" t="s">
        <v>122</v>
      </c>
      <c r="C3737" s="144" t="s">
        <v>27</v>
      </c>
      <c r="D3737" s="145" t="n">
        <v>-742555.4472</v>
      </c>
      <c r="E3737" s="145" t="n">
        <v>74255.54472</v>
      </c>
      <c r="F3737" s="149" t="n">
        <f aca="false">IF(REF_DT&lt;=LastDay,INDEX(IntraMonth_Buckets,MATCH($A3737,IntraSumMonths,0),1),INDEX(BucketTable,MATCH($A3737,SumMonths,0),1))</f>
        <v>4</v>
      </c>
      <c r="G3737" s="144" t="str">
        <f aca="false">INDEX(Book_Type,MATCH($B3737,Book,0),1)</f>
        <v>D</v>
      </c>
      <c r="H3737" s="144" t="str">
        <f aca="false">$F3737&amp;$C3737</f>
        <v>4IF-NWPL_ROCKY_M</v>
      </c>
    </row>
    <row r="3738" customFormat="false" ht="12.75" hidden="false" customHeight="false" outlineLevel="0" collapsed="false">
      <c r="A3738" s="148" t="n">
        <v>37347</v>
      </c>
      <c r="B3738" s="144" t="s">
        <v>122</v>
      </c>
      <c r="C3738" s="144" t="s">
        <v>18</v>
      </c>
      <c r="D3738" s="145" t="n">
        <v>-594044.3577</v>
      </c>
      <c r="E3738" s="145" t="n">
        <v>5940.443577</v>
      </c>
      <c r="F3738" s="149" t="n">
        <f aca="false">IF(REF_DT&lt;=LastDay,INDEX(IntraMonth_Buckets,MATCH($A3738,IntraSumMonths,0),1),INDEX(BucketTable,MATCH($A3738,SumMonths,0),1))</f>
        <v>4</v>
      </c>
      <c r="G3738" s="144" t="str">
        <f aca="false">INDEX(Book_Type,MATCH($B3738,Book,0),1)</f>
        <v>D</v>
      </c>
      <c r="H3738" s="144" t="str">
        <f aca="false">$F3738&amp;$C3738</f>
        <v>4NGI-MALIN</v>
      </c>
    </row>
    <row r="3739" customFormat="false" ht="12.75" hidden="false" customHeight="false" outlineLevel="0" collapsed="false">
      <c r="A3739" s="148" t="n">
        <v>37347</v>
      </c>
      <c r="B3739" s="144" t="s">
        <v>122</v>
      </c>
      <c r="C3739" s="144" t="s">
        <v>13</v>
      </c>
      <c r="D3739" s="145" t="n">
        <v>445533.2683</v>
      </c>
      <c r="E3739" s="145" t="n">
        <v>0</v>
      </c>
      <c r="F3739" s="149" t="n">
        <f aca="false">IF(REF_DT&lt;=LastDay,INDEX(IntraMonth_Buckets,MATCH($A3739,IntraSumMonths,0),1),INDEX(BucketTable,MATCH($A3739,SumMonths,0),1))</f>
        <v>4</v>
      </c>
      <c r="G3739" s="144" t="str">
        <f aca="false">INDEX(Book_Type,MATCH($B3739,Book,0),1)</f>
        <v>D</v>
      </c>
      <c r="H3739" s="144" t="str">
        <f aca="false">$F3739&amp;$C3739</f>
        <v>4NGI-PGE/CG</v>
      </c>
    </row>
    <row r="3740" customFormat="false" ht="12.75" hidden="false" customHeight="false" outlineLevel="0" collapsed="false">
      <c r="A3740" s="148" t="n">
        <v>37347</v>
      </c>
      <c r="B3740" s="144" t="s">
        <v>122</v>
      </c>
      <c r="C3740" s="144" t="s">
        <v>20</v>
      </c>
      <c r="D3740" s="145" t="n">
        <v>-297022.1788</v>
      </c>
      <c r="E3740" s="145" t="n">
        <v>29702.21788</v>
      </c>
      <c r="F3740" s="149" t="n">
        <f aca="false">IF(REF_DT&lt;=LastDay,INDEX(IntraMonth_Buckets,MATCH($A3740,IntraSumMonths,0),1),INDEX(BucketTable,MATCH($A3740,SumMonths,0),1))</f>
        <v>4</v>
      </c>
      <c r="G3740" s="144" t="str">
        <f aca="false">INDEX(Book_Type,MATCH($B3740,Book,0),1)</f>
        <v>D</v>
      </c>
      <c r="H3740" s="144" t="str">
        <f aca="false">$F3740&amp;$C3740</f>
        <v>4NGI-SOCAL</v>
      </c>
    </row>
    <row r="3741" customFormat="false" ht="12.75" hidden="false" customHeight="false" outlineLevel="0" collapsed="false">
      <c r="A3741" s="148" t="n">
        <v>37377</v>
      </c>
      <c r="B3741" s="144" t="s">
        <v>122</v>
      </c>
      <c r="C3741" s="144" t="s">
        <v>46</v>
      </c>
      <c r="D3741" s="145" t="n">
        <v>-153170.1064</v>
      </c>
      <c r="E3741" s="145" t="n">
        <v>15317.01064</v>
      </c>
      <c r="F3741" s="149" t="n">
        <f aca="false">IF(REF_DT&lt;=LastDay,INDEX(IntraMonth_Buckets,MATCH($A3741,IntraSumMonths,0),1),INDEX(BucketTable,MATCH($A3741,SumMonths,0),1))</f>
        <v>4</v>
      </c>
      <c r="G3741" s="144" t="str">
        <f aca="false">INDEX(Book_Type,MATCH($B3741,Book,0),1)</f>
        <v>D</v>
      </c>
      <c r="H3741" s="144" t="str">
        <f aca="false">$F3741&amp;$C3741</f>
        <v>4IF-ELPO/PERMIAN</v>
      </c>
    </row>
    <row r="3742" customFormat="false" ht="12.75" hidden="false" customHeight="false" outlineLevel="0" collapsed="false">
      <c r="A3742" s="148" t="n">
        <v>37377</v>
      </c>
      <c r="B3742" s="144" t="s">
        <v>122</v>
      </c>
      <c r="C3742" s="144" t="s">
        <v>51</v>
      </c>
      <c r="D3742" s="145" t="n">
        <v>229755.1596</v>
      </c>
      <c r="E3742" s="145" t="n">
        <v>-22975.51596</v>
      </c>
      <c r="F3742" s="149" t="n">
        <f aca="false">IF(REF_DT&lt;=LastDay,INDEX(IntraMonth_Buckets,MATCH($A3742,IntraSumMonths,0),1),INDEX(BucketTable,MATCH($A3742,SumMonths,0),1))</f>
        <v>4</v>
      </c>
      <c r="G3742" s="144" t="str">
        <f aca="false">INDEX(Book_Type,MATCH($B3742,Book,0),1)</f>
        <v>D</v>
      </c>
      <c r="H3742" s="144" t="str">
        <f aca="false">$F3742&amp;$C3742</f>
        <v>4IF-ELPO/SJ</v>
      </c>
    </row>
    <row r="3743" customFormat="false" ht="12.75" hidden="false" customHeight="false" outlineLevel="0" collapsed="false">
      <c r="A3743" s="148" t="n">
        <v>37377</v>
      </c>
      <c r="B3743" s="144" t="s">
        <v>122</v>
      </c>
      <c r="C3743" s="144" t="s">
        <v>66</v>
      </c>
      <c r="D3743" s="145" t="n">
        <v>-459510.3192</v>
      </c>
      <c r="E3743" s="145" t="n">
        <v>45951.03192</v>
      </c>
      <c r="F3743" s="149" t="n">
        <f aca="false">IF(REF_DT&lt;=LastDay,INDEX(IntraMonth_Buckets,MATCH($A3743,IntraSumMonths,0),1),INDEX(BucketTable,MATCH($A3743,SumMonths,0),1))</f>
        <v>4</v>
      </c>
      <c r="G3743" s="144" t="str">
        <f aca="false">INDEX(Book_Type,MATCH($B3743,Book,0),1)</f>
        <v>D</v>
      </c>
      <c r="H3743" s="144" t="str">
        <f aca="false">$F3743&amp;$C3743</f>
        <v>4IF-NTHWST/CANBR</v>
      </c>
    </row>
    <row r="3744" customFormat="false" ht="12.75" hidden="false" customHeight="false" outlineLevel="0" collapsed="false">
      <c r="A3744" s="148" t="n">
        <v>37377</v>
      </c>
      <c r="B3744" s="144" t="s">
        <v>122</v>
      </c>
      <c r="C3744" s="144" t="s">
        <v>27</v>
      </c>
      <c r="D3744" s="145" t="n">
        <v>-765850.5321</v>
      </c>
      <c r="E3744" s="145" t="n">
        <v>76585.05321</v>
      </c>
      <c r="F3744" s="149" t="n">
        <f aca="false">IF(REF_DT&lt;=LastDay,INDEX(IntraMonth_Buckets,MATCH($A3744,IntraSumMonths,0),1),INDEX(BucketTable,MATCH($A3744,SumMonths,0),1))</f>
        <v>4</v>
      </c>
      <c r="G3744" s="144" t="str">
        <f aca="false">INDEX(Book_Type,MATCH($B3744,Book,0),1)</f>
        <v>D</v>
      </c>
      <c r="H3744" s="144" t="str">
        <f aca="false">$F3744&amp;$C3744</f>
        <v>4IF-NWPL_ROCKY_M</v>
      </c>
    </row>
    <row r="3745" customFormat="false" ht="12.75" hidden="false" customHeight="false" outlineLevel="0" collapsed="false">
      <c r="A3745" s="148" t="n">
        <v>37377</v>
      </c>
      <c r="B3745" s="144" t="s">
        <v>122</v>
      </c>
      <c r="C3745" s="144" t="s">
        <v>18</v>
      </c>
      <c r="D3745" s="145" t="n">
        <v>-612680.4256</v>
      </c>
      <c r="E3745" s="145" t="n">
        <v>6126.804256</v>
      </c>
      <c r="F3745" s="149" t="n">
        <f aca="false">IF(REF_DT&lt;=LastDay,INDEX(IntraMonth_Buckets,MATCH($A3745,IntraSumMonths,0),1),INDEX(BucketTable,MATCH($A3745,SumMonths,0),1))</f>
        <v>4</v>
      </c>
      <c r="G3745" s="144" t="str">
        <f aca="false">INDEX(Book_Type,MATCH($B3745,Book,0),1)</f>
        <v>D</v>
      </c>
      <c r="H3745" s="144" t="str">
        <f aca="false">$F3745&amp;$C3745</f>
        <v>4NGI-MALIN</v>
      </c>
    </row>
    <row r="3746" customFormat="false" ht="12.75" hidden="false" customHeight="false" outlineLevel="0" collapsed="false">
      <c r="A3746" s="148" t="n">
        <v>37377</v>
      </c>
      <c r="B3746" s="144" t="s">
        <v>122</v>
      </c>
      <c r="C3746" s="144" t="s">
        <v>13</v>
      </c>
      <c r="D3746" s="145" t="n">
        <v>459510.3192</v>
      </c>
      <c r="E3746" s="145" t="n">
        <v>0</v>
      </c>
      <c r="F3746" s="149" t="n">
        <f aca="false">IF(REF_DT&lt;=LastDay,INDEX(IntraMonth_Buckets,MATCH($A3746,IntraSumMonths,0),1),INDEX(BucketTable,MATCH($A3746,SumMonths,0),1))</f>
        <v>4</v>
      </c>
      <c r="G3746" s="144" t="str">
        <f aca="false">INDEX(Book_Type,MATCH($B3746,Book,0),1)</f>
        <v>D</v>
      </c>
      <c r="H3746" s="144" t="str">
        <f aca="false">$F3746&amp;$C3746</f>
        <v>4NGI-PGE/CG</v>
      </c>
    </row>
    <row r="3747" customFormat="false" ht="12.75" hidden="false" customHeight="false" outlineLevel="0" collapsed="false">
      <c r="A3747" s="148" t="n">
        <v>37377</v>
      </c>
      <c r="B3747" s="144" t="s">
        <v>122</v>
      </c>
      <c r="C3747" s="144" t="s">
        <v>20</v>
      </c>
      <c r="D3747" s="145" t="n">
        <v>-306340.2128</v>
      </c>
      <c r="E3747" s="145" t="n">
        <v>30634.02128</v>
      </c>
      <c r="F3747" s="149" t="n">
        <f aca="false">IF(REF_DT&lt;=LastDay,INDEX(IntraMonth_Buckets,MATCH($A3747,IntraSumMonths,0),1),INDEX(BucketTable,MATCH($A3747,SumMonths,0),1))</f>
        <v>4</v>
      </c>
      <c r="G3747" s="144" t="str">
        <f aca="false">INDEX(Book_Type,MATCH($B3747,Book,0),1)</f>
        <v>D</v>
      </c>
      <c r="H3747" s="144" t="str">
        <f aca="false">$F3747&amp;$C3747</f>
        <v>4NGI-SOCAL</v>
      </c>
    </row>
    <row r="3748" customFormat="false" ht="12.75" hidden="false" customHeight="false" outlineLevel="0" collapsed="false">
      <c r="A3748" s="148" t="n">
        <v>37408</v>
      </c>
      <c r="B3748" s="144" t="s">
        <v>122</v>
      </c>
      <c r="C3748" s="144" t="s">
        <v>46</v>
      </c>
      <c r="D3748" s="145" t="n">
        <v>-147937.4498</v>
      </c>
      <c r="E3748" s="145" t="n">
        <v>14793.74498</v>
      </c>
      <c r="F3748" s="149" t="n">
        <f aca="false">IF(REF_DT&lt;=LastDay,INDEX(IntraMonth_Buckets,MATCH($A3748,IntraSumMonths,0),1),INDEX(BucketTable,MATCH($A3748,SumMonths,0),1))</f>
        <v>4</v>
      </c>
      <c r="G3748" s="144" t="str">
        <f aca="false">INDEX(Book_Type,MATCH($B3748,Book,0),1)</f>
        <v>D</v>
      </c>
      <c r="H3748" s="144" t="str">
        <f aca="false">$F3748&amp;$C3748</f>
        <v>4IF-ELPO/PERMIAN</v>
      </c>
    </row>
    <row r="3749" customFormat="false" ht="12.75" hidden="false" customHeight="false" outlineLevel="0" collapsed="false">
      <c r="A3749" s="148" t="n">
        <v>37408</v>
      </c>
      <c r="B3749" s="144" t="s">
        <v>122</v>
      </c>
      <c r="C3749" s="144" t="s">
        <v>51</v>
      </c>
      <c r="D3749" s="145" t="n">
        <v>221906.1747</v>
      </c>
      <c r="E3749" s="145" t="n">
        <v>-22190.61747</v>
      </c>
      <c r="F3749" s="149" t="n">
        <f aca="false">IF(REF_DT&lt;=LastDay,INDEX(IntraMonth_Buckets,MATCH($A3749,IntraSumMonths,0),1),INDEX(BucketTable,MATCH($A3749,SumMonths,0),1))</f>
        <v>4</v>
      </c>
      <c r="G3749" s="144" t="str">
        <f aca="false">INDEX(Book_Type,MATCH($B3749,Book,0),1)</f>
        <v>D</v>
      </c>
      <c r="H3749" s="144" t="str">
        <f aca="false">$F3749&amp;$C3749</f>
        <v>4IF-ELPO/SJ</v>
      </c>
    </row>
    <row r="3750" customFormat="false" ht="12.75" hidden="false" customHeight="false" outlineLevel="0" collapsed="false">
      <c r="A3750" s="148" t="n">
        <v>37408</v>
      </c>
      <c r="B3750" s="144" t="s">
        <v>122</v>
      </c>
      <c r="C3750" s="144" t="s">
        <v>66</v>
      </c>
      <c r="D3750" s="145" t="n">
        <v>-443812.3494</v>
      </c>
      <c r="E3750" s="145" t="n">
        <v>44381.23494</v>
      </c>
      <c r="F3750" s="149" t="n">
        <f aca="false">IF(REF_DT&lt;=LastDay,INDEX(IntraMonth_Buckets,MATCH($A3750,IntraSumMonths,0),1),INDEX(BucketTable,MATCH($A3750,SumMonths,0),1))</f>
        <v>4</v>
      </c>
      <c r="G3750" s="144" t="str">
        <f aca="false">INDEX(Book_Type,MATCH($B3750,Book,0),1)</f>
        <v>D</v>
      </c>
      <c r="H3750" s="144" t="str">
        <f aca="false">$F3750&amp;$C3750</f>
        <v>4IF-NTHWST/CANBR</v>
      </c>
    </row>
    <row r="3751" customFormat="false" ht="12.75" hidden="false" customHeight="false" outlineLevel="0" collapsed="false">
      <c r="A3751" s="148" t="n">
        <v>37408</v>
      </c>
      <c r="B3751" s="144" t="s">
        <v>122</v>
      </c>
      <c r="C3751" s="144" t="s">
        <v>27</v>
      </c>
      <c r="D3751" s="145" t="n">
        <v>-739687.2489</v>
      </c>
      <c r="E3751" s="145" t="n">
        <v>73968.72489</v>
      </c>
      <c r="F3751" s="149" t="n">
        <f aca="false">IF(REF_DT&lt;=LastDay,INDEX(IntraMonth_Buckets,MATCH($A3751,IntraSumMonths,0),1),INDEX(BucketTable,MATCH($A3751,SumMonths,0),1))</f>
        <v>4</v>
      </c>
      <c r="G3751" s="144" t="str">
        <f aca="false">INDEX(Book_Type,MATCH($B3751,Book,0),1)</f>
        <v>D</v>
      </c>
      <c r="H3751" s="144" t="str">
        <f aca="false">$F3751&amp;$C3751</f>
        <v>4IF-NWPL_ROCKY_M</v>
      </c>
    </row>
    <row r="3752" customFormat="false" ht="12.75" hidden="false" customHeight="false" outlineLevel="0" collapsed="false">
      <c r="A3752" s="148" t="n">
        <v>37408</v>
      </c>
      <c r="B3752" s="144" t="s">
        <v>122</v>
      </c>
      <c r="C3752" s="144" t="s">
        <v>18</v>
      </c>
      <c r="D3752" s="145" t="n">
        <v>-591749.7992</v>
      </c>
      <c r="E3752" s="145" t="n">
        <v>5917.497992</v>
      </c>
      <c r="F3752" s="149" t="n">
        <f aca="false">IF(REF_DT&lt;=LastDay,INDEX(IntraMonth_Buckets,MATCH($A3752,IntraSumMonths,0),1),INDEX(BucketTable,MATCH($A3752,SumMonths,0),1))</f>
        <v>4</v>
      </c>
      <c r="G3752" s="144" t="str">
        <f aca="false">INDEX(Book_Type,MATCH($B3752,Book,0),1)</f>
        <v>D</v>
      </c>
      <c r="H3752" s="144" t="str">
        <f aca="false">$F3752&amp;$C3752</f>
        <v>4NGI-MALIN</v>
      </c>
    </row>
    <row r="3753" customFormat="false" ht="12.75" hidden="false" customHeight="false" outlineLevel="0" collapsed="false">
      <c r="A3753" s="148" t="n">
        <v>37408</v>
      </c>
      <c r="B3753" s="144" t="s">
        <v>122</v>
      </c>
      <c r="C3753" s="144" t="s">
        <v>13</v>
      </c>
      <c r="D3753" s="145" t="n">
        <v>443812.3494</v>
      </c>
      <c r="E3753" s="145" t="n">
        <v>0</v>
      </c>
      <c r="F3753" s="149" t="n">
        <f aca="false">IF(REF_DT&lt;=LastDay,INDEX(IntraMonth_Buckets,MATCH($A3753,IntraSumMonths,0),1),INDEX(BucketTable,MATCH($A3753,SumMonths,0),1))</f>
        <v>4</v>
      </c>
      <c r="G3753" s="144" t="str">
        <f aca="false">INDEX(Book_Type,MATCH($B3753,Book,0),1)</f>
        <v>D</v>
      </c>
      <c r="H3753" s="144" t="str">
        <f aca="false">$F3753&amp;$C3753</f>
        <v>4NGI-PGE/CG</v>
      </c>
    </row>
    <row r="3754" customFormat="false" ht="12.75" hidden="false" customHeight="false" outlineLevel="0" collapsed="false">
      <c r="A3754" s="148" t="n">
        <v>37408</v>
      </c>
      <c r="B3754" s="144" t="s">
        <v>122</v>
      </c>
      <c r="C3754" s="144" t="s">
        <v>20</v>
      </c>
      <c r="D3754" s="145" t="n">
        <v>-295874.8996</v>
      </c>
      <c r="E3754" s="145" t="n">
        <v>29587.48996</v>
      </c>
      <c r="F3754" s="149" t="n">
        <f aca="false">IF(REF_DT&lt;=LastDay,INDEX(IntraMonth_Buckets,MATCH($A3754,IntraSumMonths,0),1),INDEX(BucketTable,MATCH($A3754,SumMonths,0),1))</f>
        <v>4</v>
      </c>
      <c r="G3754" s="144" t="str">
        <f aca="false">INDEX(Book_Type,MATCH($B3754,Book,0),1)</f>
        <v>D</v>
      </c>
      <c r="H3754" s="144" t="str">
        <f aca="false">$F3754&amp;$C3754</f>
        <v>4NGI-SOCAL</v>
      </c>
    </row>
    <row r="3755" customFormat="false" ht="12.75" hidden="false" customHeight="false" outlineLevel="0" collapsed="false">
      <c r="A3755" s="148" t="n">
        <v>37438</v>
      </c>
      <c r="B3755" s="144" t="s">
        <v>122</v>
      </c>
      <c r="C3755" s="144" t="s">
        <v>46</v>
      </c>
      <c r="D3755" s="145" t="n">
        <v>-152566.2718</v>
      </c>
      <c r="E3755" s="145" t="n">
        <v>15256.62718</v>
      </c>
      <c r="F3755" s="149" t="n">
        <f aca="false">IF(REF_DT&lt;=LastDay,INDEX(IntraMonth_Buckets,MATCH($A3755,IntraSumMonths,0),1),INDEX(BucketTable,MATCH($A3755,SumMonths,0),1))</f>
        <v>4</v>
      </c>
      <c r="G3755" s="144" t="str">
        <f aca="false">INDEX(Book_Type,MATCH($B3755,Book,0),1)</f>
        <v>D</v>
      </c>
      <c r="H3755" s="144" t="str">
        <f aca="false">$F3755&amp;$C3755</f>
        <v>4IF-ELPO/PERMIAN</v>
      </c>
    </row>
    <row r="3756" customFormat="false" ht="12.75" hidden="false" customHeight="false" outlineLevel="0" collapsed="false">
      <c r="A3756" s="148" t="n">
        <v>37438</v>
      </c>
      <c r="B3756" s="144" t="s">
        <v>122</v>
      </c>
      <c r="C3756" s="144" t="s">
        <v>51</v>
      </c>
      <c r="D3756" s="145" t="n">
        <v>228849.4077</v>
      </c>
      <c r="E3756" s="145" t="n">
        <v>-22884.94077</v>
      </c>
      <c r="F3756" s="149" t="n">
        <f aca="false">IF(REF_DT&lt;=LastDay,INDEX(IntraMonth_Buckets,MATCH($A3756,IntraSumMonths,0),1),INDEX(BucketTable,MATCH($A3756,SumMonths,0),1))</f>
        <v>4</v>
      </c>
      <c r="G3756" s="144" t="str">
        <f aca="false">INDEX(Book_Type,MATCH($B3756,Book,0),1)</f>
        <v>D</v>
      </c>
      <c r="H3756" s="144" t="str">
        <f aca="false">$F3756&amp;$C3756</f>
        <v>4IF-ELPO/SJ</v>
      </c>
    </row>
    <row r="3757" customFormat="false" ht="12.75" hidden="false" customHeight="false" outlineLevel="0" collapsed="false">
      <c r="A3757" s="148" t="n">
        <v>37438</v>
      </c>
      <c r="B3757" s="144" t="s">
        <v>122</v>
      </c>
      <c r="C3757" s="144" t="s">
        <v>66</v>
      </c>
      <c r="D3757" s="145" t="n">
        <v>-457698.8152</v>
      </c>
      <c r="E3757" s="145" t="n">
        <v>45769.88152</v>
      </c>
      <c r="F3757" s="149" t="n">
        <f aca="false">IF(REF_DT&lt;=LastDay,INDEX(IntraMonth_Buckets,MATCH($A3757,IntraSumMonths,0),1),INDEX(BucketTable,MATCH($A3757,SumMonths,0),1))</f>
        <v>4</v>
      </c>
      <c r="G3757" s="144" t="str">
        <f aca="false">INDEX(Book_Type,MATCH($B3757,Book,0),1)</f>
        <v>D</v>
      </c>
      <c r="H3757" s="144" t="str">
        <f aca="false">$F3757&amp;$C3757</f>
        <v>4IF-NTHWST/CANBR</v>
      </c>
    </row>
    <row r="3758" customFormat="false" ht="12.75" hidden="false" customHeight="false" outlineLevel="0" collapsed="false">
      <c r="A3758" s="148" t="n">
        <v>37438</v>
      </c>
      <c r="B3758" s="144" t="s">
        <v>122</v>
      </c>
      <c r="C3758" s="144" t="s">
        <v>27</v>
      </c>
      <c r="D3758" s="145" t="n">
        <v>-762831.3587</v>
      </c>
      <c r="E3758" s="145" t="n">
        <v>76283.13587</v>
      </c>
      <c r="F3758" s="149" t="n">
        <f aca="false">IF(REF_DT&lt;=LastDay,INDEX(IntraMonth_Buckets,MATCH($A3758,IntraSumMonths,0),1),INDEX(BucketTable,MATCH($A3758,SumMonths,0),1))</f>
        <v>4</v>
      </c>
      <c r="G3758" s="144" t="str">
        <f aca="false">INDEX(Book_Type,MATCH($B3758,Book,0),1)</f>
        <v>D</v>
      </c>
      <c r="H3758" s="144" t="str">
        <f aca="false">$F3758&amp;$C3758</f>
        <v>4IF-NWPL_ROCKY_M</v>
      </c>
    </row>
    <row r="3759" customFormat="false" ht="12.75" hidden="false" customHeight="false" outlineLevel="0" collapsed="false">
      <c r="A3759" s="148" t="n">
        <v>37438</v>
      </c>
      <c r="B3759" s="144" t="s">
        <v>122</v>
      </c>
      <c r="C3759" s="144" t="s">
        <v>18</v>
      </c>
      <c r="D3759" s="145" t="n">
        <v>-610265.0869</v>
      </c>
      <c r="E3759" s="145" t="n">
        <v>6102.650869</v>
      </c>
      <c r="F3759" s="149" t="n">
        <f aca="false">IF(REF_DT&lt;=LastDay,INDEX(IntraMonth_Buckets,MATCH($A3759,IntraSumMonths,0),1),INDEX(BucketTable,MATCH($A3759,SumMonths,0),1))</f>
        <v>4</v>
      </c>
      <c r="G3759" s="144" t="str">
        <f aca="false">INDEX(Book_Type,MATCH($B3759,Book,0),1)</f>
        <v>D</v>
      </c>
      <c r="H3759" s="144" t="str">
        <f aca="false">$F3759&amp;$C3759</f>
        <v>4NGI-MALIN</v>
      </c>
    </row>
    <row r="3760" customFormat="false" ht="12.75" hidden="false" customHeight="false" outlineLevel="0" collapsed="false">
      <c r="A3760" s="148" t="n">
        <v>37438</v>
      </c>
      <c r="B3760" s="144" t="s">
        <v>122</v>
      </c>
      <c r="C3760" s="144" t="s">
        <v>13</v>
      </c>
      <c r="D3760" s="145" t="n">
        <v>457698.8152</v>
      </c>
      <c r="E3760" s="145" t="n">
        <v>0</v>
      </c>
      <c r="F3760" s="149" t="n">
        <f aca="false">IF(REF_DT&lt;=LastDay,INDEX(IntraMonth_Buckets,MATCH($A3760,IntraSumMonths,0),1),INDEX(BucketTable,MATCH($A3760,SumMonths,0),1))</f>
        <v>4</v>
      </c>
      <c r="G3760" s="144" t="str">
        <f aca="false">INDEX(Book_Type,MATCH($B3760,Book,0),1)</f>
        <v>D</v>
      </c>
      <c r="H3760" s="144" t="str">
        <f aca="false">$F3760&amp;$C3760</f>
        <v>4NGI-PGE/CG</v>
      </c>
    </row>
    <row r="3761" customFormat="false" ht="12.75" hidden="false" customHeight="false" outlineLevel="0" collapsed="false">
      <c r="A3761" s="148" t="n">
        <v>37438</v>
      </c>
      <c r="B3761" s="144" t="s">
        <v>122</v>
      </c>
      <c r="C3761" s="144" t="s">
        <v>20</v>
      </c>
      <c r="D3761" s="145" t="n">
        <v>-305132.5434</v>
      </c>
      <c r="E3761" s="145" t="n">
        <v>30513.25434</v>
      </c>
      <c r="F3761" s="149" t="n">
        <f aca="false">IF(REF_DT&lt;=LastDay,INDEX(IntraMonth_Buckets,MATCH($A3761,IntraSumMonths,0),1),INDEX(BucketTable,MATCH($A3761,SumMonths,0),1))</f>
        <v>4</v>
      </c>
      <c r="G3761" s="144" t="str">
        <f aca="false">INDEX(Book_Type,MATCH($B3761,Book,0),1)</f>
        <v>D</v>
      </c>
      <c r="H3761" s="144" t="str">
        <f aca="false">$F3761&amp;$C3761</f>
        <v>4NGI-SOCAL</v>
      </c>
    </row>
    <row r="3762" customFormat="false" ht="12.75" hidden="false" customHeight="false" outlineLevel="0" collapsed="false">
      <c r="A3762" s="148" t="n">
        <v>37469</v>
      </c>
      <c r="B3762" s="144" t="s">
        <v>122</v>
      </c>
      <c r="C3762" s="144" t="s">
        <v>46</v>
      </c>
      <c r="D3762" s="145" t="n">
        <v>-152231.9683</v>
      </c>
      <c r="E3762" s="145" t="n">
        <v>0</v>
      </c>
      <c r="F3762" s="149" t="n">
        <f aca="false">IF(REF_DT&lt;=LastDay,INDEX(IntraMonth_Buckets,MATCH($A3762,IntraSumMonths,0),1),INDEX(BucketTable,MATCH($A3762,SumMonths,0),1))</f>
        <v>4</v>
      </c>
      <c r="G3762" s="144" t="str">
        <f aca="false">INDEX(Book_Type,MATCH($B3762,Book,0),1)</f>
        <v>D</v>
      </c>
      <c r="H3762" s="144" t="str">
        <f aca="false">$F3762&amp;$C3762</f>
        <v>4IF-ELPO/PERMIAN</v>
      </c>
    </row>
    <row r="3763" customFormat="false" ht="12.75" hidden="false" customHeight="false" outlineLevel="0" collapsed="false">
      <c r="A3763" s="148" t="n">
        <v>37469</v>
      </c>
      <c r="B3763" s="144" t="s">
        <v>122</v>
      </c>
      <c r="C3763" s="144" t="s">
        <v>51</v>
      </c>
      <c r="D3763" s="145" t="n">
        <v>228347.9524</v>
      </c>
      <c r="E3763" s="145" t="n">
        <v>0</v>
      </c>
      <c r="F3763" s="149" t="n">
        <f aca="false">IF(REF_DT&lt;=LastDay,INDEX(IntraMonth_Buckets,MATCH($A3763,IntraSumMonths,0),1),INDEX(BucketTable,MATCH($A3763,SumMonths,0),1))</f>
        <v>4</v>
      </c>
      <c r="G3763" s="144" t="str">
        <f aca="false">INDEX(Book_Type,MATCH($B3763,Book,0),1)</f>
        <v>D</v>
      </c>
      <c r="H3763" s="144" t="str">
        <f aca="false">$F3763&amp;$C3763</f>
        <v>4IF-ELPO/SJ</v>
      </c>
    </row>
    <row r="3764" customFormat="false" ht="12.75" hidden="false" customHeight="false" outlineLevel="0" collapsed="false">
      <c r="A3764" s="148" t="n">
        <v>37469</v>
      </c>
      <c r="B3764" s="144" t="s">
        <v>122</v>
      </c>
      <c r="C3764" s="144" t="s">
        <v>66</v>
      </c>
      <c r="D3764" s="145" t="n">
        <v>-456695.9049</v>
      </c>
      <c r="E3764" s="145" t="n">
        <v>45669.59049</v>
      </c>
      <c r="F3764" s="149" t="n">
        <f aca="false">IF(REF_DT&lt;=LastDay,INDEX(IntraMonth_Buckets,MATCH($A3764,IntraSumMonths,0),1),INDEX(BucketTable,MATCH($A3764,SumMonths,0),1))</f>
        <v>4</v>
      </c>
      <c r="G3764" s="144" t="str">
        <f aca="false">INDEX(Book_Type,MATCH($B3764,Book,0),1)</f>
        <v>D</v>
      </c>
      <c r="H3764" s="144" t="str">
        <f aca="false">$F3764&amp;$C3764</f>
        <v>4IF-NTHWST/CANBR</v>
      </c>
    </row>
    <row r="3765" customFormat="false" ht="12.75" hidden="false" customHeight="false" outlineLevel="0" collapsed="false">
      <c r="A3765" s="148" t="n">
        <v>37469</v>
      </c>
      <c r="B3765" s="144" t="s">
        <v>122</v>
      </c>
      <c r="C3765" s="144" t="s">
        <v>27</v>
      </c>
      <c r="D3765" s="145" t="n">
        <v>-761159.8414</v>
      </c>
      <c r="E3765" s="145" t="n">
        <v>76115.98414</v>
      </c>
      <c r="F3765" s="149" t="n">
        <f aca="false">IF(REF_DT&lt;=LastDay,INDEX(IntraMonth_Buckets,MATCH($A3765,IntraSumMonths,0),1),INDEX(BucketTable,MATCH($A3765,SumMonths,0),1))</f>
        <v>4</v>
      </c>
      <c r="G3765" s="144" t="str">
        <f aca="false">INDEX(Book_Type,MATCH($B3765,Book,0),1)</f>
        <v>D</v>
      </c>
      <c r="H3765" s="144" t="str">
        <f aca="false">$F3765&amp;$C3765</f>
        <v>4IF-NWPL_ROCKY_M</v>
      </c>
    </row>
    <row r="3766" customFormat="false" ht="12.75" hidden="false" customHeight="false" outlineLevel="0" collapsed="false">
      <c r="A3766" s="148" t="n">
        <v>37469</v>
      </c>
      <c r="B3766" s="144" t="s">
        <v>122</v>
      </c>
      <c r="C3766" s="144" t="s">
        <v>18</v>
      </c>
      <c r="D3766" s="145" t="n">
        <v>-608927.8732</v>
      </c>
      <c r="E3766" s="145" t="n">
        <v>6089.278732</v>
      </c>
      <c r="F3766" s="149" t="n">
        <f aca="false">IF(REF_DT&lt;=LastDay,INDEX(IntraMonth_Buckets,MATCH($A3766,IntraSumMonths,0),1),INDEX(BucketTable,MATCH($A3766,SumMonths,0),1))</f>
        <v>4</v>
      </c>
      <c r="G3766" s="144" t="str">
        <f aca="false">INDEX(Book_Type,MATCH($B3766,Book,0),1)</f>
        <v>D</v>
      </c>
      <c r="H3766" s="144" t="str">
        <f aca="false">$F3766&amp;$C3766</f>
        <v>4NGI-MALIN</v>
      </c>
    </row>
    <row r="3767" customFormat="false" ht="12.75" hidden="false" customHeight="false" outlineLevel="0" collapsed="false">
      <c r="A3767" s="148" t="n">
        <v>37469</v>
      </c>
      <c r="B3767" s="144" t="s">
        <v>122</v>
      </c>
      <c r="C3767" s="144" t="s">
        <v>13</v>
      </c>
      <c r="D3767" s="145" t="n">
        <v>456695.9049</v>
      </c>
      <c r="E3767" s="145" t="n">
        <v>0</v>
      </c>
      <c r="F3767" s="149" t="n">
        <f aca="false">IF(REF_DT&lt;=LastDay,INDEX(IntraMonth_Buckets,MATCH($A3767,IntraSumMonths,0),1),INDEX(BucketTable,MATCH($A3767,SumMonths,0),1))</f>
        <v>4</v>
      </c>
      <c r="G3767" s="144" t="str">
        <f aca="false">INDEX(Book_Type,MATCH($B3767,Book,0),1)</f>
        <v>D</v>
      </c>
      <c r="H3767" s="144" t="str">
        <f aca="false">$F3767&amp;$C3767</f>
        <v>4NGI-PGE/CG</v>
      </c>
    </row>
    <row r="3768" customFormat="false" ht="12.75" hidden="false" customHeight="false" outlineLevel="0" collapsed="false">
      <c r="A3768" s="148" t="n">
        <v>37469</v>
      </c>
      <c r="B3768" s="144" t="s">
        <v>122</v>
      </c>
      <c r="C3768" s="144" t="s">
        <v>20</v>
      </c>
      <c r="D3768" s="145" t="n">
        <v>-304463.9366</v>
      </c>
      <c r="E3768" s="145" t="n">
        <v>0</v>
      </c>
      <c r="F3768" s="149" t="n">
        <f aca="false">IF(REF_DT&lt;=LastDay,INDEX(IntraMonth_Buckets,MATCH($A3768,IntraSumMonths,0),1),INDEX(BucketTable,MATCH($A3768,SumMonths,0),1))</f>
        <v>4</v>
      </c>
      <c r="G3768" s="144" t="str">
        <f aca="false">INDEX(Book_Type,MATCH($B3768,Book,0),1)</f>
        <v>D</v>
      </c>
      <c r="H3768" s="144" t="str">
        <f aca="false">$F3768&amp;$C3768</f>
        <v>4NGI-SOCAL</v>
      </c>
    </row>
    <row r="3769" customFormat="false" ht="12.75" hidden="false" customHeight="false" outlineLevel="0" collapsed="false">
      <c r="A3769" s="148" t="n">
        <v>37500</v>
      </c>
      <c r="B3769" s="144" t="s">
        <v>122</v>
      </c>
      <c r="C3769" s="144" t="s">
        <v>46</v>
      </c>
      <c r="D3769" s="145" t="n">
        <v>-146990.9569</v>
      </c>
      <c r="E3769" s="145" t="n">
        <v>14699.09569</v>
      </c>
      <c r="F3769" s="149" t="n">
        <f aca="false">IF(REF_DT&lt;=LastDay,INDEX(IntraMonth_Buckets,MATCH($A3769,IntraSumMonths,0),1),INDEX(BucketTable,MATCH($A3769,SumMonths,0),1))</f>
        <v>4</v>
      </c>
      <c r="G3769" s="144" t="str">
        <f aca="false">INDEX(Book_Type,MATCH($B3769,Book,0),1)</f>
        <v>D</v>
      </c>
      <c r="H3769" s="144" t="str">
        <f aca="false">$F3769&amp;$C3769</f>
        <v>4IF-ELPO/PERMIAN</v>
      </c>
    </row>
    <row r="3770" customFormat="false" ht="12.75" hidden="false" customHeight="false" outlineLevel="0" collapsed="false">
      <c r="A3770" s="148" t="n">
        <v>37500</v>
      </c>
      <c r="B3770" s="144" t="s">
        <v>122</v>
      </c>
      <c r="C3770" s="144" t="s">
        <v>51</v>
      </c>
      <c r="D3770" s="145" t="n">
        <v>220486.4354</v>
      </c>
      <c r="E3770" s="145" t="n">
        <v>-22048.64354</v>
      </c>
      <c r="F3770" s="149" t="n">
        <f aca="false">IF(REF_DT&lt;=LastDay,INDEX(IntraMonth_Buckets,MATCH($A3770,IntraSumMonths,0),1),INDEX(BucketTable,MATCH($A3770,SumMonths,0),1))</f>
        <v>4</v>
      </c>
      <c r="G3770" s="144" t="str">
        <f aca="false">INDEX(Book_Type,MATCH($B3770,Book,0),1)</f>
        <v>D</v>
      </c>
      <c r="H3770" s="144" t="str">
        <f aca="false">$F3770&amp;$C3770</f>
        <v>4IF-ELPO/SJ</v>
      </c>
    </row>
    <row r="3771" customFormat="false" ht="12.75" hidden="false" customHeight="false" outlineLevel="0" collapsed="false">
      <c r="A3771" s="148" t="n">
        <v>37500</v>
      </c>
      <c r="B3771" s="144" t="s">
        <v>122</v>
      </c>
      <c r="C3771" s="144" t="s">
        <v>66</v>
      </c>
      <c r="D3771" s="145" t="n">
        <v>-440972.8709</v>
      </c>
      <c r="E3771" s="145" t="n">
        <v>44097.28709</v>
      </c>
      <c r="F3771" s="149" t="n">
        <f aca="false">IF(REF_DT&lt;=LastDay,INDEX(IntraMonth_Buckets,MATCH($A3771,IntraSumMonths,0),1),INDEX(BucketTable,MATCH($A3771,SumMonths,0),1))</f>
        <v>4</v>
      </c>
      <c r="G3771" s="144" t="str">
        <f aca="false">INDEX(Book_Type,MATCH($B3771,Book,0),1)</f>
        <v>D</v>
      </c>
      <c r="H3771" s="144" t="str">
        <f aca="false">$F3771&amp;$C3771</f>
        <v>4IF-NTHWST/CANBR</v>
      </c>
    </row>
    <row r="3772" customFormat="false" ht="12.75" hidden="false" customHeight="false" outlineLevel="0" collapsed="false">
      <c r="A3772" s="148" t="n">
        <v>37500</v>
      </c>
      <c r="B3772" s="144" t="s">
        <v>122</v>
      </c>
      <c r="C3772" s="144" t="s">
        <v>27</v>
      </c>
      <c r="D3772" s="145" t="n">
        <v>-734954.7849</v>
      </c>
      <c r="E3772" s="145" t="n">
        <v>73495.47849</v>
      </c>
      <c r="F3772" s="149" t="n">
        <f aca="false">IF(REF_DT&lt;=LastDay,INDEX(IntraMonth_Buckets,MATCH($A3772,IntraSumMonths,0),1),INDEX(BucketTable,MATCH($A3772,SumMonths,0),1))</f>
        <v>4</v>
      </c>
      <c r="G3772" s="144" t="str">
        <f aca="false">INDEX(Book_Type,MATCH($B3772,Book,0),1)</f>
        <v>D</v>
      </c>
      <c r="H3772" s="144" t="str">
        <f aca="false">$F3772&amp;$C3772</f>
        <v>4IF-NWPL_ROCKY_M</v>
      </c>
    </row>
    <row r="3773" customFormat="false" ht="12.75" hidden="false" customHeight="false" outlineLevel="0" collapsed="false">
      <c r="A3773" s="148" t="n">
        <v>37500</v>
      </c>
      <c r="B3773" s="144" t="s">
        <v>122</v>
      </c>
      <c r="C3773" s="144" t="s">
        <v>18</v>
      </c>
      <c r="D3773" s="145" t="n">
        <v>-587963.8279</v>
      </c>
      <c r="E3773" s="145" t="n">
        <v>5879.638279</v>
      </c>
      <c r="F3773" s="149" t="n">
        <f aca="false">IF(REF_DT&lt;=LastDay,INDEX(IntraMonth_Buckets,MATCH($A3773,IntraSumMonths,0),1),INDEX(BucketTable,MATCH($A3773,SumMonths,0),1))</f>
        <v>4</v>
      </c>
      <c r="G3773" s="144" t="str">
        <f aca="false">INDEX(Book_Type,MATCH($B3773,Book,0),1)</f>
        <v>D</v>
      </c>
      <c r="H3773" s="144" t="str">
        <f aca="false">$F3773&amp;$C3773</f>
        <v>4NGI-MALIN</v>
      </c>
    </row>
    <row r="3774" customFormat="false" ht="12.75" hidden="false" customHeight="false" outlineLevel="0" collapsed="false">
      <c r="A3774" s="148" t="n">
        <v>37500</v>
      </c>
      <c r="B3774" s="144" t="s">
        <v>122</v>
      </c>
      <c r="C3774" s="144" t="s">
        <v>13</v>
      </c>
      <c r="D3774" s="145" t="n">
        <v>440972.8709</v>
      </c>
      <c r="E3774" s="145" t="n">
        <v>0</v>
      </c>
      <c r="F3774" s="149" t="n">
        <f aca="false">IF(REF_DT&lt;=LastDay,INDEX(IntraMonth_Buckets,MATCH($A3774,IntraSumMonths,0),1),INDEX(BucketTable,MATCH($A3774,SumMonths,0),1))</f>
        <v>4</v>
      </c>
      <c r="G3774" s="144" t="str">
        <f aca="false">INDEX(Book_Type,MATCH($B3774,Book,0),1)</f>
        <v>D</v>
      </c>
      <c r="H3774" s="144" t="str">
        <f aca="false">$F3774&amp;$C3774</f>
        <v>4NGI-PGE/CG</v>
      </c>
    </row>
    <row r="3775" customFormat="false" ht="12.75" hidden="false" customHeight="false" outlineLevel="0" collapsed="false">
      <c r="A3775" s="148" t="n">
        <v>37500</v>
      </c>
      <c r="B3775" s="144" t="s">
        <v>122</v>
      </c>
      <c r="C3775" s="144" t="s">
        <v>20</v>
      </c>
      <c r="D3775" s="145" t="n">
        <v>-293981.914</v>
      </c>
      <c r="E3775" s="145" t="n">
        <v>29398.1914</v>
      </c>
      <c r="F3775" s="149" t="n">
        <f aca="false">IF(REF_DT&lt;=LastDay,INDEX(IntraMonth_Buckets,MATCH($A3775,IntraSumMonths,0),1),INDEX(BucketTable,MATCH($A3775,SumMonths,0),1))</f>
        <v>4</v>
      </c>
      <c r="G3775" s="144" t="str">
        <f aca="false">INDEX(Book_Type,MATCH($B3775,Book,0),1)</f>
        <v>D</v>
      </c>
      <c r="H3775" s="144" t="str">
        <f aca="false">$F3775&amp;$C3775</f>
        <v>4NGI-SOCAL</v>
      </c>
    </row>
    <row r="3776" customFormat="false" ht="12.75" hidden="false" customHeight="false" outlineLevel="0" collapsed="false">
      <c r="A3776" s="148" t="n">
        <v>37530</v>
      </c>
      <c r="B3776" s="144" t="s">
        <v>122</v>
      </c>
      <c r="C3776" s="144" t="s">
        <v>46</v>
      </c>
      <c r="D3776" s="145" t="n">
        <v>-151542.7167</v>
      </c>
      <c r="E3776" s="145" t="n">
        <v>0</v>
      </c>
      <c r="F3776" s="149" t="n">
        <f aca="false">IF(REF_DT&lt;=LastDay,INDEX(IntraMonth_Buckets,MATCH($A3776,IntraSumMonths,0),1),INDEX(BucketTable,MATCH($A3776,SumMonths,0),1))</f>
        <v>4</v>
      </c>
      <c r="G3776" s="144" t="str">
        <f aca="false">INDEX(Book_Type,MATCH($B3776,Book,0),1)</f>
        <v>D</v>
      </c>
      <c r="H3776" s="144" t="str">
        <f aca="false">$F3776&amp;$C3776</f>
        <v>4IF-ELPO/PERMIAN</v>
      </c>
    </row>
    <row r="3777" customFormat="false" ht="12.75" hidden="false" customHeight="false" outlineLevel="0" collapsed="false">
      <c r="A3777" s="148" t="n">
        <v>37530</v>
      </c>
      <c r="B3777" s="144" t="s">
        <v>122</v>
      </c>
      <c r="C3777" s="144" t="s">
        <v>51</v>
      </c>
      <c r="D3777" s="145" t="n">
        <v>227314.0751</v>
      </c>
      <c r="E3777" s="145" t="n">
        <v>0</v>
      </c>
      <c r="F3777" s="149" t="n">
        <f aca="false">IF(REF_DT&lt;=LastDay,INDEX(IntraMonth_Buckets,MATCH($A3777,IntraSumMonths,0),1),INDEX(BucketTable,MATCH($A3777,SumMonths,0),1))</f>
        <v>4</v>
      </c>
      <c r="G3777" s="144" t="str">
        <f aca="false">INDEX(Book_Type,MATCH($B3777,Book,0),1)</f>
        <v>D</v>
      </c>
      <c r="H3777" s="144" t="str">
        <f aca="false">$F3777&amp;$C3777</f>
        <v>4IF-ELPO/SJ</v>
      </c>
    </row>
    <row r="3778" customFormat="false" ht="12.75" hidden="false" customHeight="false" outlineLevel="0" collapsed="false">
      <c r="A3778" s="148" t="n">
        <v>37530</v>
      </c>
      <c r="B3778" s="144" t="s">
        <v>122</v>
      </c>
      <c r="C3778" s="144" t="s">
        <v>66</v>
      </c>
      <c r="D3778" s="145" t="n">
        <v>-454628.1501</v>
      </c>
      <c r="E3778" s="145" t="n">
        <v>45462.81501</v>
      </c>
      <c r="F3778" s="149" t="n">
        <f aca="false">IF(REF_DT&lt;=LastDay,INDEX(IntraMonth_Buckets,MATCH($A3778,IntraSumMonths,0),1),INDEX(BucketTable,MATCH($A3778,SumMonths,0),1))</f>
        <v>4</v>
      </c>
      <c r="G3778" s="144" t="str">
        <f aca="false">INDEX(Book_Type,MATCH($B3778,Book,0),1)</f>
        <v>D</v>
      </c>
      <c r="H3778" s="144" t="str">
        <f aca="false">$F3778&amp;$C3778</f>
        <v>4IF-NTHWST/CANBR</v>
      </c>
    </row>
    <row r="3779" customFormat="false" ht="12.75" hidden="false" customHeight="false" outlineLevel="0" collapsed="false">
      <c r="A3779" s="148" t="n">
        <v>37530</v>
      </c>
      <c r="B3779" s="144" t="s">
        <v>122</v>
      </c>
      <c r="C3779" s="144" t="s">
        <v>27</v>
      </c>
      <c r="D3779" s="145" t="n">
        <v>-757713.5835</v>
      </c>
      <c r="E3779" s="145" t="n">
        <v>75771.35835</v>
      </c>
      <c r="F3779" s="149" t="n">
        <f aca="false">IF(REF_DT&lt;=LastDay,INDEX(IntraMonth_Buckets,MATCH($A3779,IntraSumMonths,0),1),INDEX(BucketTable,MATCH($A3779,SumMonths,0),1))</f>
        <v>4</v>
      </c>
      <c r="G3779" s="144" t="str">
        <f aca="false">INDEX(Book_Type,MATCH($B3779,Book,0),1)</f>
        <v>D</v>
      </c>
      <c r="H3779" s="144" t="str">
        <f aca="false">$F3779&amp;$C3779</f>
        <v>4IF-NWPL_ROCKY_M</v>
      </c>
    </row>
    <row r="3780" customFormat="false" ht="12.75" hidden="false" customHeight="false" outlineLevel="0" collapsed="false">
      <c r="A3780" s="148" t="n">
        <v>37530</v>
      </c>
      <c r="B3780" s="144" t="s">
        <v>122</v>
      </c>
      <c r="C3780" s="144" t="s">
        <v>18</v>
      </c>
      <c r="D3780" s="145" t="n">
        <v>-606170.8668</v>
      </c>
      <c r="E3780" s="145" t="n">
        <v>6061.708668</v>
      </c>
      <c r="F3780" s="149" t="n">
        <f aca="false">IF(REF_DT&lt;=LastDay,INDEX(IntraMonth_Buckets,MATCH($A3780,IntraSumMonths,0),1),INDEX(BucketTable,MATCH($A3780,SumMonths,0),1))</f>
        <v>4</v>
      </c>
      <c r="G3780" s="144" t="str">
        <f aca="false">INDEX(Book_Type,MATCH($B3780,Book,0),1)</f>
        <v>D</v>
      </c>
      <c r="H3780" s="144" t="str">
        <f aca="false">$F3780&amp;$C3780</f>
        <v>4NGI-MALIN</v>
      </c>
    </row>
    <row r="3781" customFormat="false" ht="12.75" hidden="false" customHeight="false" outlineLevel="0" collapsed="false">
      <c r="A3781" s="148" t="n">
        <v>37530</v>
      </c>
      <c r="B3781" s="144" t="s">
        <v>122</v>
      </c>
      <c r="C3781" s="144" t="s">
        <v>13</v>
      </c>
      <c r="D3781" s="145" t="n">
        <v>454628.1501</v>
      </c>
      <c r="E3781" s="145" t="n">
        <v>0</v>
      </c>
      <c r="F3781" s="149" t="n">
        <f aca="false">IF(REF_DT&lt;=LastDay,INDEX(IntraMonth_Buckets,MATCH($A3781,IntraSumMonths,0),1),INDEX(BucketTable,MATCH($A3781,SumMonths,0),1))</f>
        <v>4</v>
      </c>
      <c r="G3781" s="144" t="str">
        <f aca="false">INDEX(Book_Type,MATCH($B3781,Book,0),1)</f>
        <v>D</v>
      </c>
      <c r="H3781" s="144" t="str">
        <f aca="false">$F3781&amp;$C3781</f>
        <v>4NGI-PGE/CG</v>
      </c>
    </row>
    <row r="3782" customFormat="false" ht="12.75" hidden="false" customHeight="false" outlineLevel="0" collapsed="false">
      <c r="A3782" s="148" t="n">
        <v>37530</v>
      </c>
      <c r="B3782" s="144" t="s">
        <v>122</v>
      </c>
      <c r="C3782" s="144" t="s">
        <v>20</v>
      </c>
      <c r="D3782" s="145" t="n">
        <v>-303085.4334</v>
      </c>
      <c r="E3782" s="145" t="n">
        <v>0</v>
      </c>
      <c r="F3782" s="149" t="n">
        <f aca="false">IF(REF_DT&lt;=LastDay,INDEX(IntraMonth_Buckets,MATCH($A3782,IntraSumMonths,0),1),INDEX(BucketTable,MATCH($A3782,SumMonths,0),1))</f>
        <v>4</v>
      </c>
      <c r="G3782" s="144" t="str">
        <f aca="false">INDEX(Book_Type,MATCH($B3782,Book,0),1)</f>
        <v>D</v>
      </c>
      <c r="H3782" s="144" t="str">
        <f aca="false">$F3782&amp;$C3782</f>
        <v>4NGI-SOCAL</v>
      </c>
    </row>
    <row r="3783" customFormat="false" ht="12.75" hidden="false" customHeight="false" outlineLevel="0" collapsed="false">
      <c r="A3783" s="148" t="n">
        <v>37561</v>
      </c>
      <c r="B3783" s="144" t="s">
        <v>122</v>
      </c>
      <c r="C3783" s="144" t="s">
        <v>51</v>
      </c>
      <c r="D3783" s="145" t="n">
        <v>-292562.7382</v>
      </c>
      <c r="E3783" s="145" t="n">
        <v>29256.27382</v>
      </c>
      <c r="F3783" s="149" t="n">
        <f aca="false">IF(REF_DT&lt;=LastDay,INDEX(IntraMonth_Buckets,MATCH($A3783,IntraSumMonths,0),1),INDEX(BucketTable,MATCH($A3783,SumMonths,0),1))</f>
        <v>5</v>
      </c>
      <c r="G3783" s="144" t="str">
        <f aca="false">INDEX(Book_Type,MATCH($B3783,Book,0),1)</f>
        <v>D</v>
      </c>
      <c r="H3783" s="144" t="str">
        <f aca="false">$F3783&amp;$C3783</f>
        <v>5IF-ELPO/SJ</v>
      </c>
    </row>
    <row r="3784" customFormat="false" ht="12.75" hidden="false" customHeight="false" outlineLevel="0" collapsed="false">
      <c r="A3784" s="148" t="n">
        <v>37561</v>
      </c>
      <c r="B3784" s="144" t="s">
        <v>122</v>
      </c>
      <c r="C3784" s="144" t="s">
        <v>27</v>
      </c>
      <c r="D3784" s="145" t="n">
        <v>-0.0001</v>
      </c>
      <c r="E3784" s="145" t="n">
        <v>1E-005</v>
      </c>
      <c r="F3784" s="149" t="n">
        <f aca="false">IF(REF_DT&lt;=LastDay,INDEX(IntraMonth_Buckets,MATCH($A3784,IntraSumMonths,0),1),INDEX(BucketTable,MATCH($A3784,SumMonths,0),1))</f>
        <v>5</v>
      </c>
      <c r="G3784" s="144" t="str">
        <f aca="false">INDEX(Book_Type,MATCH($B3784,Book,0),1)</f>
        <v>D</v>
      </c>
      <c r="H3784" s="144" t="str">
        <f aca="false">$F3784&amp;$C3784</f>
        <v>5IF-NWPL_ROCKY_M</v>
      </c>
    </row>
    <row r="3785" customFormat="false" ht="12.75" hidden="false" customHeight="false" outlineLevel="0" collapsed="false">
      <c r="A3785" s="148" t="n">
        <v>37591</v>
      </c>
      <c r="B3785" s="144" t="s">
        <v>122</v>
      </c>
      <c r="C3785" s="144" t="s">
        <v>51</v>
      </c>
      <c r="D3785" s="145" t="n">
        <v>-301547.073</v>
      </c>
      <c r="E3785" s="145" t="n">
        <v>30154.7073</v>
      </c>
      <c r="F3785" s="149" t="n">
        <f aca="false">IF(REF_DT&lt;=LastDay,INDEX(IntraMonth_Buckets,MATCH($A3785,IntraSumMonths,0),1),INDEX(BucketTable,MATCH($A3785,SumMonths,0),1))</f>
        <v>5</v>
      </c>
      <c r="G3785" s="144" t="str">
        <f aca="false">INDEX(Book_Type,MATCH($B3785,Book,0),1)</f>
        <v>D</v>
      </c>
      <c r="H3785" s="144" t="str">
        <f aca="false">$F3785&amp;$C3785</f>
        <v>5IF-ELPO/SJ</v>
      </c>
    </row>
    <row r="3786" customFormat="false" ht="12.75" hidden="false" customHeight="false" outlineLevel="0" collapsed="false">
      <c r="A3786" s="148" t="n">
        <v>37591</v>
      </c>
      <c r="B3786" s="144" t="s">
        <v>122</v>
      </c>
      <c r="C3786" s="144" t="s">
        <v>27</v>
      </c>
      <c r="D3786" s="145" t="n">
        <v>0.0001</v>
      </c>
      <c r="E3786" s="145" t="n">
        <v>-1E-005</v>
      </c>
      <c r="F3786" s="149" t="n">
        <f aca="false">IF(REF_DT&lt;=LastDay,INDEX(IntraMonth_Buckets,MATCH($A3786,IntraSumMonths,0),1),INDEX(BucketTable,MATCH($A3786,SumMonths,0),1))</f>
        <v>5</v>
      </c>
      <c r="G3786" s="144" t="str">
        <f aca="false">INDEX(Book_Type,MATCH($B3786,Book,0),1)</f>
        <v>D</v>
      </c>
      <c r="H3786" s="144" t="str">
        <f aca="false">$F3786&amp;$C3786</f>
        <v>5IF-NWPL_ROCKY_M</v>
      </c>
    </row>
    <row r="3787" customFormat="false" ht="12.75" hidden="false" customHeight="false" outlineLevel="0" collapsed="false">
      <c r="A3787" s="148" t="n">
        <v>37622</v>
      </c>
      <c r="B3787" s="144" t="s">
        <v>122</v>
      </c>
      <c r="C3787" s="144" t="s">
        <v>27</v>
      </c>
      <c r="D3787" s="145" t="n">
        <v>0.0001</v>
      </c>
      <c r="E3787" s="145" t="n">
        <v>-1E-005</v>
      </c>
      <c r="F3787" s="149" t="n">
        <f aca="false">IF(REF_DT&lt;=LastDay,INDEX(IntraMonth_Buckets,MATCH($A3787,IntraSumMonths,0),1),INDEX(BucketTable,MATCH($A3787,SumMonths,0),1))</f>
        <v>5</v>
      </c>
      <c r="G3787" s="144" t="str">
        <f aca="false">INDEX(Book_Type,MATCH($B3787,Book,0),1)</f>
        <v>D</v>
      </c>
      <c r="H3787" s="144" t="str">
        <f aca="false">$F3787&amp;$C3787</f>
        <v>5IF-NWPL_ROCKY_M</v>
      </c>
    </row>
    <row r="3788" customFormat="false" ht="12.75" hidden="false" customHeight="false" outlineLevel="0" collapsed="false">
      <c r="A3788" s="148" t="n">
        <v>37653</v>
      </c>
      <c r="B3788" s="144" t="s">
        <v>122</v>
      </c>
      <c r="C3788" s="144" t="s">
        <v>27</v>
      </c>
      <c r="D3788" s="145" t="n">
        <v>0</v>
      </c>
      <c r="E3788" s="145" t="n">
        <v>0</v>
      </c>
      <c r="F3788" s="149" t="n">
        <f aca="false">IF(REF_DT&lt;=LastDay,INDEX(IntraMonth_Buckets,MATCH($A3788,IntraSumMonths,0),1),INDEX(BucketTable,MATCH($A3788,SumMonths,0),1))</f>
        <v>5</v>
      </c>
      <c r="G3788" s="144" t="str">
        <f aca="false">INDEX(Book_Type,MATCH($B3788,Book,0),1)</f>
        <v>D</v>
      </c>
      <c r="H3788" s="144" t="str">
        <f aca="false">$F3788&amp;$C3788</f>
        <v>5IF-NWPL_ROCKY_M</v>
      </c>
    </row>
    <row r="3789" customFormat="false" ht="12.75" hidden="false" customHeight="false" outlineLevel="0" collapsed="false">
      <c r="A3789" s="148" t="n">
        <v>37681</v>
      </c>
      <c r="B3789" s="144" t="s">
        <v>122</v>
      </c>
      <c r="C3789" s="144" t="s">
        <v>27</v>
      </c>
      <c r="D3789" s="145" t="n">
        <v>0</v>
      </c>
      <c r="E3789" s="145" t="n">
        <v>0</v>
      </c>
      <c r="F3789" s="149" t="n">
        <f aca="false">IF(REF_DT&lt;=LastDay,INDEX(IntraMonth_Buckets,MATCH($A3789,IntraSumMonths,0),1),INDEX(BucketTable,MATCH($A3789,SumMonths,0),1))</f>
        <v>5</v>
      </c>
      <c r="G3789" s="144" t="str">
        <f aca="false">INDEX(Book_Type,MATCH($B3789,Book,0),1)</f>
        <v>D</v>
      </c>
      <c r="H3789" s="144" t="str">
        <f aca="false">$F3789&amp;$C3789</f>
        <v>5IF-NWPL_ROCKY_M</v>
      </c>
    </row>
    <row r="3790" customFormat="false" ht="12.75" hidden="false" customHeight="false" outlineLevel="0" collapsed="false">
      <c r="A3790" s="148" t="n">
        <v>37712</v>
      </c>
      <c r="B3790" s="144" t="s">
        <v>122</v>
      </c>
      <c r="C3790" s="144" t="s">
        <v>51</v>
      </c>
      <c r="D3790" s="145" t="n">
        <v>0</v>
      </c>
      <c r="E3790" s="145" t="n">
        <v>0</v>
      </c>
      <c r="F3790" s="149" t="n">
        <f aca="false">IF(REF_DT&lt;=LastDay,INDEX(IntraMonth_Buckets,MATCH($A3790,IntraSumMonths,0),1),INDEX(BucketTable,MATCH($A3790,SumMonths,0),1))</f>
        <v>6</v>
      </c>
      <c r="G3790" s="144" t="str">
        <f aca="false">INDEX(Book_Type,MATCH($B3790,Book,0),1)</f>
        <v>D</v>
      </c>
      <c r="H3790" s="144" t="str">
        <f aca="false">$F3790&amp;$C3790</f>
        <v>6IF-ELPO/SJ</v>
      </c>
    </row>
    <row r="3791" customFormat="false" ht="12.75" hidden="false" customHeight="false" outlineLevel="0" collapsed="false">
      <c r="A3791" s="148" t="n">
        <v>37742</v>
      </c>
      <c r="B3791" s="144" t="s">
        <v>122</v>
      </c>
      <c r="C3791" s="144" t="s">
        <v>51</v>
      </c>
      <c r="D3791" s="145" t="n">
        <v>0</v>
      </c>
      <c r="E3791" s="145" t="n">
        <v>0</v>
      </c>
      <c r="F3791" s="149" t="n">
        <f aca="false">IF(REF_DT&lt;=LastDay,INDEX(IntraMonth_Buckets,MATCH($A3791,IntraSumMonths,0),1),INDEX(BucketTable,MATCH($A3791,SumMonths,0),1))</f>
        <v>6</v>
      </c>
      <c r="G3791" s="144" t="str">
        <f aca="false">INDEX(Book_Type,MATCH($B3791,Book,0),1)</f>
        <v>D</v>
      </c>
      <c r="H3791" s="144" t="str">
        <f aca="false">$F3791&amp;$C3791</f>
        <v>6IF-ELPO/SJ</v>
      </c>
    </row>
    <row r="3792" customFormat="false" ht="12.75" hidden="false" customHeight="false" outlineLevel="0" collapsed="false">
      <c r="A3792" s="148" t="n">
        <v>37773</v>
      </c>
      <c r="B3792" s="144" t="s">
        <v>122</v>
      </c>
      <c r="C3792" s="144" t="s">
        <v>51</v>
      </c>
      <c r="D3792" s="145" t="n">
        <v>0</v>
      </c>
      <c r="E3792" s="145" t="n">
        <v>0</v>
      </c>
      <c r="F3792" s="149" t="n">
        <f aca="false">IF(REF_DT&lt;=LastDay,INDEX(IntraMonth_Buckets,MATCH($A3792,IntraSumMonths,0),1),INDEX(BucketTable,MATCH($A3792,SumMonths,0),1))</f>
        <v>6</v>
      </c>
      <c r="G3792" s="144" t="str">
        <f aca="false">INDEX(Book_Type,MATCH($B3792,Book,0),1)</f>
        <v>D</v>
      </c>
      <c r="H3792" s="144" t="str">
        <f aca="false">$F3792&amp;$C3792</f>
        <v>6IF-ELPO/SJ</v>
      </c>
    </row>
    <row r="3793" customFormat="false" ht="12.75" hidden="false" customHeight="false" outlineLevel="0" collapsed="false">
      <c r="A3793" s="148" t="n">
        <v>37803</v>
      </c>
      <c r="B3793" s="144" t="s">
        <v>122</v>
      </c>
      <c r="C3793" s="144" t="s">
        <v>51</v>
      </c>
      <c r="D3793" s="145" t="n">
        <v>0</v>
      </c>
      <c r="E3793" s="145" t="n">
        <v>0</v>
      </c>
      <c r="F3793" s="149" t="n">
        <f aca="false">IF(REF_DT&lt;=LastDay,INDEX(IntraMonth_Buckets,MATCH($A3793,IntraSumMonths,0),1),INDEX(BucketTable,MATCH($A3793,SumMonths,0),1))</f>
        <v>6</v>
      </c>
      <c r="G3793" s="144" t="str">
        <f aca="false">INDEX(Book_Type,MATCH($B3793,Book,0),1)</f>
        <v>D</v>
      </c>
      <c r="H3793" s="144" t="str">
        <f aca="false">$F3793&amp;$C3793</f>
        <v>6IF-ELPO/SJ</v>
      </c>
    </row>
    <row r="3794" customFormat="false" ht="12.75" hidden="false" customHeight="false" outlineLevel="0" collapsed="false">
      <c r="A3794" s="148" t="n">
        <v>37834</v>
      </c>
      <c r="B3794" s="144" t="s">
        <v>122</v>
      </c>
      <c r="C3794" s="144" t="s">
        <v>51</v>
      </c>
      <c r="D3794" s="145" t="n">
        <v>0</v>
      </c>
      <c r="E3794" s="145" t="n">
        <v>0</v>
      </c>
      <c r="F3794" s="149" t="n">
        <f aca="false">IF(REF_DT&lt;=LastDay,INDEX(IntraMonth_Buckets,MATCH($A3794,IntraSumMonths,0),1),INDEX(BucketTable,MATCH($A3794,SumMonths,0),1))</f>
        <v>6</v>
      </c>
      <c r="G3794" s="144" t="str">
        <f aca="false">INDEX(Book_Type,MATCH($B3794,Book,0),1)</f>
        <v>D</v>
      </c>
      <c r="H3794" s="144" t="str">
        <f aca="false">$F3794&amp;$C3794</f>
        <v>6IF-ELPO/SJ</v>
      </c>
    </row>
    <row r="3795" customFormat="false" ht="12.75" hidden="false" customHeight="false" outlineLevel="0" collapsed="false">
      <c r="A3795" s="148" t="n">
        <v>37865</v>
      </c>
      <c r="B3795" s="144" t="s">
        <v>122</v>
      </c>
      <c r="C3795" s="144" t="s">
        <v>51</v>
      </c>
      <c r="D3795" s="145" t="n">
        <v>0</v>
      </c>
      <c r="E3795" s="145" t="n">
        <v>0</v>
      </c>
      <c r="F3795" s="149" t="n">
        <f aca="false">IF(REF_DT&lt;=LastDay,INDEX(IntraMonth_Buckets,MATCH($A3795,IntraSumMonths,0),1),INDEX(BucketTable,MATCH($A3795,SumMonths,0),1))</f>
        <v>6</v>
      </c>
      <c r="G3795" s="144" t="str">
        <f aca="false">INDEX(Book_Type,MATCH($B3795,Book,0),1)</f>
        <v>D</v>
      </c>
      <c r="H3795" s="144" t="str">
        <f aca="false">$F3795&amp;$C3795</f>
        <v>6IF-ELPO/SJ</v>
      </c>
    </row>
    <row r="3796" customFormat="false" ht="12.75" hidden="false" customHeight="false" outlineLevel="0" collapsed="false">
      <c r="A3796" s="148" t="n">
        <v>37895</v>
      </c>
      <c r="B3796" s="144" t="s">
        <v>122</v>
      </c>
      <c r="C3796" s="144" t="s">
        <v>51</v>
      </c>
      <c r="D3796" s="145" t="n">
        <v>0</v>
      </c>
      <c r="E3796" s="145" t="n">
        <v>0</v>
      </c>
      <c r="F3796" s="149" t="n">
        <f aca="false">IF(REF_DT&lt;=LastDay,INDEX(IntraMonth_Buckets,MATCH($A3796,IntraSumMonths,0),1),INDEX(BucketTable,MATCH($A3796,SumMonths,0),1))</f>
        <v>6</v>
      </c>
      <c r="G3796" s="144" t="str">
        <f aca="false">INDEX(Book_Type,MATCH($B3796,Book,0),1)</f>
        <v>D</v>
      </c>
      <c r="H3796" s="144" t="str">
        <f aca="false">$F3796&amp;$C3796</f>
        <v>6IF-ELPO/SJ</v>
      </c>
    </row>
    <row r="3797" customFormat="false" ht="12.75" hidden="false" customHeight="false" outlineLevel="0" collapsed="false">
      <c r="A3797" s="148" t="n">
        <v>37189</v>
      </c>
      <c r="B3797" s="144" t="s">
        <v>137</v>
      </c>
      <c r="C3797" s="144" t="s">
        <v>22</v>
      </c>
      <c r="D3797" s="145" t="n">
        <v>0</v>
      </c>
      <c r="E3797" s="145" t="n">
        <v>0</v>
      </c>
      <c r="F3797" s="149" t="n">
        <f aca="false">IF(REF_DT&lt;=LastDay,INDEX(IntraMonth_Buckets,MATCH($A3797,IntraSumMonths,0),1),INDEX(BucketTable,MATCH($A3797,SumMonths,0),1))</f>
        <v>1</v>
      </c>
      <c r="G3797" s="144" t="str">
        <f aca="false">INDEX(Book_Type,MATCH($B3797,Book,0),1)</f>
        <v>M</v>
      </c>
      <c r="H3797" s="144" t="str">
        <f aca="false">$F3797&amp;$C3797</f>
        <v>1GDP-CAL BORDER</v>
      </c>
    </row>
    <row r="3798" customFormat="false" ht="12.75" hidden="false" customHeight="false" outlineLevel="0" collapsed="false">
      <c r="A3798" s="148" t="n">
        <v>37189</v>
      </c>
      <c r="B3798" s="144" t="s">
        <v>137</v>
      </c>
      <c r="C3798" s="144" t="s">
        <v>48</v>
      </c>
      <c r="D3798" s="145" t="n">
        <v>0</v>
      </c>
      <c r="E3798" s="145" t="n">
        <v>0</v>
      </c>
      <c r="F3798" s="149" t="n">
        <f aca="false">IF(REF_DT&lt;=LastDay,INDEX(IntraMonth_Buckets,MATCH($A3798,IntraSumMonths,0),1),INDEX(BucketTable,MATCH($A3798,SumMonths,0),1))</f>
        <v>1</v>
      </c>
      <c r="G3798" s="144" t="str">
        <f aca="false">INDEX(Book_Type,MATCH($B3798,Book,0),1)</f>
        <v>M</v>
      </c>
      <c r="H3798" s="144" t="str">
        <f aca="false">$F3798&amp;$C3798</f>
        <v>1GDP-ELPO/PERM2</v>
      </c>
    </row>
    <row r="3799" customFormat="false" ht="12.75" hidden="false" customHeight="false" outlineLevel="0" collapsed="false">
      <c r="A3799" s="148" t="n">
        <v>37189</v>
      </c>
      <c r="B3799" s="144" t="s">
        <v>137</v>
      </c>
      <c r="C3799" s="144" t="s">
        <v>53</v>
      </c>
      <c r="D3799" s="145" t="n">
        <v>0</v>
      </c>
      <c r="E3799" s="145" t="n">
        <v>0</v>
      </c>
      <c r="F3799" s="149" t="n">
        <f aca="false">IF(REF_DT&lt;=LastDay,INDEX(IntraMonth_Buckets,MATCH($A3799,IntraSumMonths,0),1),INDEX(BucketTable,MATCH($A3799,SumMonths,0),1))</f>
        <v>1</v>
      </c>
      <c r="G3799" s="144" t="str">
        <f aca="false">INDEX(Book_Type,MATCH($B3799,Book,0),1)</f>
        <v>M</v>
      </c>
      <c r="H3799" s="144" t="str">
        <f aca="false">$F3799&amp;$C3799</f>
        <v>1GDP-ELPO/SANJUA</v>
      </c>
    </row>
    <row r="3800" customFormat="false" ht="12.75" hidden="false" customHeight="false" outlineLevel="0" collapsed="false">
      <c r="A3800" s="148" t="n">
        <v>37189</v>
      </c>
      <c r="B3800" s="144" t="s">
        <v>137</v>
      </c>
      <c r="C3800" s="144" t="s">
        <v>161</v>
      </c>
      <c r="D3800" s="145" t="n">
        <v>0</v>
      </c>
      <c r="E3800" s="145" t="n">
        <v>0</v>
      </c>
      <c r="F3800" s="149" t="n">
        <f aca="false">IF(REF_DT&lt;=LastDay,INDEX(IntraMonth_Buckets,MATCH($A3800,IntraSumMonths,0),1),INDEX(BucketTable,MATCH($A3800,SumMonths,0),1))</f>
        <v>1</v>
      </c>
      <c r="G3800" s="144" t="str">
        <f aca="false">INDEX(Book_Type,MATCH($B3800,Book,0),1)</f>
        <v>M</v>
      </c>
      <c r="H3800" s="144" t="str">
        <f aca="false">$F3800&amp;$C3800</f>
        <v>1GDP-HEHUB</v>
      </c>
    </row>
    <row r="3801" customFormat="false" ht="12.75" hidden="false" customHeight="false" outlineLevel="0" collapsed="false">
      <c r="A3801" s="148" t="n">
        <v>37189</v>
      </c>
      <c r="B3801" s="144" t="s">
        <v>137</v>
      </c>
      <c r="C3801" s="144" t="s">
        <v>30</v>
      </c>
      <c r="D3801" s="145" t="n">
        <v>0</v>
      </c>
      <c r="E3801" s="145" t="n">
        <v>0</v>
      </c>
      <c r="F3801" s="149" t="n">
        <f aca="false">IF(REF_DT&lt;=LastDay,INDEX(IntraMonth_Buckets,MATCH($A3801,IntraSumMonths,0),1),INDEX(BucketTable,MATCH($A3801,SumMonths,0),1))</f>
        <v>1</v>
      </c>
      <c r="G3801" s="144" t="str">
        <f aca="false">INDEX(Book_Type,MATCH($B3801,Book,0),1)</f>
        <v>M</v>
      </c>
      <c r="H3801" s="144" t="str">
        <f aca="false">$F3801&amp;$C3801</f>
        <v>1GDP-KERN/OPAL</v>
      </c>
    </row>
    <row r="3802" customFormat="false" ht="12.75" hidden="false" customHeight="false" outlineLevel="0" collapsed="false">
      <c r="A3802" s="148" t="n">
        <v>37190</v>
      </c>
      <c r="B3802" s="144" t="s">
        <v>137</v>
      </c>
      <c r="C3802" s="144" t="s">
        <v>22</v>
      </c>
      <c r="D3802" s="145" t="n">
        <v>-8000</v>
      </c>
      <c r="E3802" s="145" t="n">
        <v>-8000</v>
      </c>
      <c r="F3802" s="149" t="n">
        <f aca="false">IF(REF_DT&lt;=LastDay,INDEX(IntraMonth_Buckets,MATCH($A3802,IntraSumMonths,0),1),INDEX(BucketTable,MATCH($A3802,SumMonths,0),1))</f>
        <v>1</v>
      </c>
      <c r="G3802" s="144" t="str">
        <f aca="false">INDEX(Book_Type,MATCH($B3802,Book,0),1)</f>
        <v>M</v>
      </c>
      <c r="H3802" s="144" t="str">
        <f aca="false">$F3802&amp;$C3802</f>
        <v>1GDP-CAL BORDER</v>
      </c>
    </row>
    <row r="3803" customFormat="false" ht="12.75" hidden="false" customHeight="false" outlineLevel="0" collapsed="false">
      <c r="A3803" s="148" t="n">
        <v>37190</v>
      </c>
      <c r="B3803" s="144" t="s">
        <v>137</v>
      </c>
      <c r="C3803" s="144" t="s">
        <v>48</v>
      </c>
      <c r="D3803" s="145" t="n">
        <v>25000</v>
      </c>
      <c r="E3803" s="145" t="n">
        <v>25000</v>
      </c>
      <c r="F3803" s="149" t="n">
        <f aca="false">IF(REF_DT&lt;=LastDay,INDEX(IntraMonth_Buckets,MATCH($A3803,IntraSumMonths,0),1),INDEX(BucketTable,MATCH($A3803,SumMonths,0),1))</f>
        <v>1</v>
      </c>
      <c r="G3803" s="144" t="str">
        <f aca="false">INDEX(Book_Type,MATCH($B3803,Book,0),1)</f>
        <v>M</v>
      </c>
      <c r="H3803" s="144" t="str">
        <f aca="false">$F3803&amp;$C3803</f>
        <v>1GDP-ELPO/PERM2</v>
      </c>
    </row>
    <row r="3804" customFormat="false" ht="12.75" hidden="false" customHeight="false" outlineLevel="0" collapsed="false">
      <c r="A3804" s="148" t="n">
        <v>37190</v>
      </c>
      <c r="B3804" s="144" t="s">
        <v>137</v>
      </c>
      <c r="C3804" s="144" t="s">
        <v>53</v>
      </c>
      <c r="D3804" s="145" t="n">
        <v>10000</v>
      </c>
      <c r="E3804" s="145" t="n">
        <v>10000</v>
      </c>
      <c r="F3804" s="149" t="n">
        <f aca="false">IF(REF_DT&lt;=LastDay,INDEX(IntraMonth_Buckets,MATCH($A3804,IntraSumMonths,0),1),INDEX(BucketTable,MATCH($A3804,SumMonths,0),1))</f>
        <v>1</v>
      </c>
      <c r="G3804" s="144" t="str">
        <f aca="false">INDEX(Book_Type,MATCH($B3804,Book,0),1)</f>
        <v>M</v>
      </c>
      <c r="H3804" s="144" t="str">
        <f aca="false">$F3804&amp;$C3804</f>
        <v>1GDP-ELPO/SANJUA</v>
      </c>
    </row>
    <row r="3805" customFormat="false" ht="12.75" hidden="false" customHeight="false" outlineLevel="0" collapsed="false">
      <c r="A3805" s="148" t="n">
        <v>37190</v>
      </c>
      <c r="B3805" s="144" t="s">
        <v>137</v>
      </c>
      <c r="C3805" s="144" t="s">
        <v>161</v>
      </c>
      <c r="D3805" s="145" t="n">
        <v>-30000</v>
      </c>
      <c r="E3805" s="145" t="n">
        <v>-30000</v>
      </c>
      <c r="F3805" s="149" t="n">
        <f aca="false">IF(REF_DT&lt;=LastDay,INDEX(IntraMonth_Buckets,MATCH($A3805,IntraSumMonths,0),1),INDEX(BucketTable,MATCH($A3805,SumMonths,0),1))</f>
        <v>1</v>
      </c>
      <c r="G3805" s="144" t="str">
        <f aca="false">INDEX(Book_Type,MATCH($B3805,Book,0),1)</f>
        <v>M</v>
      </c>
      <c r="H3805" s="144" t="str">
        <f aca="false">$F3805&amp;$C3805</f>
        <v>1GDP-HEHUB</v>
      </c>
    </row>
    <row r="3806" customFormat="false" ht="12.75" hidden="false" customHeight="false" outlineLevel="0" collapsed="false">
      <c r="A3806" s="148" t="n">
        <v>37190</v>
      </c>
      <c r="B3806" s="144" t="s">
        <v>137</v>
      </c>
      <c r="C3806" s="144" t="s">
        <v>30</v>
      </c>
      <c r="D3806" s="145" t="n">
        <v>5000</v>
      </c>
      <c r="E3806" s="145" t="n">
        <v>5000</v>
      </c>
      <c r="F3806" s="149" t="n">
        <f aca="false">IF(REF_DT&lt;=LastDay,INDEX(IntraMonth_Buckets,MATCH($A3806,IntraSumMonths,0),1),INDEX(BucketTable,MATCH($A3806,SumMonths,0),1))</f>
        <v>1</v>
      </c>
      <c r="G3806" s="144" t="str">
        <f aca="false">INDEX(Book_Type,MATCH($B3806,Book,0),1)</f>
        <v>M</v>
      </c>
      <c r="H3806" s="144" t="str">
        <f aca="false">$F3806&amp;$C3806</f>
        <v>1GDP-KERN/OPAL</v>
      </c>
    </row>
    <row r="3807" customFormat="false" ht="12.75" hidden="false" customHeight="false" outlineLevel="0" collapsed="false">
      <c r="A3807" s="148" t="n">
        <v>37191</v>
      </c>
      <c r="B3807" s="144" t="s">
        <v>137</v>
      </c>
      <c r="C3807" s="144" t="s">
        <v>22</v>
      </c>
      <c r="D3807" s="145" t="n">
        <v>-8000</v>
      </c>
      <c r="E3807" s="145" t="n">
        <v>-8000</v>
      </c>
      <c r="F3807" s="149" t="n">
        <f aca="false">IF(REF_DT&lt;=LastDay,INDEX(IntraMonth_Buckets,MATCH($A3807,IntraSumMonths,0),1),INDEX(BucketTable,MATCH($A3807,SumMonths,0),1))</f>
        <v>1</v>
      </c>
      <c r="G3807" s="144" t="str">
        <f aca="false">INDEX(Book_Type,MATCH($B3807,Book,0),1)</f>
        <v>M</v>
      </c>
      <c r="H3807" s="144" t="str">
        <f aca="false">$F3807&amp;$C3807</f>
        <v>1GDP-CAL BORDER</v>
      </c>
    </row>
    <row r="3808" customFormat="false" ht="12.75" hidden="false" customHeight="false" outlineLevel="0" collapsed="false">
      <c r="A3808" s="148" t="n">
        <v>37191</v>
      </c>
      <c r="B3808" s="144" t="s">
        <v>137</v>
      </c>
      <c r="C3808" s="144" t="s">
        <v>48</v>
      </c>
      <c r="D3808" s="145" t="n">
        <v>25000</v>
      </c>
      <c r="E3808" s="145" t="n">
        <v>25000</v>
      </c>
      <c r="F3808" s="149" t="n">
        <f aca="false">IF(REF_DT&lt;=LastDay,INDEX(IntraMonth_Buckets,MATCH($A3808,IntraSumMonths,0),1),INDEX(BucketTable,MATCH($A3808,SumMonths,0),1))</f>
        <v>1</v>
      </c>
      <c r="G3808" s="144" t="str">
        <f aca="false">INDEX(Book_Type,MATCH($B3808,Book,0),1)</f>
        <v>M</v>
      </c>
      <c r="H3808" s="144" t="str">
        <f aca="false">$F3808&amp;$C3808</f>
        <v>1GDP-ELPO/PERM2</v>
      </c>
    </row>
    <row r="3809" customFormat="false" ht="12.75" hidden="false" customHeight="false" outlineLevel="0" collapsed="false">
      <c r="A3809" s="148" t="n">
        <v>37191</v>
      </c>
      <c r="B3809" s="144" t="s">
        <v>137</v>
      </c>
      <c r="C3809" s="144" t="s">
        <v>53</v>
      </c>
      <c r="D3809" s="145" t="n">
        <v>10000</v>
      </c>
      <c r="E3809" s="145" t="n">
        <v>10000</v>
      </c>
      <c r="F3809" s="149" t="n">
        <f aca="false">IF(REF_DT&lt;=LastDay,INDEX(IntraMonth_Buckets,MATCH($A3809,IntraSumMonths,0),1),INDEX(BucketTable,MATCH($A3809,SumMonths,0),1))</f>
        <v>1</v>
      </c>
      <c r="G3809" s="144" t="str">
        <f aca="false">INDEX(Book_Type,MATCH($B3809,Book,0),1)</f>
        <v>M</v>
      </c>
      <c r="H3809" s="144" t="str">
        <f aca="false">$F3809&amp;$C3809</f>
        <v>1GDP-ELPO/SANJUA</v>
      </c>
    </row>
    <row r="3810" customFormat="false" ht="12.75" hidden="false" customHeight="false" outlineLevel="0" collapsed="false">
      <c r="A3810" s="148" t="n">
        <v>37191</v>
      </c>
      <c r="B3810" s="144" t="s">
        <v>137</v>
      </c>
      <c r="C3810" s="144" t="s">
        <v>161</v>
      </c>
      <c r="D3810" s="145" t="n">
        <v>-30000</v>
      </c>
      <c r="E3810" s="145" t="n">
        <v>-30000</v>
      </c>
      <c r="F3810" s="149" t="n">
        <f aca="false">IF(REF_DT&lt;=LastDay,INDEX(IntraMonth_Buckets,MATCH($A3810,IntraSumMonths,0),1),INDEX(BucketTable,MATCH($A3810,SumMonths,0),1))</f>
        <v>1</v>
      </c>
      <c r="G3810" s="144" t="str">
        <f aca="false">INDEX(Book_Type,MATCH($B3810,Book,0),1)</f>
        <v>M</v>
      </c>
      <c r="H3810" s="144" t="str">
        <f aca="false">$F3810&amp;$C3810</f>
        <v>1GDP-HEHUB</v>
      </c>
    </row>
    <row r="3811" customFormat="false" ht="12.75" hidden="false" customHeight="false" outlineLevel="0" collapsed="false">
      <c r="A3811" s="148" t="n">
        <v>37191</v>
      </c>
      <c r="B3811" s="144" t="s">
        <v>137</v>
      </c>
      <c r="C3811" s="144" t="s">
        <v>30</v>
      </c>
      <c r="D3811" s="145" t="n">
        <v>5000</v>
      </c>
      <c r="E3811" s="145" t="n">
        <v>5000</v>
      </c>
      <c r="F3811" s="149" t="n">
        <f aca="false">IF(REF_DT&lt;=LastDay,INDEX(IntraMonth_Buckets,MATCH($A3811,IntraSumMonths,0),1),INDEX(BucketTable,MATCH($A3811,SumMonths,0),1))</f>
        <v>1</v>
      </c>
      <c r="G3811" s="144" t="str">
        <f aca="false">INDEX(Book_Type,MATCH($B3811,Book,0),1)</f>
        <v>M</v>
      </c>
      <c r="H3811" s="144" t="str">
        <f aca="false">$F3811&amp;$C3811</f>
        <v>1GDP-KERN/OPAL</v>
      </c>
    </row>
    <row r="3812" customFormat="false" ht="12.75" hidden="false" customHeight="false" outlineLevel="0" collapsed="false">
      <c r="A3812" s="148" t="n">
        <v>37192</v>
      </c>
      <c r="B3812" s="144" t="s">
        <v>137</v>
      </c>
      <c r="C3812" s="144" t="s">
        <v>22</v>
      </c>
      <c r="D3812" s="145" t="n">
        <v>-8000</v>
      </c>
      <c r="E3812" s="145" t="n">
        <v>-8000</v>
      </c>
      <c r="F3812" s="149" t="n">
        <f aca="false">IF(REF_DT&lt;=LastDay,INDEX(IntraMonth_Buckets,MATCH($A3812,IntraSumMonths,0),1),INDEX(BucketTable,MATCH($A3812,SumMonths,0),1))</f>
        <v>1</v>
      </c>
      <c r="G3812" s="144" t="str">
        <f aca="false">INDEX(Book_Type,MATCH($B3812,Book,0),1)</f>
        <v>M</v>
      </c>
      <c r="H3812" s="144" t="str">
        <f aca="false">$F3812&amp;$C3812</f>
        <v>1GDP-CAL BORDER</v>
      </c>
    </row>
    <row r="3813" customFormat="false" ht="12.75" hidden="false" customHeight="false" outlineLevel="0" collapsed="false">
      <c r="A3813" s="148" t="n">
        <v>37192</v>
      </c>
      <c r="B3813" s="144" t="s">
        <v>137</v>
      </c>
      <c r="C3813" s="144" t="s">
        <v>48</v>
      </c>
      <c r="D3813" s="145" t="n">
        <v>25000</v>
      </c>
      <c r="E3813" s="145" t="n">
        <v>25000</v>
      </c>
      <c r="F3813" s="149" t="n">
        <f aca="false">IF(REF_DT&lt;=LastDay,INDEX(IntraMonth_Buckets,MATCH($A3813,IntraSumMonths,0),1),INDEX(BucketTable,MATCH($A3813,SumMonths,0),1))</f>
        <v>1</v>
      </c>
      <c r="G3813" s="144" t="str">
        <f aca="false">INDEX(Book_Type,MATCH($B3813,Book,0),1)</f>
        <v>M</v>
      </c>
      <c r="H3813" s="144" t="str">
        <f aca="false">$F3813&amp;$C3813</f>
        <v>1GDP-ELPO/PERM2</v>
      </c>
    </row>
    <row r="3814" customFormat="false" ht="12.75" hidden="false" customHeight="false" outlineLevel="0" collapsed="false">
      <c r="A3814" s="148" t="n">
        <v>37192</v>
      </c>
      <c r="B3814" s="144" t="s">
        <v>137</v>
      </c>
      <c r="C3814" s="144" t="s">
        <v>53</v>
      </c>
      <c r="D3814" s="145" t="n">
        <v>10000</v>
      </c>
      <c r="E3814" s="145" t="n">
        <v>10000</v>
      </c>
      <c r="F3814" s="149" t="n">
        <f aca="false">IF(REF_DT&lt;=LastDay,INDEX(IntraMonth_Buckets,MATCH($A3814,IntraSumMonths,0),1),INDEX(BucketTable,MATCH($A3814,SumMonths,0),1))</f>
        <v>1</v>
      </c>
      <c r="G3814" s="144" t="str">
        <f aca="false">INDEX(Book_Type,MATCH($B3814,Book,0),1)</f>
        <v>M</v>
      </c>
      <c r="H3814" s="144" t="str">
        <f aca="false">$F3814&amp;$C3814</f>
        <v>1GDP-ELPO/SANJUA</v>
      </c>
    </row>
    <row r="3815" customFormat="false" ht="12.75" hidden="false" customHeight="false" outlineLevel="0" collapsed="false">
      <c r="A3815" s="148" t="n">
        <v>37192</v>
      </c>
      <c r="B3815" s="144" t="s">
        <v>137</v>
      </c>
      <c r="C3815" s="144" t="s">
        <v>161</v>
      </c>
      <c r="D3815" s="145" t="n">
        <v>-30000</v>
      </c>
      <c r="E3815" s="145" t="n">
        <v>-30000</v>
      </c>
      <c r="F3815" s="149" t="n">
        <f aca="false">IF(REF_DT&lt;=LastDay,INDEX(IntraMonth_Buckets,MATCH($A3815,IntraSumMonths,0),1),INDEX(BucketTable,MATCH($A3815,SumMonths,0),1))</f>
        <v>1</v>
      </c>
      <c r="G3815" s="144" t="str">
        <f aca="false">INDEX(Book_Type,MATCH($B3815,Book,0),1)</f>
        <v>M</v>
      </c>
      <c r="H3815" s="144" t="str">
        <f aca="false">$F3815&amp;$C3815</f>
        <v>1GDP-HEHUB</v>
      </c>
    </row>
    <row r="3816" customFormat="false" ht="12.75" hidden="false" customHeight="false" outlineLevel="0" collapsed="false">
      <c r="A3816" s="148" t="n">
        <v>37192</v>
      </c>
      <c r="B3816" s="144" t="s">
        <v>137</v>
      </c>
      <c r="C3816" s="144" t="s">
        <v>30</v>
      </c>
      <c r="D3816" s="145" t="n">
        <v>5000</v>
      </c>
      <c r="E3816" s="145" t="n">
        <v>5000</v>
      </c>
      <c r="F3816" s="149" t="n">
        <f aca="false">IF(REF_DT&lt;=LastDay,INDEX(IntraMonth_Buckets,MATCH($A3816,IntraSumMonths,0),1),INDEX(BucketTable,MATCH($A3816,SumMonths,0),1))</f>
        <v>1</v>
      </c>
      <c r="G3816" s="144" t="str">
        <f aca="false">INDEX(Book_Type,MATCH($B3816,Book,0),1)</f>
        <v>M</v>
      </c>
      <c r="H3816" s="144" t="str">
        <f aca="false">$F3816&amp;$C3816</f>
        <v>1GDP-KERN/OPAL</v>
      </c>
    </row>
    <row r="3817" customFormat="false" ht="12.75" hidden="false" customHeight="false" outlineLevel="0" collapsed="false">
      <c r="A3817" s="148" t="n">
        <v>37193</v>
      </c>
      <c r="B3817" s="144" t="s">
        <v>137</v>
      </c>
      <c r="C3817" s="144" t="s">
        <v>22</v>
      </c>
      <c r="D3817" s="145" t="n">
        <v>-8000</v>
      </c>
      <c r="E3817" s="145" t="n">
        <v>-8000</v>
      </c>
      <c r="F3817" s="149" t="n">
        <f aca="false">IF(REF_DT&lt;=LastDay,INDEX(IntraMonth_Buckets,MATCH($A3817,IntraSumMonths,0),1),INDEX(BucketTable,MATCH($A3817,SumMonths,0),1))</f>
        <v>1</v>
      </c>
      <c r="G3817" s="144" t="str">
        <f aca="false">INDEX(Book_Type,MATCH($B3817,Book,0),1)</f>
        <v>M</v>
      </c>
      <c r="H3817" s="144" t="str">
        <f aca="false">$F3817&amp;$C3817</f>
        <v>1GDP-CAL BORDER</v>
      </c>
    </row>
    <row r="3818" customFormat="false" ht="12.75" hidden="false" customHeight="false" outlineLevel="0" collapsed="false">
      <c r="A3818" s="148" t="n">
        <v>37193</v>
      </c>
      <c r="B3818" s="144" t="s">
        <v>137</v>
      </c>
      <c r="C3818" s="144" t="s">
        <v>48</v>
      </c>
      <c r="D3818" s="145" t="n">
        <v>25000</v>
      </c>
      <c r="E3818" s="145" t="n">
        <v>25000</v>
      </c>
      <c r="F3818" s="149" t="n">
        <f aca="false">IF(REF_DT&lt;=LastDay,INDEX(IntraMonth_Buckets,MATCH($A3818,IntraSumMonths,0),1),INDEX(BucketTable,MATCH($A3818,SumMonths,0),1))</f>
        <v>1</v>
      </c>
      <c r="G3818" s="144" t="str">
        <f aca="false">INDEX(Book_Type,MATCH($B3818,Book,0),1)</f>
        <v>M</v>
      </c>
      <c r="H3818" s="144" t="str">
        <f aca="false">$F3818&amp;$C3818</f>
        <v>1GDP-ELPO/PERM2</v>
      </c>
    </row>
    <row r="3819" customFormat="false" ht="12.75" hidden="false" customHeight="false" outlineLevel="0" collapsed="false">
      <c r="A3819" s="148" t="n">
        <v>37193</v>
      </c>
      <c r="B3819" s="144" t="s">
        <v>137</v>
      </c>
      <c r="C3819" s="144" t="s">
        <v>53</v>
      </c>
      <c r="D3819" s="145" t="n">
        <v>10000</v>
      </c>
      <c r="E3819" s="145" t="n">
        <v>10000</v>
      </c>
      <c r="F3819" s="149" t="n">
        <f aca="false">IF(REF_DT&lt;=LastDay,INDEX(IntraMonth_Buckets,MATCH($A3819,IntraSumMonths,0),1),INDEX(BucketTable,MATCH($A3819,SumMonths,0),1))</f>
        <v>1</v>
      </c>
      <c r="G3819" s="144" t="str">
        <f aca="false">INDEX(Book_Type,MATCH($B3819,Book,0),1)</f>
        <v>M</v>
      </c>
      <c r="H3819" s="144" t="str">
        <f aca="false">$F3819&amp;$C3819</f>
        <v>1GDP-ELPO/SANJUA</v>
      </c>
    </row>
    <row r="3820" customFormat="false" ht="12.75" hidden="false" customHeight="false" outlineLevel="0" collapsed="false">
      <c r="A3820" s="148" t="n">
        <v>37193</v>
      </c>
      <c r="B3820" s="144" t="s">
        <v>137</v>
      </c>
      <c r="C3820" s="144" t="s">
        <v>161</v>
      </c>
      <c r="D3820" s="145" t="n">
        <v>-30000</v>
      </c>
      <c r="E3820" s="145" t="n">
        <v>-30000</v>
      </c>
      <c r="F3820" s="149" t="n">
        <f aca="false">IF(REF_DT&lt;=LastDay,INDEX(IntraMonth_Buckets,MATCH($A3820,IntraSumMonths,0),1),INDEX(BucketTable,MATCH($A3820,SumMonths,0),1))</f>
        <v>1</v>
      </c>
      <c r="G3820" s="144" t="str">
        <f aca="false">INDEX(Book_Type,MATCH($B3820,Book,0),1)</f>
        <v>M</v>
      </c>
      <c r="H3820" s="144" t="str">
        <f aca="false">$F3820&amp;$C3820</f>
        <v>1GDP-HEHUB</v>
      </c>
    </row>
    <row r="3821" customFormat="false" ht="12.75" hidden="false" customHeight="false" outlineLevel="0" collapsed="false">
      <c r="A3821" s="148" t="n">
        <v>37193</v>
      </c>
      <c r="B3821" s="144" t="s">
        <v>137</v>
      </c>
      <c r="C3821" s="144" t="s">
        <v>30</v>
      </c>
      <c r="D3821" s="145" t="n">
        <v>5000</v>
      </c>
      <c r="E3821" s="145" t="n">
        <v>5000</v>
      </c>
      <c r="F3821" s="149" t="n">
        <f aca="false">IF(REF_DT&lt;=LastDay,INDEX(IntraMonth_Buckets,MATCH($A3821,IntraSumMonths,0),1),INDEX(BucketTable,MATCH($A3821,SumMonths,0),1))</f>
        <v>1</v>
      </c>
      <c r="G3821" s="144" t="str">
        <f aca="false">INDEX(Book_Type,MATCH($B3821,Book,0),1)</f>
        <v>M</v>
      </c>
      <c r="H3821" s="144" t="str">
        <f aca="false">$F3821&amp;$C3821</f>
        <v>1GDP-KERN/OPAL</v>
      </c>
    </row>
    <row r="3822" customFormat="false" ht="12.75" hidden="false" customHeight="false" outlineLevel="0" collapsed="false">
      <c r="A3822" s="148" t="n">
        <v>37194</v>
      </c>
      <c r="B3822" s="144" t="s">
        <v>137</v>
      </c>
      <c r="C3822" s="144" t="s">
        <v>22</v>
      </c>
      <c r="D3822" s="145" t="n">
        <v>-8000</v>
      </c>
      <c r="E3822" s="145" t="n">
        <v>-8000</v>
      </c>
      <c r="F3822" s="149" t="n">
        <f aca="false">IF(REF_DT&lt;=LastDay,INDEX(IntraMonth_Buckets,MATCH($A3822,IntraSumMonths,0),1),INDEX(BucketTable,MATCH($A3822,SumMonths,0),1))</f>
        <v>1</v>
      </c>
      <c r="G3822" s="144" t="str">
        <f aca="false">INDEX(Book_Type,MATCH($B3822,Book,0),1)</f>
        <v>M</v>
      </c>
      <c r="H3822" s="144" t="str">
        <f aca="false">$F3822&amp;$C3822</f>
        <v>1GDP-CAL BORDER</v>
      </c>
    </row>
    <row r="3823" customFormat="false" ht="12.75" hidden="false" customHeight="false" outlineLevel="0" collapsed="false">
      <c r="A3823" s="148" t="n">
        <v>37194</v>
      </c>
      <c r="B3823" s="144" t="s">
        <v>137</v>
      </c>
      <c r="C3823" s="144" t="s">
        <v>48</v>
      </c>
      <c r="D3823" s="145" t="n">
        <v>25000</v>
      </c>
      <c r="E3823" s="145" t="n">
        <v>25000</v>
      </c>
      <c r="F3823" s="149" t="n">
        <f aca="false">IF(REF_DT&lt;=LastDay,INDEX(IntraMonth_Buckets,MATCH($A3823,IntraSumMonths,0),1),INDEX(BucketTable,MATCH($A3823,SumMonths,0),1))</f>
        <v>1</v>
      </c>
      <c r="G3823" s="144" t="str">
        <f aca="false">INDEX(Book_Type,MATCH($B3823,Book,0),1)</f>
        <v>M</v>
      </c>
      <c r="H3823" s="144" t="str">
        <f aca="false">$F3823&amp;$C3823</f>
        <v>1GDP-ELPO/PERM2</v>
      </c>
    </row>
    <row r="3824" customFormat="false" ht="12.75" hidden="false" customHeight="false" outlineLevel="0" collapsed="false">
      <c r="A3824" s="148" t="n">
        <v>37194</v>
      </c>
      <c r="B3824" s="144" t="s">
        <v>137</v>
      </c>
      <c r="C3824" s="144" t="s">
        <v>53</v>
      </c>
      <c r="D3824" s="145" t="n">
        <v>10000</v>
      </c>
      <c r="E3824" s="145" t="n">
        <v>10000</v>
      </c>
      <c r="F3824" s="149" t="n">
        <f aca="false">IF(REF_DT&lt;=LastDay,INDEX(IntraMonth_Buckets,MATCH($A3824,IntraSumMonths,0),1),INDEX(BucketTable,MATCH($A3824,SumMonths,0),1))</f>
        <v>1</v>
      </c>
      <c r="G3824" s="144" t="str">
        <f aca="false">INDEX(Book_Type,MATCH($B3824,Book,0),1)</f>
        <v>M</v>
      </c>
      <c r="H3824" s="144" t="str">
        <f aca="false">$F3824&amp;$C3824</f>
        <v>1GDP-ELPO/SANJUA</v>
      </c>
    </row>
    <row r="3825" customFormat="false" ht="12.75" hidden="false" customHeight="false" outlineLevel="0" collapsed="false">
      <c r="A3825" s="148" t="n">
        <v>37194</v>
      </c>
      <c r="B3825" s="144" t="s">
        <v>137</v>
      </c>
      <c r="C3825" s="144" t="s">
        <v>161</v>
      </c>
      <c r="D3825" s="145" t="n">
        <v>-30000</v>
      </c>
      <c r="E3825" s="145" t="n">
        <v>-30000</v>
      </c>
      <c r="F3825" s="149" t="n">
        <f aca="false">IF(REF_DT&lt;=LastDay,INDEX(IntraMonth_Buckets,MATCH($A3825,IntraSumMonths,0),1),INDEX(BucketTable,MATCH($A3825,SumMonths,0),1))</f>
        <v>1</v>
      </c>
      <c r="G3825" s="144" t="str">
        <f aca="false">INDEX(Book_Type,MATCH($B3825,Book,0),1)</f>
        <v>M</v>
      </c>
      <c r="H3825" s="144" t="str">
        <f aca="false">$F3825&amp;$C3825</f>
        <v>1GDP-HEHUB</v>
      </c>
    </row>
    <row r="3826" customFormat="false" ht="12.75" hidden="false" customHeight="false" outlineLevel="0" collapsed="false">
      <c r="A3826" s="148" t="n">
        <v>37194</v>
      </c>
      <c r="B3826" s="144" t="s">
        <v>137</v>
      </c>
      <c r="C3826" s="144" t="s">
        <v>30</v>
      </c>
      <c r="D3826" s="145" t="n">
        <v>5000</v>
      </c>
      <c r="E3826" s="145" t="n">
        <v>5000</v>
      </c>
      <c r="F3826" s="149" t="n">
        <f aca="false">IF(REF_DT&lt;=LastDay,INDEX(IntraMonth_Buckets,MATCH($A3826,IntraSumMonths,0),1),INDEX(BucketTable,MATCH($A3826,SumMonths,0),1))</f>
        <v>1</v>
      </c>
      <c r="G3826" s="144" t="str">
        <f aca="false">INDEX(Book_Type,MATCH($B3826,Book,0),1)</f>
        <v>M</v>
      </c>
      <c r="H3826" s="144" t="str">
        <f aca="false">$F3826&amp;$C3826</f>
        <v>1GDP-KERN/OPAL</v>
      </c>
    </row>
    <row r="3827" customFormat="false" ht="12.75" hidden="false" customHeight="false" outlineLevel="0" collapsed="false">
      <c r="A3827" s="148" t="n">
        <v>37195</v>
      </c>
      <c r="B3827" s="144" t="s">
        <v>137</v>
      </c>
      <c r="C3827" s="144" t="s">
        <v>22</v>
      </c>
      <c r="D3827" s="145" t="n">
        <v>-8000</v>
      </c>
      <c r="E3827" s="145" t="n">
        <v>-8000</v>
      </c>
      <c r="F3827" s="149" t="n">
        <f aca="false">IF(REF_DT&lt;=LastDay,INDEX(IntraMonth_Buckets,MATCH($A3827,IntraSumMonths,0),1),INDEX(BucketTable,MATCH($A3827,SumMonths,0),1))</f>
        <v>1</v>
      </c>
      <c r="G3827" s="144" t="str">
        <f aca="false">INDEX(Book_Type,MATCH($B3827,Book,0),1)</f>
        <v>M</v>
      </c>
      <c r="H3827" s="144" t="str">
        <f aca="false">$F3827&amp;$C3827</f>
        <v>1GDP-CAL BORDER</v>
      </c>
    </row>
    <row r="3828" customFormat="false" ht="12.75" hidden="false" customHeight="false" outlineLevel="0" collapsed="false">
      <c r="A3828" s="148" t="n">
        <v>37195</v>
      </c>
      <c r="B3828" s="144" t="s">
        <v>137</v>
      </c>
      <c r="C3828" s="144" t="s">
        <v>48</v>
      </c>
      <c r="D3828" s="145" t="n">
        <v>25000</v>
      </c>
      <c r="E3828" s="145" t="n">
        <v>25000</v>
      </c>
      <c r="F3828" s="149" t="n">
        <f aca="false">IF(REF_DT&lt;=LastDay,INDEX(IntraMonth_Buckets,MATCH($A3828,IntraSumMonths,0),1),INDEX(BucketTable,MATCH($A3828,SumMonths,0),1))</f>
        <v>1</v>
      </c>
      <c r="G3828" s="144" t="str">
        <f aca="false">INDEX(Book_Type,MATCH($B3828,Book,0),1)</f>
        <v>M</v>
      </c>
      <c r="H3828" s="144" t="str">
        <f aca="false">$F3828&amp;$C3828</f>
        <v>1GDP-ELPO/PERM2</v>
      </c>
    </row>
    <row r="3829" customFormat="false" ht="12.75" hidden="false" customHeight="false" outlineLevel="0" collapsed="false">
      <c r="A3829" s="148" t="n">
        <v>37195</v>
      </c>
      <c r="B3829" s="144" t="s">
        <v>137</v>
      </c>
      <c r="C3829" s="144" t="s">
        <v>53</v>
      </c>
      <c r="D3829" s="145" t="n">
        <v>10000</v>
      </c>
      <c r="E3829" s="145" t="n">
        <v>10000</v>
      </c>
      <c r="F3829" s="149" t="n">
        <f aca="false">IF(REF_DT&lt;=LastDay,INDEX(IntraMonth_Buckets,MATCH($A3829,IntraSumMonths,0),1),INDEX(BucketTable,MATCH($A3829,SumMonths,0),1))</f>
        <v>1</v>
      </c>
      <c r="G3829" s="144" t="str">
        <f aca="false">INDEX(Book_Type,MATCH($B3829,Book,0),1)</f>
        <v>M</v>
      </c>
      <c r="H3829" s="144" t="str">
        <f aca="false">$F3829&amp;$C3829</f>
        <v>1GDP-ELPO/SANJUA</v>
      </c>
    </row>
    <row r="3830" customFormat="false" ht="12.75" hidden="false" customHeight="false" outlineLevel="0" collapsed="false">
      <c r="A3830" s="148" t="n">
        <v>37195</v>
      </c>
      <c r="B3830" s="144" t="s">
        <v>137</v>
      </c>
      <c r="C3830" s="144" t="s">
        <v>161</v>
      </c>
      <c r="D3830" s="145" t="n">
        <v>-30000</v>
      </c>
      <c r="E3830" s="145" t="n">
        <v>-30000</v>
      </c>
      <c r="F3830" s="149" t="n">
        <f aca="false">IF(REF_DT&lt;=LastDay,INDEX(IntraMonth_Buckets,MATCH($A3830,IntraSumMonths,0),1),INDEX(BucketTable,MATCH($A3830,SumMonths,0),1))</f>
        <v>1</v>
      </c>
      <c r="G3830" s="144" t="str">
        <f aca="false">INDEX(Book_Type,MATCH($B3830,Book,0),1)</f>
        <v>M</v>
      </c>
      <c r="H3830" s="144" t="str">
        <f aca="false">$F3830&amp;$C3830</f>
        <v>1GDP-HEHUB</v>
      </c>
    </row>
    <row r="3831" customFormat="false" ht="12.75" hidden="false" customHeight="false" outlineLevel="0" collapsed="false">
      <c r="A3831" s="148" t="n">
        <v>37195</v>
      </c>
      <c r="B3831" s="144" t="s">
        <v>137</v>
      </c>
      <c r="C3831" s="144" t="s">
        <v>30</v>
      </c>
      <c r="D3831" s="145" t="n">
        <v>5000</v>
      </c>
      <c r="E3831" s="145" t="n">
        <v>5000</v>
      </c>
      <c r="F3831" s="149" t="n">
        <f aca="false">IF(REF_DT&lt;=LastDay,INDEX(IntraMonth_Buckets,MATCH($A3831,IntraSumMonths,0),1),INDEX(BucketTable,MATCH($A3831,SumMonths,0),1))</f>
        <v>1</v>
      </c>
      <c r="G3831" s="144" t="str">
        <f aca="false">INDEX(Book_Type,MATCH($B3831,Book,0),1)</f>
        <v>M</v>
      </c>
      <c r="H3831" s="144" t="str">
        <f aca="false">$F3831&amp;$C3831</f>
        <v>1GDP-KERN/OPAL</v>
      </c>
    </row>
    <row r="3832" customFormat="false" ht="12.75" hidden="false" customHeight="false" outlineLevel="0" collapsed="false">
      <c r="A3832" s="148" t="n">
        <v>37196</v>
      </c>
      <c r="B3832" s="144" t="s">
        <v>127</v>
      </c>
      <c r="C3832" s="144" t="s">
        <v>20</v>
      </c>
      <c r="D3832" s="145" t="n">
        <v>-3.8888857658399E-015</v>
      </c>
      <c r="E3832" s="145" t="n">
        <v>3.8888857658399E-016</v>
      </c>
      <c r="F3832" s="149" t="n">
        <f aca="false">IF(REF_DT&lt;=LastDay,INDEX(IntraMonth_Buckets,MATCH($A3832,IntraSumMonths,0),1),INDEX(BucketTable,MATCH($A3832,SumMonths,0),1))</f>
        <v>2</v>
      </c>
      <c r="G3832" s="144" t="str">
        <f aca="false">INDEX(Book_Type,MATCH($B3832,Book,0),1)</f>
        <v>DO</v>
      </c>
      <c r="H3832" s="144" t="str">
        <f aca="false">$F3832&amp;$C3832</f>
        <v>2NGI-SOCAL</v>
      </c>
    </row>
    <row r="3833" customFormat="false" ht="12.75" hidden="false" customHeight="false" outlineLevel="0" collapsed="false">
      <c r="A3833" s="148" t="n">
        <v>37226</v>
      </c>
      <c r="B3833" s="144" t="s">
        <v>127</v>
      </c>
      <c r="C3833" s="144" t="s">
        <v>20</v>
      </c>
      <c r="D3833" s="145" t="n">
        <v>-0.591919849190512</v>
      </c>
      <c r="E3833" s="145" t="n">
        <v>0.0591919849190512</v>
      </c>
      <c r="F3833" s="149" t="n">
        <f aca="false">IF(REF_DT&lt;=LastDay,INDEX(IntraMonth_Buckets,MATCH($A3833,IntraSumMonths,0),1),INDEX(BucketTable,MATCH($A3833,SumMonths,0),1))</f>
        <v>3</v>
      </c>
      <c r="G3833" s="144" t="str">
        <f aca="false">INDEX(Book_Type,MATCH($B3833,Book,0),1)</f>
        <v>DO</v>
      </c>
      <c r="H3833" s="144" t="str">
        <f aca="false">$F3833&amp;$C3833</f>
        <v>3NGI-SOCAL</v>
      </c>
    </row>
    <row r="3834" customFormat="false" ht="12.75" hidden="false" customHeight="false" outlineLevel="0" collapsed="false">
      <c r="A3834" s="148" t="n">
        <v>37257</v>
      </c>
      <c r="B3834" s="144" t="s">
        <v>127</v>
      </c>
      <c r="C3834" s="144" t="s">
        <v>20</v>
      </c>
      <c r="D3834" s="145" t="n">
        <v>-172.586930757569</v>
      </c>
      <c r="E3834" s="145" t="n">
        <v>17.2586930757569</v>
      </c>
      <c r="F3834" s="149" t="n">
        <f aca="false">IF(REF_DT&lt;=LastDay,INDEX(IntraMonth_Buckets,MATCH($A3834,IntraSumMonths,0),1),INDEX(BucketTable,MATCH($A3834,SumMonths,0),1))</f>
        <v>3</v>
      </c>
      <c r="G3834" s="144" t="str">
        <f aca="false">INDEX(Book_Type,MATCH($B3834,Book,0),1)</f>
        <v>DO</v>
      </c>
      <c r="H3834" s="144" t="str">
        <f aca="false">$F3834&amp;$C3834</f>
        <v>3NGI-SOCAL</v>
      </c>
    </row>
    <row r="3835" customFormat="false" ht="12.75" hidden="false" customHeight="false" outlineLevel="0" collapsed="false">
      <c r="A3835" s="148" t="n">
        <v>37288</v>
      </c>
      <c r="B3835" s="144" t="s">
        <v>127</v>
      </c>
      <c r="C3835" s="144" t="s">
        <v>20</v>
      </c>
      <c r="D3835" s="145" t="n">
        <v>-637.24523011503</v>
      </c>
      <c r="E3835" s="145" t="n">
        <v>63.724523011503</v>
      </c>
      <c r="F3835" s="149" t="n">
        <f aca="false">IF(REF_DT&lt;=LastDay,INDEX(IntraMonth_Buckets,MATCH($A3835,IntraSumMonths,0),1),INDEX(BucketTable,MATCH($A3835,SumMonths,0),1))</f>
        <v>3</v>
      </c>
      <c r="G3835" s="144" t="str">
        <f aca="false">INDEX(Book_Type,MATCH($B3835,Book,0),1)</f>
        <v>DO</v>
      </c>
      <c r="H3835" s="144" t="str">
        <f aca="false">$F3835&amp;$C3835</f>
        <v>3NGI-SOCAL</v>
      </c>
    </row>
    <row r="3836" customFormat="false" ht="12.75" hidden="false" customHeight="false" outlineLevel="0" collapsed="false">
      <c r="A3836" s="148" t="n">
        <v>37316</v>
      </c>
      <c r="B3836" s="144" t="s">
        <v>127</v>
      </c>
      <c r="C3836" s="144" t="s">
        <v>20</v>
      </c>
      <c r="D3836" s="145" t="n">
        <v>-792.928917532688</v>
      </c>
      <c r="E3836" s="145" t="n">
        <v>79.2928917532688</v>
      </c>
      <c r="F3836" s="149" t="n">
        <f aca="false">IF(REF_DT&lt;=LastDay,INDEX(IntraMonth_Buckets,MATCH($A3836,IntraSumMonths,0),1),INDEX(BucketTable,MATCH($A3836,SumMonths,0),1))</f>
        <v>3</v>
      </c>
      <c r="G3836" s="144" t="str">
        <f aca="false">INDEX(Book_Type,MATCH($B3836,Book,0),1)</f>
        <v>DO</v>
      </c>
      <c r="H3836" s="144" t="str">
        <f aca="false">$F3836&amp;$C3836</f>
        <v>3NGI-SOCAL</v>
      </c>
    </row>
    <row r="3837" customFormat="false" ht="12.75" hidden="false" customHeight="false" outlineLevel="0" collapsed="false">
      <c r="A3837" s="148" t="n">
        <v>37165</v>
      </c>
      <c r="B3837" s="144" t="s">
        <v>124</v>
      </c>
      <c r="C3837" s="144" t="s">
        <v>51</v>
      </c>
      <c r="D3837" s="145" t="n">
        <v>0</v>
      </c>
      <c r="E3837" s="145" t="n">
        <v>0</v>
      </c>
      <c r="F3837" s="149" t="n">
        <f aca="false">IF(REF_DT&lt;=LastDay,INDEX(IntraMonth_Buckets,MATCH($A3837,IntraSumMonths,0),1),INDEX(BucketTable,MATCH($A3837,SumMonths,0),1))</f>
        <v>1</v>
      </c>
      <c r="G3837" s="144" t="str">
        <f aca="false">INDEX(Book_Type,MATCH($B3837,Book,0),1)</f>
        <v>D</v>
      </c>
      <c r="H3837" s="144" t="str">
        <f aca="false">$F3837&amp;$C3837</f>
        <v>1IF-ELPO/SJ</v>
      </c>
    </row>
    <row r="3838" customFormat="false" ht="12.75" hidden="false" customHeight="false" outlineLevel="0" collapsed="false">
      <c r="A3838" s="148" t="n">
        <v>37165</v>
      </c>
      <c r="B3838" s="144" t="s">
        <v>124</v>
      </c>
      <c r="C3838" s="144" t="s">
        <v>58</v>
      </c>
      <c r="D3838" s="145" t="n">
        <v>0</v>
      </c>
      <c r="E3838" s="145" t="n">
        <v>0</v>
      </c>
      <c r="F3838" s="149" t="n">
        <f aca="false">IF(REF_DT&lt;=LastDay,INDEX(IntraMonth_Buckets,MATCH($A3838,IntraSumMonths,0),1),INDEX(BucketTable,MATCH($A3838,SumMonths,0),1))</f>
        <v>1</v>
      </c>
      <c r="G3838" s="144" t="str">
        <f aca="false">INDEX(Book_Type,MATCH($B3838,Book,0),1)</f>
        <v>D</v>
      </c>
      <c r="H3838" s="144" t="str">
        <f aca="false">$F3838&amp;$C3838</f>
        <v>1IF-WAHA-TX</v>
      </c>
    </row>
    <row r="3839" customFormat="false" ht="12.75" hidden="false" customHeight="false" outlineLevel="0" collapsed="false">
      <c r="A3839" s="148" t="n">
        <v>37196</v>
      </c>
      <c r="B3839" s="144" t="s">
        <v>124</v>
      </c>
      <c r="C3839" s="144" t="s">
        <v>51</v>
      </c>
      <c r="D3839" s="145" t="n">
        <v>216077.3132</v>
      </c>
      <c r="E3839" s="145" t="n">
        <v>-21607.73132</v>
      </c>
      <c r="F3839" s="149" t="n">
        <f aca="false">IF(REF_DT&lt;=LastDay,INDEX(IntraMonth_Buckets,MATCH($A3839,IntraSumMonths,0),1),INDEX(BucketTable,MATCH($A3839,SumMonths,0),1))</f>
        <v>2</v>
      </c>
      <c r="G3839" s="144" t="str">
        <f aca="false">INDEX(Book_Type,MATCH($B3839,Book,0),1)</f>
        <v>D</v>
      </c>
      <c r="H3839" s="144" t="str">
        <f aca="false">$F3839&amp;$C3839</f>
        <v>2IF-ELPO/SJ</v>
      </c>
    </row>
    <row r="3840" customFormat="false" ht="12.75" hidden="false" customHeight="false" outlineLevel="0" collapsed="false">
      <c r="A3840" s="148" t="n">
        <v>37196</v>
      </c>
      <c r="B3840" s="144" t="s">
        <v>124</v>
      </c>
      <c r="C3840" s="144" t="s">
        <v>58</v>
      </c>
      <c r="D3840" s="145" t="n">
        <v>-233267.5527</v>
      </c>
      <c r="E3840" s="145" t="n">
        <v>46653.51054</v>
      </c>
      <c r="F3840" s="149" t="n">
        <f aca="false">IF(REF_DT&lt;=LastDay,INDEX(IntraMonth_Buckets,MATCH($A3840,IntraSumMonths,0),1),INDEX(BucketTable,MATCH($A3840,SumMonths,0),1))</f>
        <v>2</v>
      </c>
      <c r="G3840" s="144" t="str">
        <f aca="false">INDEX(Book_Type,MATCH($B3840,Book,0),1)</f>
        <v>D</v>
      </c>
      <c r="H3840" s="144" t="str">
        <f aca="false">$F3840&amp;$C3840</f>
        <v>2IF-WAHA-TX</v>
      </c>
    </row>
    <row r="3841" customFormat="false" ht="12.75" hidden="false" customHeight="false" outlineLevel="0" collapsed="false">
      <c r="A3841" s="148" t="n">
        <v>37226</v>
      </c>
      <c r="B3841" s="144" t="s">
        <v>124</v>
      </c>
      <c r="C3841" s="144" t="s">
        <v>51</v>
      </c>
      <c r="D3841" s="145" t="n">
        <v>206176.6326</v>
      </c>
      <c r="E3841" s="145" t="n">
        <v>-20617.66326</v>
      </c>
      <c r="F3841" s="149" t="n">
        <f aca="false">IF(REF_DT&lt;=LastDay,INDEX(IntraMonth_Buckets,MATCH($A3841,IntraSumMonths,0),1),INDEX(BucketTable,MATCH($A3841,SumMonths,0),1))</f>
        <v>3</v>
      </c>
      <c r="G3841" s="144" t="str">
        <f aca="false">INDEX(Book_Type,MATCH($B3841,Book,0),1)</f>
        <v>D</v>
      </c>
      <c r="H3841" s="144" t="str">
        <f aca="false">$F3841&amp;$C3841</f>
        <v>3IF-ELPO/SJ</v>
      </c>
    </row>
    <row r="3842" customFormat="false" ht="12.75" hidden="false" customHeight="false" outlineLevel="0" collapsed="false">
      <c r="A3842" s="148" t="n">
        <v>37226</v>
      </c>
      <c r="B3842" s="144" t="s">
        <v>124</v>
      </c>
      <c r="C3842" s="144" t="s">
        <v>58</v>
      </c>
      <c r="D3842" s="145" t="n">
        <v>-204480.937</v>
      </c>
      <c r="E3842" s="145" t="n">
        <v>40896.1874</v>
      </c>
      <c r="F3842" s="149" t="n">
        <f aca="false">IF(REF_DT&lt;=LastDay,INDEX(IntraMonth_Buckets,MATCH($A3842,IntraSumMonths,0),1),INDEX(BucketTable,MATCH($A3842,SumMonths,0),1))</f>
        <v>3</v>
      </c>
      <c r="G3842" s="144" t="str">
        <f aca="false">INDEX(Book_Type,MATCH($B3842,Book,0),1)</f>
        <v>D</v>
      </c>
      <c r="H3842" s="144" t="str">
        <f aca="false">$F3842&amp;$C3842</f>
        <v>3IF-WAHA-TX</v>
      </c>
    </row>
    <row r="3843" customFormat="false" ht="12.75" hidden="false" customHeight="false" outlineLevel="0" collapsed="false">
      <c r="A3843" s="148" t="n">
        <v>37257</v>
      </c>
      <c r="B3843" s="144" t="s">
        <v>124</v>
      </c>
      <c r="C3843" s="144" t="s">
        <v>51</v>
      </c>
      <c r="D3843" s="145" t="n">
        <v>187158.1289</v>
      </c>
      <c r="E3843" s="145" t="n">
        <v>-18715.81289</v>
      </c>
      <c r="F3843" s="149" t="n">
        <f aca="false">IF(REF_DT&lt;=LastDay,INDEX(IntraMonth_Buckets,MATCH($A3843,IntraSumMonths,0),1),INDEX(BucketTable,MATCH($A3843,SumMonths,0),1))</f>
        <v>3</v>
      </c>
      <c r="G3843" s="144" t="str">
        <f aca="false">INDEX(Book_Type,MATCH($B3843,Book,0),1)</f>
        <v>D</v>
      </c>
      <c r="H3843" s="144" t="str">
        <f aca="false">$F3843&amp;$C3843</f>
        <v>3IF-ELPO/SJ</v>
      </c>
    </row>
    <row r="3844" customFormat="false" ht="12.75" hidden="false" customHeight="false" outlineLevel="0" collapsed="false">
      <c r="A3844" s="148" t="n">
        <v>37257</v>
      </c>
      <c r="B3844" s="144" t="s">
        <v>124</v>
      </c>
      <c r="C3844" s="144" t="s">
        <v>58</v>
      </c>
      <c r="D3844" s="145" t="n">
        <v>-189447.8293</v>
      </c>
      <c r="E3844" s="145" t="n">
        <v>37889.56586</v>
      </c>
      <c r="F3844" s="149" t="n">
        <f aca="false">IF(REF_DT&lt;=LastDay,INDEX(IntraMonth_Buckets,MATCH($A3844,IntraSumMonths,0),1),INDEX(BucketTable,MATCH($A3844,SumMonths,0),1))</f>
        <v>3</v>
      </c>
      <c r="G3844" s="144" t="str">
        <f aca="false">INDEX(Book_Type,MATCH($B3844,Book,0),1)</f>
        <v>D</v>
      </c>
      <c r="H3844" s="144" t="str">
        <f aca="false">$F3844&amp;$C3844</f>
        <v>3IF-WAHA-TX</v>
      </c>
    </row>
    <row r="3845" customFormat="false" ht="12.75" hidden="false" customHeight="false" outlineLevel="0" collapsed="false">
      <c r="A3845" s="148" t="n">
        <v>37288</v>
      </c>
      <c r="B3845" s="144" t="s">
        <v>124</v>
      </c>
      <c r="C3845" s="144" t="s">
        <v>51</v>
      </c>
      <c r="D3845" s="145" t="n">
        <v>171192.2893</v>
      </c>
      <c r="E3845" s="145" t="n">
        <v>-17119.22893</v>
      </c>
      <c r="F3845" s="149" t="n">
        <f aca="false">IF(REF_DT&lt;=LastDay,INDEX(IntraMonth_Buckets,MATCH($A3845,IntraSumMonths,0),1),INDEX(BucketTable,MATCH($A3845,SumMonths,0),1))</f>
        <v>3</v>
      </c>
      <c r="G3845" s="144" t="str">
        <f aca="false">INDEX(Book_Type,MATCH($B3845,Book,0),1)</f>
        <v>D</v>
      </c>
      <c r="H3845" s="144" t="str">
        <f aca="false">$F3845&amp;$C3845</f>
        <v>3IF-ELPO/SJ</v>
      </c>
    </row>
    <row r="3846" customFormat="false" ht="12.75" hidden="false" customHeight="false" outlineLevel="0" collapsed="false">
      <c r="A3846" s="148" t="n">
        <v>37288</v>
      </c>
      <c r="B3846" s="144" t="s">
        <v>124</v>
      </c>
      <c r="C3846" s="144" t="s">
        <v>58</v>
      </c>
      <c r="D3846" s="145" t="n">
        <v>-169205.1473</v>
      </c>
      <c r="E3846" s="145" t="n">
        <v>33841.02946</v>
      </c>
      <c r="F3846" s="149" t="n">
        <f aca="false">IF(REF_DT&lt;=LastDay,INDEX(IntraMonth_Buckets,MATCH($A3846,IntraSumMonths,0),1),INDEX(BucketTable,MATCH($A3846,SumMonths,0),1))</f>
        <v>3</v>
      </c>
      <c r="G3846" s="144" t="str">
        <f aca="false">INDEX(Book_Type,MATCH($B3846,Book,0),1)</f>
        <v>D</v>
      </c>
      <c r="H3846" s="144" t="str">
        <f aca="false">$F3846&amp;$C3846</f>
        <v>3IF-WAHA-TX</v>
      </c>
    </row>
    <row r="3847" customFormat="false" ht="12.75" hidden="false" customHeight="false" outlineLevel="0" collapsed="false">
      <c r="A3847" s="148" t="n">
        <v>37316</v>
      </c>
      <c r="B3847" s="144" t="s">
        <v>124</v>
      </c>
      <c r="C3847" s="144" t="s">
        <v>51</v>
      </c>
      <c r="D3847" s="145" t="n">
        <v>179041.1254</v>
      </c>
      <c r="E3847" s="145" t="n">
        <v>-17904.11254</v>
      </c>
      <c r="F3847" s="149" t="n">
        <f aca="false">IF(REF_DT&lt;=LastDay,INDEX(IntraMonth_Buckets,MATCH($A3847,IntraSumMonths,0),1),INDEX(BucketTable,MATCH($A3847,SumMonths,0),1))</f>
        <v>3</v>
      </c>
      <c r="G3847" s="144" t="str">
        <f aca="false">INDEX(Book_Type,MATCH($B3847,Book,0),1)</f>
        <v>D</v>
      </c>
      <c r="H3847" s="144" t="str">
        <f aca="false">$F3847&amp;$C3847</f>
        <v>3IF-ELPO/SJ</v>
      </c>
    </row>
    <row r="3848" customFormat="false" ht="12.75" hidden="false" customHeight="false" outlineLevel="0" collapsed="false">
      <c r="A3848" s="148" t="n">
        <v>37316</v>
      </c>
      <c r="B3848" s="144" t="s">
        <v>124</v>
      </c>
      <c r="C3848" s="144" t="s">
        <v>58</v>
      </c>
      <c r="D3848" s="145" t="n">
        <v>-179041.1254</v>
      </c>
      <c r="E3848" s="145" t="n">
        <v>35808.22508</v>
      </c>
      <c r="F3848" s="149" t="n">
        <f aca="false">IF(REF_DT&lt;=LastDay,INDEX(IntraMonth_Buckets,MATCH($A3848,IntraSumMonths,0),1),INDEX(BucketTable,MATCH($A3848,SumMonths,0),1))</f>
        <v>3</v>
      </c>
      <c r="G3848" s="144" t="str">
        <f aca="false">INDEX(Book_Type,MATCH($B3848,Book,0),1)</f>
        <v>D</v>
      </c>
      <c r="H3848" s="144" t="str">
        <f aca="false">$F3848&amp;$C3848</f>
        <v>3IF-WAHA-TX</v>
      </c>
    </row>
    <row r="3849" customFormat="false" ht="12.75" hidden="false" customHeight="false" outlineLevel="0" collapsed="false">
      <c r="A3849" s="148" t="n">
        <v>37347</v>
      </c>
      <c r="B3849" s="144" t="s">
        <v>124</v>
      </c>
      <c r="C3849" s="144" t="s">
        <v>51</v>
      </c>
      <c r="D3849" s="145" t="n">
        <v>194945.5567</v>
      </c>
      <c r="E3849" s="145" t="n">
        <v>-19494.55567</v>
      </c>
      <c r="F3849" s="149" t="n">
        <f aca="false">IF(REF_DT&lt;=LastDay,INDEX(IntraMonth_Buckets,MATCH($A3849,IntraSumMonths,0),1),INDEX(BucketTable,MATCH($A3849,SumMonths,0),1))</f>
        <v>4</v>
      </c>
      <c r="G3849" s="144" t="str">
        <f aca="false">INDEX(Book_Type,MATCH($B3849,Book,0),1)</f>
        <v>D</v>
      </c>
      <c r="H3849" s="144" t="str">
        <f aca="false">$F3849&amp;$C3849</f>
        <v>4IF-ELPO/SJ</v>
      </c>
    </row>
    <row r="3850" customFormat="false" ht="12.75" hidden="false" customHeight="false" outlineLevel="0" collapsed="false">
      <c r="A3850" s="148" t="n">
        <v>37347</v>
      </c>
      <c r="B3850" s="144" t="s">
        <v>124</v>
      </c>
      <c r="C3850" s="144" t="s">
        <v>58</v>
      </c>
      <c r="D3850" s="145" t="n">
        <v>-197618.7563</v>
      </c>
      <c r="E3850" s="145" t="n">
        <v>39523.75126</v>
      </c>
      <c r="F3850" s="149" t="n">
        <f aca="false">IF(REF_DT&lt;=LastDay,INDEX(IntraMonth_Buckets,MATCH($A3850,IntraSumMonths,0),1),INDEX(BucketTable,MATCH($A3850,SumMonths,0),1))</f>
        <v>4</v>
      </c>
      <c r="G3850" s="144" t="str">
        <f aca="false">INDEX(Book_Type,MATCH($B3850,Book,0),1)</f>
        <v>D</v>
      </c>
      <c r="H3850" s="144" t="str">
        <f aca="false">$F3850&amp;$C3850</f>
        <v>4IF-WAHA-TX</v>
      </c>
    </row>
    <row r="3851" customFormat="false" ht="12.75" hidden="false" customHeight="false" outlineLevel="0" collapsed="false">
      <c r="A3851" s="148" t="n">
        <v>37377</v>
      </c>
      <c r="B3851" s="144" t="s">
        <v>124</v>
      </c>
      <c r="C3851" s="144" t="s">
        <v>51</v>
      </c>
      <c r="D3851" s="145" t="n">
        <v>239933.5602</v>
      </c>
      <c r="E3851" s="145" t="n">
        <v>-23993.35602</v>
      </c>
      <c r="F3851" s="149" t="n">
        <f aca="false">IF(REF_DT&lt;=LastDay,INDEX(IntraMonth_Buckets,MATCH($A3851,IntraSumMonths,0),1),INDEX(BucketTable,MATCH($A3851,SumMonths,0),1))</f>
        <v>4</v>
      </c>
      <c r="G3851" s="144" t="str">
        <f aca="false">INDEX(Book_Type,MATCH($B3851,Book,0),1)</f>
        <v>D</v>
      </c>
      <c r="H3851" s="144" t="str">
        <f aca="false">$F3851&amp;$C3851</f>
        <v>4IF-ELPO/SJ</v>
      </c>
    </row>
    <row r="3852" customFormat="false" ht="12.75" hidden="false" customHeight="false" outlineLevel="0" collapsed="false">
      <c r="A3852" s="148" t="n">
        <v>37377</v>
      </c>
      <c r="B3852" s="144" t="s">
        <v>124</v>
      </c>
      <c r="C3852" s="144" t="s">
        <v>58</v>
      </c>
      <c r="D3852" s="145" t="n">
        <v>-247641.4752</v>
      </c>
      <c r="E3852" s="145" t="n">
        <v>49528.29504</v>
      </c>
      <c r="F3852" s="149" t="n">
        <f aca="false">IF(REF_DT&lt;=LastDay,INDEX(IntraMonth_Buckets,MATCH($A3852,IntraSumMonths,0),1),INDEX(BucketTable,MATCH($A3852,SumMonths,0),1))</f>
        <v>4</v>
      </c>
      <c r="G3852" s="144" t="str">
        <f aca="false">INDEX(Book_Type,MATCH($B3852,Book,0),1)</f>
        <v>D</v>
      </c>
      <c r="H3852" s="144" t="str">
        <f aca="false">$F3852&amp;$C3852</f>
        <v>4IF-WAHA-TX</v>
      </c>
    </row>
    <row r="3853" customFormat="false" ht="12.75" hidden="false" customHeight="false" outlineLevel="0" collapsed="false">
      <c r="A3853" s="148" t="n">
        <v>37408</v>
      </c>
      <c r="B3853" s="144" t="s">
        <v>124</v>
      </c>
      <c r="C3853" s="144" t="s">
        <v>51</v>
      </c>
      <c r="D3853" s="145" t="n">
        <v>229796.1721</v>
      </c>
      <c r="E3853" s="145" t="n">
        <v>-22979.61721</v>
      </c>
      <c r="F3853" s="149" t="n">
        <f aca="false">IF(REF_DT&lt;=LastDay,INDEX(IntraMonth_Buckets,MATCH($A3853,IntraSumMonths,0),1),INDEX(BucketTable,MATCH($A3853,SumMonths,0),1))</f>
        <v>4</v>
      </c>
      <c r="G3853" s="144" t="str">
        <f aca="false">INDEX(Book_Type,MATCH($B3853,Book,0),1)</f>
        <v>D</v>
      </c>
      <c r="H3853" s="144" t="str">
        <f aca="false">$F3853&amp;$C3853</f>
        <v>4IF-ELPO/SJ</v>
      </c>
    </row>
    <row r="3854" customFormat="false" ht="12.75" hidden="false" customHeight="false" outlineLevel="0" collapsed="false">
      <c r="A3854" s="148" t="n">
        <v>37408</v>
      </c>
      <c r="B3854" s="144" t="s">
        <v>124</v>
      </c>
      <c r="C3854" s="144" t="s">
        <v>58</v>
      </c>
      <c r="D3854" s="145" t="n">
        <v>-240546.2934</v>
      </c>
      <c r="E3854" s="145" t="n">
        <v>48109.25868</v>
      </c>
      <c r="F3854" s="149" t="n">
        <f aca="false">IF(REF_DT&lt;=LastDay,INDEX(IntraMonth_Buckets,MATCH($A3854,IntraSumMonths,0),1),INDEX(BucketTable,MATCH($A3854,SumMonths,0),1))</f>
        <v>4</v>
      </c>
      <c r="G3854" s="144" t="str">
        <f aca="false">INDEX(Book_Type,MATCH($B3854,Book,0),1)</f>
        <v>D</v>
      </c>
      <c r="H3854" s="144" t="str">
        <f aca="false">$F3854&amp;$C3854</f>
        <v>4IF-WAHA-TX</v>
      </c>
    </row>
    <row r="3855" customFormat="false" ht="12.75" hidden="false" customHeight="false" outlineLevel="0" collapsed="false">
      <c r="A3855" s="148" t="n">
        <v>37438</v>
      </c>
      <c r="B3855" s="144" t="s">
        <v>124</v>
      </c>
      <c r="C3855" s="144" t="s">
        <v>51</v>
      </c>
      <c r="D3855" s="145" t="n">
        <v>237314.3749</v>
      </c>
      <c r="E3855" s="145" t="n">
        <v>-23731.43749</v>
      </c>
      <c r="F3855" s="149" t="n">
        <f aca="false">IF(REF_DT&lt;=LastDay,INDEX(IntraMonth_Buckets,MATCH($A3855,IntraSumMonths,0),1),INDEX(BucketTable,MATCH($A3855,SumMonths,0),1))</f>
        <v>4</v>
      </c>
      <c r="G3855" s="144" t="str">
        <f aca="false">INDEX(Book_Type,MATCH($B3855,Book,0),1)</f>
        <v>D</v>
      </c>
      <c r="H3855" s="144" t="str">
        <f aca="false">$F3855&amp;$C3855</f>
        <v>4IF-ELPO/SJ</v>
      </c>
    </row>
    <row r="3856" customFormat="false" ht="12.75" hidden="false" customHeight="false" outlineLevel="0" collapsed="false">
      <c r="A3856" s="148" t="n">
        <v>37438</v>
      </c>
      <c r="B3856" s="144" t="s">
        <v>124</v>
      </c>
      <c r="C3856" s="144" t="s">
        <v>58</v>
      </c>
      <c r="D3856" s="145" t="n">
        <v>-244598.184</v>
      </c>
      <c r="E3856" s="145" t="n">
        <v>48919.6368</v>
      </c>
      <c r="F3856" s="149" t="n">
        <f aca="false">IF(REF_DT&lt;=LastDay,INDEX(IntraMonth_Buckets,MATCH($A3856,IntraSumMonths,0),1),INDEX(BucketTable,MATCH($A3856,SumMonths,0),1))</f>
        <v>4</v>
      </c>
      <c r="G3856" s="144" t="str">
        <f aca="false">INDEX(Book_Type,MATCH($B3856,Book,0),1)</f>
        <v>D</v>
      </c>
      <c r="H3856" s="144" t="str">
        <f aca="false">$F3856&amp;$C3856</f>
        <v>4IF-WAHA-TX</v>
      </c>
    </row>
    <row r="3857" customFormat="false" ht="12.75" hidden="false" customHeight="false" outlineLevel="0" collapsed="false">
      <c r="A3857" s="148" t="n">
        <v>37196</v>
      </c>
      <c r="B3857" s="144" t="s">
        <v>128</v>
      </c>
      <c r="C3857" s="144" t="s">
        <v>20</v>
      </c>
      <c r="D3857" s="145" t="n">
        <v>-1.40677409627E-017</v>
      </c>
      <c r="E3857" s="145" t="n">
        <v>1.40677409627E-018</v>
      </c>
      <c r="F3857" s="149" t="n">
        <f aca="false">IF(REF_DT&lt;=LastDay,INDEX(IntraMonth_Buckets,MATCH($A3857,IntraSumMonths,0),1),INDEX(BucketTable,MATCH($A3857,SumMonths,0),1))</f>
        <v>2</v>
      </c>
      <c r="G3857" s="144" t="str">
        <f aca="false">INDEX(Book_Type,MATCH($B3857,Book,0),1)</f>
        <v>DO</v>
      </c>
      <c r="H3857" s="144" t="str">
        <f aca="false">$F3857&amp;$C3857</f>
        <v>2NGI-SOCAL</v>
      </c>
    </row>
    <row r="3858" customFormat="false" ht="12.75" hidden="false" customHeight="false" outlineLevel="0" collapsed="false">
      <c r="A3858" s="148" t="n">
        <v>37226</v>
      </c>
      <c r="B3858" s="144" t="s">
        <v>128</v>
      </c>
      <c r="C3858" s="144" t="s">
        <v>20</v>
      </c>
      <c r="D3858" s="145" t="n">
        <v>-0.0907711636378243</v>
      </c>
      <c r="E3858" s="145" t="n">
        <v>0.00907711636378243</v>
      </c>
      <c r="F3858" s="149" t="n">
        <f aca="false">IF(REF_DT&lt;=LastDay,INDEX(IntraMonth_Buckets,MATCH($A3858,IntraSumMonths,0),1),INDEX(BucketTable,MATCH($A3858,SumMonths,0),1))</f>
        <v>3</v>
      </c>
      <c r="G3858" s="144" t="str">
        <f aca="false">INDEX(Book_Type,MATCH($B3858,Book,0),1)</f>
        <v>DO</v>
      </c>
      <c r="H3858" s="144" t="str">
        <f aca="false">$F3858&amp;$C3858</f>
        <v>3NGI-SOCAL</v>
      </c>
    </row>
    <row r="3859" customFormat="false" ht="12.75" hidden="false" customHeight="false" outlineLevel="0" collapsed="false">
      <c r="A3859" s="148" t="n">
        <v>37257</v>
      </c>
      <c r="B3859" s="144" t="s">
        <v>128</v>
      </c>
      <c r="C3859" s="144" t="s">
        <v>20</v>
      </c>
      <c r="D3859" s="145" t="n">
        <v>-50.445517669028</v>
      </c>
      <c r="E3859" s="145" t="n">
        <v>5.0445517669028</v>
      </c>
      <c r="F3859" s="149" t="n">
        <f aca="false">IF(REF_DT&lt;=LastDay,INDEX(IntraMonth_Buckets,MATCH($A3859,IntraSumMonths,0),1),INDEX(BucketTable,MATCH($A3859,SumMonths,0),1))</f>
        <v>3</v>
      </c>
      <c r="G3859" s="144" t="str">
        <f aca="false">INDEX(Book_Type,MATCH($B3859,Book,0),1)</f>
        <v>DO</v>
      </c>
      <c r="H3859" s="144" t="str">
        <f aca="false">$F3859&amp;$C3859</f>
        <v>3NGI-SOCAL</v>
      </c>
    </row>
    <row r="3860" customFormat="false" ht="12.75" hidden="false" customHeight="false" outlineLevel="0" collapsed="false">
      <c r="A3860" s="148" t="n">
        <v>37288</v>
      </c>
      <c r="B3860" s="144" t="s">
        <v>128</v>
      </c>
      <c r="C3860" s="144" t="s">
        <v>20</v>
      </c>
      <c r="D3860" s="145" t="n">
        <v>-263.504667670281</v>
      </c>
      <c r="E3860" s="145" t="n">
        <v>26.3504667670281</v>
      </c>
      <c r="F3860" s="149" t="n">
        <f aca="false">IF(REF_DT&lt;=LastDay,INDEX(IntraMonth_Buckets,MATCH($A3860,IntraSumMonths,0),1),INDEX(BucketTable,MATCH($A3860,SumMonths,0),1))</f>
        <v>3</v>
      </c>
      <c r="G3860" s="144" t="str">
        <f aca="false">INDEX(Book_Type,MATCH($B3860,Book,0),1)</f>
        <v>DO</v>
      </c>
      <c r="H3860" s="144" t="str">
        <f aca="false">$F3860&amp;$C3860</f>
        <v>3NGI-SOCAL</v>
      </c>
    </row>
    <row r="3861" customFormat="false" ht="12.75" hidden="false" customHeight="false" outlineLevel="0" collapsed="false">
      <c r="A3861" s="148" t="n">
        <v>37316</v>
      </c>
      <c r="B3861" s="144" t="s">
        <v>128</v>
      </c>
      <c r="C3861" s="144" t="s">
        <v>20</v>
      </c>
      <c r="D3861" s="145" t="n">
        <v>-280.458444573687</v>
      </c>
      <c r="E3861" s="145" t="n">
        <v>28.0458444573687</v>
      </c>
      <c r="F3861" s="149" t="n">
        <f aca="false">IF(REF_DT&lt;=LastDay,INDEX(IntraMonth_Buckets,MATCH($A3861,IntraSumMonths,0),1),INDEX(BucketTable,MATCH($A3861,SumMonths,0),1))</f>
        <v>3</v>
      </c>
      <c r="G3861" s="144" t="str">
        <f aca="false">INDEX(Book_Type,MATCH($B3861,Book,0),1)</f>
        <v>DO</v>
      </c>
      <c r="H3861" s="144" t="str">
        <f aca="false">$F3861&amp;$C3861</f>
        <v>3NGI-SOCAL</v>
      </c>
    </row>
    <row r="3862" customFormat="false" ht="12.75" hidden="false" customHeight="false" outlineLevel="0" collapsed="false">
      <c r="A3862" s="148" t="n">
        <v>37190</v>
      </c>
      <c r="B3862" s="144" t="s">
        <v>147</v>
      </c>
      <c r="C3862" s="144" t="s">
        <v>165</v>
      </c>
      <c r="D3862" s="145" t="n">
        <v>289.3423</v>
      </c>
      <c r="E3862" s="145" t="n">
        <v>289.3423</v>
      </c>
      <c r="F3862" s="149" t="n">
        <f aca="false">IF(REF_DT&lt;=LastDay,INDEX(IntraMonth_Buckets,MATCH($A3862,IntraSumMonths,0),1),INDEX(BucketTable,MATCH($A3862,SumMonths,0),1))</f>
        <v>1</v>
      </c>
      <c r="G3862" s="144" t="str">
        <f aca="false">INDEX(Book_Type,MATCH($B3862,Book,0),1)</f>
        <v>PHY</v>
      </c>
      <c r="H3862" s="144" t="str">
        <f aca="false">$F3862&amp;$C3862</f>
        <v>1DJ/BASIN/CIG</v>
      </c>
    </row>
    <row r="3863" customFormat="false" ht="12.75" hidden="false" customHeight="false" outlineLevel="0" collapsed="false">
      <c r="A3863" s="148" t="n">
        <v>37190</v>
      </c>
      <c r="B3863" s="144" t="s">
        <v>147</v>
      </c>
      <c r="C3863" s="144" t="s">
        <v>163</v>
      </c>
      <c r="D3863" s="145" t="n">
        <v>-2409.5227</v>
      </c>
      <c r="E3863" s="145" t="n">
        <v>-2409.5227</v>
      </c>
      <c r="F3863" s="149" t="n">
        <f aca="false">IF(REF_DT&lt;=LastDay,INDEX(IntraMonth_Buckets,MATCH($A3863,IntraSumMonths,0),1),INDEX(BucketTable,MATCH($A3863,SumMonths,0),1))</f>
        <v>1</v>
      </c>
      <c r="G3863" s="144" t="str">
        <f aca="false">INDEX(Book_Type,MATCH($B3863,Book,0),1)</f>
        <v>PHY</v>
      </c>
      <c r="H3863" s="144" t="str">
        <f aca="false">$F3863&amp;$C3863</f>
        <v>1DJ/BASIN/PSCO</v>
      </c>
    </row>
    <row r="3864" customFormat="false" ht="12.75" hidden="false" customHeight="false" outlineLevel="0" collapsed="false">
      <c r="A3864" s="148" t="n">
        <v>37190</v>
      </c>
      <c r="B3864" s="144" t="s">
        <v>147</v>
      </c>
      <c r="C3864" s="144" t="s">
        <v>36</v>
      </c>
      <c r="D3864" s="145" t="n">
        <v>-24071.2841</v>
      </c>
      <c r="E3864" s="145" t="n">
        <v>-24071.2841</v>
      </c>
      <c r="F3864" s="149" t="n">
        <f aca="false">IF(REF_DT&lt;=LastDay,INDEX(IntraMonth_Buckets,MATCH($A3864,IntraSumMonths,0),1),INDEX(BucketTable,MATCH($A3864,SumMonths,0),1))</f>
        <v>1</v>
      </c>
      <c r="G3864" s="144" t="str">
        <f aca="false">INDEX(Book_Type,MATCH($B3864,Book,0),1)</f>
        <v>PHY</v>
      </c>
      <c r="H3864" s="144" t="str">
        <f aca="false">$F3864&amp;$C3864</f>
        <v>1IF-CIG/RKYMTN</v>
      </c>
    </row>
    <row r="3865" customFormat="false" ht="12.75" hidden="false" customHeight="false" outlineLevel="0" collapsed="false">
      <c r="A3865" s="148" t="n">
        <v>37190</v>
      </c>
      <c r="B3865" s="144" t="s">
        <v>147</v>
      </c>
      <c r="C3865" s="144" t="s">
        <v>39</v>
      </c>
      <c r="D3865" s="145" t="n">
        <v>-17111.1048</v>
      </c>
      <c r="E3865" s="145" t="n">
        <v>-17111.1048</v>
      </c>
      <c r="F3865" s="149" t="n">
        <f aca="false">IF(REF_DT&lt;=LastDay,INDEX(IntraMonth_Buckets,MATCH($A3865,IntraSumMonths,0),1),INDEX(BucketTable,MATCH($A3865,SumMonths,0),1))</f>
        <v>1</v>
      </c>
      <c r="G3865" s="144" t="str">
        <f aca="false">INDEX(Book_Type,MATCH($B3865,Book,0),1)</f>
        <v>PHY</v>
      </c>
      <c r="H3865" s="144" t="str">
        <f aca="false">$F3865&amp;$C3865</f>
        <v>1IF-CIG/ROCKPORT</v>
      </c>
    </row>
    <row r="3866" customFormat="false" ht="12.75" hidden="false" customHeight="false" outlineLevel="0" collapsed="false">
      <c r="A3866" s="148" t="n">
        <v>37190</v>
      </c>
      <c r="B3866" s="144" t="s">
        <v>147</v>
      </c>
      <c r="C3866" s="144" t="s">
        <v>35</v>
      </c>
      <c r="D3866" s="145" t="n">
        <v>-31428.5599</v>
      </c>
      <c r="E3866" s="145" t="n">
        <v>-31428.5599</v>
      </c>
      <c r="F3866" s="149" t="n">
        <f aca="false">IF(REF_DT&lt;=LastDay,INDEX(IntraMonth_Buckets,MATCH($A3866,IntraSumMonths,0),1),INDEX(BucketTable,MATCH($A3866,SumMonths,0),1))</f>
        <v>1</v>
      </c>
      <c r="G3866" s="144" t="str">
        <f aca="false">INDEX(Book_Type,MATCH($B3866,Book,0),1)</f>
        <v>PHY</v>
      </c>
      <c r="H3866" s="144" t="str">
        <f aca="false">$F3866&amp;$C3866</f>
        <v>1IF-CIG/WIC</v>
      </c>
    </row>
    <row r="3867" customFormat="false" ht="12.75" hidden="false" customHeight="false" outlineLevel="0" collapsed="false">
      <c r="A3867" s="148" t="n">
        <v>37190</v>
      </c>
      <c r="B3867" s="144" t="s">
        <v>147</v>
      </c>
      <c r="C3867" s="144" t="s">
        <v>169</v>
      </c>
      <c r="D3867" s="145" t="n">
        <v>-19388.927</v>
      </c>
      <c r="E3867" s="145" t="n">
        <v>-19388.927</v>
      </c>
      <c r="F3867" s="149" t="n">
        <f aca="false">IF(REF_DT&lt;=LastDay,INDEX(IntraMonth_Buckets,MATCH($A3867,IntraSumMonths,0),1),INDEX(BucketTable,MATCH($A3867,SumMonths,0),1))</f>
        <v>1</v>
      </c>
      <c r="G3867" s="144" t="str">
        <f aca="false">INDEX(Book_Type,MATCH($B3867,Book,0),1)</f>
        <v>PHY</v>
      </c>
      <c r="H3867" s="144" t="str">
        <f aca="false">$F3867&amp;$C3867</f>
        <v>1IF-NGPL/OK-NW</v>
      </c>
    </row>
    <row r="3868" customFormat="false" ht="12.75" hidden="false" customHeight="false" outlineLevel="0" collapsed="false">
      <c r="A3868" s="148" t="n">
        <v>37190</v>
      </c>
      <c r="B3868" s="144" t="s">
        <v>147</v>
      </c>
      <c r="C3868" s="144" t="s">
        <v>42</v>
      </c>
      <c r="D3868" s="145" t="n">
        <v>-4702.3112</v>
      </c>
      <c r="E3868" s="145" t="n">
        <v>-4702.3112</v>
      </c>
      <c r="F3868" s="149" t="n">
        <f aca="false">IF(REF_DT&lt;=LastDay,INDEX(IntraMonth_Buckets,MATCH($A3868,IntraSumMonths,0),1),INDEX(BucketTable,MATCH($A3868,SumMonths,0),1))</f>
        <v>1</v>
      </c>
      <c r="G3868" s="144" t="str">
        <f aca="false">INDEX(Book_Type,MATCH($B3868,Book,0),1)</f>
        <v>PHY</v>
      </c>
      <c r="H3868" s="144" t="str">
        <f aca="false">$F3868&amp;$C3868</f>
        <v>1IM-CIG/SOUTHERN</v>
      </c>
    </row>
    <row r="3869" customFormat="false" ht="12.75" hidden="false" customHeight="false" outlineLevel="0" collapsed="false">
      <c r="A3869" s="148" t="n">
        <v>37190</v>
      </c>
      <c r="B3869" s="144" t="s">
        <v>147</v>
      </c>
      <c r="C3869" s="144" t="s">
        <v>172</v>
      </c>
      <c r="D3869" s="145" t="n">
        <v>81908.8132</v>
      </c>
      <c r="E3869" s="145" t="n">
        <v>81908.8132</v>
      </c>
      <c r="F3869" s="149" t="n">
        <f aca="false">IF(REF_DT&lt;=LastDay,INDEX(IntraMonth_Buckets,MATCH($A3869,IntraSumMonths,0),1),INDEX(BucketTable,MATCH($A3869,SumMonths,0),1))</f>
        <v>1</v>
      </c>
      <c r="G3869" s="144" t="str">
        <f aca="false">INDEX(Book_Type,MATCH($B3869,Book,0),1)</f>
        <v>PHY</v>
      </c>
      <c r="H3869" s="144" t="str">
        <f aca="false">$F3869&amp;$C3869</f>
        <v>1IM_FTULESSGATH</v>
      </c>
    </row>
    <row r="3870" customFormat="false" ht="12.75" hidden="false" customHeight="false" outlineLevel="0" collapsed="false">
      <c r="A3870" s="148" t="n">
        <v>37190</v>
      </c>
      <c r="B3870" s="144" t="s">
        <v>147</v>
      </c>
      <c r="C3870" s="144" t="s">
        <v>43</v>
      </c>
      <c r="D3870" s="145" t="n">
        <v>881.9951</v>
      </c>
      <c r="E3870" s="145" t="n">
        <v>881.9951</v>
      </c>
      <c r="F3870" s="149" t="n">
        <f aca="false">IF(REF_DT&lt;=LastDay,INDEX(IntraMonth_Buckets,MATCH($A3870,IntraSumMonths,0),1),INDEX(BucketTable,MATCH($A3870,SumMonths,0),1))</f>
        <v>1</v>
      </c>
      <c r="G3870" s="144" t="str">
        <f aca="false">INDEX(Book_Type,MATCH($B3870,Book,0),1)</f>
        <v>PHY</v>
      </c>
      <c r="H3870" s="144" t="str">
        <f aca="false">$F3870&amp;$C3870</f>
        <v>1IM_WINDRIVER</v>
      </c>
    </row>
    <row r="3871" customFormat="false" ht="12.75" hidden="false" customHeight="false" outlineLevel="0" collapsed="false">
      <c r="A3871" s="148" t="n">
        <v>37191</v>
      </c>
      <c r="B3871" s="144" t="s">
        <v>147</v>
      </c>
      <c r="C3871" s="144" t="s">
        <v>165</v>
      </c>
      <c r="D3871" s="145" t="n">
        <v>289.3423</v>
      </c>
      <c r="E3871" s="145" t="n">
        <v>289.3423</v>
      </c>
      <c r="F3871" s="149" t="n">
        <f aca="false">IF(REF_DT&lt;=LastDay,INDEX(IntraMonth_Buckets,MATCH($A3871,IntraSumMonths,0),1),INDEX(BucketTable,MATCH($A3871,SumMonths,0),1))</f>
        <v>1</v>
      </c>
      <c r="G3871" s="144" t="str">
        <f aca="false">INDEX(Book_Type,MATCH($B3871,Book,0),1)</f>
        <v>PHY</v>
      </c>
      <c r="H3871" s="144" t="str">
        <f aca="false">$F3871&amp;$C3871</f>
        <v>1DJ/BASIN/CIG</v>
      </c>
    </row>
    <row r="3872" customFormat="false" ht="12.75" hidden="false" customHeight="false" outlineLevel="0" collapsed="false">
      <c r="A3872" s="148" t="n">
        <v>37191</v>
      </c>
      <c r="B3872" s="144" t="s">
        <v>147</v>
      </c>
      <c r="C3872" s="144" t="s">
        <v>163</v>
      </c>
      <c r="D3872" s="145" t="n">
        <v>-2409.5227</v>
      </c>
      <c r="E3872" s="145" t="n">
        <v>-2409.5227</v>
      </c>
      <c r="F3872" s="149" t="n">
        <f aca="false">IF(REF_DT&lt;=LastDay,INDEX(IntraMonth_Buckets,MATCH($A3872,IntraSumMonths,0),1),INDEX(BucketTable,MATCH($A3872,SumMonths,0),1))</f>
        <v>1</v>
      </c>
      <c r="G3872" s="144" t="str">
        <f aca="false">INDEX(Book_Type,MATCH($B3872,Book,0),1)</f>
        <v>PHY</v>
      </c>
      <c r="H3872" s="144" t="str">
        <f aca="false">$F3872&amp;$C3872</f>
        <v>1DJ/BASIN/PSCO</v>
      </c>
    </row>
    <row r="3873" customFormat="false" ht="12.75" hidden="false" customHeight="false" outlineLevel="0" collapsed="false">
      <c r="A3873" s="148" t="n">
        <v>37191</v>
      </c>
      <c r="B3873" s="144" t="s">
        <v>147</v>
      </c>
      <c r="C3873" s="144" t="s">
        <v>36</v>
      </c>
      <c r="D3873" s="145" t="n">
        <v>-24071.2841</v>
      </c>
      <c r="E3873" s="145" t="n">
        <v>-24071.2841</v>
      </c>
      <c r="F3873" s="149" t="n">
        <f aca="false">IF(REF_DT&lt;=LastDay,INDEX(IntraMonth_Buckets,MATCH($A3873,IntraSumMonths,0),1),INDEX(BucketTable,MATCH($A3873,SumMonths,0),1))</f>
        <v>1</v>
      </c>
      <c r="G3873" s="144" t="str">
        <f aca="false">INDEX(Book_Type,MATCH($B3873,Book,0),1)</f>
        <v>PHY</v>
      </c>
      <c r="H3873" s="144" t="str">
        <f aca="false">$F3873&amp;$C3873</f>
        <v>1IF-CIG/RKYMTN</v>
      </c>
    </row>
    <row r="3874" customFormat="false" ht="12.75" hidden="false" customHeight="false" outlineLevel="0" collapsed="false">
      <c r="A3874" s="148" t="n">
        <v>37191</v>
      </c>
      <c r="B3874" s="144" t="s">
        <v>147</v>
      </c>
      <c r="C3874" s="144" t="s">
        <v>39</v>
      </c>
      <c r="D3874" s="145" t="n">
        <v>-17111.1048</v>
      </c>
      <c r="E3874" s="145" t="n">
        <v>-17111.1048</v>
      </c>
      <c r="F3874" s="149" t="n">
        <f aca="false">IF(REF_DT&lt;=LastDay,INDEX(IntraMonth_Buckets,MATCH($A3874,IntraSumMonths,0),1),INDEX(BucketTable,MATCH($A3874,SumMonths,0),1))</f>
        <v>1</v>
      </c>
      <c r="G3874" s="144" t="str">
        <f aca="false">INDEX(Book_Type,MATCH($B3874,Book,0),1)</f>
        <v>PHY</v>
      </c>
      <c r="H3874" s="144" t="str">
        <f aca="false">$F3874&amp;$C3874</f>
        <v>1IF-CIG/ROCKPORT</v>
      </c>
    </row>
    <row r="3875" customFormat="false" ht="12.75" hidden="false" customHeight="false" outlineLevel="0" collapsed="false">
      <c r="A3875" s="148" t="n">
        <v>37191</v>
      </c>
      <c r="B3875" s="144" t="s">
        <v>147</v>
      </c>
      <c r="C3875" s="144" t="s">
        <v>35</v>
      </c>
      <c r="D3875" s="145" t="n">
        <v>-31428.5599</v>
      </c>
      <c r="E3875" s="145" t="n">
        <v>-31428.5599</v>
      </c>
      <c r="F3875" s="149" t="n">
        <f aca="false">IF(REF_DT&lt;=LastDay,INDEX(IntraMonth_Buckets,MATCH($A3875,IntraSumMonths,0),1),INDEX(BucketTable,MATCH($A3875,SumMonths,0),1))</f>
        <v>1</v>
      </c>
      <c r="G3875" s="144" t="str">
        <f aca="false">INDEX(Book_Type,MATCH($B3875,Book,0),1)</f>
        <v>PHY</v>
      </c>
      <c r="H3875" s="144" t="str">
        <f aca="false">$F3875&amp;$C3875</f>
        <v>1IF-CIG/WIC</v>
      </c>
    </row>
    <row r="3876" customFormat="false" ht="12.75" hidden="false" customHeight="false" outlineLevel="0" collapsed="false">
      <c r="A3876" s="148" t="n">
        <v>37191</v>
      </c>
      <c r="B3876" s="144" t="s">
        <v>147</v>
      </c>
      <c r="C3876" s="144" t="s">
        <v>169</v>
      </c>
      <c r="D3876" s="145" t="n">
        <v>-19388.927</v>
      </c>
      <c r="E3876" s="145" t="n">
        <v>-19388.927</v>
      </c>
      <c r="F3876" s="149" t="n">
        <f aca="false">IF(REF_DT&lt;=LastDay,INDEX(IntraMonth_Buckets,MATCH($A3876,IntraSumMonths,0),1),INDEX(BucketTable,MATCH($A3876,SumMonths,0),1))</f>
        <v>1</v>
      </c>
      <c r="G3876" s="144" t="str">
        <f aca="false">INDEX(Book_Type,MATCH($B3876,Book,0),1)</f>
        <v>PHY</v>
      </c>
      <c r="H3876" s="144" t="str">
        <f aca="false">$F3876&amp;$C3876</f>
        <v>1IF-NGPL/OK-NW</v>
      </c>
    </row>
    <row r="3877" customFormat="false" ht="12.75" hidden="false" customHeight="false" outlineLevel="0" collapsed="false">
      <c r="A3877" s="148" t="n">
        <v>37191</v>
      </c>
      <c r="B3877" s="144" t="s">
        <v>147</v>
      </c>
      <c r="C3877" s="144" t="s">
        <v>42</v>
      </c>
      <c r="D3877" s="145" t="n">
        <v>-4702.3112</v>
      </c>
      <c r="E3877" s="145" t="n">
        <v>-4702.3112</v>
      </c>
      <c r="F3877" s="149" t="n">
        <f aca="false">IF(REF_DT&lt;=LastDay,INDEX(IntraMonth_Buckets,MATCH($A3877,IntraSumMonths,0),1),INDEX(BucketTable,MATCH($A3877,SumMonths,0),1))</f>
        <v>1</v>
      </c>
      <c r="G3877" s="144" t="str">
        <f aca="false">INDEX(Book_Type,MATCH($B3877,Book,0),1)</f>
        <v>PHY</v>
      </c>
      <c r="H3877" s="144" t="str">
        <f aca="false">$F3877&amp;$C3877</f>
        <v>1IM-CIG/SOUTHERN</v>
      </c>
    </row>
    <row r="3878" customFormat="false" ht="12.75" hidden="false" customHeight="false" outlineLevel="0" collapsed="false">
      <c r="A3878" s="148" t="n">
        <v>37191</v>
      </c>
      <c r="B3878" s="144" t="s">
        <v>147</v>
      </c>
      <c r="C3878" s="144" t="s">
        <v>172</v>
      </c>
      <c r="D3878" s="145" t="n">
        <v>81908.8132</v>
      </c>
      <c r="E3878" s="145" t="n">
        <v>81908.8132</v>
      </c>
      <c r="F3878" s="149" t="n">
        <f aca="false">IF(REF_DT&lt;=LastDay,INDEX(IntraMonth_Buckets,MATCH($A3878,IntraSumMonths,0),1),INDEX(BucketTable,MATCH($A3878,SumMonths,0),1))</f>
        <v>1</v>
      </c>
      <c r="G3878" s="144" t="str">
        <f aca="false">INDEX(Book_Type,MATCH($B3878,Book,0),1)</f>
        <v>PHY</v>
      </c>
      <c r="H3878" s="144" t="str">
        <f aca="false">$F3878&amp;$C3878</f>
        <v>1IM_FTULESSGATH</v>
      </c>
    </row>
    <row r="3879" customFormat="false" ht="12.75" hidden="false" customHeight="false" outlineLevel="0" collapsed="false">
      <c r="A3879" s="148" t="n">
        <v>37191</v>
      </c>
      <c r="B3879" s="144" t="s">
        <v>147</v>
      </c>
      <c r="C3879" s="144" t="s">
        <v>43</v>
      </c>
      <c r="D3879" s="145" t="n">
        <v>881.9951</v>
      </c>
      <c r="E3879" s="145" t="n">
        <v>881.9951</v>
      </c>
      <c r="F3879" s="149" t="n">
        <f aca="false">IF(REF_DT&lt;=LastDay,INDEX(IntraMonth_Buckets,MATCH($A3879,IntraSumMonths,0),1),INDEX(BucketTable,MATCH($A3879,SumMonths,0),1))</f>
        <v>1</v>
      </c>
      <c r="G3879" s="144" t="str">
        <f aca="false">INDEX(Book_Type,MATCH($B3879,Book,0),1)</f>
        <v>PHY</v>
      </c>
      <c r="H3879" s="144" t="str">
        <f aca="false">$F3879&amp;$C3879</f>
        <v>1IM_WINDRIVER</v>
      </c>
    </row>
    <row r="3880" customFormat="false" ht="12.75" hidden="false" customHeight="false" outlineLevel="0" collapsed="false">
      <c r="A3880" s="148" t="n">
        <v>37192</v>
      </c>
      <c r="B3880" s="144" t="s">
        <v>147</v>
      </c>
      <c r="C3880" s="144" t="s">
        <v>165</v>
      </c>
      <c r="D3880" s="145" t="n">
        <v>289.3423</v>
      </c>
      <c r="E3880" s="145" t="n">
        <v>289.3423</v>
      </c>
      <c r="F3880" s="149" t="n">
        <f aca="false">IF(REF_DT&lt;=LastDay,INDEX(IntraMonth_Buckets,MATCH($A3880,IntraSumMonths,0),1),INDEX(BucketTable,MATCH($A3880,SumMonths,0),1))</f>
        <v>1</v>
      </c>
      <c r="G3880" s="144" t="str">
        <f aca="false">INDEX(Book_Type,MATCH($B3880,Book,0),1)</f>
        <v>PHY</v>
      </c>
      <c r="H3880" s="144" t="str">
        <f aca="false">$F3880&amp;$C3880</f>
        <v>1DJ/BASIN/CIG</v>
      </c>
    </row>
    <row r="3881" customFormat="false" ht="12.75" hidden="false" customHeight="false" outlineLevel="0" collapsed="false">
      <c r="A3881" s="148" t="n">
        <v>37192</v>
      </c>
      <c r="B3881" s="144" t="s">
        <v>147</v>
      </c>
      <c r="C3881" s="144" t="s">
        <v>163</v>
      </c>
      <c r="D3881" s="145" t="n">
        <v>-2409.5227</v>
      </c>
      <c r="E3881" s="145" t="n">
        <v>-2409.5227</v>
      </c>
      <c r="F3881" s="149" t="n">
        <f aca="false">IF(REF_DT&lt;=LastDay,INDEX(IntraMonth_Buckets,MATCH($A3881,IntraSumMonths,0),1),INDEX(BucketTable,MATCH($A3881,SumMonths,0),1))</f>
        <v>1</v>
      </c>
      <c r="G3881" s="144" t="str">
        <f aca="false">INDEX(Book_Type,MATCH($B3881,Book,0),1)</f>
        <v>PHY</v>
      </c>
      <c r="H3881" s="144" t="str">
        <f aca="false">$F3881&amp;$C3881</f>
        <v>1DJ/BASIN/PSCO</v>
      </c>
    </row>
    <row r="3882" customFormat="false" ht="12.75" hidden="false" customHeight="false" outlineLevel="0" collapsed="false">
      <c r="A3882" s="148" t="n">
        <v>37192</v>
      </c>
      <c r="B3882" s="144" t="s">
        <v>147</v>
      </c>
      <c r="C3882" s="144" t="s">
        <v>36</v>
      </c>
      <c r="D3882" s="145" t="n">
        <v>-24071.2841</v>
      </c>
      <c r="E3882" s="145" t="n">
        <v>-24071.2841</v>
      </c>
      <c r="F3882" s="149" t="n">
        <f aca="false">IF(REF_DT&lt;=LastDay,INDEX(IntraMonth_Buckets,MATCH($A3882,IntraSumMonths,0),1),INDEX(BucketTable,MATCH($A3882,SumMonths,0),1))</f>
        <v>1</v>
      </c>
      <c r="G3882" s="144" t="str">
        <f aca="false">INDEX(Book_Type,MATCH($B3882,Book,0),1)</f>
        <v>PHY</v>
      </c>
      <c r="H3882" s="144" t="str">
        <f aca="false">$F3882&amp;$C3882</f>
        <v>1IF-CIG/RKYMTN</v>
      </c>
    </row>
    <row r="3883" customFormat="false" ht="12.75" hidden="false" customHeight="false" outlineLevel="0" collapsed="false">
      <c r="A3883" s="148" t="n">
        <v>37192</v>
      </c>
      <c r="B3883" s="144" t="s">
        <v>147</v>
      </c>
      <c r="C3883" s="144" t="s">
        <v>39</v>
      </c>
      <c r="D3883" s="145" t="n">
        <v>-17111.1048</v>
      </c>
      <c r="E3883" s="145" t="n">
        <v>-17111.1048</v>
      </c>
      <c r="F3883" s="149" t="n">
        <f aca="false">IF(REF_DT&lt;=LastDay,INDEX(IntraMonth_Buckets,MATCH($A3883,IntraSumMonths,0),1),INDEX(BucketTable,MATCH($A3883,SumMonths,0),1))</f>
        <v>1</v>
      </c>
      <c r="G3883" s="144" t="str">
        <f aca="false">INDEX(Book_Type,MATCH($B3883,Book,0),1)</f>
        <v>PHY</v>
      </c>
      <c r="H3883" s="144" t="str">
        <f aca="false">$F3883&amp;$C3883</f>
        <v>1IF-CIG/ROCKPORT</v>
      </c>
    </row>
    <row r="3884" customFormat="false" ht="12.75" hidden="false" customHeight="false" outlineLevel="0" collapsed="false">
      <c r="A3884" s="148" t="n">
        <v>37192</v>
      </c>
      <c r="B3884" s="144" t="s">
        <v>147</v>
      </c>
      <c r="C3884" s="144" t="s">
        <v>35</v>
      </c>
      <c r="D3884" s="145" t="n">
        <v>-31428.5599</v>
      </c>
      <c r="E3884" s="145" t="n">
        <v>-31428.5599</v>
      </c>
      <c r="F3884" s="149" t="n">
        <f aca="false">IF(REF_DT&lt;=LastDay,INDEX(IntraMonth_Buckets,MATCH($A3884,IntraSumMonths,0),1),INDEX(BucketTable,MATCH($A3884,SumMonths,0),1))</f>
        <v>1</v>
      </c>
      <c r="G3884" s="144" t="str">
        <f aca="false">INDEX(Book_Type,MATCH($B3884,Book,0),1)</f>
        <v>PHY</v>
      </c>
      <c r="H3884" s="144" t="str">
        <f aca="false">$F3884&amp;$C3884</f>
        <v>1IF-CIG/WIC</v>
      </c>
    </row>
    <row r="3885" customFormat="false" ht="12.75" hidden="false" customHeight="false" outlineLevel="0" collapsed="false">
      <c r="A3885" s="148" t="n">
        <v>37192</v>
      </c>
      <c r="B3885" s="144" t="s">
        <v>147</v>
      </c>
      <c r="C3885" s="144" t="s">
        <v>169</v>
      </c>
      <c r="D3885" s="145" t="n">
        <v>-19388.927</v>
      </c>
      <c r="E3885" s="145" t="n">
        <v>-19388.927</v>
      </c>
      <c r="F3885" s="149" t="n">
        <f aca="false">IF(REF_DT&lt;=LastDay,INDEX(IntraMonth_Buckets,MATCH($A3885,IntraSumMonths,0),1),INDEX(BucketTable,MATCH($A3885,SumMonths,0),1))</f>
        <v>1</v>
      </c>
      <c r="G3885" s="144" t="str">
        <f aca="false">INDEX(Book_Type,MATCH($B3885,Book,0),1)</f>
        <v>PHY</v>
      </c>
      <c r="H3885" s="144" t="str">
        <f aca="false">$F3885&amp;$C3885</f>
        <v>1IF-NGPL/OK-NW</v>
      </c>
    </row>
    <row r="3886" customFormat="false" ht="12.75" hidden="false" customHeight="false" outlineLevel="0" collapsed="false">
      <c r="A3886" s="148" t="n">
        <v>37192</v>
      </c>
      <c r="B3886" s="144" t="s">
        <v>147</v>
      </c>
      <c r="C3886" s="144" t="s">
        <v>42</v>
      </c>
      <c r="D3886" s="145" t="n">
        <v>-4702.3112</v>
      </c>
      <c r="E3886" s="145" t="n">
        <v>-4702.3112</v>
      </c>
      <c r="F3886" s="149" t="n">
        <f aca="false">IF(REF_DT&lt;=LastDay,INDEX(IntraMonth_Buckets,MATCH($A3886,IntraSumMonths,0),1),INDEX(BucketTable,MATCH($A3886,SumMonths,0),1))</f>
        <v>1</v>
      </c>
      <c r="G3886" s="144" t="str">
        <f aca="false">INDEX(Book_Type,MATCH($B3886,Book,0),1)</f>
        <v>PHY</v>
      </c>
      <c r="H3886" s="144" t="str">
        <f aca="false">$F3886&amp;$C3886</f>
        <v>1IM-CIG/SOUTHERN</v>
      </c>
    </row>
    <row r="3887" customFormat="false" ht="12.75" hidden="false" customHeight="false" outlineLevel="0" collapsed="false">
      <c r="A3887" s="148" t="n">
        <v>37192</v>
      </c>
      <c r="B3887" s="144" t="s">
        <v>147</v>
      </c>
      <c r="C3887" s="144" t="s">
        <v>172</v>
      </c>
      <c r="D3887" s="145" t="n">
        <v>81908.8132</v>
      </c>
      <c r="E3887" s="145" t="n">
        <v>81908.8132</v>
      </c>
      <c r="F3887" s="149" t="n">
        <f aca="false">IF(REF_DT&lt;=LastDay,INDEX(IntraMonth_Buckets,MATCH($A3887,IntraSumMonths,0),1),INDEX(BucketTable,MATCH($A3887,SumMonths,0),1))</f>
        <v>1</v>
      </c>
      <c r="G3887" s="144" t="str">
        <f aca="false">INDEX(Book_Type,MATCH($B3887,Book,0),1)</f>
        <v>PHY</v>
      </c>
      <c r="H3887" s="144" t="str">
        <f aca="false">$F3887&amp;$C3887</f>
        <v>1IM_FTULESSGATH</v>
      </c>
    </row>
    <row r="3888" customFormat="false" ht="12.75" hidden="false" customHeight="false" outlineLevel="0" collapsed="false">
      <c r="A3888" s="148" t="n">
        <v>37192</v>
      </c>
      <c r="B3888" s="144" t="s">
        <v>147</v>
      </c>
      <c r="C3888" s="144" t="s">
        <v>43</v>
      </c>
      <c r="D3888" s="145" t="n">
        <v>881.9951</v>
      </c>
      <c r="E3888" s="145" t="n">
        <v>881.9951</v>
      </c>
      <c r="F3888" s="149" t="n">
        <f aca="false">IF(REF_DT&lt;=LastDay,INDEX(IntraMonth_Buckets,MATCH($A3888,IntraSumMonths,0),1),INDEX(BucketTable,MATCH($A3888,SumMonths,0),1))</f>
        <v>1</v>
      </c>
      <c r="G3888" s="144" t="str">
        <f aca="false">INDEX(Book_Type,MATCH($B3888,Book,0),1)</f>
        <v>PHY</v>
      </c>
      <c r="H3888" s="144" t="str">
        <f aca="false">$F3888&amp;$C3888</f>
        <v>1IM_WINDRIVER</v>
      </c>
    </row>
    <row r="3889" customFormat="false" ht="12.75" hidden="false" customHeight="false" outlineLevel="0" collapsed="false">
      <c r="A3889" s="148" t="n">
        <v>37193</v>
      </c>
      <c r="B3889" s="144" t="s">
        <v>147</v>
      </c>
      <c r="C3889" s="144" t="s">
        <v>165</v>
      </c>
      <c r="D3889" s="145" t="n">
        <v>289.3423</v>
      </c>
      <c r="E3889" s="145" t="n">
        <v>289.3423</v>
      </c>
      <c r="F3889" s="149" t="n">
        <f aca="false">IF(REF_DT&lt;=LastDay,INDEX(IntraMonth_Buckets,MATCH($A3889,IntraSumMonths,0),1),INDEX(BucketTable,MATCH($A3889,SumMonths,0),1))</f>
        <v>1</v>
      </c>
      <c r="G3889" s="144" t="str">
        <f aca="false">INDEX(Book_Type,MATCH($B3889,Book,0),1)</f>
        <v>PHY</v>
      </c>
      <c r="H3889" s="144" t="str">
        <f aca="false">$F3889&amp;$C3889</f>
        <v>1DJ/BASIN/CIG</v>
      </c>
    </row>
    <row r="3890" customFormat="false" ht="12.75" hidden="false" customHeight="false" outlineLevel="0" collapsed="false">
      <c r="A3890" s="148" t="n">
        <v>37193</v>
      </c>
      <c r="B3890" s="144" t="s">
        <v>147</v>
      </c>
      <c r="C3890" s="144" t="s">
        <v>163</v>
      </c>
      <c r="D3890" s="145" t="n">
        <v>-2409.5227</v>
      </c>
      <c r="E3890" s="145" t="n">
        <v>-2409.5227</v>
      </c>
      <c r="F3890" s="149" t="n">
        <f aca="false">IF(REF_DT&lt;=LastDay,INDEX(IntraMonth_Buckets,MATCH($A3890,IntraSumMonths,0),1),INDEX(BucketTable,MATCH($A3890,SumMonths,0),1))</f>
        <v>1</v>
      </c>
      <c r="G3890" s="144" t="str">
        <f aca="false">INDEX(Book_Type,MATCH($B3890,Book,0),1)</f>
        <v>PHY</v>
      </c>
      <c r="H3890" s="144" t="str">
        <f aca="false">$F3890&amp;$C3890</f>
        <v>1DJ/BASIN/PSCO</v>
      </c>
    </row>
    <row r="3891" customFormat="false" ht="12.75" hidden="false" customHeight="false" outlineLevel="0" collapsed="false">
      <c r="A3891" s="148" t="n">
        <v>37193</v>
      </c>
      <c r="B3891" s="144" t="s">
        <v>147</v>
      </c>
      <c r="C3891" s="144" t="s">
        <v>36</v>
      </c>
      <c r="D3891" s="145" t="n">
        <v>-24071.2841</v>
      </c>
      <c r="E3891" s="145" t="n">
        <v>-24071.2841</v>
      </c>
      <c r="F3891" s="149" t="n">
        <f aca="false">IF(REF_DT&lt;=LastDay,INDEX(IntraMonth_Buckets,MATCH($A3891,IntraSumMonths,0),1),INDEX(BucketTable,MATCH($A3891,SumMonths,0),1))</f>
        <v>1</v>
      </c>
      <c r="G3891" s="144" t="str">
        <f aca="false">INDEX(Book_Type,MATCH($B3891,Book,0),1)</f>
        <v>PHY</v>
      </c>
      <c r="H3891" s="144" t="str">
        <f aca="false">$F3891&amp;$C3891</f>
        <v>1IF-CIG/RKYMTN</v>
      </c>
    </row>
    <row r="3892" customFormat="false" ht="12.75" hidden="false" customHeight="false" outlineLevel="0" collapsed="false">
      <c r="A3892" s="148" t="n">
        <v>37193</v>
      </c>
      <c r="B3892" s="144" t="s">
        <v>147</v>
      </c>
      <c r="C3892" s="144" t="s">
        <v>39</v>
      </c>
      <c r="D3892" s="145" t="n">
        <v>-17111.1048</v>
      </c>
      <c r="E3892" s="145" t="n">
        <v>-17111.1048</v>
      </c>
      <c r="F3892" s="149" t="n">
        <f aca="false">IF(REF_DT&lt;=LastDay,INDEX(IntraMonth_Buckets,MATCH($A3892,IntraSumMonths,0),1),INDEX(BucketTable,MATCH($A3892,SumMonths,0),1))</f>
        <v>1</v>
      </c>
      <c r="G3892" s="144" t="str">
        <f aca="false">INDEX(Book_Type,MATCH($B3892,Book,0),1)</f>
        <v>PHY</v>
      </c>
      <c r="H3892" s="144" t="str">
        <f aca="false">$F3892&amp;$C3892</f>
        <v>1IF-CIG/ROCKPORT</v>
      </c>
    </row>
    <row r="3893" customFormat="false" ht="12.75" hidden="false" customHeight="false" outlineLevel="0" collapsed="false">
      <c r="A3893" s="148" t="n">
        <v>37193</v>
      </c>
      <c r="B3893" s="144" t="s">
        <v>147</v>
      </c>
      <c r="C3893" s="144" t="s">
        <v>35</v>
      </c>
      <c r="D3893" s="145" t="n">
        <v>-31428.5599</v>
      </c>
      <c r="E3893" s="145" t="n">
        <v>-31428.5599</v>
      </c>
      <c r="F3893" s="149" t="n">
        <f aca="false">IF(REF_DT&lt;=LastDay,INDEX(IntraMonth_Buckets,MATCH($A3893,IntraSumMonths,0),1),INDEX(BucketTable,MATCH($A3893,SumMonths,0),1))</f>
        <v>1</v>
      </c>
      <c r="G3893" s="144" t="str">
        <f aca="false">INDEX(Book_Type,MATCH($B3893,Book,0),1)</f>
        <v>PHY</v>
      </c>
      <c r="H3893" s="144" t="str">
        <f aca="false">$F3893&amp;$C3893</f>
        <v>1IF-CIG/WIC</v>
      </c>
    </row>
    <row r="3894" customFormat="false" ht="12.75" hidden="false" customHeight="false" outlineLevel="0" collapsed="false">
      <c r="A3894" s="148" t="n">
        <v>37193</v>
      </c>
      <c r="B3894" s="144" t="s">
        <v>147</v>
      </c>
      <c r="C3894" s="144" t="s">
        <v>169</v>
      </c>
      <c r="D3894" s="145" t="n">
        <v>-19388.927</v>
      </c>
      <c r="E3894" s="145" t="n">
        <v>-19388.927</v>
      </c>
      <c r="F3894" s="149" t="n">
        <f aca="false">IF(REF_DT&lt;=LastDay,INDEX(IntraMonth_Buckets,MATCH($A3894,IntraSumMonths,0),1),INDEX(BucketTable,MATCH($A3894,SumMonths,0),1))</f>
        <v>1</v>
      </c>
      <c r="G3894" s="144" t="str">
        <f aca="false">INDEX(Book_Type,MATCH($B3894,Book,0),1)</f>
        <v>PHY</v>
      </c>
      <c r="H3894" s="144" t="str">
        <f aca="false">$F3894&amp;$C3894</f>
        <v>1IF-NGPL/OK-NW</v>
      </c>
    </row>
    <row r="3895" customFormat="false" ht="12.75" hidden="false" customHeight="false" outlineLevel="0" collapsed="false">
      <c r="A3895" s="148" t="n">
        <v>37193</v>
      </c>
      <c r="B3895" s="144" t="s">
        <v>147</v>
      </c>
      <c r="C3895" s="144" t="s">
        <v>42</v>
      </c>
      <c r="D3895" s="145" t="n">
        <v>-4702.3112</v>
      </c>
      <c r="E3895" s="145" t="n">
        <v>-4702.3112</v>
      </c>
      <c r="F3895" s="149" t="n">
        <f aca="false">IF(REF_DT&lt;=LastDay,INDEX(IntraMonth_Buckets,MATCH($A3895,IntraSumMonths,0),1),INDEX(BucketTable,MATCH($A3895,SumMonths,0),1))</f>
        <v>1</v>
      </c>
      <c r="G3895" s="144" t="str">
        <f aca="false">INDEX(Book_Type,MATCH($B3895,Book,0),1)</f>
        <v>PHY</v>
      </c>
      <c r="H3895" s="144" t="str">
        <f aca="false">$F3895&amp;$C3895</f>
        <v>1IM-CIG/SOUTHERN</v>
      </c>
    </row>
    <row r="3896" customFormat="false" ht="12.75" hidden="false" customHeight="false" outlineLevel="0" collapsed="false">
      <c r="A3896" s="148" t="n">
        <v>37193</v>
      </c>
      <c r="B3896" s="144" t="s">
        <v>147</v>
      </c>
      <c r="C3896" s="144" t="s">
        <v>172</v>
      </c>
      <c r="D3896" s="145" t="n">
        <v>81908.8132</v>
      </c>
      <c r="E3896" s="145" t="n">
        <v>81908.8132</v>
      </c>
      <c r="F3896" s="149" t="n">
        <f aca="false">IF(REF_DT&lt;=LastDay,INDEX(IntraMonth_Buckets,MATCH($A3896,IntraSumMonths,0),1),INDEX(BucketTable,MATCH($A3896,SumMonths,0),1))</f>
        <v>1</v>
      </c>
      <c r="G3896" s="144" t="str">
        <f aca="false">INDEX(Book_Type,MATCH($B3896,Book,0),1)</f>
        <v>PHY</v>
      </c>
      <c r="H3896" s="144" t="str">
        <f aca="false">$F3896&amp;$C3896</f>
        <v>1IM_FTULESSGATH</v>
      </c>
    </row>
    <row r="3897" customFormat="false" ht="12.75" hidden="false" customHeight="false" outlineLevel="0" collapsed="false">
      <c r="A3897" s="148" t="n">
        <v>37193</v>
      </c>
      <c r="B3897" s="144" t="s">
        <v>147</v>
      </c>
      <c r="C3897" s="144" t="s">
        <v>43</v>
      </c>
      <c r="D3897" s="145" t="n">
        <v>881.9951</v>
      </c>
      <c r="E3897" s="145" t="n">
        <v>881.9951</v>
      </c>
      <c r="F3897" s="149" t="n">
        <f aca="false">IF(REF_DT&lt;=LastDay,INDEX(IntraMonth_Buckets,MATCH($A3897,IntraSumMonths,0),1),INDEX(BucketTable,MATCH($A3897,SumMonths,0),1))</f>
        <v>1</v>
      </c>
      <c r="G3897" s="144" t="str">
        <f aca="false">INDEX(Book_Type,MATCH($B3897,Book,0),1)</f>
        <v>PHY</v>
      </c>
      <c r="H3897" s="144" t="str">
        <f aca="false">$F3897&amp;$C3897</f>
        <v>1IM_WINDRIVER</v>
      </c>
    </row>
    <row r="3898" customFormat="false" ht="12.75" hidden="false" customHeight="false" outlineLevel="0" collapsed="false">
      <c r="A3898" s="148" t="n">
        <v>37194</v>
      </c>
      <c r="B3898" s="144" t="s">
        <v>147</v>
      </c>
      <c r="C3898" s="144" t="s">
        <v>165</v>
      </c>
      <c r="D3898" s="145" t="n">
        <v>289.3423</v>
      </c>
      <c r="E3898" s="145" t="n">
        <v>289.3423</v>
      </c>
      <c r="F3898" s="149" t="n">
        <f aca="false">IF(REF_DT&lt;=LastDay,INDEX(IntraMonth_Buckets,MATCH($A3898,IntraSumMonths,0),1),INDEX(BucketTable,MATCH($A3898,SumMonths,0),1))</f>
        <v>1</v>
      </c>
      <c r="G3898" s="144" t="str">
        <f aca="false">INDEX(Book_Type,MATCH($B3898,Book,0),1)</f>
        <v>PHY</v>
      </c>
      <c r="H3898" s="144" t="str">
        <f aca="false">$F3898&amp;$C3898</f>
        <v>1DJ/BASIN/CIG</v>
      </c>
    </row>
    <row r="3899" customFormat="false" ht="12.75" hidden="false" customHeight="false" outlineLevel="0" collapsed="false">
      <c r="A3899" s="148" t="n">
        <v>37194</v>
      </c>
      <c r="B3899" s="144" t="s">
        <v>147</v>
      </c>
      <c r="C3899" s="144" t="s">
        <v>163</v>
      </c>
      <c r="D3899" s="145" t="n">
        <v>-2409.5227</v>
      </c>
      <c r="E3899" s="145" t="n">
        <v>-2409.5227</v>
      </c>
      <c r="F3899" s="149" t="n">
        <f aca="false">IF(REF_DT&lt;=LastDay,INDEX(IntraMonth_Buckets,MATCH($A3899,IntraSumMonths,0),1),INDEX(BucketTable,MATCH($A3899,SumMonths,0),1))</f>
        <v>1</v>
      </c>
      <c r="G3899" s="144" t="str">
        <f aca="false">INDEX(Book_Type,MATCH($B3899,Book,0),1)</f>
        <v>PHY</v>
      </c>
      <c r="H3899" s="144" t="str">
        <f aca="false">$F3899&amp;$C3899</f>
        <v>1DJ/BASIN/PSCO</v>
      </c>
    </row>
    <row r="3900" customFormat="false" ht="12.75" hidden="false" customHeight="false" outlineLevel="0" collapsed="false">
      <c r="A3900" s="148" t="n">
        <v>37194</v>
      </c>
      <c r="B3900" s="144" t="s">
        <v>147</v>
      </c>
      <c r="C3900" s="144" t="s">
        <v>36</v>
      </c>
      <c r="D3900" s="145" t="n">
        <v>-24071.2841</v>
      </c>
      <c r="E3900" s="145" t="n">
        <v>-24071.2841</v>
      </c>
      <c r="F3900" s="149" t="n">
        <f aca="false">IF(REF_DT&lt;=LastDay,INDEX(IntraMonth_Buckets,MATCH($A3900,IntraSumMonths,0),1),INDEX(BucketTable,MATCH($A3900,SumMonths,0),1))</f>
        <v>1</v>
      </c>
      <c r="G3900" s="144" t="str">
        <f aca="false">INDEX(Book_Type,MATCH($B3900,Book,0),1)</f>
        <v>PHY</v>
      </c>
      <c r="H3900" s="144" t="str">
        <f aca="false">$F3900&amp;$C3900</f>
        <v>1IF-CIG/RKYMTN</v>
      </c>
    </row>
    <row r="3901" customFormat="false" ht="12.75" hidden="false" customHeight="false" outlineLevel="0" collapsed="false">
      <c r="A3901" s="148" t="n">
        <v>37194</v>
      </c>
      <c r="B3901" s="144" t="s">
        <v>147</v>
      </c>
      <c r="C3901" s="144" t="s">
        <v>39</v>
      </c>
      <c r="D3901" s="145" t="n">
        <v>-17111.1048</v>
      </c>
      <c r="E3901" s="145" t="n">
        <v>-17111.1048</v>
      </c>
      <c r="F3901" s="149" t="n">
        <f aca="false">IF(REF_DT&lt;=LastDay,INDEX(IntraMonth_Buckets,MATCH($A3901,IntraSumMonths,0),1),INDEX(BucketTable,MATCH($A3901,SumMonths,0),1))</f>
        <v>1</v>
      </c>
      <c r="G3901" s="144" t="str">
        <f aca="false">INDEX(Book_Type,MATCH($B3901,Book,0),1)</f>
        <v>PHY</v>
      </c>
      <c r="H3901" s="144" t="str">
        <f aca="false">$F3901&amp;$C3901</f>
        <v>1IF-CIG/ROCKPORT</v>
      </c>
    </row>
    <row r="3902" customFormat="false" ht="12.75" hidden="false" customHeight="false" outlineLevel="0" collapsed="false">
      <c r="A3902" s="148" t="n">
        <v>37194</v>
      </c>
      <c r="B3902" s="144" t="s">
        <v>147</v>
      </c>
      <c r="C3902" s="144" t="s">
        <v>35</v>
      </c>
      <c r="D3902" s="145" t="n">
        <v>-31428.5599</v>
      </c>
      <c r="E3902" s="145" t="n">
        <v>-31428.5599</v>
      </c>
      <c r="F3902" s="149" t="n">
        <f aca="false">IF(REF_DT&lt;=LastDay,INDEX(IntraMonth_Buckets,MATCH($A3902,IntraSumMonths,0),1),INDEX(BucketTable,MATCH($A3902,SumMonths,0),1))</f>
        <v>1</v>
      </c>
      <c r="G3902" s="144" t="str">
        <f aca="false">INDEX(Book_Type,MATCH($B3902,Book,0),1)</f>
        <v>PHY</v>
      </c>
      <c r="H3902" s="144" t="str">
        <f aca="false">$F3902&amp;$C3902</f>
        <v>1IF-CIG/WIC</v>
      </c>
    </row>
    <row r="3903" customFormat="false" ht="12.75" hidden="false" customHeight="false" outlineLevel="0" collapsed="false">
      <c r="A3903" s="148" t="n">
        <v>37194</v>
      </c>
      <c r="B3903" s="144" t="s">
        <v>147</v>
      </c>
      <c r="C3903" s="144" t="s">
        <v>169</v>
      </c>
      <c r="D3903" s="145" t="n">
        <v>-19388.927</v>
      </c>
      <c r="E3903" s="145" t="n">
        <v>-19388.927</v>
      </c>
      <c r="F3903" s="149" t="n">
        <f aca="false">IF(REF_DT&lt;=LastDay,INDEX(IntraMonth_Buckets,MATCH($A3903,IntraSumMonths,0),1),INDEX(BucketTable,MATCH($A3903,SumMonths,0),1))</f>
        <v>1</v>
      </c>
      <c r="G3903" s="144" t="str">
        <f aca="false">INDEX(Book_Type,MATCH($B3903,Book,0),1)</f>
        <v>PHY</v>
      </c>
      <c r="H3903" s="144" t="str">
        <f aca="false">$F3903&amp;$C3903</f>
        <v>1IF-NGPL/OK-NW</v>
      </c>
    </row>
    <row r="3904" customFormat="false" ht="12.75" hidden="false" customHeight="false" outlineLevel="0" collapsed="false">
      <c r="A3904" s="148" t="n">
        <v>37194</v>
      </c>
      <c r="B3904" s="144" t="s">
        <v>147</v>
      </c>
      <c r="C3904" s="144" t="s">
        <v>42</v>
      </c>
      <c r="D3904" s="145" t="n">
        <v>-4702.3112</v>
      </c>
      <c r="E3904" s="145" t="n">
        <v>-4702.3112</v>
      </c>
      <c r="F3904" s="149" t="n">
        <f aca="false">IF(REF_DT&lt;=LastDay,INDEX(IntraMonth_Buckets,MATCH($A3904,IntraSumMonths,0),1),INDEX(BucketTable,MATCH($A3904,SumMonths,0),1))</f>
        <v>1</v>
      </c>
      <c r="G3904" s="144" t="str">
        <f aca="false">INDEX(Book_Type,MATCH($B3904,Book,0),1)</f>
        <v>PHY</v>
      </c>
      <c r="H3904" s="144" t="str">
        <f aca="false">$F3904&amp;$C3904</f>
        <v>1IM-CIG/SOUTHERN</v>
      </c>
    </row>
    <row r="3905" customFormat="false" ht="12.75" hidden="false" customHeight="false" outlineLevel="0" collapsed="false">
      <c r="A3905" s="148" t="n">
        <v>37194</v>
      </c>
      <c r="B3905" s="144" t="s">
        <v>147</v>
      </c>
      <c r="C3905" s="144" t="s">
        <v>172</v>
      </c>
      <c r="D3905" s="145" t="n">
        <v>81908.8132</v>
      </c>
      <c r="E3905" s="145" t="n">
        <v>81908.8132</v>
      </c>
      <c r="F3905" s="149" t="n">
        <f aca="false">IF(REF_DT&lt;=LastDay,INDEX(IntraMonth_Buckets,MATCH($A3905,IntraSumMonths,0),1),INDEX(BucketTable,MATCH($A3905,SumMonths,0),1))</f>
        <v>1</v>
      </c>
      <c r="G3905" s="144" t="str">
        <f aca="false">INDEX(Book_Type,MATCH($B3905,Book,0),1)</f>
        <v>PHY</v>
      </c>
      <c r="H3905" s="144" t="str">
        <f aca="false">$F3905&amp;$C3905</f>
        <v>1IM_FTULESSGATH</v>
      </c>
    </row>
    <row r="3906" customFormat="false" ht="12.75" hidden="false" customHeight="false" outlineLevel="0" collapsed="false">
      <c r="A3906" s="148" t="n">
        <v>37194</v>
      </c>
      <c r="B3906" s="144" t="s">
        <v>147</v>
      </c>
      <c r="C3906" s="144" t="s">
        <v>43</v>
      </c>
      <c r="D3906" s="145" t="n">
        <v>881.9951</v>
      </c>
      <c r="E3906" s="145" t="n">
        <v>881.9951</v>
      </c>
      <c r="F3906" s="149" t="n">
        <f aca="false">IF(REF_DT&lt;=LastDay,INDEX(IntraMonth_Buckets,MATCH($A3906,IntraSumMonths,0),1),INDEX(BucketTable,MATCH($A3906,SumMonths,0),1))</f>
        <v>1</v>
      </c>
      <c r="G3906" s="144" t="str">
        <f aca="false">INDEX(Book_Type,MATCH($B3906,Book,0),1)</f>
        <v>PHY</v>
      </c>
      <c r="H3906" s="144" t="str">
        <f aca="false">$F3906&amp;$C3906</f>
        <v>1IM_WINDRIVER</v>
      </c>
    </row>
    <row r="3907" customFormat="false" ht="12.75" hidden="false" customHeight="false" outlineLevel="0" collapsed="false">
      <c r="A3907" s="148" t="n">
        <v>37195</v>
      </c>
      <c r="B3907" s="144" t="s">
        <v>147</v>
      </c>
      <c r="C3907" s="144" t="s">
        <v>165</v>
      </c>
      <c r="D3907" s="145" t="n">
        <v>289.3423</v>
      </c>
      <c r="E3907" s="145" t="n">
        <v>289.3423</v>
      </c>
      <c r="F3907" s="149" t="n">
        <f aca="false">IF(REF_DT&lt;=LastDay,INDEX(IntraMonth_Buckets,MATCH($A3907,IntraSumMonths,0),1),INDEX(BucketTable,MATCH($A3907,SumMonths,0),1))</f>
        <v>1</v>
      </c>
      <c r="G3907" s="144" t="str">
        <f aca="false">INDEX(Book_Type,MATCH($B3907,Book,0),1)</f>
        <v>PHY</v>
      </c>
      <c r="H3907" s="144" t="str">
        <f aca="false">$F3907&amp;$C3907</f>
        <v>1DJ/BASIN/CIG</v>
      </c>
    </row>
    <row r="3908" customFormat="false" ht="12.75" hidden="false" customHeight="false" outlineLevel="0" collapsed="false">
      <c r="A3908" s="148" t="n">
        <v>37195</v>
      </c>
      <c r="B3908" s="144" t="s">
        <v>147</v>
      </c>
      <c r="C3908" s="144" t="s">
        <v>163</v>
      </c>
      <c r="D3908" s="145" t="n">
        <v>-2409.5227</v>
      </c>
      <c r="E3908" s="145" t="n">
        <v>-2409.5227</v>
      </c>
      <c r="F3908" s="149" t="n">
        <f aca="false">IF(REF_DT&lt;=LastDay,INDEX(IntraMonth_Buckets,MATCH($A3908,IntraSumMonths,0),1),INDEX(BucketTable,MATCH($A3908,SumMonths,0),1))</f>
        <v>1</v>
      </c>
      <c r="G3908" s="144" t="str">
        <f aca="false">INDEX(Book_Type,MATCH($B3908,Book,0),1)</f>
        <v>PHY</v>
      </c>
      <c r="H3908" s="144" t="str">
        <f aca="false">$F3908&amp;$C3908</f>
        <v>1DJ/BASIN/PSCO</v>
      </c>
    </row>
    <row r="3909" customFormat="false" ht="12.75" hidden="false" customHeight="false" outlineLevel="0" collapsed="false">
      <c r="A3909" s="148" t="n">
        <v>37195</v>
      </c>
      <c r="B3909" s="144" t="s">
        <v>147</v>
      </c>
      <c r="C3909" s="144" t="s">
        <v>36</v>
      </c>
      <c r="D3909" s="145" t="n">
        <v>-24071.2841</v>
      </c>
      <c r="E3909" s="145" t="n">
        <v>-24071.2841</v>
      </c>
      <c r="F3909" s="149" t="n">
        <f aca="false">IF(REF_DT&lt;=LastDay,INDEX(IntraMonth_Buckets,MATCH($A3909,IntraSumMonths,0),1),INDEX(BucketTable,MATCH($A3909,SumMonths,0),1))</f>
        <v>1</v>
      </c>
      <c r="G3909" s="144" t="str">
        <f aca="false">INDEX(Book_Type,MATCH($B3909,Book,0),1)</f>
        <v>PHY</v>
      </c>
      <c r="H3909" s="144" t="str">
        <f aca="false">$F3909&amp;$C3909</f>
        <v>1IF-CIG/RKYMTN</v>
      </c>
    </row>
    <row r="3910" customFormat="false" ht="12.75" hidden="false" customHeight="false" outlineLevel="0" collapsed="false">
      <c r="A3910" s="148" t="n">
        <v>37195</v>
      </c>
      <c r="B3910" s="144" t="s">
        <v>147</v>
      </c>
      <c r="C3910" s="144" t="s">
        <v>39</v>
      </c>
      <c r="D3910" s="145" t="n">
        <v>-17111.1048</v>
      </c>
      <c r="E3910" s="145" t="n">
        <v>-17111.1048</v>
      </c>
      <c r="F3910" s="149" t="n">
        <f aca="false">IF(REF_DT&lt;=LastDay,INDEX(IntraMonth_Buckets,MATCH($A3910,IntraSumMonths,0),1),INDEX(BucketTable,MATCH($A3910,SumMonths,0),1))</f>
        <v>1</v>
      </c>
      <c r="G3910" s="144" t="str">
        <f aca="false">INDEX(Book_Type,MATCH($B3910,Book,0),1)</f>
        <v>PHY</v>
      </c>
      <c r="H3910" s="144" t="str">
        <f aca="false">$F3910&amp;$C3910</f>
        <v>1IF-CIG/ROCKPORT</v>
      </c>
    </row>
    <row r="3911" customFormat="false" ht="12.75" hidden="false" customHeight="false" outlineLevel="0" collapsed="false">
      <c r="A3911" s="148" t="n">
        <v>37195</v>
      </c>
      <c r="B3911" s="144" t="s">
        <v>147</v>
      </c>
      <c r="C3911" s="144" t="s">
        <v>35</v>
      </c>
      <c r="D3911" s="145" t="n">
        <v>-31428.5599</v>
      </c>
      <c r="E3911" s="145" t="n">
        <v>-31428.5599</v>
      </c>
      <c r="F3911" s="149" t="n">
        <f aca="false">IF(REF_DT&lt;=LastDay,INDEX(IntraMonth_Buckets,MATCH($A3911,IntraSumMonths,0),1),INDEX(BucketTable,MATCH($A3911,SumMonths,0),1))</f>
        <v>1</v>
      </c>
      <c r="G3911" s="144" t="str">
        <f aca="false">INDEX(Book_Type,MATCH($B3911,Book,0),1)</f>
        <v>PHY</v>
      </c>
      <c r="H3911" s="144" t="str">
        <f aca="false">$F3911&amp;$C3911</f>
        <v>1IF-CIG/WIC</v>
      </c>
    </row>
    <row r="3912" customFormat="false" ht="12.75" hidden="false" customHeight="false" outlineLevel="0" collapsed="false">
      <c r="A3912" s="148" t="n">
        <v>37195</v>
      </c>
      <c r="B3912" s="144" t="s">
        <v>147</v>
      </c>
      <c r="C3912" s="144" t="s">
        <v>169</v>
      </c>
      <c r="D3912" s="145" t="n">
        <v>-19388.927</v>
      </c>
      <c r="E3912" s="145" t="n">
        <v>-19388.927</v>
      </c>
      <c r="F3912" s="149" t="n">
        <f aca="false">IF(REF_DT&lt;=LastDay,INDEX(IntraMonth_Buckets,MATCH($A3912,IntraSumMonths,0),1),INDEX(BucketTable,MATCH($A3912,SumMonths,0),1))</f>
        <v>1</v>
      </c>
      <c r="G3912" s="144" t="str">
        <f aca="false">INDEX(Book_Type,MATCH($B3912,Book,0),1)</f>
        <v>PHY</v>
      </c>
      <c r="H3912" s="144" t="str">
        <f aca="false">$F3912&amp;$C3912</f>
        <v>1IF-NGPL/OK-NW</v>
      </c>
    </row>
    <row r="3913" customFormat="false" ht="12.75" hidden="false" customHeight="false" outlineLevel="0" collapsed="false">
      <c r="A3913" s="148" t="n">
        <v>37195</v>
      </c>
      <c r="B3913" s="144" t="s">
        <v>147</v>
      </c>
      <c r="C3913" s="144" t="s">
        <v>42</v>
      </c>
      <c r="D3913" s="145" t="n">
        <v>-4702.3113</v>
      </c>
      <c r="E3913" s="145" t="n">
        <v>-4702.3113</v>
      </c>
      <c r="F3913" s="149" t="n">
        <f aca="false">IF(REF_DT&lt;=LastDay,INDEX(IntraMonth_Buckets,MATCH($A3913,IntraSumMonths,0),1),INDEX(BucketTable,MATCH($A3913,SumMonths,0),1))</f>
        <v>1</v>
      </c>
      <c r="G3913" s="144" t="str">
        <f aca="false">INDEX(Book_Type,MATCH($B3913,Book,0),1)</f>
        <v>PHY</v>
      </c>
      <c r="H3913" s="144" t="str">
        <f aca="false">$F3913&amp;$C3913</f>
        <v>1IM-CIG/SOUTHERN</v>
      </c>
    </row>
    <row r="3914" customFormat="false" ht="12.75" hidden="false" customHeight="false" outlineLevel="0" collapsed="false">
      <c r="A3914" s="148" t="n">
        <v>37195</v>
      </c>
      <c r="B3914" s="144" t="s">
        <v>147</v>
      </c>
      <c r="C3914" s="144" t="s">
        <v>172</v>
      </c>
      <c r="D3914" s="145" t="n">
        <v>83384.4589</v>
      </c>
      <c r="E3914" s="145" t="n">
        <v>83384.4589</v>
      </c>
      <c r="F3914" s="149" t="n">
        <f aca="false">IF(REF_DT&lt;=LastDay,INDEX(IntraMonth_Buckets,MATCH($A3914,IntraSumMonths,0),1),INDEX(BucketTable,MATCH($A3914,SumMonths,0),1))</f>
        <v>1</v>
      </c>
      <c r="G3914" s="144" t="str">
        <f aca="false">INDEX(Book_Type,MATCH($B3914,Book,0),1)</f>
        <v>PHY</v>
      </c>
      <c r="H3914" s="144" t="str">
        <f aca="false">$F3914&amp;$C3914</f>
        <v>1IM_FTULESSGATH</v>
      </c>
    </row>
    <row r="3915" customFormat="false" ht="12.75" hidden="false" customHeight="false" outlineLevel="0" collapsed="false">
      <c r="A3915" s="148" t="n">
        <v>37195</v>
      </c>
      <c r="B3915" s="144" t="s">
        <v>147</v>
      </c>
      <c r="C3915" s="144" t="s">
        <v>43</v>
      </c>
      <c r="D3915" s="145" t="n">
        <v>881.9951</v>
      </c>
      <c r="E3915" s="145" t="n">
        <v>881.9951</v>
      </c>
      <c r="F3915" s="149" t="n">
        <f aca="false">IF(REF_DT&lt;=LastDay,INDEX(IntraMonth_Buckets,MATCH($A3915,IntraSumMonths,0),1),INDEX(BucketTable,MATCH($A3915,SumMonths,0),1))</f>
        <v>1</v>
      </c>
      <c r="G3915" s="144" t="str">
        <f aca="false">INDEX(Book_Type,MATCH($B3915,Book,0),1)</f>
        <v>PHY</v>
      </c>
      <c r="H3915" s="144" t="str">
        <f aca="false">$F3915&amp;$C3915</f>
        <v>1IM_WINDRIVER</v>
      </c>
    </row>
    <row r="3916" customFormat="false" ht="12.75" hidden="false" customHeight="false" outlineLevel="0" collapsed="false">
      <c r="A3916" s="148" t="n">
        <v>37210</v>
      </c>
      <c r="B3916" s="144" t="s">
        <v>129</v>
      </c>
      <c r="C3916" s="144" t="s">
        <v>56</v>
      </c>
      <c r="D3916" s="145" t="n">
        <v>-38512</v>
      </c>
      <c r="E3916" s="145" t="n">
        <v>0</v>
      </c>
      <c r="F3916" s="149" t="n">
        <f aca="false">IF(REF_DT&lt;=LastDay,INDEX(IntraMonth_Buckets,MATCH($A3916,IntraSumMonths,0),1),INDEX(BucketTable,MATCH($A3916,SumMonths,0),1))</f>
        <v>2</v>
      </c>
      <c r="G3916" s="144" t="str">
        <f aca="false">INDEX(Book_Type,MATCH($B3916,Book,0),1)</f>
        <v>D</v>
      </c>
      <c r="H3916" s="144" t="str">
        <f aca="false">$F3916&amp;$C3916</f>
        <v>2CGPR-KINGSGATE</v>
      </c>
    </row>
    <row r="3917" customFormat="false" ht="12.75" hidden="false" customHeight="false" outlineLevel="0" collapsed="false">
      <c r="A3917" s="148" t="n">
        <v>37210</v>
      </c>
      <c r="B3917" s="144" t="s">
        <v>129</v>
      </c>
      <c r="C3917" s="144" t="s">
        <v>51</v>
      </c>
      <c r="D3917" s="145" t="n">
        <v>-203158</v>
      </c>
      <c r="E3917" s="145" t="n">
        <v>0</v>
      </c>
      <c r="F3917" s="149" t="n">
        <f aca="false">IF(REF_DT&lt;=LastDay,INDEX(IntraMonth_Buckets,MATCH($A3917,IntraSumMonths,0),1),INDEX(BucketTable,MATCH($A3917,SumMonths,0),1))</f>
        <v>2</v>
      </c>
      <c r="G3917" s="144" t="str">
        <f aca="false">INDEX(Book_Type,MATCH($B3917,Book,0),1)</f>
        <v>D</v>
      </c>
      <c r="H3917" s="144" t="str">
        <f aca="false">$F3917&amp;$C3917</f>
        <v>2IF-ELPO/SJ</v>
      </c>
    </row>
    <row r="3918" customFormat="false" ht="12.75" hidden="false" customHeight="false" outlineLevel="0" collapsed="false">
      <c r="A3918" s="148" t="n">
        <v>37210</v>
      </c>
      <c r="B3918" s="144" t="s">
        <v>129</v>
      </c>
      <c r="C3918" s="144" t="s">
        <v>27</v>
      </c>
      <c r="D3918" s="145" t="n">
        <v>-856582</v>
      </c>
      <c r="E3918" s="145" t="n">
        <v>0</v>
      </c>
      <c r="F3918" s="149" t="n">
        <f aca="false">IF(REF_DT&lt;=LastDay,INDEX(IntraMonth_Buckets,MATCH($A3918,IntraSumMonths,0),1),INDEX(BucketTable,MATCH($A3918,SumMonths,0),1))</f>
        <v>2</v>
      </c>
      <c r="G3918" s="144" t="str">
        <f aca="false">INDEX(Book_Type,MATCH($B3918,Book,0),1)</f>
        <v>D</v>
      </c>
      <c r="H3918" s="144" t="str">
        <f aca="false">$F3918&amp;$C3918</f>
        <v>2IF-NWPL_ROCKY_M</v>
      </c>
    </row>
    <row r="3919" customFormat="false" ht="12.75" hidden="false" customHeight="false" outlineLevel="0" collapsed="false">
      <c r="A3919" s="148" t="n">
        <v>37210</v>
      </c>
      <c r="B3919" s="144" t="s">
        <v>129</v>
      </c>
      <c r="C3919" s="144" t="s">
        <v>58</v>
      </c>
      <c r="D3919" s="145" t="n">
        <v>208596</v>
      </c>
      <c r="E3919" s="145" t="n">
        <v>0</v>
      </c>
      <c r="F3919" s="149" t="n">
        <f aca="false">IF(REF_DT&lt;=LastDay,INDEX(IntraMonth_Buckets,MATCH($A3919,IntraSumMonths,0),1),INDEX(BucketTable,MATCH($A3919,SumMonths,0),1))</f>
        <v>2</v>
      </c>
      <c r="G3919" s="144" t="str">
        <f aca="false">INDEX(Book_Type,MATCH($B3919,Book,0),1)</f>
        <v>D</v>
      </c>
      <c r="H3919" s="144" t="str">
        <f aca="false">$F3919&amp;$C3919</f>
        <v>2IF-WAHA-TX</v>
      </c>
    </row>
    <row r="3920" customFormat="false" ht="12.75" hidden="false" customHeight="false" outlineLevel="0" collapsed="false">
      <c r="A3920" s="148" t="n">
        <v>37210</v>
      </c>
      <c r="B3920" s="144" t="s">
        <v>129</v>
      </c>
      <c r="C3920" s="144" t="s">
        <v>18</v>
      </c>
      <c r="D3920" s="145" t="n">
        <v>40508</v>
      </c>
      <c r="E3920" s="145" t="n">
        <v>0</v>
      </c>
      <c r="F3920" s="149" t="n">
        <f aca="false">IF(REF_DT&lt;=LastDay,INDEX(IntraMonth_Buckets,MATCH($A3920,IntraSumMonths,0),1),INDEX(BucketTable,MATCH($A3920,SumMonths,0),1))</f>
        <v>2</v>
      </c>
      <c r="G3920" s="144" t="str">
        <f aca="false">INDEX(Book_Type,MATCH($B3920,Book,0),1)</f>
        <v>D</v>
      </c>
      <c r="H3920" s="144" t="str">
        <f aca="false">$F3920&amp;$C3920</f>
        <v>2NGI-MALIN</v>
      </c>
    </row>
    <row r="3921" customFormat="false" ht="12.75" hidden="false" customHeight="false" outlineLevel="0" collapsed="false">
      <c r="A3921" s="148" t="n">
        <v>37210</v>
      </c>
      <c r="B3921" s="144" t="s">
        <v>129</v>
      </c>
      <c r="C3921" s="144" t="s">
        <v>13</v>
      </c>
      <c r="D3921" s="145" t="n">
        <v>1686769</v>
      </c>
      <c r="E3921" s="145" t="n">
        <v>0</v>
      </c>
      <c r="F3921" s="149" t="n">
        <f aca="false">IF(REF_DT&lt;=LastDay,INDEX(IntraMonth_Buckets,MATCH($A3921,IntraSumMonths,0),1),INDEX(BucketTable,MATCH($A3921,SumMonths,0),1))</f>
        <v>2</v>
      </c>
      <c r="G3921" s="144" t="str">
        <f aca="false">INDEX(Book_Type,MATCH($B3921,Book,0),1)</f>
        <v>D</v>
      </c>
      <c r="H3921" s="144" t="str">
        <f aca="false">$F3921&amp;$C3921</f>
        <v>2NGI-PGE/CG</v>
      </c>
    </row>
    <row r="3922" customFormat="false" ht="12.75" hidden="false" customHeight="false" outlineLevel="0" collapsed="false">
      <c r="A3922" s="148" t="n">
        <v>37210</v>
      </c>
      <c r="B3922" s="144" t="s">
        <v>129</v>
      </c>
      <c r="C3922" s="144" t="s">
        <v>24</v>
      </c>
      <c r="D3922" s="145" t="n">
        <v>-1683037</v>
      </c>
      <c r="E3922" s="145" t="n">
        <v>0</v>
      </c>
      <c r="F3922" s="149" t="n">
        <f aca="false">IF(REF_DT&lt;=LastDay,INDEX(IntraMonth_Buckets,MATCH($A3922,IntraSumMonths,0),1),INDEX(BucketTable,MATCH($A3922,SumMonths,0),1))</f>
        <v>2</v>
      </c>
      <c r="G3922" s="144" t="str">
        <f aca="false">INDEX(Book_Type,MATCH($B3922,Book,0),1)</f>
        <v>D</v>
      </c>
      <c r="H3922" s="144" t="str">
        <f aca="false">$F3922&amp;$C3922</f>
        <v>2NGI-SOBDR-PG&amp;E</v>
      </c>
    </row>
    <row r="3923" customFormat="false" ht="12.75" hidden="false" customHeight="false" outlineLevel="0" collapsed="false">
      <c r="A3923" s="148" t="n">
        <v>37210</v>
      </c>
      <c r="B3923" s="144" t="s">
        <v>129</v>
      </c>
      <c r="C3923" s="144" t="s">
        <v>20</v>
      </c>
      <c r="D3923" s="145" t="n">
        <v>821800</v>
      </c>
      <c r="E3923" s="145" t="n">
        <v>0</v>
      </c>
      <c r="F3923" s="149" t="n">
        <f aca="false">IF(REF_DT&lt;=LastDay,INDEX(IntraMonth_Buckets,MATCH($A3923,IntraSumMonths,0),1),INDEX(BucketTable,MATCH($A3923,SumMonths,0),1))</f>
        <v>2</v>
      </c>
      <c r="G3923" s="144" t="str">
        <f aca="false">INDEX(Book_Type,MATCH($B3923,Book,0),1)</f>
        <v>D</v>
      </c>
      <c r="H3923" s="144" t="str">
        <f aca="false">$F3923&amp;$C3923</f>
        <v>2NGI-SOCAL</v>
      </c>
    </row>
    <row r="3924" customFormat="false" ht="12.75" hidden="false" customHeight="false" outlineLevel="0" collapsed="false">
      <c r="A3924" s="148" t="n">
        <v>37210</v>
      </c>
      <c r="B3924" s="144" t="s">
        <v>129</v>
      </c>
      <c r="C3924" s="144" t="s">
        <v>173</v>
      </c>
      <c r="D3924" s="145" t="n">
        <v>3589840</v>
      </c>
      <c r="E3924" s="145" t="n">
        <v>0</v>
      </c>
      <c r="F3924" s="149" t="n">
        <f aca="false">IF(REF_DT&lt;=LastDay,INDEX(IntraMonth_Buckets,MATCH($A3924,IntraSumMonths,0),1),INDEX(BucketTable,MATCH($A3924,SumMonths,0),1))</f>
        <v>2</v>
      </c>
      <c r="G3924" s="144" t="str">
        <f aca="false">INDEX(Book_Type,MATCH($B3924,Book,0),1)</f>
        <v>D</v>
      </c>
      <c r="H3924" s="144" t="str">
        <f aca="false">$F3924&amp;$C3924</f>
        <v>2WY/MKTZONE</v>
      </c>
    </row>
    <row r="3925" customFormat="false" ht="12.75" hidden="false" customHeight="false" outlineLevel="0" collapsed="false">
      <c r="A3925" s="148" t="n">
        <v>37210</v>
      </c>
      <c r="B3925" s="144" t="s">
        <v>129</v>
      </c>
      <c r="C3925" s="144" t="s">
        <v>174</v>
      </c>
      <c r="D3925" s="145" t="n">
        <v>-3589476</v>
      </c>
      <c r="E3925" s="145" t="n">
        <v>0</v>
      </c>
      <c r="F3925" s="149" t="n">
        <f aca="false">IF(REF_DT&lt;=LastDay,INDEX(IntraMonth_Buckets,MATCH($A3925,IntraSumMonths,0),1),INDEX(BucketTable,MATCH($A3925,SumMonths,0),1))</f>
        <v>2</v>
      </c>
      <c r="G3925" s="144" t="str">
        <f aca="false">INDEX(Book_Type,MATCH($B3925,Book,0),1)</f>
        <v>D</v>
      </c>
      <c r="H3925" s="144" t="str">
        <f aca="false">$F3925&amp;$C3925</f>
        <v>2WY/WELLHEAD</v>
      </c>
    </row>
    <row r="3926" customFormat="false" ht="12.75" hidden="false" customHeight="false" outlineLevel="0" collapsed="false">
      <c r="A3926" s="148" t="n">
        <v>37240</v>
      </c>
      <c r="B3926" s="144" t="s">
        <v>129</v>
      </c>
      <c r="C3926" s="144" t="s">
        <v>56</v>
      </c>
      <c r="D3926" s="145" t="n">
        <v>-2</v>
      </c>
      <c r="E3926" s="145" t="n">
        <v>0</v>
      </c>
      <c r="F3926" s="149" t="n">
        <f aca="false">IF(REF_DT&lt;=LastDay,INDEX(IntraMonth_Buckets,MATCH($A3926,IntraSumMonths,0),1),INDEX(BucketTable,MATCH($A3926,SumMonths,0),1))</f>
        <v>3</v>
      </c>
      <c r="G3926" s="144" t="str">
        <f aca="false">INDEX(Book_Type,MATCH($B3926,Book,0),1)</f>
        <v>D</v>
      </c>
      <c r="H3926" s="144" t="str">
        <f aca="false">$F3926&amp;$C3926</f>
        <v>3CGPR-KINGSGATE</v>
      </c>
    </row>
    <row r="3927" customFormat="false" ht="12.75" hidden="false" customHeight="false" outlineLevel="0" collapsed="false">
      <c r="A3927" s="148" t="n">
        <v>37240</v>
      </c>
      <c r="B3927" s="144" t="s">
        <v>129</v>
      </c>
      <c r="C3927" s="144" t="s">
        <v>51</v>
      </c>
      <c r="D3927" s="145" t="n">
        <v>-176623</v>
      </c>
      <c r="E3927" s="145" t="n">
        <v>0</v>
      </c>
      <c r="F3927" s="149" t="n">
        <f aca="false">IF(REF_DT&lt;=LastDay,INDEX(IntraMonth_Buckets,MATCH($A3927,IntraSumMonths,0),1),INDEX(BucketTable,MATCH($A3927,SumMonths,0),1))</f>
        <v>3</v>
      </c>
      <c r="G3927" s="144" t="str">
        <f aca="false">INDEX(Book_Type,MATCH($B3927,Book,0),1)</f>
        <v>D</v>
      </c>
      <c r="H3927" s="144" t="str">
        <f aca="false">$F3927&amp;$C3927</f>
        <v>3IF-ELPO/SJ</v>
      </c>
    </row>
    <row r="3928" customFormat="false" ht="12.75" hidden="false" customHeight="false" outlineLevel="0" collapsed="false">
      <c r="A3928" s="148" t="n">
        <v>37240</v>
      </c>
      <c r="B3928" s="144" t="s">
        <v>129</v>
      </c>
      <c r="C3928" s="144" t="s">
        <v>27</v>
      </c>
      <c r="D3928" s="145" t="n">
        <v>-855923</v>
      </c>
      <c r="E3928" s="145" t="n">
        <v>0</v>
      </c>
      <c r="F3928" s="149" t="n">
        <f aca="false">IF(REF_DT&lt;=LastDay,INDEX(IntraMonth_Buckets,MATCH($A3928,IntraSumMonths,0),1),INDEX(BucketTable,MATCH($A3928,SumMonths,0),1))</f>
        <v>3</v>
      </c>
      <c r="G3928" s="144" t="str">
        <f aca="false">INDEX(Book_Type,MATCH($B3928,Book,0),1)</f>
        <v>D</v>
      </c>
      <c r="H3928" s="144" t="str">
        <f aca="false">$F3928&amp;$C3928</f>
        <v>3IF-NWPL_ROCKY_M</v>
      </c>
    </row>
    <row r="3929" customFormat="false" ht="12.75" hidden="false" customHeight="false" outlineLevel="0" collapsed="false">
      <c r="A3929" s="148" t="n">
        <v>37240</v>
      </c>
      <c r="B3929" s="144" t="s">
        <v>129</v>
      </c>
      <c r="C3929" s="144" t="s">
        <v>58</v>
      </c>
      <c r="D3929" s="145" t="n">
        <v>178264</v>
      </c>
      <c r="E3929" s="145" t="n">
        <v>0</v>
      </c>
      <c r="F3929" s="149" t="n">
        <f aca="false">IF(REF_DT&lt;=LastDay,INDEX(IntraMonth_Buckets,MATCH($A3929,IntraSumMonths,0),1),INDEX(BucketTable,MATCH($A3929,SumMonths,0),1))</f>
        <v>3</v>
      </c>
      <c r="G3929" s="144" t="str">
        <f aca="false">INDEX(Book_Type,MATCH($B3929,Book,0),1)</f>
        <v>D</v>
      </c>
      <c r="H3929" s="144" t="str">
        <f aca="false">$F3929&amp;$C3929</f>
        <v>3IF-WAHA-TX</v>
      </c>
    </row>
    <row r="3930" customFormat="false" ht="12.75" hidden="false" customHeight="false" outlineLevel="0" collapsed="false">
      <c r="A3930" s="148" t="n">
        <v>37240</v>
      </c>
      <c r="B3930" s="144" t="s">
        <v>129</v>
      </c>
      <c r="C3930" s="144" t="s">
        <v>18</v>
      </c>
      <c r="D3930" s="145" t="n">
        <v>2</v>
      </c>
      <c r="E3930" s="145" t="n">
        <v>0</v>
      </c>
      <c r="F3930" s="149" t="n">
        <f aca="false">IF(REF_DT&lt;=LastDay,INDEX(IntraMonth_Buckets,MATCH($A3930,IntraSumMonths,0),1),INDEX(BucketTable,MATCH($A3930,SumMonths,0),1))</f>
        <v>3</v>
      </c>
      <c r="G3930" s="144" t="str">
        <f aca="false">INDEX(Book_Type,MATCH($B3930,Book,0),1)</f>
        <v>D</v>
      </c>
      <c r="H3930" s="144" t="str">
        <f aca="false">$F3930&amp;$C3930</f>
        <v>3NGI-MALIN</v>
      </c>
    </row>
    <row r="3931" customFormat="false" ht="12.75" hidden="false" customHeight="false" outlineLevel="0" collapsed="false">
      <c r="A3931" s="148" t="n">
        <v>37240</v>
      </c>
      <c r="B3931" s="144" t="s">
        <v>129</v>
      </c>
      <c r="C3931" s="144" t="s">
        <v>13</v>
      </c>
      <c r="D3931" s="145" t="n">
        <v>1934621</v>
      </c>
      <c r="E3931" s="145" t="n">
        <v>0</v>
      </c>
      <c r="F3931" s="149" t="n">
        <f aca="false">IF(REF_DT&lt;=LastDay,INDEX(IntraMonth_Buckets,MATCH($A3931,IntraSumMonths,0),1),INDEX(BucketTable,MATCH($A3931,SumMonths,0),1))</f>
        <v>3</v>
      </c>
      <c r="G3931" s="144" t="str">
        <f aca="false">INDEX(Book_Type,MATCH($B3931,Book,0),1)</f>
        <v>D</v>
      </c>
      <c r="H3931" s="144" t="str">
        <f aca="false">$F3931&amp;$C3931</f>
        <v>3NGI-PGE/CG</v>
      </c>
    </row>
    <row r="3932" customFormat="false" ht="12.75" hidden="false" customHeight="false" outlineLevel="0" collapsed="false">
      <c r="A3932" s="148" t="n">
        <v>37240</v>
      </c>
      <c r="B3932" s="144" t="s">
        <v>129</v>
      </c>
      <c r="C3932" s="144" t="s">
        <v>24</v>
      </c>
      <c r="D3932" s="145" t="n">
        <v>-1932030</v>
      </c>
      <c r="E3932" s="145" t="n">
        <v>0</v>
      </c>
      <c r="F3932" s="149" t="n">
        <f aca="false">IF(REF_DT&lt;=LastDay,INDEX(IntraMonth_Buckets,MATCH($A3932,IntraSumMonths,0),1),INDEX(BucketTable,MATCH($A3932,SumMonths,0),1))</f>
        <v>3</v>
      </c>
      <c r="G3932" s="144" t="str">
        <f aca="false">INDEX(Book_Type,MATCH($B3932,Book,0),1)</f>
        <v>D</v>
      </c>
      <c r="H3932" s="144" t="str">
        <f aca="false">$F3932&amp;$C3932</f>
        <v>3NGI-SOBDR-PG&amp;E</v>
      </c>
    </row>
    <row r="3933" customFormat="false" ht="12.75" hidden="false" customHeight="false" outlineLevel="0" collapsed="false">
      <c r="A3933" s="148" t="n">
        <v>37240</v>
      </c>
      <c r="B3933" s="144" t="s">
        <v>129</v>
      </c>
      <c r="C3933" s="144" t="s">
        <v>20</v>
      </c>
      <c r="D3933" s="145" t="n">
        <v>822345</v>
      </c>
      <c r="E3933" s="145" t="n">
        <v>0</v>
      </c>
      <c r="F3933" s="149" t="n">
        <f aca="false">IF(REF_DT&lt;=LastDay,INDEX(IntraMonth_Buckets,MATCH($A3933,IntraSumMonths,0),1),INDEX(BucketTable,MATCH($A3933,SumMonths,0),1))</f>
        <v>3</v>
      </c>
      <c r="G3933" s="144" t="str">
        <f aca="false">INDEX(Book_Type,MATCH($B3933,Book,0),1)</f>
        <v>D</v>
      </c>
      <c r="H3933" s="144" t="str">
        <f aca="false">$F3933&amp;$C3933</f>
        <v>3NGI-SOCAL</v>
      </c>
    </row>
    <row r="3934" customFormat="false" ht="12.75" hidden="false" customHeight="false" outlineLevel="0" collapsed="false">
      <c r="A3934" s="148" t="n">
        <v>37240</v>
      </c>
      <c r="B3934" s="144" t="s">
        <v>129</v>
      </c>
      <c r="C3934" s="144" t="s">
        <v>173</v>
      </c>
      <c r="D3934" s="145" t="n">
        <v>3688426</v>
      </c>
      <c r="E3934" s="145" t="n">
        <v>0</v>
      </c>
      <c r="F3934" s="149" t="n">
        <f aca="false">IF(REF_DT&lt;=LastDay,INDEX(IntraMonth_Buckets,MATCH($A3934,IntraSumMonths,0),1),INDEX(BucketTable,MATCH($A3934,SumMonths,0),1))</f>
        <v>3</v>
      </c>
      <c r="G3934" s="144" t="str">
        <f aca="false">INDEX(Book_Type,MATCH($B3934,Book,0),1)</f>
        <v>D</v>
      </c>
      <c r="H3934" s="144" t="str">
        <f aca="false">$F3934&amp;$C3934</f>
        <v>3WY/MKTZONE</v>
      </c>
    </row>
    <row r="3935" customFormat="false" ht="12.75" hidden="false" customHeight="false" outlineLevel="0" collapsed="false">
      <c r="A3935" s="148" t="n">
        <v>37240</v>
      </c>
      <c r="B3935" s="144" t="s">
        <v>129</v>
      </c>
      <c r="C3935" s="144" t="s">
        <v>174</v>
      </c>
      <c r="D3935" s="145" t="n">
        <v>-3687003</v>
      </c>
      <c r="E3935" s="145" t="n">
        <v>0</v>
      </c>
      <c r="F3935" s="149" t="n">
        <f aca="false">IF(REF_DT&lt;=LastDay,INDEX(IntraMonth_Buckets,MATCH($A3935,IntraSumMonths,0),1),INDEX(BucketTable,MATCH($A3935,SumMonths,0),1))</f>
        <v>3</v>
      </c>
      <c r="G3935" s="144" t="str">
        <f aca="false">INDEX(Book_Type,MATCH($B3935,Book,0),1)</f>
        <v>D</v>
      </c>
      <c r="H3935" s="144" t="str">
        <f aca="false">$F3935&amp;$C3935</f>
        <v>3WY/WELLHEAD</v>
      </c>
    </row>
    <row r="3936" customFormat="false" ht="12.75" hidden="false" customHeight="false" outlineLevel="0" collapsed="false">
      <c r="A3936" s="148" t="n">
        <v>37271</v>
      </c>
      <c r="B3936" s="144" t="s">
        <v>129</v>
      </c>
      <c r="C3936" s="144" t="s">
        <v>56</v>
      </c>
      <c r="D3936" s="145" t="n">
        <v>-5572</v>
      </c>
      <c r="E3936" s="145" t="n">
        <v>0</v>
      </c>
      <c r="F3936" s="149" t="n">
        <f aca="false">IF(REF_DT&lt;=LastDay,INDEX(IntraMonth_Buckets,MATCH($A3936,IntraSumMonths,0),1),INDEX(BucketTable,MATCH($A3936,SumMonths,0),1))</f>
        <v>3</v>
      </c>
      <c r="G3936" s="144" t="str">
        <f aca="false">INDEX(Book_Type,MATCH($B3936,Book,0),1)</f>
        <v>D</v>
      </c>
      <c r="H3936" s="144" t="str">
        <f aca="false">$F3936&amp;$C3936</f>
        <v>3CGPR-KINGSGATE</v>
      </c>
    </row>
    <row r="3937" customFormat="false" ht="12.75" hidden="false" customHeight="false" outlineLevel="0" collapsed="false">
      <c r="A3937" s="148" t="n">
        <v>37271</v>
      </c>
      <c r="B3937" s="144" t="s">
        <v>129</v>
      </c>
      <c r="C3937" s="144" t="s">
        <v>51</v>
      </c>
      <c r="D3937" s="145" t="n">
        <v>-176609</v>
      </c>
      <c r="E3937" s="145" t="n">
        <v>0</v>
      </c>
      <c r="F3937" s="149" t="n">
        <f aca="false">IF(REF_DT&lt;=LastDay,INDEX(IntraMonth_Buckets,MATCH($A3937,IntraSumMonths,0),1),INDEX(BucketTable,MATCH($A3937,SumMonths,0),1))</f>
        <v>3</v>
      </c>
      <c r="G3937" s="144" t="str">
        <f aca="false">INDEX(Book_Type,MATCH($B3937,Book,0),1)</f>
        <v>D</v>
      </c>
      <c r="H3937" s="144" t="str">
        <f aca="false">$F3937&amp;$C3937</f>
        <v>3IF-ELPO/SJ</v>
      </c>
    </row>
    <row r="3938" customFormat="false" ht="12.75" hidden="false" customHeight="false" outlineLevel="0" collapsed="false">
      <c r="A3938" s="148" t="n">
        <v>37271</v>
      </c>
      <c r="B3938" s="144" t="s">
        <v>129</v>
      </c>
      <c r="C3938" s="144" t="s">
        <v>27</v>
      </c>
      <c r="D3938" s="145" t="n">
        <v>-877620</v>
      </c>
      <c r="E3938" s="145" t="n">
        <v>0</v>
      </c>
      <c r="F3938" s="149" t="n">
        <f aca="false">IF(REF_DT&lt;=LastDay,INDEX(IntraMonth_Buckets,MATCH($A3938,IntraSumMonths,0),1),INDEX(BucketTable,MATCH($A3938,SumMonths,0),1))</f>
        <v>3</v>
      </c>
      <c r="G3938" s="144" t="str">
        <f aca="false">INDEX(Book_Type,MATCH($B3938,Book,0),1)</f>
        <v>D</v>
      </c>
      <c r="H3938" s="144" t="str">
        <f aca="false">$F3938&amp;$C3938</f>
        <v>3IF-NWPL_ROCKY_M</v>
      </c>
    </row>
    <row r="3939" customFormat="false" ht="12.75" hidden="false" customHeight="false" outlineLevel="0" collapsed="false">
      <c r="A3939" s="148" t="n">
        <v>37271</v>
      </c>
      <c r="B3939" s="144" t="s">
        <v>129</v>
      </c>
      <c r="C3939" s="144" t="s">
        <v>58</v>
      </c>
      <c r="D3939" s="145" t="n">
        <v>177222</v>
      </c>
      <c r="E3939" s="145" t="n">
        <v>0</v>
      </c>
      <c r="F3939" s="149" t="n">
        <f aca="false">IF(REF_DT&lt;=LastDay,INDEX(IntraMonth_Buckets,MATCH($A3939,IntraSumMonths,0),1),INDEX(BucketTable,MATCH($A3939,SumMonths,0),1))</f>
        <v>3</v>
      </c>
      <c r="G3939" s="144" t="str">
        <f aca="false">INDEX(Book_Type,MATCH($B3939,Book,0),1)</f>
        <v>D</v>
      </c>
      <c r="H3939" s="144" t="str">
        <f aca="false">$F3939&amp;$C3939</f>
        <v>3IF-WAHA-TX</v>
      </c>
    </row>
    <row r="3940" customFormat="false" ht="12.75" hidden="false" customHeight="false" outlineLevel="0" collapsed="false">
      <c r="A3940" s="148" t="n">
        <v>37271</v>
      </c>
      <c r="B3940" s="144" t="s">
        <v>129</v>
      </c>
      <c r="C3940" s="144" t="s">
        <v>18</v>
      </c>
      <c r="D3940" s="145" t="n">
        <v>6098</v>
      </c>
      <c r="E3940" s="145" t="n">
        <v>0</v>
      </c>
      <c r="F3940" s="149" t="n">
        <f aca="false">IF(REF_DT&lt;=LastDay,INDEX(IntraMonth_Buckets,MATCH($A3940,IntraSumMonths,0),1),INDEX(BucketTable,MATCH($A3940,SumMonths,0),1))</f>
        <v>3</v>
      </c>
      <c r="G3940" s="144" t="str">
        <f aca="false">INDEX(Book_Type,MATCH($B3940,Book,0),1)</f>
        <v>D</v>
      </c>
      <c r="H3940" s="144" t="str">
        <f aca="false">$F3940&amp;$C3940</f>
        <v>3NGI-MALIN</v>
      </c>
    </row>
    <row r="3941" customFormat="false" ht="12.75" hidden="false" customHeight="false" outlineLevel="0" collapsed="false">
      <c r="A3941" s="148" t="n">
        <v>37271</v>
      </c>
      <c r="B3941" s="144" t="s">
        <v>129</v>
      </c>
      <c r="C3941" s="144" t="s">
        <v>13</v>
      </c>
      <c r="D3941" s="145" t="n">
        <v>1474496</v>
      </c>
      <c r="E3941" s="145" t="n">
        <v>0</v>
      </c>
      <c r="F3941" s="149" t="n">
        <f aca="false">IF(REF_DT&lt;=LastDay,INDEX(IntraMonth_Buckets,MATCH($A3941,IntraSumMonths,0),1),INDEX(BucketTable,MATCH($A3941,SumMonths,0),1))</f>
        <v>3</v>
      </c>
      <c r="G3941" s="144" t="str">
        <f aca="false">INDEX(Book_Type,MATCH($B3941,Book,0),1)</f>
        <v>D</v>
      </c>
      <c r="H3941" s="144" t="str">
        <f aca="false">$F3941&amp;$C3941</f>
        <v>3NGI-PGE/CG</v>
      </c>
    </row>
    <row r="3942" customFormat="false" ht="12.75" hidden="false" customHeight="false" outlineLevel="0" collapsed="false">
      <c r="A3942" s="148" t="n">
        <v>37271</v>
      </c>
      <c r="B3942" s="144" t="s">
        <v>129</v>
      </c>
      <c r="C3942" s="144" t="s">
        <v>24</v>
      </c>
      <c r="D3942" s="145" t="n">
        <v>-1465979</v>
      </c>
      <c r="E3942" s="145" t="n">
        <v>0</v>
      </c>
      <c r="F3942" s="149" t="n">
        <f aca="false">IF(REF_DT&lt;=LastDay,INDEX(IntraMonth_Buckets,MATCH($A3942,IntraSumMonths,0),1),INDEX(BucketTable,MATCH($A3942,SumMonths,0),1))</f>
        <v>3</v>
      </c>
      <c r="G3942" s="144" t="str">
        <f aca="false">INDEX(Book_Type,MATCH($B3942,Book,0),1)</f>
        <v>D</v>
      </c>
      <c r="H3942" s="144" t="str">
        <f aca="false">$F3942&amp;$C3942</f>
        <v>3NGI-SOBDR-PG&amp;E</v>
      </c>
    </row>
    <row r="3943" customFormat="false" ht="12.75" hidden="false" customHeight="false" outlineLevel="0" collapsed="false">
      <c r="A3943" s="148" t="n">
        <v>37271</v>
      </c>
      <c r="B3943" s="144" t="s">
        <v>129</v>
      </c>
      <c r="C3943" s="144" t="s">
        <v>20</v>
      </c>
      <c r="D3943" s="145" t="n">
        <v>842127</v>
      </c>
      <c r="E3943" s="145" t="n">
        <v>0</v>
      </c>
      <c r="F3943" s="149" t="n">
        <f aca="false">IF(REF_DT&lt;=LastDay,INDEX(IntraMonth_Buckets,MATCH($A3943,IntraSumMonths,0),1),INDEX(BucketTable,MATCH($A3943,SumMonths,0),1))</f>
        <v>3</v>
      </c>
      <c r="G3943" s="144" t="str">
        <f aca="false">INDEX(Book_Type,MATCH($B3943,Book,0),1)</f>
        <v>D</v>
      </c>
      <c r="H3943" s="144" t="str">
        <f aca="false">$F3943&amp;$C3943</f>
        <v>3NGI-SOCAL</v>
      </c>
    </row>
    <row r="3944" customFormat="false" ht="12.75" hidden="false" customHeight="false" outlineLevel="0" collapsed="false">
      <c r="A3944" s="148" t="n">
        <v>37302</v>
      </c>
      <c r="B3944" s="144" t="s">
        <v>129</v>
      </c>
      <c r="C3944" s="144" t="s">
        <v>56</v>
      </c>
      <c r="D3944" s="145" t="n">
        <v>-39115</v>
      </c>
      <c r="E3944" s="145" t="n">
        <v>0</v>
      </c>
      <c r="F3944" s="149" t="n">
        <f aca="false">IF(REF_DT&lt;=LastDay,INDEX(IntraMonth_Buckets,MATCH($A3944,IntraSumMonths,0),1),INDEX(BucketTable,MATCH($A3944,SumMonths,0),1))</f>
        <v>3</v>
      </c>
      <c r="G3944" s="144" t="str">
        <f aca="false">INDEX(Book_Type,MATCH($B3944,Book,0),1)</f>
        <v>D</v>
      </c>
      <c r="H3944" s="144" t="str">
        <f aca="false">$F3944&amp;$C3944</f>
        <v>3CGPR-KINGSGATE</v>
      </c>
    </row>
    <row r="3945" customFormat="false" ht="12.75" hidden="false" customHeight="false" outlineLevel="0" collapsed="false">
      <c r="A3945" s="148" t="n">
        <v>37302</v>
      </c>
      <c r="B3945" s="144" t="s">
        <v>129</v>
      </c>
      <c r="C3945" s="144" t="s">
        <v>51</v>
      </c>
      <c r="D3945" s="145" t="n">
        <v>-147413</v>
      </c>
      <c r="E3945" s="145" t="n">
        <v>0</v>
      </c>
      <c r="F3945" s="149" t="n">
        <f aca="false">IF(REF_DT&lt;=LastDay,INDEX(IntraMonth_Buckets,MATCH($A3945,IntraSumMonths,0),1),INDEX(BucketTable,MATCH($A3945,SumMonths,0),1))</f>
        <v>3</v>
      </c>
      <c r="G3945" s="144" t="str">
        <f aca="false">INDEX(Book_Type,MATCH($B3945,Book,0),1)</f>
        <v>D</v>
      </c>
      <c r="H3945" s="144" t="str">
        <f aca="false">$F3945&amp;$C3945</f>
        <v>3IF-ELPO/SJ</v>
      </c>
    </row>
    <row r="3946" customFormat="false" ht="12.75" hidden="false" customHeight="false" outlineLevel="0" collapsed="false">
      <c r="A3946" s="148" t="n">
        <v>37302</v>
      </c>
      <c r="B3946" s="144" t="s">
        <v>129</v>
      </c>
      <c r="C3946" s="144" t="s">
        <v>27</v>
      </c>
      <c r="D3946" s="145" t="n">
        <v>-812540</v>
      </c>
      <c r="E3946" s="145" t="n">
        <v>0</v>
      </c>
      <c r="F3946" s="149" t="n">
        <f aca="false">IF(REF_DT&lt;=LastDay,INDEX(IntraMonth_Buckets,MATCH($A3946,IntraSumMonths,0),1),INDEX(BucketTable,MATCH($A3946,SumMonths,0),1))</f>
        <v>3</v>
      </c>
      <c r="G3946" s="144" t="str">
        <f aca="false">INDEX(Book_Type,MATCH($B3946,Book,0),1)</f>
        <v>D</v>
      </c>
      <c r="H3946" s="144" t="str">
        <f aca="false">$F3946&amp;$C3946</f>
        <v>3IF-NWPL_ROCKY_M</v>
      </c>
    </row>
    <row r="3947" customFormat="false" ht="12.75" hidden="false" customHeight="false" outlineLevel="0" collapsed="false">
      <c r="A3947" s="148" t="n">
        <v>37302</v>
      </c>
      <c r="B3947" s="144" t="s">
        <v>129</v>
      </c>
      <c r="C3947" s="144" t="s">
        <v>58</v>
      </c>
      <c r="D3947" s="145" t="n">
        <v>146672</v>
      </c>
      <c r="E3947" s="145" t="n">
        <v>0</v>
      </c>
      <c r="F3947" s="149" t="n">
        <f aca="false">IF(REF_DT&lt;=LastDay,INDEX(IntraMonth_Buckets,MATCH($A3947,IntraSumMonths,0),1),INDEX(BucketTable,MATCH($A3947,SumMonths,0),1))</f>
        <v>3</v>
      </c>
      <c r="G3947" s="144" t="str">
        <f aca="false">INDEX(Book_Type,MATCH($B3947,Book,0),1)</f>
        <v>D</v>
      </c>
      <c r="H3947" s="144" t="str">
        <f aca="false">$F3947&amp;$C3947</f>
        <v>3IF-WAHA-TX</v>
      </c>
    </row>
    <row r="3948" customFormat="false" ht="12.75" hidden="false" customHeight="false" outlineLevel="0" collapsed="false">
      <c r="A3948" s="148" t="n">
        <v>37302</v>
      </c>
      <c r="B3948" s="144" t="s">
        <v>129</v>
      </c>
      <c r="C3948" s="144" t="s">
        <v>18</v>
      </c>
      <c r="D3948" s="145" t="n">
        <v>40459</v>
      </c>
      <c r="E3948" s="145" t="n">
        <v>0</v>
      </c>
      <c r="F3948" s="149" t="n">
        <f aca="false">IF(REF_DT&lt;=LastDay,INDEX(IntraMonth_Buckets,MATCH($A3948,IntraSumMonths,0),1),INDEX(BucketTable,MATCH($A3948,SumMonths,0),1))</f>
        <v>3</v>
      </c>
      <c r="G3948" s="144" t="str">
        <f aca="false">INDEX(Book_Type,MATCH($B3948,Book,0),1)</f>
        <v>D</v>
      </c>
      <c r="H3948" s="144" t="str">
        <f aca="false">$F3948&amp;$C3948</f>
        <v>3NGI-MALIN</v>
      </c>
    </row>
    <row r="3949" customFormat="false" ht="12.75" hidden="false" customHeight="false" outlineLevel="0" collapsed="false">
      <c r="A3949" s="148" t="n">
        <v>37302</v>
      </c>
      <c r="B3949" s="144" t="s">
        <v>129</v>
      </c>
      <c r="C3949" s="144" t="s">
        <v>13</v>
      </c>
      <c r="D3949" s="145" t="n">
        <v>2446089</v>
      </c>
      <c r="E3949" s="145" t="n">
        <v>0</v>
      </c>
      <c r="F3949" s="149" t="n">
        <f aca="false">IF(REF_DT&lt;=LastDay,INDEX(IntraMonth_Buckets,MATCH($A3949,IntraSumMonths,0),1),INDEX(BucketTable,MATCH($A3949,SumMonths,0),1))</f>
        <v>3</v>
      </c>
      <c r="G3949" s="144" t="str">
        <f aca="false">INDEX(Book_Type,MATCH($B3949,Book,0),1)</f>
        <v>D</v>
      </c>
      <c r="H3949" s="144" t="str">
        <f aca="false">$F3949&amp;$C3949</f>
        <v>3NGI-PGE/CG</v>
      </c>
    </row>
    <row r="3950" customFormat="false" ht="12.75" hidden="false" customHeight="false" outlineLevel="0" collapsed="false">
      <c r="A3950" s="148" t="n">
        <v>37302</v>
      </c>
      <c r="B3950" s="144" t="s">
        <v>129</v>
      </c>
      <c r="C3950" s="144" t="s">
        <v>24</v>
      </c>
      <c r="D3950" s="145" t="n">
        <v>-2480067</v>
      </c>
      <c r="E3950" s="145" t="n">
        <v>0</v>
      </c>
      <c r="F3950" s="149" t="n">
        <f aca="false">IF(REF_DT&lt;=LastDay,INDEX(IntraMonth_Buckets,MATCH($A3950,IntraSumMonths,0),1),INDEX(BucketTable,MATCH($A3950,SumMonths,0),1))</f>
        <v>3</v>
      </c>
      <c r="G3950" s="144" t="str">
        <f aca="false">INDEX(Book_Type,MATCH($B3950,Book,0),1)</f>
        <v>D</v>
      </c>
      <c r="H3950" s="144" t="str">
        <f aca="false">$F3950&amp;$C3950</f>
        <v>3NGI-SOBDR-PG&amp;E</v>
      </c>
    </row>
    <row r="3951" customFormat="false" ht="12.75" hidden="false" customHeight="false" outlineLevel="0" collapsed="false">
      <c r="A3951" s="148" t="n">
        <v>37302</v>
      </c>
      <c r="B3951" s="144" t="s">
        <v>129</v>
      </c>
      <c r="C3951" s="144" t="s">
        <v>20</v>
      </c>
      <c r="D3951" s="145" t="n">
        <v>778413</v>
      </c>
      <c r="E3951" s="145" t="n">
        <v>0</v>
      </c>
      <c r="F3951" s="149" t="n">
        <f aca="false">IF(REF_DT&lt;=LastDay,INDEX(IntraMonth_Buckets,MATCH($A3951,IntraSumMonths,0),1),INDEX(BucketTable,MATCH($A3951,SumMonths,0),1))</f>
        <v>3</v>
      </c>
      <c r="G3951" s="144" t="str">
        <f aca="false">INDEX(Book_Type,MATCH($B3951,Book,0),1)</f>
        <v>D</v>
      </c>
      <c r="H3951" s="144" t="str">
        <f aca="false">$F3951&amp;$C3951</f>
        <v>3NGI-SOCAL</v>
      </c>
    </row>
    <row r="3952" customFormat="false" ht="12.75" hidden="false" customHeight="false" outlineLevel="0" collapsed="false">
      <c r="A3952" s="148" t="n">
        <v>37330</v>
      </c>
      <c r="B3952" s="144" t="s">
        <v>129</v>
      </c>
      <c r="C3952" s="144" t="s">
        <v>56</v>
      </c>
      <c r="D3952" s="145" t="n">
        <v>-310175</v>
      </c>
      <c r="E3952" s="145" t="n">
        <v>0</v>
      </c>
      <c r="F3952" s="149" t="n">
        <f aca="false">IF(REF_DT&lt;=LastDay,INDEX(IntraMonth_Buckets,MATCH($A3952,IntraSumMonths,0),1),INDEX(BucketTable,MATCH($A3952,SumMonths,0),1))</f>
        <v>3</v>
      </c>
      <c r="G3952" s="144" t="str">
        <f aca="false">INDEX(Book_Type,MATCH($B3952,Book,0),1)</f>
        <v>D</v>
      </c>
      <c r="H3952" s="144" t="str">
        <f aca="false">$F3952&amp;$C3952</f>
        <v>3CGPR-KINGSGATE</v>
      </c>
    </row>
    <row r="3953" customFormat="false" ht="12.75" hidden="false" customHeight="false" outlineLevel="0" collapsed="false">
      <c r="A3953" s="148" t="n">
        <v>37330</v>
      </c>
      <c r="B3953" s="144" t="s">
        <v>129</v>
      </c>
      <c r="C3953" s="144" t="s">
        <v>51</v>
      </c>
      <c r="D3953" s="145" t="n">
        <v>-294947</v>
      </c>
      <c r="E3953" s="145" t="n">
        <v>0</v>
      </c>
      <c r="F3953" s="149" t="n">
        <f aca="false">IF(REF_DT&lt;=LastDay,INDEX(IntraMonth_Buckets,MATCH($A3953,IntraSumMonths,0),1),INDEX(BucketTable,MATCH($A3953,SumMonths,0),1))</f>
        <v>3</v>
      </c>
      <c r="G3953" s="144" t="str">
        <f aca="false">INDEX(Book_Type,MATCH($B3953,Book,0),1)</f>
        <v>D</v>
      </c>
      <c r="H3953" s="144" t="str">
        <f aca="false">$F3953&amp;$C3953</f>
        <v>3IF-ELPO/SJ</v>
      </c>
    </row>
    <row r="3954" customFormat="false" ht="12.75" hidden="false" customHeight="false" outlineLevel="0" collapsed="false">
      <c r="A3954" s="148" t="n">
        <v>37330</v>
      </c>
      <c r="B3954" s="144" t="s">
        <v>129</v>
      </c>
      <c r="C3954" s="144" t="s">
        <v>27</v>
      </c>
      <c r="D3954" s="145" t="n">
        <v>-903601</v>
      </c>
      <c r="E3954" s="145" t="n">
        <v>0</v>
      </c>
      <c r="F3954" s="149" t="n">
        <f aca="false">IF(REF_DT&lt;=LastDay,INDEX(IntraMonth_Buckets,MATCH($A3954,IntraSumMonths,0),1),INDEX(BucketTable,MATCH($A3954,SumMonths,0),1))</f>
        <v>3</v>
      </c>
      <c r="G3954" s="144" t="str">
        <f aca="false">INDEX(Book_Type,MATCH($B3954,Book,0),1)</f>
        <v>D</v>
      </c>
      <c r="H3954" s="144" t="str">
        <f aca="false">$F3954&amp;$C3954</f>
        <v>3IF-NWPL_ROCKY_M</v>
      </c>
    </row>
    <row r="3955" customFormat="false" ht="12.75" hidden="false" customHeight="false" outlineLevel="0" collapsed="false">
      <c r="A3955" s="148" t="n">
        <v>37330</v>
      </c>
      <c r="B3955" s="144" t="s">
        <v>129</v>
      </c>
      <c r="C3955" s="144" t="s">
        <v>58</v>
      </c>
      <c r="D3955" s="145" t="n">
        <v>288273</v>
      </c>
      <c r="E3955" s="145" t="n">
        <v>0</v>
      </c>
      <c r="F3955" s="149" t="n">
        <f aca="false">IF(REF_DT&lt;=LastDay,INDEX(IntraMonth_Buckets,MATCH($A3955,IntraSumMonths,0),1),INDEX(BucketTable,MATCH($A3955,SumMonths,0),1))</f>
        <v>3</v>
      </c>
      <c r="G3955" s="144" t="str">
        <f aca="false">INDEX(Book_Type,MATCH($B3955,Book,0),1)</f>
        <v>D</v>
      </c>
      <c r="H3955" s="144" t="str">
        <f aca="false">$F3955&amp;$C3955</f>
        <v>3IF-WAHA-TX</v>
      </c>
    </row>
    <row r="3956" customFormat="false" ht="12.75" hidden="false" customHeight="false" outlineLevel="0" collapsed="false">
      <c r="A3956" s="148" t="n">
        <v>37330</v>
      </c>
      <c r="B3956" s="144" t="s">
        <v>129</v>
      </c>
      <c r="C3956" s="144" t="s">
        <v>18</v>
      </c>
      <c r="D3956" s="145" t="n">
        <v>299944</v>
      </c>
      <c r="E3956" s="145" t="n">
        <v>0</v>
      </c>
      <c r="F3956" s="149" t="n">
        <f aca="false">IF(REF_DT&lt;=LastDay,INDEX(IntraMonth_Buckets,MATCH($A3956,IntraSumMonths,0),1),INDEX(BucketTable,MATCH($A3956,SumMonths,0),1))</f>
        <v>3</v>
      </c>
      <c r="G3956" s="144" t="str">
        <f aca="false">INDEX(Book_Type,MATCH($B3956,Book,0),1)</f>
        <v>D</v>
      </c>
      <c r="H3956" s="144" t="str">
        <f aca="false">$F3956&amp;$C3956</f>
        <v>3NGI-MALIN</v>
      </c>
    </row>
    <row r="3957" customFormat="false" ht="12.75" hidden="false" customHeight="false" outlineLevel="0" collapsed="false">
      <c r="A3957" s="148" t="n">
        <v>37330</v>
      </c>
      <c r="B3957" s="144" t="s">
        <v>129</v>
      </c>
      <c r="C3957" s="144" t="s">
        <v>13</v>
      </c>
      <c r="D3957" s="145" t="n">
        <v>2539803</v>
      </c>
      <c r="E3957" s="145" t="n">
        <v>0</v>
      </c>
      <c r="F3957" s="149" t="n">
        <f aca="false">IF(REF_DT&lt;=LastDay,INDEX(IntraMonth_Buckets,MATCH($A3957,IntraSumMonths,0),1),INDEX(BucketTable,MATCH($A3957,SumMonths,0),1))</f>
        <v>3</v>
      </c>
      <c r="G3957" s="144" t="str">
        <f aca="false">INDEX(Book_Type,MATCH($B3957,Book,0),1)</f>
        <v>D</v>
      </c>
      <c r="H3957" s="144" t="str">
        <f aca="false">$F3957&amp;$C3957</f>
        <v>3NGI-PGE/CG</v>
      </c>
    </row>
    <row r="3958" customFormat="false" ht="12.75" hidden="false" customHeight="false" outlineLevel="0" collapsed="false">
      <c r="A3958" s="148" t="n">
        <v>37330</v>
      </c>
      <c r="B3958" s="144" t="s">
        <v>129</v>
      </c>
      <c r="C3958" s="144" t="s">
        <v>24</v>
      </c>
      <c r="D3958" s="145" t="n">
        <v>-2575082</v>
      </c>
      <c r="E3958" s="145" t="n">
        <v>0</v>
      </c>
      <c r="F3958" s="149" t="n">
        <f aca="false">IF(REF_DT&lt;=LastDay,INDEX(IntraMonth_Buckets,MATCH($A3958,IntraSumMonths,0),1),INDEX(BucketTable,MATCH($A3958,SumMonths,0),1))</f>
        <v>3</v>
      </c>
      <c r="G3958" s="144" t="str">
        <f aca="false">INDEX(Book_Type,MATCH($B3958,Book,0),1)</f>
        <v>D</v>
      </c>
      <c r="H3958" s="144" t="str">
        <f aca="false">$F3958&amp;$C3958</f>
        <v>3NGI-SOBDR-PG&amp;E</v>
      </c>
    </row>
    <row r="3959" customFormat="false" ht="12.75" hidden="false" customHeight="false" outlineLevel="0" collapsed="false">
      <c r="A3959" s="148" t="n">
        <v>37330</v>
      </c>
      <c r="B3959" s="144" t="s">
        <v>129</v>
      </c>
      <c r="C3959" s="144" t="s">
        <v>20</v>
      </c>
      <c r="D3959" s="145" t="n">
        <v>865650</v>
      </c>
      <c r="E3959" s="145" t="n">
        <v>0</v>
      </c>
      <c r="F3959" s="149" t="n">
        <f aca="false">IF(REF_DT&lt;=LastDay,INDEX(IntraMonth_Buckets,MATCH($A3959,IntraSumMonths,0),1),INDEX(BucketTable,MATCH($A3959,SumMonths,0),1))</f>
        <v>3</v>
      </c>
      <c r="G3959" s="144" t="str">
        <f aca="false">INDEX(Book_Type,MATCH($B3959,Book,0),1)</f>
        <v>D</v>
      </c>
      <c r="H3959" s="144" t="str">
        <f aca="false">$F3959&amp;$C3959</f>
        <v>3NGI-SOCAL</v>
      </c>
    </row>
    <row r="3960" customFormat="false" ht="12.75" hidden="false" customHeight="false" outlineLevel="0" collapsed="false">
      <c r="A3960" s="148" t="n">
        <v>37361</v>
      </c>
      <c r="B3960" s="144" t="s">
        <v>129</v>
      </c>
      <c r="C3960" s="144" t="s">
        <v>56</v>
      </c>
      <c r="D3960" s="145" t="n">
        <v>-134622</v>
      </c>
      <c r="E3960" s="145" t="n">
        <v>0</v>
      </c>
      <c r="F3960" s="149" t="n">
        <f aca="false">IF(REF_DT&lt;=LastDay,INDEX(IntraMonth_Buckets,MATCH($A3960,IntraSumMonths,0),1),INDEX(BucketTable,MATCH($A3960,SumMonths,0),1))</f>
        <v>4</v>
      </c>
      <c r="G3960" s="144" t="str">
        <f aca="false">INDEX(Book_Type,MATCH($B3960,Book,0),1)</f>
        <v>D</v>
      </c>
      <c r="H3960" s="144" t="str">
        <f aca="false">$F3960&amp;$C3960</f>
        <v>4CGPR-KINGSGATE</v>
      </c>
    </row>
    <row r="3961" customFormat="false" ht="12.75" hidden="false" customHeight="false" outlineLevel="0" collapsed="false">
      <c r="A3961" s="148" t="n">
        <v>37361</v>
      </c>
      <c r="B3961" s="144" t="s">
        <v>129</v>
      </c>
      <c r="C3961" s="144" t="s">
        <v>51</v>
      </c>
      <c r="D3961" s="145" t="n">
        <v>-355581</v>
      </c>
      <c r="E3961" s="145" t="n">
        <v>0</v>
      </c>
      <c r="F3961" s="149" t="n">
        <f aca="false">IF(REF_DT&lt;=LastDay,INDEX(IntraMonth_Buckets,MATCH($A3961,IntraSumMonths,0),1),INDEX(BucketTable,MATCH($A3961,SumMonths,0),1))</f>
        <v>4</v>
      </c>
      <c r="G3961" s="144" t="str">
        <f aca="false">INDEX(Book_Type,MATCH($B3961,Book,0),1)</f>
        <v>D</v>
      </c>
      <c r="H3961" s="144" t="str">
        <f aca="false">$F3961&amp;$C3961</f>
        <v>4IF-ELPO/SJ</v>
      </c>
    </row>
    <row r="3962" customFormat="false" ht="12.75" hidden="false" customHeight="false" outlineLevel="0" collapsed="false">
      <c r="A3962" s="148" t="n">
        <v>37361</v>
      </c>
      <c r="B3962" s="144" t="s">
        <v>129</v>
      </c>
      <c r="C3962" s="144" t="s">
        <v>27</v>
      </c>
      <c r="D3962" s="145" t="n">
        <v>-873501</v>
      </c>
      <c r="E3962" s="145" t="n">
        <v>0</v>
      </c>
      <c r="F3962" s="149" t="n">
        <f aca="false">IF(REF_DT&lt;=LastDay,INDEX(IntraMonth_Buckets,MATCH($A3962,IntraSumMonths,0),1),INDEX(BucketTable,MATCH($A3962,SumMonths,0),1))</f>
        <v>4</v>
      </c>
      <c r="G3962" s="144" t="str">
        <f aca="false">INDEX(Book_Type,MATCH($B3962,Book,0),1)</f>
        <v>D</v>
      </c>
      <c r="H3962" s="144" t="str">
        <f aca="false">$F3962&amp;$C3962</f>
        <v>4IF-NWPL_ROCKY_M</v>
      </c>
    </row>
    <row r="3963" customFormat="false" ht="12.75" hidden="false" customHeight="false" outlineLevel="0" collapsed="false">
      <c r="A3963" s="148" t="n">
        <v>37361</v>
      </c>
      <c r="B3963" s="144" t="s">
        <v>129</v>
      </c>
      <c r="C3963" s="144" t="s">
        <v>58</v>
      </c>
      <c r="D3963" s="145" t="n">
        <v>349709</v>
      </c>
      <c r="E3963" s="145" t="n">
        <v>0</v>
      </c>
      <c r="F3963" s="149" t="n">
        <f aca="false">IF(REF_DT&lt;=LastDay,INDEX(IntraMonth_Buckets,MATCH($A3963,IntraSumMonths,0),1),INDEX(BucketTable,MATCH($A3963,SumMonths,0),1))</f>
        <v>4</v>
      </c>
      <c r="G3963" s="144" t="str">
        <f aca="false">INDEX(Book_Type,MATCH($B3963,Book,0),1)</f>
        <v>D</v>
      </c>
      <c r="H3963" s="144" t="str">
        <f aca="false">$F3963&amp;$C3963</f>
        <v>4IF-WAHA-TX</v>
      </c>
    </row>
    <row r="3964" customFormat="false" ht="12.75" hidden="false" customHeight="false" outlineLevel="0" collapsed="false">
      <c r="A3964" s="148" t="n">
        <v>37361</v>
      </c>
      <c r="B3964" s="144" t="s">
        <v>129</v>
      </c>
      <c r="C3964" s="144" t="s">
        <v>18</v>
      </c>
      <c r="D3964" s="145" t="n">
        <v>132414</v>
      </c>
      <c r="E3964" s="145" t="n">
        <v>0</v>
      </c>
      <c r="F3964" s="149" t="n">
        <f aca="false">IF(REF_DT&lt;=LastDay,INDEX(IntraMonth_Buckets,MATCH($A3964,IntraSumMonths,0),1),INDEX(BucketTable,MATCH($A3964,SumMonths,0),1))</f>
        <v>4</v>
      </c>
      <c r="G3964" s="144" t="str">
        <f aca="false">INDEX(Book_Type,MATCH($B3964,Book,0),1)</f>
        <v>D</v>
      </c>
      <c r="H3964" s="144" t="str">
        <f aca="false">$F3964&amp;$C3964</f>
        <v>4NGI-MALIN</v>
      </c>
    </row>
    <row r="3965" customFormat="false" ht="12.75" hidden="false" customHeight="false" outlineLevel="0" collapsed="false">
      <c r="A3965" s="148" t="n">
        <v>37361</v>
      </c>
      <c r="B3965" s="144" t="s">
        <v>129</v>
      </c>
      <c r="C3965" s="144" t="s">
        <v>20</v>
      </c>
      <c r="D3965" s="145" t="n">
        <v>836815</v>
      </c>
      <c r="E3965" s="145" t="n">
        <v>0</v>
      </c>
      <c r="F3965" s="149" t="n">
        <f aca="false">IF(REF_DT&lt;=LastDay,INDEX(IntraMonth_Buckets,MATCH($A3965,IntraSumMonths,0),1),INDEX(BucketTable,MATCH($A3965,SumMonths,0),1))</f>
        <v>4</v>
      </c>
      <c r="G3965" s="144" t="str">
        <f aca="false">INDEX(Book_Type,MATCH($B3965,Book,0),1)</f>
        <v>D</v>
      </c>
      <c r="H3965" s="144" t="str">
        <f aca="false">$F3965&amp;$C3965</f>
        <v>4NGI-SOCAL</v>
      </c>
    </row>
    <row r="3966" customFormat="false" ht="12.75" hidden="false" customHeight="false" outlineLevel="0" collapsed="false">
      <c r="A3966" s="148" t="n">
        <v>37391</v>
      </c>
      <c r="B3966" s="144" t="s">
        <v>129</v>
      </c>
      <c r="C3966" s="144" t="s">
        <v>56</v>
      </c>
      <c r="D3966" s="145" t="n">
        <v>-137204</v>
      </c>
      <c r="E3966" s="145" t="n">
        <v>0</v>
      </c>
      <c r="F3966" s="149" t="n">
        <f aca="false">IF(REF_DT&lt;=LastDay,INDEX(IntraMonth_Buckets,MATCH($A3966,IntraSumMonths,0),1),INDEX(BucketTable,MATCH($A3966,SumMonths,0),1))</f>
        <v>4</v>
      </c>
      <c r="G3966" s="144" t="str">
        <f aca="false">INDEX(Book_Type,MATCH($B3966,Book,0),1)</f>
        <v>D</v>
      </c>
      <c r="H3966" s="144" t="str">
        <f aca="false">$F3966&amp;$C3966</f>
        <v>4CGPR-KINGSGATE</v>
      </c>
    </row>
    <row r="3967" customFormat="false" ht="12.75" hidden="false" customHeight="false" outlineLevel="0" collapsed="false">
      <c r="A3967" s="148" t="n">
        <v>37391</v>
      </c>
      <c r="B3967" s="144" t="s">
        <v>129</v>
      </c>
      <c r="C3967" s="144" t="s">
        <v>51</v>
      </c>
      <c r="D3967" s="145" t="n">
        <v>-310405</v>
      </c>
      <c r="E3967" s="145" t="n">
        <v>0</v>
      </c>
      <c r="F3967" s="149" t="n">
        <f aca="false">IF(REF_DT&lt;=LastDay,INDEX(IntraMonth_Buckets,MATCH($A3967,IntraSumMonths,0),1),INDEX(BucketTable,MATCH($A3967,SumMonths,0),1))</f>
        <v>4</v>
      </c>
      <c r="G3967" s="144" t="str">
        <f aca="false">INDEX(Book_Type,MATCH($B3967,Book,0),1)</f>
        <v>D</v>
      </c>
      <c r="H3967" s="144" t="str">
        <f aca="false">$F3967&amp;$C3967</f>
        <v>4IF-ELPO/SJ</v>
      </c>
    </row>
    <row r="3968" customFormat="false" ht="12.75" hidden="false" customHeight="false" outlineLevel="0" collapsed="false">
      <c r="A3968" s="148" t="n">
        <v>37391</v>
      </c>
      <c r="B3968" s="144" t="s">
        <v>129</v>
      </c>
      <c r="C3968" s="144" t="s">
        <v>27</v>
      </c>
      <c r="D3968" s="145" t="n">
        <v>-137036</v>
      </c>
      <c r="E3968" s="145" t="n">
        <v>0</v>
      </c>
      <c r="F3968" s="149" t="n">
        <f aca="false">IF(REF_DT&lt;=LastDay,INDEX(IntraMonth_Buckets,MATCH($A3968,IntraSumMonths,0),1),INDEX(BucketTable,MATCH($A3968,SumMonths,0),1))</f>
        <v>4</v>
      </c>
      <c r="G3968" s="144" t="str">
        <f aca="false">INDEX(Book_Type,MATCH($B3968,Book,0),1)</f>
        <v>D</v>
      </c>
      <c r="H3968" s="144" t="str">
        <f aca="false">$F3968&amp;$C3968</f>
        <v>4IF-NWPL_ROCKY_M</v>
      </c>
    </row>
    <row r="3969" customFormat="false" ht="12.75" hidden="false" customHeight="false" outlineLevel="0" collapsed="false">
      <c r="A3969" s="148" t="n">
        <v>37391</v>
      </c>
      <c r="B3969" s="144" t="s">
        <v>129</v>
      </c>
      <c r="C3969" s="144" t="s">
        <v>58</v>
      </c>
      <c r="D3969" s="145" t="n">
        <v>317333</v>
      </c>
      <c r="E3969" s="145" t="n">
        <v>0</v>
      </c>
      <c r="F3969" s="149" t="n">
        <f aca="false">IF(REF_DT&lt;=LastDay,INDEX(IntraMonth_Buckets,MATCH($A3969,IntraSumMonths,0),1),INDEX(BucketTable,MATCH($A3969,SumMonths,0),1))</f>
        <v>4</v>
      </c>
      <c r="G3969" s="144" t="str">
        <f aca="false">INDEX(Book_Type,MATCH($B3969,Book,0),1)</f>
        <v>D</v>
      </c>
      <c r="H3969" s="144" t="str">
        <f aca="false">$F3969&amp;$C3969</f>
        <v>4IF-WAHA-TX</v>
      </c>
    </row>
    <row r="3970" customFormat="false" ht="12.75" hidden="false" customHeight="false" outlineLevel="0" collapsed="false">
      <c r="A3970" s="148" t="n">
        <v>37391</v>
      </c>
      <c r="B3970" s="144" t="s">
        <v>129</v>
      </c>
      <c r="C3970" s="144" t="s">
        <v>18</v>
      </c>
      <c r="D3970" s="145" t="n">
        <v>135015</v>
      </c>
      <c r="E3970" s="145" t="n">
        <v>0</v>
      </c>
      <c r="F3970" s="149" t="n">
        <f aca="false">IF(REF_DT&lt;=LastDay,INDEX(IntraMonth_Buckets,MATCH($A3970,IntraSumMonths,0),1),INDEX(BucketTable,MATCH($A3970,SumMonths,0),1))</f>
        <v>4</v>
      </c>
      <c r="G3970" s="144" t="str">
        <f aca="false">INDEX(Book_Type,MATCH($B3970,Book,0),1)</f>
        <v>D</v>
      </c>
      <c r="H3970" s="144" t="str">
        <f aca="false">$F3970&amp;$C3970</f>
        <v>4NGI-MALIN</v>
      </c>
    </row>
    <row r="3971" customFormat="false" ht="12.75" hidden="false" customHeight="false" outlineLevel="0" collapsed="false">
      <c r="A3971" s="148" t="n">
        <v>37391</v>
      </c>
      <c r="B3971" s="144" t="s">
        <v>129</v>
      </c>
      <c r="C3971" s="144" t="s">
        <v>20</v>
      </c>
      <c r="D3971" s="145" t="n">
        <v>128540</v>
      </c>
      <c r="E3971" s="145" t="n">
        <v>0</v>
      </c>
      <c r="F3971" s="149" t="n">
        <f aca="false">IF(REF_DT&lt;=LastDay,INDEX(IntraMonth_Buckets,MATCH($A3971,IntraSumMonths,0),1),INDEX(BucketTable,MATCH($A3971,SumMonths,0),1))</f>
        <v>4</v>
      </c>
      <c r="G3971" s="144" t="str">
        <f aca="false">INDEX(Book_Type,MATCH($B3971,Book,0),1)</f>
        <v>D</v>
      </c>
      <c r="H3971" s="144" t="str">
        <f aca="false">$F3971&amp;$C3971</f>
        <v>4NGI-SOCAL</v>
      </c>
    </row>
    <row r="3972" customFormat="false" ht="12.75" hidden="false" customHeight="false" outlineLevel="0" collapsed="false">
      <c r="A3972" s="148" t="n">
        <v>37422</v>
      </c>
      <c r="B3972" s="144" t="s">
        <v>129</v>
      </c>
      <c r="C3972" s="144" t="s">
        <v>56</v>
      </c>
      <c r="D3972" s="145" t="n">
        <v>-136324</v>
      </c>
      <c r="E3972" s="145" t="n">
        <v>0</v>
      </c>
      <c r="F3972" s="149" t="n">
        <f aca="false">IF(REF_DT&lt;=LastDay,INDEX(IntraMonth_Buckets,MATCH($A3972,IntraSumMonths,0),1),INDEX(BucketTable,MATCH($A3972,SumMonths,0),1))</f>
        <v>4</v>
      </c>
      <c r="G3972" s="144" t="str">
        <f aca="false">INDEX(Book_Type,MATCH($B3972,Book,0),1)</f>
        <v>D</v>
      </c>
      <c r="H3972" s="144" t="str">
        <f aca="false">$F3972&amp;$C3972</f>
        <v>4CGPR-KINGSGATE</v>
      </c>
    </row>
    <row r="3973" customFormat="false" ht="12.75" hidden="false" customHeight="false" outlineLevel="0" collapsed="false">
      <c r="A3973" s="148" t="n">
        <v>37422</v>
      </c>
      <c r="B3973" s="144" t="s">
        <v>129</v>
      </c>
      <c r="C3973" s="144" t="s">
        <v>51</v>
      </c>
      <c r="D3973" s="145" t="n">
        <v>-297690</v>
      </c>
      <c r="E3973" s="145" t="n">
        <v>0</v>
      </c>
      <c r="F3973" s="149" t="n">
        <f aca="false">IF(REF_DT&lt;=LastDay,INDEX(IntraMonth_Buckets,MATCH($A3973,IntraSumMonths,0),1),INDEX(BucketTable,MATCH($A3973,SumMonths,0),1))</f>
        <v>4</v>
      </c>
      <c r="G3973" s="144" t="str">
        <f aca="false">INDEX(Book_Type,MATCH($B3973,Book,0),1)</f>
        <v>D</v>
      </c>
      <c r="H3973" s="144" t="str">
        <f aca="false">$F3973&amp;$C3973</f>
        <v>4IF-ELPO/SJ</v>
      </c>
    </row>
    <row r="3974" customFormat="false" ht="12.75" hidden="false" customHeight="false" outlineLevel="0" collapsed="false">
      <c r="A3974" s="148" t="n">
        <v>37422</v>
      </c>
      <c r="B3974" s="144" t="s">
        <v>129</v>
      </c>
      <c r="C3974" s="144" t="s">
        <v>27</v>
      </c>
      <c r="D3974" s="145" t="n">
        <v>-132353</v>
      </c>
      <c r="E3974" s="145" t="n">
        <v>0</v>
      </c>
      <c r="F3974" s="149" t="n">
        <f aca="false">IF(REF_DT&lt;=LastDay,INDEX(IntraMonth_Buckets,MATCH($A3974,IntraSumMonths,0),1),INDEX(BucketTable,MATCH($A3974,SumMonths,0),1))</f>
        <v>4</v>
      </c>
      <c r="G3974" s="144" t="str">
        <f aca="false">INDEX(Book_Type,MATCH($B3974,Book,0),1)</f>
        <v>D</v>
      </c>
      <c r="H3974" s="144" t="str">
        <f aca="false">$F3974&amp;$C3974</f>
        <v>4IF-NWPL_ROCKY_M</v>
      </c>
    </row>
    <row r="3975" customFormat="false" ht="12.75" hidden="false" customHeight="false" outlineLevel="0" collapsed="false">
      <c r="A3975" s="148" t="n">
        <v>37422</v>
      </c>
      <c r="B3975" s="144" t="s">
        <v>129</v>
      </c>
      <c r="C3975" s="144" t="s">
        <v>58</v>
      </c>
      <c r="D3975" s="145" t="n">
        <v>307285</v>
      </c>
      <c r="E3975" s="145" t="n">
        <v>0</v>
      </c>
      <c r="F3975" s="149" t="n">
        <f aca="false">IF(REF_DT&lt;=LastDay,INDEX(IntraMonth_Buckets,MATCH($A3975,IntraSumMonths,0),1),INDEX(BucketTable,MATCH($A3975,SumMonths,0),1))</f>
        <v>4</v>
      </c>
      <c r="G3975" s="144" t="str">
        <f aca="false">INDEX(Book_Type,MATCH($B3975,Book,0),1)</f>
        <v>D</v>
      </c>
      <c r="H3975" s="144" t="str">
        <f aca="false">$F3975&amp;$C3975</f>
        <v>4IF-WAHA-TX</v>
      </c>
    </row>
    <row r="3976" customFormat="false" ht="12.75" hidden="false" customHeight="false" outlineLevel="0" collapsed="false">
      <c r="A3976" s="148" t="n">
        <v>37422</v>
      </c>
      <c r="B3976" s="144" t="s">
        <v>129</v>
      </c>
      <c r="C3976" s="144" t="s">
        <v>18</v>
      </c>
      <c r="D3976" s="145" t="n">
        <v>135243</v>
      </c>
      <c r="E3976" s="145" t="n">
        <v>0</v>
      </c>
      <c r="F3976" s="149" t="n">
        <f aca="false">IF(REF_DT&lt;=LastDay,INDEX(IntraMonth_Buckets,MATCH($A3976,IntraSumMonths,0),1),INDEX(BucketTable,MATCH($A3976,SumMonths,0),1))</f>
        <v>4</v>
      </c>
      <c r="G3976" s="144" t="str">
        <f aca="false">INDEX(Book_Type,MATCH($B3976,Book,0),1)</f>
        <v>D</v>
      </c>
      <c r="H3976" s="144" t="str">
        <f aca="false">$F3976&amp;$C3976</f>
        <v>4NGI-MALIN</v>
      </c>
    </row>
    <row r="3977" customFormat="false" ht="12.75" hidden="false" customHeight="false" outlineLevel="0" collapsed="false">
      <c r="A3977" s="148" t="n">
        <v>37422</v>
      </c>
      <c r="B3977" s="144" t="s">
        <v>129</v>
      </c>
      <c r="C3977" s="144" t="s">
        <v>20</v>
      </c>
      <c r="D3977" s="145" t="n">
        <v>124147</v>
      </c>
      <c r="E3977" s="145" t="n">
        <v>0</v>
      </c>
      <c r="F3977" s="149" t="n">
        <f aca="false">IF(REF_DT&lt;=LastDay,INDEX(IntraMonth_Buckets,MATCH($A3977,IntraSumMonths,0),1),INDEX(BucketTable,MATCH($A3977,SumMonths,0),1))</f>
        <v>4</v>
      </c>
      <c r="G3977" s="144" t="str">
        <f aca="false">INDEX(Book_Type,MATCH($B3977,Book,0),1)</f>
        <v>D</v>
      </c>
      <c r="H3977" s="144" t="str">
        <f aca="false">$F3977&amp;$C3977</f>
        <v>4NGI-SOCAL</v>
      </c>
    </row>
    <row r="3978" customFormat="false" ht="12.75" hidden="false" customHeight="false" outlineLevel="0" collapsed="false">
      <c r="A3978" s="148" t="n">
        <v>37452</v>
      </c>
      <c r="B3978" s="144" t="s">
        <v>129</v>
      </c>
      <c r="C3978" s="144" t="s">
        <v>56</v>
      </c>
      <c r="D3978" s="145" t="n">
        <v>-308235</v>
      </c>
      <c r="E3978" s="145" t="n">
        <v>0</v>
      </c>
      <c r="F3978" s="149" t="n">
        <f aca="false">IF(REF_DT&lt;=LastDay,INDEX(IntraMonth_Buckets,MATCH($A3978,IntraSumMonths,0),1),INDEX(BucketTable,MATCH($A3978,SumMonths,0),1))</f>
        <v>4</v>
      </c>
      <c r="G3978" s="144" t="str">
        <f aca="false">INDEX(Book_Type,MATCH($B3978,Book,0),1)</f>
        <v>D</v>
      </c>
      <c r="H3978" s="144" t="str">
        <f aca="false">$F3978&amp;$C3978</f>
        <v>4CGPR-KINGSGATE</v>
      </c>
    </row>
    <row r="3979" customFormat="false" ht="12.75" hidden="false" customHeight="false" outlineLevel="0" collapsed="false">
      <c r="A3979" s="148" t="n">
        <v>37452</v>
      </c>
      <c r="B3979" s="144" t="s">
        <v>129</v>
      </c>
      <c r="C3979" s="144" t="s">
        <v>51</v>
      </c>
      <c r="D3979" s="145" t="n">
        <v>-302385</v>
      </c>
      <c r="E3979" s="145" t="n">
        <v>0</v>
      </c>
      <c r="F3979" s="149" t="n">
        <f aca="false">IF(REF_DT&lt;=LastDay,INDEX(IntraMonth_Buckets,MATCH($A3979,IntraSumMonths,0),1),INDEX(BucketTable,MATCH($A3979,SumMonths,0),1))</f>
        <v>4</v>
      </c>
      <c r="G3979" s="144" t="str">
        <f aca="false">INDEX(Book_Type,MATCH($B3979,Book,0),1)</f>
        <v>D</v>
      </c>
      <c r="H3979" s="144" t="str">
        <f aca="false">$F3979&amp;$C3979</f>
        <v>4IF-ELPO/SJ</v>
      </c>
    </row>
    <row r="3980" customFormat="false" ht="12.75" hidden="false" customHeight="false" outlineLevel="0" collapsed="false">
      <c r="A3980" s="148" t="n">
        <v>37452</v>
      </c>
      <c r="B3980" s="144" t="s">
        <v>129</v>
      </c>
      <c r="C3980" s="144" t="s">
        <v>27</v>
      </c>
      <c r="D3980" s="145" t="n">
        <v>-136493</v>
      </c>
      <c r="E3980" s="145" t="n">
        <v>0</v>
      </c>
      <c r="F3980" s="149" t="n">
        <f aca="false">IF(REF_DT&lt;=LastDay,INDEX(IntraMonth_Buckets,MATCH($A3980,IntraSumMonths,0),1),INDEX(BucketTable,MATCH($A3980,SumMonths,0),1))</f>
        <v>4</v>
      </c>
      <c r="G3980" s="144" t="str">
        <f aca="false">INDEX(Book_Type,MATCH($B3980,Book,0),1)</f>
        <v>D</v>
      </c>
      <c r="H3980" s="144" t="str">
        <f aca="false">$F3980&amp;$C3980</f>
        <v>4IF-NWPL_ROCKY_M</v>
      </c>
    </row>
    <row r="3981" customFormat="false" ht="12.75" hidden="false" customHeight="false" outlineLevel="0" collapsed="false">
      <c r="A3981" s="148" t="n">
        <v>37452</v>
      </c>
      <c r="B3981" s="144" t="s">
        <v>129</v>
      </c>
      <c r="C3981" s="144" t="s">
        <v>58</v>
      </c>
      <c r="D3981" s="145" t="n">
        <v>307848</v>
      </c>
      <c r="E3981" s="145" t="n">
        <v>0</v>
      </c>
      <c r="F3981" s="149" t="n">
        <f aca="false">IF(REF_DT&lt;=LastDay,INDEX(IntraMonth_Buckets,MATCH($A3981,IntraSumMonths,0),1),INDEX(BucketTable,MATCH($A3981,SumMonths,0),1))</f>
        <v>4</v>
      </c>
      <c r="G3981" s="144" t="str">
        <f aca="false">INDEX(Book_Type,MATCH($B3981,Book,0),1)</f>
        <v>D</v>
      </c>
      <c r="H3981" s="144" t="str">
        <f aca="false">$F3981&amp;$C3981</f>
        <v>4IF-WAHA-TX</v>
      </c>
    </row>
    <row r="3982" customFormat="false" ht="12.75" hidden="false" customHeight="false" outlineLevel="0" collapsed="false">
      <c r="A3982" s="148" t="n">
        <v>37452</v>
      </c>
      <c r="B3982" s="144" t="s">
        <v>129</v>
      </c>
      <c r="C3982" s="144" t="s">
        <v>18</v>
      </c>
      <c r="D3982" s="145" t="n">
        <v>298274</v>
      </c>
      <c r="E3982" s="145" t="n">
        <v>0</v>
      </c>
      <c r="F3982" s="149" t="n">
        <f aca="false">IF(REF_DT&lt;=LastDay,INDEX(IntraMonth_Buckets,MATCH($A3982,IntraSumMonths,0),1),INDEX(BucketTable,MATCH($A3982,SumMonths,0),1))</f>
        <v>4</v>
      </c>
      <c r="G3982" s="144" t="str">
        <f aca="false">INDEX(Book_Type,MATCH($B3982,Book,0),1)</f>
        <v>D</v>
      </c>
      <c r="H3982" s="144" t="str">
        <f aca="false">$F3982&amp;$C3982</f>
        <v>4NGI-MALIN</v>
      </c>
    </row>
    <row r="3983" customFormat="false" ht="12.75" hidden="false" customHeight="false" outlineLevel="0" collapsed="false">
      <c r="A3983" s="148" t="n">
        <v>37452</v>
      </c>
      <c r="B3983" s="144" t="s">
        <v>129</v>
      </c>
      <c r="C3983" s="144" t="s">
        <v>20</v>
      </c>
      <c r="D3983" s="145" t="n">
        <v>128029</v>
      </c>
      <c r="E3983" s="145" t="n">
        <v>0</v>
      </c>
      <c r="F3983" s="149" t="n">
        <f aca="false">IF(REF_DT&lt;=LastDay,INDEX(IntraMonth_Buckets,MATCH($A3983,IntraSumMonths,0),1),INDEX(BucketTable,MATCH($A3983,SumMonths,0),1))</f>
        <v>4</v>
      </c>
      <c r="G3983" s="144" t="str">
        <f aca="false">INDEX(Book_Type,MATCH($B3983,Book,0),1)</f>
        <v>D</v>
      </c>
      <c r="H3983" s="144" t="str">
        <f aca="false">$F3983&amp;$C3983</f>
        <v>4NGI-SOCAL</v>
      </c>
    </row>
    <row r="3984" customFormat="false" ht="12.75" hidden="false" customHeight="false" outlineLevel="0" collapsed="false">
      <c r="A3984" s="148" t="n">
        <v>37483</v>
      </c>
      <c r="B3984" s="144" t="s">
        <v>129</v>
      </c>
      <c r="C3984" s="144" t="s">
        <v>56</v>
      </c>
      <c r="D3984" s="145" t="n">
        <v>-260775</v>
      </c>
      <c r="E3984" s="145" t="n">
        <v>0</v>
      </c>
      <c r="F3984" s="149" t="n">
        <f aca="false">IF(REF_DT&lt;=LastDay,INDEX(IntraMonth_Buckets,MATCH($A3984,IntraSumMonths,0),1),INDEX(BucketTable,MATCH($A3984,SumMonths,0),1))</f>
        <v>4</v>
      </c>
      <c r="G3984" s="144" t="str">
        <f aca="false">INDEX(Book_Type,MATCH($B3984,Book,0),1)</f>
        <v>D</v>
      </c>
      <c r="H3984" s="144" t="str">
        <f aca="false">$F3984&amp;$C3984</f>
        <v>4CGPR-KINGSGATE</v>
      </c>
    </row>
    <row r="3985" customFormat="false" ht="12.75" hidden="false" customHeight="false" outlineLevel="0" collapsed="false">
      <c r="A3985" s="148" t="n">
        <v>37483</v>
      </c>
      <c r="B3985" s="144" t="s">
        <v>129</v>
      </c>
      <c r="C3985" s="144" t="s">
        <v>27</v>
      </c>
      <c r="D3985" s="145" t="n">
        <v>-136189</v>
      </c>
      <c r="E3985" s="145" t="n">
        <v>0</v>
      </c>
      <c r="F3985" s="149" t="n">
        <f aca="false">IF(REF_DT&lt;=LastDay,INDEX(IntraMonth_Buckets,MATCH($A3985,IntraSumMonths,0),1),INDEX(BucketTable,MATCH($A3985,SumMonths,0),1))</f>
        <v>4</v>
      </c>
      <c r="G3985" s="144" t="str">
        <f aca="false">INDEX(Book_Type,MATCH($B3985,Book,0),1)</f>
        <v>D</v>
      </c>
      <c r="H3985" s="144" t="str">
        <f aca="false">$F3985&amp;$C3985</f>
        <v>4IF-NWPL_ROCKY_M</v>
      </c>
    </row>
    <row r="3986" customFormat="false" ht="12.75" hidden="false" customHeight="false" outlineLevel="0" collapsed="false">
      <c r="A3986" s="148" t="n">
        <v>37483</v>
      </c>
      <c r="B3986" s="144" t="s">
        <v>129</v>
      </c>
      <c r="C3986" s="144" t="s">
        <v>18</v>
      </c>
      <c r="D3986" s="145" t="n">
        <v>256565</v>
      </c>
      <c r="E3986" s="145" t="n">
        <v>0</v>
      </c>
      <c r="F3986" s="149" t="n">
        <f aca="false">IF(REF_DT&lt;=LastDay,INDEX(IntraMonth_Buckets,MATCH($A3986,IntraSumMonths,0),1),INDEX(BucketTable,MATCH($A3986,SumMonths,0),1))</f>
        <v>4</v>
      </c>
      <c r="G3986" s="144" t="str">
        <f aca="false">INDEX(Book_Type,MATCH($B3986,Book,0),1)</f>
        <v>D</v>
      </c>
      <c r="H3986" s="144" t="str">
        <f aca="false">$F3986&amp;$C3986</f>
        <v>4NGI-MALIN</v>
      </c>
    </row>
    <row r="3987" customFormat="false" ht="12.75" hidden="false" customHeight="false" outlineLevel="0" collapsed="false">
      <c r="A3987" s="148" t="n">
        <v>37483</v>
      </c>
      <c r="B3987" s="144" t="s">
        <v>129</v>
      </c>
      <c r="C3987" s="144" t="s">
        <v>20</v>
      </c>
      <c r="D3987" s="145" t="n">
        <v>127746</v>
      </c>
      <c r="E3987" s="145" t="n">
        <v>0</v>
      </c>
      <c r="F3987" s="149" t="n">
        <f aca="false">IF(REF_DT&lt;=LastDay,INDEX(IntraMonth_Buckets,MATCH($A3987,IntraSumMonths,0),1),INDEX(BucketTable,MATCH($A3987,SumMonths,0),1))</f>
        <v>4</v>
      </c>
      <c r="G3987" s="144" t="str">
        <f aca="false">INDEX(Book_Type,MATCH($B3987,Book,0),1)</f>
        <v>D</v>
      </c>
      <c r="H3987" s="144" t="str">
        <f aca="false">$F3987&amp;$C3987</f>
        <v>4NGI-SOCAL</v>
      </c>
    </row>
    <row r="3988" customFormat="false" ht="12.75" hidden="false" customHeight="false" outlineLevel="0" collapsed="false">
      <c r="A3988" s="148" t="n">
        <v>37514</v>
      </c>
      <c r="B3988" s="144" t="s">
        <v>129</v>
      </c>
      <c r="C3988" s="144" t="s">
        <v>56</v>
      </c>
      <c r="D3988" s="145" t="n">
        <v>-282553</v>
      </c>
      <c r="E3988" s="145" t="n">
        <v>0</v>
      </c>
      <c r="F3988" s="149" t="n">
        <f aca="false">IF(REF_DT&lt;=LastDay,INDEX(IntraMonth_Buckets,MATCH($A3988,IntraSumMonths,0),1),INDEX(BucketTable,MATCH($A3988,SumMonths,0),1))</f>
        <v>4</v>
      </c>
      <c r="G3988" s="144" t="str">
        <f aca="false">INDEX(Book_Type,MATCH($B3988,Book,0),1)</f>
        <v>D</v>
      </c>
      <c r="H3988" s="144" t="str">
        <f aca="false">$F3988&amp;$C3988</f>
        <v>4CGPR-KINGSGATE</v>
      </c>
    </row>
    <row r="3989" customFormat="false" ht="12.75" hidden="false" customHeight="false" outlineLevel="0" collapsed="false">
      <c r="A3989" s="148" t="n">
        <v>37514</v>
      </c>
      <c r="B3989" s="144" t="s">
        <v>129</v>
      </c>
      <c r="C3989" s="144" t="s">
        <v>27</v>
      </c>
      <c r="D3989" s="145" t="n">
        <v>-131497</v>
      </c>
      <c r="E3989" s="145" t="n">
        <v>0</v>
      </c>
      <c r="F3989" s="149" t="n">
        <f aca="false">IF(REF_DT&lt;=LastDay,INDEX(IntraMonth_Buckets,MATCH($A3989,IntraSumMonths,0),1),INDEX(BucketTable,MATCH($A3989,SumMonths,0),1))</f>
        <v>4</v>
      </c>
      <c r="G3989" s="144" t="str">
        <f aca="false">INDEX(Book_Type,MATCH($B3989,Book,0),1)</f>
        <v>D</v>
      </c>
      <c r="H3989" s="144" t="str">
        <f aca="false">$F3989&amp;$C3989</f>
        <v>4IF-NWPL_ROCKY_M</v>
      </c>
    </row>
    <row r="3990" customFormat="false" ht="12.75" hidden="false" customHeight="false" outlineLevel="0" collapsed="false">
      <c r="A3990" s="148" t="n">
        <v>37514</v>
      </c>
      <c r="B3990" s="144" t="s">
        <v>129</v>
      </c>
      <c r="C3990" s="144" t="s">
        <v>18</v>
      </c>
      <c r="D3990" s="145" t="n">
        <v>274522</v>
      </c>
      <c r="E3990" s="145" t="n">
        <v>0</v>
      </c>
      <c r="F3990" s="149" t="n">
        <f aca="false">IF(REF_DT&lt;=LastDay,INDEX(IntraMonth_Buckets,MATCH($A3990,IntraSumMonths,0),1),INDEX(BucketTable,MATCH($A3990,SumMonths,0),1))</f>
        <v>4</v>
      </c>
      <c r="G3990" s="144" t="str">
        <f aca="false">INDEX(Book_Type,MATCH($B3990,Book,0),1)</f>
        <v>D</v>
      </c>
      <c r="H3990" s="144" t="str">
        <f aca="false">$F3990&amp;$C3990</f>
        <v>4NGI-MALIN</v>
      </c>
    </row>
    <row r="3991" customFormat="false" ht="12.75" hidden="false" customHeight="false" outlineLevel="0" collapsed="false">
      <c r="A3991" s="148" t="n">
        <v>37514</v>
      </c>
      <c r="B3991" s="144" t="s">
        <v>129</v>
      </c>
      <c r="C3991" s="144" t="s">
        <v>20</v>
      </c>
      <c r="D3991" s="145" t="n">
        <v>123344</v>
      </c>
      <c r="E3991" s="145" t="n">
        <v>0</v>
      </c>
      <c r="F3991" s="149" t="n">
        <f aca="false">IF(REF_DT&lt;=LastDay,INDEX(IntraMonth_Buckets,MATCH($A3991,IntraSumMonths,0),1),INDEX(BucketTable,MATCH($A3991,SumMonths,0),1))</f>
        <v>4</v>
      </c>
      <c r="G3991" s="144" t="str">
        <f aca="false">INDEX(Book_Type,MATCH($B3991,Book,0),1)</f>
        <v>D</v>
      </c>
      <c r="H3991" s="144" t="str">
        <f aca="false">$F3991&amp;$C3991</f>
        <v>4NGI-SOCAL</v>
      </c>
    </row>
    <row r="3992" customFormat="false" ht="12.75" hidden="false" customHeight="false" outlineLevel="0" collapsed="false">
      <c r="A3992" s="148" t="n">
        <v>37544</v>
      </c>
      <c r="B3992" s="144" t="s">
        <v>129</v>
      </c>
      <c r="C3992" s="144" t="s">
        <v>56</v>
      </c>
      <c r="D3992" s="145" t="n">
        <v>-195194</v>
      </c>
      <c r="E3992" s="145" t="n">
        <v>0</v>
      </c>
      <c r="F3992" s="149" t="n">
        <f aca="false">IF(REF_DT&lt;=LastDay,INDEX(IntraMonth_Buckets,MATCH($A3992,IntraSumMonths,0),1),INDEX(BucketTable,MATCH($A3992,SumMonths,0),1))</f>
        <v>4</v>
      </c>
      <c r="G3992" s="144" t="str">
        <f aca="false">INDEX(Book_Type,MATCH($B3992,Book,0),1)</f>
        <v>D</v>
      </c>
      <c r="H3992" s="144" t="str">
        <f aca="false">$F3992&amp;$C3992</f>
        <v>4CGPR-KINGSGATE</v>
      </c>
    </row>
    <row r="3993" customFormat="false" ht="12.75" hidden="false" customHeight="false" outlineLevel="0" collapsed="false">
      <c r="A3993" s="148" t="n">
        <v>37544</v>
      </c>
      <c r="B3993" s="144" t="s">
        <v>129</v>
      </c>
      <c r="C3993" s="144" t="s">
        <v>27</v>
      </c>
      <c r="D3993" s="145" t="n">
        <v>-135560</v>
      </c>
      <c r="E3993" s="145" t="n">
        <v>0</v>
      </c>
      <c r="F3993" s="149" t="n">
        <f aca="false">IF(REF_DT&lt;=LastDay,INDEX(IntraMonth_Buckets,MATCH($A3993,IntraSumMonths,0),1),INDEX(BucketTable,MATCH($A3993,SumMonths,0),1))</f>
        <v>4</v>
      </c>
      <c r="G3993" s="144" t="str">
        <f aca="false">INDEX(Book_Type,MATCH($B3993,Book,0),1)</f>
        <v>D</v>
      </c>
      <c r="H3993" s="144" t="str">
        <f aca="false">$F3993&amp;$C3993</f>
        <v>4IF-NWPL_ROCKY_M</v>
      </c>
    </row>
    <row r="3994" customFormat="false" ht="12.75" hidden="false" customHeight="false" outlineLevel="0" collapsed="false">
      <c r="A3994" s="148" t="n">
        <v>37544</v>
      </c>
      <c r="B3994" s="144" t="s">
        <v>129</v>
      </c>
      <c r="C3994" s="144" t="s">
        <v>18</v>
      </c>
      <c r="D3994" s="145" t="n">
        <v>194428</v>
      </c>
      <c r="E3994" s="145" t="n">
        <v>0</v>
      </c>
      <c r="F3994" s="149" t="n">
        <f aca="false">IF(REF_DT&lt;=LastDay,INDEX(IntraMonth_Buckets,MATCH($A3994,IntraSumMonths,0),1),INDEX(BucketTable,MATCH($A3994,SumMonths,0),1))</f>
        <v>4</v>
      </c>
      <c r="G3994" s="144" t="str">
        <f aca="false">INDEX(Book_Type,MATCH($B3994,Book,0),1)</f>
        <v>D</v>
      </c>
      <c r="H3994" s="144" t="str">
        <f aca="false">$F3994&amp;$C3994</f>
        <v>4NGI-MALIN</v>
      </c>
    </row>
    <row r="3995" customFormat="false" ht="12.75" hidden="false" customHeight="false" outlineLevel="0" collapsed="false">
      <c r="A3995" s="148" t="n">
        <v>37544</v>
      </c>
      <c r="B3995" s="144" t="s">
        <v>129</v>
      </c>
      <c r="C3995" s="144" t="s">
        <v>20</v>
      </c>
      <c r="D3995" s="145" t="n">
        <v>127156</v>
      </c>
      <c r="E3995" s="145" t="n">
        <v>0</v>
      </c>
      <c r="F3995" s="149" t="n">
        <f aca="false">IF(REF_DT&lt;=LastDay,INDEX(IntraMonth_Buckets,MATCH($A3995,IntraSumMonths,0),1),INDEX(BucketTable,MATCH($A3995,SumMonths,0),1))</f>
        <v>4</v>
      </c>
      <c r="G3995" s="144" t="str">
        <f aca="false">INDEX(Book_Type,MATCH($B3995,Book,0),1)</f>
        <v>D</v>
      </c>
      <c r="H3995" s="144" t="str">
        <f aca="false">$F3995&amp;$C3995</f>
        <v>4NGI-SOCAL</v>
      </c>
    </row>
    <row r="3996" customFormat="false" ht="12.75" hidden="false" customHeight="false" outlineLevel="0" collapsed="false">
      <c r="A3996" s="148" t="n">
        <v>37575</v>
      </c>
      <c r="B3996" s="144" t="s">
        <v>129</v>
      </c>
      <c r="C3996" s="144" t="s">
        <v>27</v>
      </c>
      <c r="D3996" s="145" t="n">
        <v>-129404</v>
      </c>
      <c r="E3996" s="145" t="n">
        <v>0</v>
      </c>
      <c r="F3996" s="149" t="n">
        <f aca="false">IF(REF_DT&lt;=LastDay,INDEX(IntraMonth_Buckets,MATCH($A3996,IntraSumMonths,0),1),INDEX(BucketTable,MATCH($A3996,SumMonths,0),1))</f>
        <v>5</v>
      </c>
      <c r="G3996" s="144" t="str">
        <f aca="false">INDEX(Book_Type,MATCH($B3996,Book,0),1)</f>
        <v>D</v>
      </c>
      <c r="H3996" s="144" t="str">
        <f aca="false">$F3996&amp;$C3996</f>
        <v>5IF-NWPL_ROCKY_M</v>
      </c>
    </row>
    <row r="3997" customFormat="false" ht="12.75" hidden="false" customHeight="false" outlineLevel="0" collapsed="false">
      <c r="A3997" s="148" t="n">
        <v>37575</v>
      </c>
      <c r="B3997" s="144" t="s">
        <v>129</v>
      </c>
      <c r="C3997" s="144" t="s">
        <v>20</v>
      </c>
      <c r="D3997" s="145" t="n">
        <v>121381</v>
      </c>
      <c r="E3997" s="145" t="n">
        <v>0</v>
      </c>
      <c r="F3997" s="149" t="n">
        <f aca="false">IF(REF_DT&lt;=LastDay,INDEX(IntraMonth_Buckets,MATCH($A3997,IntraSumMonths,0),1),INDEX(BucketTable,MATCH($A3997,SumMonths,0),1))</f>
        <v>5</v>
      </c>
      <c r="G3997" s="144" t="str">
        <f aca="false">INDEX(Book_Type,MATCH($B3997,Book,0),1)</f>
        <v>D</v>
      </c>
      <c r="H3997" s="144" t="str">
        <f aca="false">$F3997&amp;$C3997</f>
        <v>5NGI-SOCAL</v>
      </c>
    </row>
    <row r="3998" customFormat="false" ht="12.75" hidden="false" customHeight="false" outlineLevel="0" collapsed="false">
      <c r="A3998" s="148" t="n">
        <v>37605</v>
      </c>
      <c r="B3998" s="144" t="s">
        <v>129</v>
      </c>
      <c r="C3998" s="144" t="s">
        <v>27</v>
      </c>
      <c r="D3998" s="145" t="n">
        <v>-130471</v>
      </c>
      <c r="E3998" s="145" t="n">
        <v>0</v>
      </c>
      <c r="F3998" s="149" t="n">
        <f aca="false">IF(REF_DT&lt;=LastDay,INDEX(IntraMonth_Buckets,MATCH($A3998,IntraSumMonths,0),1),INDEX(BucketTable,MATCH($A3998,SumMonths,0),1))</f>
        <v>5</v>
      </c>
      <c r="G3998" s="144" t="str">
        <f aca="false">INDEX(Book_Type,MATCH($B3998,Book,0),1)</f>
        <v>D</v>
      </c>
      <c r="H3998" s="144" t="str">
        <f aca="false">$F3998&amp;$C3998</f>
        <v>5IF-NWPL_ROCKY_M</v>
      </c>
    </row>
    <row r="3999" customFormat="false" ht="12.75" hidden="false" customHeight="false" outlineLevel="0" collapsed="false">
      <c r="A3999" s="148" t="n">
        <v>37605</v>
      </c>
      <c r="B3999" s="144" t="s">
        <v>129</v>
      </c>
      <c r="C3999" s="144" t="s">
        <v>20</v>
      </c>
      <c r="D3999" s="145" t="n">
        <v>122382</v>
      </c>
      <c r="E3999" s="145" t="n">
        <v>0</v>
      </c>
      <c r="F3999" s="149" t="n">
        <f aca="false">IF(REF_DT&lt;=LastDay,INDEX(IntraMonth_Buckets,MATCH($A3999,IntraSumMonths,0),1),INDEX(BucketTable,MATCH($A3999,SumMonths,0),1))</f>
        <v>5</v>
      </c>
      <c r="G3999" s="144" t="str">
        <f aca="false">INDEX(Book_Type,MATCH($B3999,Book,0),1)</f>
        <v>D</v>
      </c>
      <c r="H3999" s="144" t="str">
        <f aca="false">$F3999&amp;$C3999</f>
        <v>5NGI-SOCAL</v>
      </c>
    </row>
    <row r="4000" customFormat="false" ht="12.75" hidden="false" customHeight="false" outlineLevel="0" collapsed="false">
      <c r="A4000" s="148" t="n">
        <v>37636</v>
      </c>
      <c r="B4000" s="144" t="s">
        <v>129</v>
      </c>
      <c r="C4000" s="144" t="s">
        <v>27</v>
      </c>
      <c r="D4000" s="145" t="n">
        <v>-130288</v>
      </c>
      <c r="E4000" s="145" t="n">
        <v>0</v>
      </c>
      <c r="F4000" s="149" t="n">
        <f aca="false">IF(REF_DT&lt;=LastDay,INDEX(IntraMonth_Buckets,MATCH($A4000,IntraSumMonths,0),1),INDEX(BucketTable,MATCH($A4000,SumMonths,0),1))</f>
        <v>5</v>
      </c>
      <c r="G4000" s="144" t="str">
        <f aca="false">INDEX(Book_Type,MATCH($B4000,Book,0),1)</f>
        <v>D</v>
      </c>
      <c r="H4000" s="144" t="str">
        <f aca="false">$F4000&amp;$C4000</f>
        <v>5IF-NWPL_ROCKY_M</v>
      </c>
    </row>
    <row r="4001" customFormat="false" ht="12.75" hidden="false" customHeight="false" outlineLevel="0" collapsed="false">
      <c r="A4001" s="148" t="n">
        <v>37636</v>
      </c>
      <c r="B4001" s="144" t="s">
        <v>129</v>
      </c>
      <c r="C4001" s="144" t="s">
        <v>20</v>
      </c>
      <c r="D4001" s="145" t="n">
        <v>122209</v>
      </c>
      <c r="E4001" s="145" t="n">
        <v>0</v>
      </c>
      <c r="F4001" s="149" t="n">
        <f aca="false">IF(REF_DT&lt;=LastDay,INDEX(IntraMonth_Buckets,MATCH($A4001,IntraSumMonths,0),1),INDEX(BucketTable,MATCH($A4001,SumMonths,0),1))</f>
        <v>5</v>
      </c>
      <c r="G4001" s="144" t="str">
        <f aca="false">INDEX(Book_Type,MATCH($B4001,Book,0),1)</f>
        <v>D</v>
      </c>
      <c r="H4001" s="144" t="str">
        <f aca="false">$F4001&amp;$C4001</f>
        <v>5NGI-SOCAL</v>
      </c>
    </row>
    <row r="4002" customFormat="false" ht="12.75" hidden="false" customHeight="false" outlineLevel="0" collapsed="false">
      <c r="A4002" s="148" t="n">
        <v>37667</v>
      </c>
      <c r="B4002" s="144" t="s">
        <v>129</v>
      </c>
      <c r="C4002" s="144" t="s">
        <v>27</v>
      </c>
      <c r="D4002" s="145" t="n">
        <v>-117359</v>
      </c>
      <c r="E4002" s="145" t="n">
        <v>0</v>
      </c>
      <c r="F4002" s="149" t="n">
        <f aca="false">IF(REF_DT&lt;=LastDay,INDEX(IntraMonth_Buckets,MATCH($A4002,IntraSumMonths,0),1),INDEX(BucketTable,MATCH($A4002,SumMonths,0),1))</f>
        <v>5</v>
      </c>
      <c r="G4002" s="144" t="str">
        <f aca="false">INDEX(Book_Type,MATCH($B4002,Book,0),1)</f>
        <v>D</v>
      </c>
      <c r="H4002" s="144" t="str">
        <f aca="false">$F4002&amp;$C4002</f>
        <v>5IF-NWPL_ROCKY_M</v>
      </c>
    </row>
    <row r="4003" customFormat="false" ht="12.75" hidden="false" customHeight="false" outlineLevel="0" collapsed="false">
      <c r="A4003" s="148" t="n">
        <v>37667</v>
      </c>
      <c r="B4003" s="144" t="s">
        <v>129</v>
      </c>
      <c r="C4003" s="144" t="s">
        <v>20</v>
      </c>
      <c r="D4003" s="145" t="n">
        <v>110083</v>
      </c>
      <c r="E4003" s="145" t="n">
        <v>0</v>
      </c>
      <c r="F4003" s="149" t="n">
        <f aca="false">IF(REF_DT&lt;=LastDay,INDEX(IntraMonth_Buckets,MATCH($A4003,IntraSumMonths,0),1),INDEX(BucketTable,MATCH($A4003,SumMonths,0),1))</f>
        <v>5</v>
      </c>
      <c r="G4003" s="144" t="str">
        <f aca="false">INDEX(Book_Type,MATCH($B4003,Book,0),1)</f>
        <v>D</v>
      </c>
      <c r="H4003" s="144" t="str">
        <f aca="false">$F4003&amp;$C4003</f>
        <v>5NGI-SOCAL</v>
      </c>
    </row>
    <row r="4004" customFormat="false" ht="12.75" hidden="false" customHeight="false" outlineLevel="0" collapsed="false">
      <c r="A4004" s="148" t="n">
        <v>37695</v>
      </c>
      <c r="B4004" s="144" t="s">
        <v>129</v>
      </c>
      <c r="C4004" s="144" t="s">
        <v>27</v>
      </c>
      <c r="D4004" s="145" t="n">
        <v>-131207</v>
      </c>
      <c r="E4004" s="145" t="n">
        <v>0</v>
      </c>
      <c r="F4004" s="149" t="n">
        <f aca="false">IF(REF_DT&lt;=LastDay,INDEX(IntraMonth_Buckets,MATCH($A4004,IntraSumMonths,0),1),INDEX(BucketTable,MATCH($A4004,SumMonths,0),1))</f>
        <v>5</v>
      </c>
      <c r="G4004" s="144" t="str">
        <f aca="false">INDEX(Book_Type,MATCH($B4004,Book,0),1)</f>
        <v>D</v>
      </c>
      <c r="H4004" s="144" t="str">
        <f aca="false">$F4004&amp;$C4004</f>
        <v>5IF-NWPL_ROCKY_M</v>
      </c>
    </row>
    <row r="4005" customFormat="false" ht="12.75" hidden="false" customHeight="false" outlineLevel="0" collapsed="false">
      <c r="A4005" s="148" t="n">
        <v>37695</v>
      </c>
      <c r="B4005" s="144" t="s">
        <v>129</v>
      </c>
      <c r="C4005" s="144" t="s">
        <v>20</v>
      </c>
      <c r="D4005" s="145" t="n">
        <v>123072</v>
      </c>
      <c r="E4005" s="145" t="n">
        <v>0</v>
      </c>
      <c r="F4005" s="149" t="n">
        <f aca="false">IF(REF_DT&lt;=LastDay,INDEX(IntraMonth_Buckets,MATCH($A4005,IntraSumMonths,0),1),INDEX(BucketTable,MATCH($A4005,SumMonths,0),1))</f>
        <v>5</v>
      </c>
      <c r="G4005" s="144" t="str">
        <f aca="false">INDEX(Book_Type,MATCH($B4005,Book,0),1)</f>
        <v>D</v>
      </c>
      <c r="H4005" s="144" t="str">
        <f aca="false">$F4005&amp;$C4005</f>
        <v>5NGI-SOCAL</v>
      </c>
    </row>
    <row r="4006" customFormat="false" ht="12.75" hidden="false" customHeight="false" outlineLevel="0" collapsed="false">
      <c r="A4006" s="148" t="n">
        <v>37726</v>
      </c>
      <c r="B4006" s="144" t="s">
        <v>129</v>
      </c>
      <c r="C4006" s="144" t="s">
        <v>27</v>
      </c>
      <c r="D4006" s="145" t="n">
        <v>-128976</v>
      </c>
      <c r="E4006" s="145" t="n">
        <v>0</v>
      </c>
      <c r="F4006" s="149" t="n">
        <f aca="false">IF(REF_DT&lt;=LastDay,INDEX(IntraMonth_Buckets,MATCH($A4006,IntraSumMonths,0),1),INDEX(BucketTable,MATCH($A4006,SumMonths,0),1))</f>
        <v>6</v>
      </c>
      <c r="G4006" s="144" t="str">
        <f aca="false">INDEX(Book_Type,MATCH($B4006,Book,0),1)</f>
        <v>D</v>
      </c>
      <c r="H4006" s="144" t="str">
        <f aca="false">$F4006&amp;$C4006</f>
        <v>6IF-NWPL_ROCKY_M</v>
      </c>
    </row>
    <row r="4007" customFormat="false" ht="12.75" hidden="false" customHeight="false" outlineLevel="0" collapsed="false">
      <c r="A4007" s="148" t="n">
        <v>37726</v>
      </c>
      <c r="B4007" s="144" t="s">
        <v>129</v>
      </c>
      <c r="C4007" s="144" t="s">
        <v>20</v>
      </c>
      <c r="D4007" s="145" t="n">
        <v>120979</v>
      </c>
      <c r="E4007" s="145" t="n">
        <v>0</v>
      </c>
      <c r="F4007" s="149" t="n">
        <f aca="false">IF(REF_DT&lt;=LastDay,INDEX(IntraMonth_Buckets,MATCH($A4007,IntraSumMonths,0),1),INDEX(BucketTable,MATCH($A4007,SumMonths,0),1))</f>
        <v>6</v>
      </c>
      <c r="G4007" s="144" t="str">
        <f aca="false">INDEX(Book_Type,MATCH($B4007,Book,0),1)</f>
        <v>D</v>
      </c>
      <c r="H4007" s="144" t="str">
        <f aca="false">$F4007&amp;$C4007</f>
        <v>6NGI-SOCAL</v>
      </c>
    </row>
    <row r="4008" customFormat="false" ht="12.75" hidden="false" customHeight="false" outlineLevel="0" collapsed="false">
      <c r="D4008" s="144"/>
      <c r="E4008" s="144"/>
      <c r="F4008" s="149" t="e">
        <f aca="false">IF(REF_DT&lt;=LastDay,INDEX(IntraMonth_Buckets,MATCH($A4008,IntraSumMonths,0),1),INDEX(BucketTable,MATCH($A4008,SumMonths,0),1))</f>
        <v>#N/A</v>
      </c>
      <c r="G4008" s="144" t="e">
        <f aca="false">INDEX(Book_Type,MATCH($B4008,Book,0),1)</f>
        <v>#N/A</v>
      </c>
      <c r="H4008" s="144" t="e">
        <f aca="false">$F4008&amp;$C4008</f>
        <v>#N/A</v>
      </c>
    </row>
    <row r="4009" customFormat="false" ht="12.75" hidden="false" customHeight="false" outlineLevel="0" collapsed="false">
      <c r="D4009" s="144"/>
      <c r="E4009" s="144"/>
      <c r="F4009" s="149" t="e">
        <f aca="false">IF(REF_DT&lt;=LastDay,INDEX(IntraMonth_Buckets,MATCH($A4009,IntraSumMonths,0),1),INDEX(BucketTable,MATCH($A4009,SumMonths,0),1))</f>
        <v>#N/A</v>
      </c>
      <c r="G4009" s="144" t="e">
        <f aca="false">INDEX(Book_Type,MATCH($B4009,Book,0),1)</f>
        <v>#N/A</v>
      </c>
      <c r="H4009" s="144" t="e">
        <f aca="false">$F4009&amp;$C4009</f>
        <v>#N/A</v>
      </c>
    </row>
    <row r="4010" customFormat="false" ht="12.75" hidden="false" customHeight="false" outlineLevel="0" collapsed="false">
      <c r="D4010" s="144"/>
      <c r="E4010" s="144"/>
      <c r="F4010" s="149" t="e">
        <f aca="false">IF(REF_DT&lt;=LastDay,INDEX(IntraMonth_Buckets,MATCH($A4010,IntraSumMonths,0),1),INDEX(BucketTable,MATCH($A4010,SumMonths,0),1))</f>
        <v>#N/A</v>
      </c>
      <c r="G4010" s="144" t="e">
        <f aca="false">INDEX(Book_Type,MATCH($B4010,Book,0),1)</f>
        <v>#N/A</v>
      </c>
      <c r="H4010" s="144" t="e">
        <f aca="false">$F4010&amp;$C4010</f>
        <v>#N/A</v>
      </c>
    </row>
    <row r="4011" customFormat="false" ht="12.75" hidden="false" customHeight="false" outlineLevel="0" collapsed="false">
      <c r="D4011" s="144"/>
      <c r="E4011" s="144"/>
      <c r="F4011" s="149" t="e">
        <f aca="false">IF(REF_DT&lt;=LastDay,INDEX(IntraMonth_Buckets,MATCH($A4011,IntraSumMonths,0),1),INDEX(BucketTable,MATCH($A4011,SumMonths,0),1))</f>
        <v>#N/A</v>
      </c>
      <c r="G4011" s="144" t="e">
        <f aca="false">INDEX(Book_Type,MATCH($B4011,Book,0),1)</f>
        <v>#N/A</v>
      </c>
      <c r="H4011" s="144" t="e">
        <f aca="false">$F4011&amp;$C4011</f>
        <v>#N/A</v>
      </c>
    </row>
    <row r="4012" customFormat="false" ht="12.75" hidden="false" customHeight="false" outlineLevel="0" collapsed="false">
      <c r="D4012" s="144"/>
      <c r="E4012" s="144"/>
      <c r="F4012" s="149" t="e">
        <f aca="false">IF(REF_DT&lt;=LastDay,INDEX(IntraMonth_Buckets,MATCH($A4012,IntraSumMonths,0),1),INDEX(BucketTable,MATCH($A4012,SumMonths,0),1))</f>
        <v>#N/A</v>
      </c>
      <c r="G4012" s="144" t="e">
        <f aca="false">INDEX(Book_Type,MATCH($B4012,Book,0),1)</f>
        <v>#N/A</v>
      </c>
      <c r="H4012" s="144" t="e">
        <f aca="false">$F4012&amp;$C4012</f>
        <v>#N/A</v>
      </c>
    </row>
    <row r="4013" customFormat="false" ht="12.75" hidden="false" customHeight="false" outlineLevel="0" collapsed="false">
      <c r="D4013" s="144"/>
      <c r="E4013" s="144"/>
      <c r="F4013" s="149" t="e">
        <f aca="false">IF(REF_DT&lt;=LastDay,INDEX(IntraMonth_Buckets,MATCH($A4013,IntraSumMonths,0),1),INDEX(BucketTable,MATCH($A4013,SumMonths,0),1))</f>
        <v>#N/A</v>
      </c>
      <c r="G4013" s="144" t="e">
        <f aca="false">INDEX(Book_Type,MATCH($B4013,Book,0),1)</f>
        <v>#N/A</v>
      </c>
      <c r="H4013" s="144" t="e">
        <f aca="false">$F4013&amp;$C4013</f>
        <v>#N/A</v>
      </c>
    </row>
    <row r="4014" customFormat="false" ht="12.75" hidden="false" customHeight="false" outlineLevel="0" collapsed="false">
      <c r="D4014" s="144"/>
      <c r="E4014" s="144"/>
      <c r="F4014" s="149" t="e">
        <f aca="false">IF(REF_DT&lt;=LastDay,INDEX(IntraMonth_Buckets,MATCH($A4014,IntraSumMonths,0),1),INDEX(BucketTable,MATCH($A4014,SumMonths,0),1))</f>
        <v>#N/A</v>
      </c>
      <c r="G4014" s="144" t="e">
        <f aca="false">INDEX(Book_Type,MATCH($B4014,Book,0),1)</f>
        <v>#N/A</v>
      </c>
      <c r="H4014" s="144" t="e">
        <f aca="false">$F4014&amp;$C4014</f>
        <v>#N/A</v>
      </c>
    </row>
    <row r="4015" customFormat="false" ht="12.75" hidden="false" customHeight="false" outlineLevel="0" collapsed="false">
      <c r="D4015" s="144"/>
      <c r="E4015" s="144"/>
      <c r="F4015" s="149" t="e">
        <f aca="false">IF(REF_DT&lt;=LastDay,INDEX(IntraMonth_Buckets,MATCH($A4015,IntraSumMonths,0),1),INDEX(BucketTable,MATCH($A4015,SumMonths,0),1))</f>
        <v>#N/A</v>
      </c>
      <c r="G4015" s="144" t="e">
        <f aca="false">INDEX(Book_Type,MATCH($B4015,Book,0),1)</f>
        <v>#N/A</v>
      </c>
      <c r="H4015" s="144" t="e">
        <f aca="false">$F4015&amp;$C4015</f>
        <v>#N/A</v>
      </c>
    </row>
    <row r="4016" customFormat="false" ht="12.75" hidden="false" customHeight="false" outlineLevel="0" collapsed="false">
      <c r="D4016" s="144"/>
      <c r="E4016" s="144"/>
      <c r="F4016" s="149" t="e">
        <f aca="false">IF(REF_DT&lt;=LastDay,INDEX(IntraMonth_Buckets,MATCH($A4016,IntraSumMonths,0),1),INDEX(BucketTable,MATCH($A4016,SumMonths,0),1))</f>
        <v>#N/A</v>
      </c>
      <c r="G4016" s="144" t="e">
        <f aca="false">INDEX(Book_Type,MATCH($B4016,Book,0),1)</f>
        <v>#N/A</v>
      </c>
      <c r="H4016" s="144" t="e">
        <f aca="false">$F4016&amp;$C4016</f>
        <v>#N/A</v>
      </c>
    </row>
    <row r="4017" customFormat="false" ht="12.75" hidden="false" customHeight="false" outlineLevel="0" collapsed="false">
      <c r="D4017" s="144"/>
      <c r="E4017" s="144"/>
      <c r="F4017" s="149" t="e">
        <f aca="false">IF(REF_DT&lt;=LastDay,INDEX(IntraMonth_Buckets,MATCH($A4017,IntraSumMonths,0),1),INDEX(BucketTable,MATCH($A4017,SumMonths,0),1))</f>
        <v>#N/A</v>
      </c>
      <c r="G4017" s="144" t="e">
        <f aca="false">INDEX(Book_Type,MATCH($B4017,Book,0),1)</f>
        <v>#N/A</v>
      </c>
      <c r="H4017" s="144" t="e">
        <f aca="false">$F4017&amp;$C4017</f>
        <v>#N/A</v>
      </c>
    </row>
    <row r="4018" customFormat="false" ht="12.75" hidden="false" customHeight="false" outlineLevel="0" collapsed="false">
      <c r="D4018" s="144"/>
      <c r="E4018" s="144"/>
      <c r="F4018" s="149" t="e">
        <f aca="false">IF(REF_DT&lt;=LastDay,INDEX(IntraMonth_Buckets,MATCH($A4018,IntraSumMonths,0),1),INDEX(BucketTable,MATCH($A4018,SumMonths,0),1))</f>
        <v>#N/A</v>
      </c>
      <c r="G4018" s="144" t="e">
        <f aca="false">INDEX(Book_Type,MATCH($B4018,Book,0),1)</f>
        <v>#N/A</v>
      </c>
      <c r="H4018" s="144" t="e">
        <f aca="false">$F4018&amp;$C4018</f>
        <v>#N/A</v>
      </c>
    </row>
    <row r="4019" customFormat="false" ht="12.75" hidden="false" customHeight="false" outlineLevel="0" collapsed="false">
      <c r="D4019" s="144"/>
      <c r="E4019" s="144"/>
      <c r="F4019" s="149" t="e">
        <f aca="false">IF(REF_DT&lt;=LastDay,INDEX(IntraMonth_Buckets,MATCH($A4019,IntraSumMonths,0),1),INDEX(BucketTable,MATCH($A4019,SumMonths,0),1))</f>
        <v>#N/A</v>
      </c>
      <c r="G4019" s="144" t="e">
        <f aca="false">INDEX(Book_Type,MATCH($B4019,Book,0),1)</f>
        <v>#N/A</v>
      </c>
      <c r="H4019" s="144" t="e">
        <f aca="false">$F4019&amp;$C4019</f>
        <v>#N/A</v>
      </c>
    </row>
    <row r="4020" customFormat="false" ht="12.75" hidden="false" customHeight="false" outlineLevel="0" collapsed="false">
      <c r="D4020" s="144"/>
      <c r="E4020" s="144"/>
      <c r="F4020" s="149" t="e">
        <f aca="false">IF(REF_DT&lt;=LastDay,INDEX(IntraMonth_Buckets,MATCH($A4020,IntraSumMonths,0),1),INDEX(BucketTable,MATCH($A4020,SumMonths,0),1))</f>
        <v>#N/A</v>
      </c>
      <c r="G4020" s="144" t="e">
        <f aca="false">INDEX(Book_Type,MATCH($B4020,Book,0),1)</f>
        <v>#N/A</v>
      </c>
      <c r="H4020" s="144" t="e">
        <f aca="false">$F4020&amp;$C4020</f>
        <v>#N/A</v>
      </c>
    </row>
    <row r="4021" customFormat="false" ht="12.75" hidden="false" customHeight="false" outlineLevel="0" collapsed="false">
      <c r="D4021" s="144"/>
      <c r="E4021" s="144"/>
      <c r="F4021" s="149" t="e">
        <f aca="false">IF(REF_DT&lt;=LastDay,INDEX(IntraMonth_Buckets,MATCH($A4021,IntraSumMonths,0),1),INDEX(BucketTable,MATCH($A4021,SumMonths,0),1))</f>
        <v>#N/A</v>
      </c>
      <c r="G4021" s="144" t="e">
        <f aca="false">INDEX(Book_Type,MATCH($B4021,Book,0),1)</f>
        <v>#N/A</v>
      </c>
      <c r="H4021" s="144" t="e">
        <f aca="false">$F4021&amp;$C4021</f>
        <v>#N/A</v>
      </c>
    </row>
    <row r="4022" customFormat="false" ht="12.75" hidden="false" customHeight="false" outlineLevel="0" collapsed="false">
      <c r="D4022" s="144"/>
      <c r="E4022" s="144"/>
      <c r="F4022" s="149" t="e">
        <f aca="false">IF(REF_DT&lt;=LastDay,INDEX(IntraMonth_Buckets,MATCH($A4022,IntraSumMonths,0),1),INDEX(BucketTable,MATCH($A4022,SumMonths,0),1))</f>
        <v>#N/A</v>
      </c>
      <c r="G4022" s="144" t="e">
        <f aca="false">INDEX(Book_Type,MATCH($B4022,Book,0),1)</f>
        <v>#N/A</v>
      </c>
      <c r="H4022" s="144" t="e">
        <f aca="false">$F4022&amp;$C4022</f>
        <v>#N/A</v>
      </c>
    </row>
    <row r="4023" customFormat="false" ht="12.75" hidden="false" customHeight="false" outlineLevel="0" collapsed="false">
      <c r="D4023" s="144"/>
      <c r="E4023" s="144"/>
      <c r="F4023" s="149" t="e">
        <f aca="false">IF(REF_DT&lt;=LastDay,INDEX(IntraMonth_Buckets,MATCH($A4023,IntraSumMonths,0),1),INDEX(BucketTable,MATCH($A4023,SumMonths,0),1))</f>
        <v>#N/A</v>
      </c>
      <c r="G4023" s="144" t="e">
        <f aca="false">INDEX(Book_Type,MATCH($B4023,Book,0),1)</f>
        <v>#N/A</v>
      </c>
      <c r="H4023" s="144" t="e">
        <f aca="false">$F4023&amp;$C4023</f>
        <v>#N/A</v>
      </c>
    </row>
    <row r="4024" customFormat="false" ht="12.75" hidden="false" customHeight="false" outlineLevel="0" collapsed="false">
      <c r="D4024" s="144"/>
      <c r="E4024" s="144"/>
      <c r="F4024" s="149" t="e">
        <f aca="false">IF(REF_DT&lt;=LastDay,INDEX(IntraMonth_Buckets,MATCH($A4024,IntraSumMonths,0),1),INDEX(BucketTable,MATCH($A4024,SumMonths,0),1))</f>
        <v>#N/A</v>
      </c>
      <c r="G4024" s="144" t="e">
        <f aca="false">INDEX(Book_Type,MATCH($B4024,Book,0),1)</f>
        <v>#N/A</v>
      </c>
      <c r="H4024" s="144" t="e">
        <f aca="false">$F4024&amp;$C4024</f>
        <v>#N/A</v>
      </c>
    </row>
    <row r="4025" customFormat="false" ht="12.75" hidden="false" customHeight="false" outlineLevel="0" collapsed="false">
      <c r="D4025" s="144"/>
      <c r="E4025" s="144"/>
      <c r="F4025" s="149" t="e">
        <f aca="false">IF(REF_DT&lt;=LastDay,INDEX(IntraMonth_Buckets,MATCH($A4025,IntraSumMonths,0),1),INDEX(BucketTable,MATCH($A4025,SumMonths,0),1))</f>
        <v>#N/A</v>
      </c>
      <c r="G4025" s="144" t="e">
        <f aca="false">INDEX(Book_Type,MATCH($B4025,Book,0),1)</f>
        <v>#N/A</v>
      </c>
      <c r="H4025" s="144" t="e">
        <f aca="false">$F4025&amp;$C4025</f>
        <v>#N/A</v>
      </c>
    </row>
    <row r="4026" customFormat="false" ht="12.75" hidden="false" customHeight="false" outlineLevel="0" collapsed="false">
      <c r="D4026" s="144"/>
      <c r="E4026" s="144"/>
      <c r="F4026" s="149" t="e">
        <f aca="false">IF(REF_DT&lt;=LastDay,INDEX(IntraMonth_Buckets,MATCH($A4026,IntraSumMonths,0),1),INDEX(BucketTable,MATCH($A4026,SumMonths,0),1))</f>
        <v>#N/A</v>
      </c>
      <c r="G4026" s="144" t="e">
        <f aca="false">INDEX(Book_Type,MATCH($B4026,Book,0),1)</f>
        <v>#N/A</v>
      </c>
      <c r="H4026" s="144" t="e">
        <f aca="false">$F4026&amp;$C4026</f>
        <v>#N/A</v>
      </c>
    </row>
    <row r="4027" customFormat="false" ht="12.75" hidden="false" customHeight="false" outlineLevel="0" collapsed="false">
      <c r="D4027" s="144"/>
      <c r="E4027" s="144"/>
      <c r="F4027" s="149" t="e">
        <f aca="false">IF(REF_DT&lt;=LastDay,INDEX(IntraMonth_Buckets,MATCH($A4027,IntraSumMonths,0),1),INDEX(BucketTable,MATCH($A4027,SumMonths,0),1))</f>
        <v>#N/A</v>
      </c>
      <c r="G4027" s="144" t="e">
        <f aca="false">INDEX(Book_Type,MATCH($B4027,Book,0),1)</f>
        <v>#N/A</v>
      </c>
      <c r="H4027" s="144" t="e">
        <f aca="false">$F4027&amp;$C4027</f>
        <v>#N/A</v>
      </c>
    </row>
    <row r="4028" customFormat="false" ht="12.75" hidden="false" customHeight="false" outlineLevel="0" collapsed="false">
      <c r="D4028" s="144"/>
      <c r="E4028" s="144"/>
      <c r="F4028" s="149" t="e">
        <f aca="false">IF(REF_DT&lt;=LastDay,INDEX(IntraMonth_Buckets,MATCH($A4028,IntraSumMonths,0),1),INDEX(BucketTable,MATCH($A4028,SumMonths,0),1))</f>
        <v>#N/A</v>
      </c>
      <c r="G4028" s="144" t="e">
        <f aca="false">INDEX(Book_Type,MATCH($B4028,Book,0),1)</f>
        <v>#N/A</v>
      </c>
      <c r="H4028" s="144" t="e">
        <f aca="false">$F4028&amp;$C4028</f>
        <v>#N/A</v>
      </c>
    </row>
    <row r="4029" customFormat="false" ht="12.75" hidden="false" customHeight="false" outlineLevel="0" collapsed="false">
      <c r="D4029" s="144"/>
      <c r="E4029" s="144"/>
      <c r="F4029" s="149" t="e">
        <f aca="false">IF(REF_DT&lt;=LastDay,INDEX(IntraMonth_Buckets,MATCH($A4029,IntraSumMonths,0),1),INDEX(BucketTable,MATCH($A4029,SumMonths,0),1))</f>
        <v>#N/A</v>
      </c>
      <c r="G4029" s="144" t="e">
        <f aca="false">INDEX(Book_Type,MATCH($B4029,Book,0),1)</f>
        <v>#N/A</v>
      </c>
      <c r="H4029" s="144" t="e">
        <f aca="false">$F4029&amp;$C4029</f>
        <v>#N/A</v>
      </c>
    </row>
    <row r="4030" customFormat="false" ht="12.75" hidden="false" customHeight="false" outlineLevel="0" collapsed="false">
      <c r="D4030" s="144"/>
      <c r="E4030" s="144"/>
      <c r="F4030" s="149" t="e">
        <f aca="false">IF(REF_DT&lt;=LastDay,INDEX(IntraMonth_Buckets,MATCH($A4030,IntraSumMonths,0),1),INDEX(BucketTable,MATCH($A4030,SumMonths,0),1))</f>
        <v>#N/A</v>
      </c>
      <c r="G4030" s="144" t="e">
        <f aca="false">INDEX(Book_Type,MATCH($B4030,Book,0),1)</f>
        <v>#N/A</v>
      </c>
      <c r="H4030" s="144" t="e">
        <f aca="false">$F4030&amp;$C4030</f>
        <v>#N/A</v>
      </c>
    </row>
    <row r="4031" customFormat="false" ht="12.75" hidden="false" customHeight="false" outlineLevel="0" collapsed="false">
      <c r="D4031" s="144"/>
      <c r="E4031" s="144"/>
      <c r="F4031" s="149" t="e">
        <f aca="false">IF(REF_DT&lt;=LastDay,INDEX(IntraMonth_Buckets,MATCH($A4031,IntraSumMonths,0),1),INDEX(BucketTable,MATCH($A4031,SumMonths,0),1))</f>
        <v>#N/A</v>
      </c>
      <c r="G4031" s="144" t="e">
        <f aca="false">INDEX(Book_Type,MATCH($B4031,Book,0),1)</f>
        <v>#N/A</v>
      </c>
      <c r="H4031" s="144" t="e">
        <f aca="false">$F4031&amp;$C4031</f>
        <v>#N/A</v>
      </c>
    </row>
    <row r="4032" customFormat="false" ht="12.75" hidden="false" customHeight="false" outlineLevel="0" collapsed="false">
      <c r="D4032" s="144"/>
      <c r="E4032" s="144"/>
      <c r="F4032" s="149" t="e">
        <f aca="false">IF(REF_DT&lt;=LastDay,INDEX(IntraMonth_Buckets,MATCH($A4032,IntraSumMonths,0),1),INDEX(BucketTable,MATCH($A4032,SumMonths,0),1))</f>
        <v>#N/A</v>
      </c>
      <c r="G4032" s="144" t="e">
        <f aca="false">INDEX(Book_Type,MATCH($B4032,Book,0),1)</f>
        <v>#N/A</v>
      </c>
      <c r="H4032" s="144" t="e">
        <f aca="false">$F4032&amp;$C4032</f>
        <v>#N/A</v>
      </c>
    </row>
    <row r="4033" customFormat="false" ht="12.75" hidden="false" customHeight="false" outlineLevel="0" collapsed="false">
      <c r="D4033" s="144"/>
      <c r="E4033" s="144"/>
      <c r="F4033" s="149" t="e">
        <f aca="false">IF(REF_DT&lt;=LastDay,INDEX(IntraMonth_Buckets,MATCH($A4033,IntraSumMonths,0),1),INDEX(BucketTable,MATCH($A4033,SumMonths,0),1))</f>
        <v>#N/A</v>
      </c>
      <c r="G4033" s="144" t="e">
        <f aca="false">INDEX(Book_Type,MATCH($B4033,Book,0),1)</f>
        <v>#N/A</v>
      </c>
      <c r="H4033" s="144" t="e">
        <f aca="false">$F4033&amp;$C4033</f>
        <v>#N/A</v>
      </c>
    </row>
    <row r="4034" customFormat="false" ht="12.75" hidden="false" customHeight="false" outlineLevel="0" collapsed="false">
      <c r="D4034" s="144"/>
      <c r="E4034" s="144"/>
      <c r="F4034" s="149" t="e">
        <f aca="false">IF(REF_DT&lt;=LastDay,INDEX(IntraMonth_Buckets,MATCH($A4034,IntraSumMonths,0),1),INDEX(BucketTable,MATCH($A4034,SumMonths,0),1))</f>
        <v>#N/A</v>
      </c>
      <c r="G4034" s="144" t="e">
        <f aca="false">INDEX(Book_Type,MATCH($B4034,Book,0),1)</f>
        <v>#N/A</v>
      </c>
      <c r="H4034" s="144" t="e">
        <f aca="false">$F4034&amp;$C4034</f>
        <v>#N/A</v>
      </c>
    </row>
    <row r="4035" customFormat="false" ht="12.75" hidden="false" customHeight="false" outlineLevel="0" collapsed="false">
      <c r="D4035" s="144"/>
      <c r="E4035" s="144"/>
      <c r="F4035" s="149" t="e">
        <f aca="false">IF(REF_DT&lt;=LastDay,INDEX(IntraMonth_Buckets,MATCH($A4035,IntraSumMonths,0),1),INDEX(BucketTable,MATCH($A4035,SumMonths,0),1))</f>
        <v>#N/A</v>
      </c>
      <c r="G4035" s="144" t="e">
        <f aca="false">INDEX(Book_Type,MATCH($B4035,Book,0),1)</f>
        <v>#N/A</v>
      </c>
      <c r="H4035" s="144" t="e">
        <f aca="false">$F4035&amp;$C4035</f>
        <v>#N/A</v>
      </c>
    </row>
    <row r="4036" customFormat="false" ht="12.75" hidden="false" customHeight="false" outlineLevel="0" collapsed="false">
      <c r="D4036" s="144"/>
      <c r="E4036" s="144"/>
      <c r="F4036" s="149" t="e">
        <f aca="false">IF(REF_DT&lt;=LastDay,INDEX(IntraMonth_Buckets,MATCH($A4036,IntraSumMonths,0),1),INDEX(BucketTable,MATCH($A4036,SumMonths,0),1))</f>
        <v>#N/A</v>
      </c>
      <c r="G4036" s="144" t="e">
        <f aca="false">INDEX(Book_Type,MATCH($B4036,Book,0),1)</f>
        <v>#N/A</v>
      </c>
      <c r="H4036" s="144" t="e">
        <f aca="false">$F4036&amp;$C4036</f>
        <v>#N/A</v>
      </c>
    </row>
    <row r="4037" customFormat="false" ht="12.75" hidden="false" customHeight="false" outlineLevel="0" collapsed="false">
      <c r="D4037" s="144"/>
      <c r="E4037" s="144"/>
      <c r="F4037" s="149" t="e">
        <f aca="false">IF(REF_DT&lt;=LastDay,INDEX(IntraMonth_Buckets,MATCH($A4037,IntraSumMonths,0),1),INDEX(BucketTable,MATCH($A4037,SumMonths,0),1))</f>
        <v>#N/A</v>
      </c>
      <c r="G4037" s="144" t="e">
        <f aca="false">INDEX(Book_Type,MATCH($B4037,Book,0),1)</f>
        <v>#N/A</v>
      </c>
      <c r="H4037" s="144" t="e">
        <f aca="false">$F4037&amp;$C4037</f>
        <v>#N/A</v>
      </c>
    </row>
    <row r="4038" customFormat="false" ht="12.75" hidden="false" customHeight="false" outlineLevel="0" collapsed="false">
      <c r="D4038" s="144"/>
      <c r="E4038" s="144"/>
      <c r="F4038" s="149" t="e">
        <f aca="false">IF(REF_DT&lt;=LastDay,INDEX(IntraMonth_Buckets,MATCH($A4038,IntraSumMonths,0),1),INDEX(BucketTable,MATCH($A4038,SumMonths,0),1))</f>
        <v>#N/A</v>
      </c>
      <c r="G4038" s="144" t="e">
        <f aca="false">INDEX(Book_Type,MATCH($B4038,Book,0),1)</f>
        <v>#N/A</v>
      </c>
      <c r="H4038" s="144" t="e">
        <f aca="false">$F4038&amp;$C4038</f>
        <v>#N/A</v>
      </c>
    </row>
    <row r="4039" customFormat="false" ht="12.75" hidden="false" customHeight="false" outlineLevel="0" collapsed="false">
      <c r="D4039" s="144"/>
      <c r="E4039" s="144"/>
      <c r="F4039" s="149" t="e">
        <f aca="false">IF(REF_DT&lt;=LastDay,INDEX(IntraMonth_Buckets,MATCH($A4039,IntraSumMonths,0),1),INDEX(BucketTable,MATCH($A4039,SumMonths,0),1))</f>
        <v>#N/A</v>
      </c>
      <c r="G4039" s="144" t="e">
        <f aca="false">INDEX(Book_Type,MATCH($B4039,Book,0),1)</f>
        <v>#N/A</v>
      </c>
      <c r="H4039" s="144" t="e">
        <f aca="false">$F4039&amp;$C4039</f>
        <v>#N/A</v>
      </c>
    </row>
    <row r="4040" customFormat="false" ht="12.75" hidden="false" customHeight="false" outlineLevel="0" collapsed="false">
      <c r="D4040" s="144"/>
      <c r="E4040" s="144"/>
      <c r="F4040" s="149" t="e">
        <f aca="false">IF(REF_DT&lt;=LastDay,INDEX(IntraMonth_Buckets,MATCH($A4040,IntraSumMonths,0),1),INDEX(BucketTable,MATCH($A4040,SumMonths,0),1))</f>
        <v>#N/A</v>
      </c>
      <c r="G4040" s="144" t="e">
        <f aca="false">INDEX(Book_Type,MATCH($B4040,Book,0),1)</f>
        <v>#N/A</v>
      </c>
      <c r="H4040" s="144" t="e">
        <f aca="false">$F4040&amp;$C4040</f>
        <v>#N/A</v>
      </c>
    </row>
    <row r="4041" customFormat="false" ht="12.75" hidden="false" customHeight="false" outlineLevel="0" collapsed="false">
      <c r="D4041" s="144"/>
      <c r="E4041" s="144"/>
      <c r="F4041" s="149" t="e">
        <f aca="false">IF(REF_DT&lt;=LastDay,INDEX(IntraMonth_Buckets,MATCH($A4041,IntraSumMonths,0),1),INDEX(BucketTable,MATCH($A4041,SumMonths,0),1))</f>
        <v>#N/A</v>
      </c>
      <c r="G4041" s="144" t="e">
        <f aca="false">INDEX(Book_Type,MATCH($B4041,Book,0),1)</f>
        <v>#N/A</v>
      </c>
      <c r="H4041" s="144" t="e">
        <f aca="false">$F4041&amp;$C4041</f>
        <v>#N/A</v>
      </c>
    </row>
    <row r="4042" customFormat="false" ht="12.75" hidden="false" customHeight="false" outlineLevel="0" collapsed="false">
      <c r="D4042" s="144"/>
      <c r="E4042" s="144"/>
      <c r="F4042" s="149" t="e">
        <f aca="false">IF(REF_DT&lt;=LastDay,INDEX(IntraMonth_Buckets,MATCH($A4042,IntraSumMonths,0),1),INDEX(BucketTable,MATCH($A4042,SumMonths,0),1))</f>
        <v>#N/A</v>
      </c>
      <c r="G4042" s="144" t="e">
        <f aca="false">INDEX(Book_Type,MATCH($B4042,Book,0),1)</f>
        <v>#N/A</v>
      </c>
      <c r="H4042" s="144" t="e">
        <f aca="false">$F4042&amp;$C4042</f>
        <v>#N/A</v>
      </c>
    </row>
    <row r="4043" customFormat="false" ht="12.75" hidden="false" customHeight="false" outlineLevel="0" collapsed="false">
      <c r="D4043" s="144"/>
      <c r="E4043" s="144"/>
      <c r="F4043" s="149" t="e">
        <f aca="false">IF(REF_DT&lt;=LastDay,INDEX(IntraMonth_Buckets,MATCH($A4043,IntraSumMonths,0),1),INDEX(BucketTable,MATCH($A4043,SumMonths,0),1))</f>
        <v>#N/A</v>
      </c>
      <c r="G4043" s="144" t="e">
        <f aca="false">INDEX(Book_Type,MATCH($B4043,Book,0),1)</f>
        <v>#N/A</v>
      </c>
      <c r="H4043" s="144" t="e">
        <f aca="false">$F4043&amp;$C4043</f>
        <v>#N/A</v>
      </c>
    </row>
    <row r="4044" customFormat="false" ht="12.75" hidden="false" customHeight="false" outlineLevel="0" collapsed="false">
      <c r="D4044" s="144"/>
      <c r="E4044" s="144"/>
      <c r="F4044" s="149" t="e">
        <f aca="false">IF(REF_DT&lt;=LastDay,INDEX(IntraMonth_Buckets,MATCH($A4044,IntraSumMonths,0),1),INDEX(BucketTable,MATCH($A4044,SumMonths,0),1))</f>
        <v>#N/A</v>
      </c>
      <c r="G4044" s="144" t="e">
        <f aca="false">INDEX(Book_Type,MATCH($B4044,Book,0),1)</f>
        <v>#N/A</v>
      </c>
      <c r="H4044" s="144" t="e">
        <f aca="false">$F4044&amp;$C4044</f>
        <v>#N/A</v>
      </c>
    </row>
    <row r="4045" customFormat="false" ht="12.75" hidden="false" customHeight="false" outlineLevel="0" collapsed="false">
      <c r="D4045" s="144"/>
      <c r="E4045" s="144"/>
      <c r="F4045" s="149" t="e">
        <f aca="false">IF(REF_DT&lt;=LastDay,INDEX(IntraMonth_Buckets,MATCH($A4045,IntraSumMonths,0),1),INDEX(BucketTable,MATCH($A4045,SumMonths,0),1))</f>
        <v>#N/A</v>
      </c>
      <c r="G4045" s="144" t="e">
        <f aca="false">INDEX(Book_Type,MATCH($B4045,Book,0),1)</f>
        <v>#N/A</v>
      </c>
      <c r="H4045" s="144" t="e">
        <f aca="false">$F4045&amp;$C4045</f>
        <v>#N/A</v>
      </c>
    </row>
    <row r="4046" customFormat="false" ht="12.75" hidden="false" customHeight="false" outlineLevel="0" collapsed="false">
      <c r="D4046" s="144"/>
      <c r="E4046" s="144"/>
      <c r="F4046" s="149" t="e">
        <f aca="false">IF(REF_DT&lt;=LastDay,INDEX(IntraMonth_Buckets,MATCH($A4046,IntraSumMonths,0),1),INDEX(BucketTable,MATCH($A4046,SumMonths,0),1))</f>
        <v>#N/A</v>
      </c>
      <c r="G4046" s="144" t="e">
        <f aca="false">INDEX(Book_Type,MATCH($B4046,Book,0),1)</f>
        <v>#N/A</v>
      </c>
      <c r="H4046" s="144" t="e">
        <f aca="false">$F4046&amp;$C4046</f>
        <v>#N/A</v>
      </c>
    </row>
    <row r="4047" customFormat="false" ht="12.75" hidden="false" customHeight="false" outlineLevel="0" collapsed="false">
      <c r="D4047" s="144"/>
      <c r="E4047" s="144"/>
      <c r="F4047" s="149" t="e">
        <f aca="false">IF(REF_DT&lt;=LastDay,INDEX(IntraMonth_Buckets,MATCH($A4047,IntraSumMonths,0),1),INDEX(BucketTable,MATCH($A4047,SumMonths,0),1))</f>
        <v>#N/A</v>
      </c>
      <c r="G4047" s="144" t="e">
        <f aca="false">INDEX(Book_Type,MATCH($B4047,Book,0),1)</f>
        <v>#N/A</v>
      </c>
      <c r="H4047" s="144" t="e">
        <f aca="false">$F4047&amp;$C4047</f>
        <v>#N/A</v>
      </c>
    </row>
    <row r="4048" customFormat="false" ht="12.75" hidden="false" customHeight="false" outlineLevel="0" collapsed="false">
      <c r="D4048" s="144"/>
      <c r="E4048" s="144"/>
      <c r="F4048" s="149" t="e">
        <f aca="false">IF(REF_DT&lt;=LastDay,INDEX(IntraMonth_Buckets,MATCH($A4048,IntraSumMonths,0),1),INDEX(BucketTable,MATCH($A4048,SumMonths,0),1))</f>
        <v>#N/A</v>
      </c>
      <c r="G4048" s="144" t="e">
        <f aca="false">INDEX(Book_Type,MATCH($B4048,Book,0),1)</f>
        <v>#N/A</v>
      </c>
      <c r="H4048" s="144" t="e">
        <f aca="false">$F4048&amp;$C4048</f>
        <v>#N/A</v>
      </c>
    </row>
    <row r="4049" customFormat="false" ht="12.75" hidden="false" customHeight="false" outlineLevel="0" collapsed="false">
      <c r="D4049" s="144"/>
      <c r="E4049" s="144"/>
      <c r="F4049" s="149" t="e">
        <f aca="false">IF(REF_DT&lt;=LastDay,INDEX(IntraMonth_Buckets,MATCH($A4049,IntraSumMonths,0),1),INDEX(BucketTable,MATCH($A4049,SumMonths,0),1))</f>
        <v>#N/A</v>
      </c>
      <c r="G4049" s="144" t="e">
        <f aca="false">INDEX(Book_Type,MATCH($B4049,Book,0),1)</f>
        <v>#N/A</v>
      </c>
      <c r="H4049" s="144" t="e">
        <f aca="false">$F4049&amp;$C4049</f>
        <v>#N/A</v>
      </c>
    </row>
    <row r="4050" customFormat="false" ht="12.75" hidden="false" customHeight="false" outlineLevel="0" collapsed="false">
      <c r="D4050" s="144"/>
      <c r="E4050" s="144"/>
      <c r="F4050" s="149" t="e">
        <f aca="false">IF(REF_DT&lt;=LastDay,INDEX(IntraMonth_Buckets,MATCH($A4050,IntraSumMonths,0),1),INDEX(BucketTable,MATCH($A4050,SumMonths,0),1))</f>
        <v>#N/A</v>
      </c>
      <c r="G4050" s="144" t="e">
        <f aca="false">INDEX(Book_Type,MATCH($B4050,Book,0),1)</f>
        <v>#N/A</v>
      </c>
      <c r="H4050" s="144" t="e">
        <f aca="false">$F4050&amp;$C4050</f>
        <v>#N/A</v>
      </c>
    </row>
    <row r="4051" customFormat="false" ht="12.75" hidden="false" customHeight="false" outlineLevel="0" collapsed="false">
      <c r="D4051" s="144"/>
      <c r="E4051" s="144"/>
      <c r="F4051" s="149" t="e">
        <f aca="false">IF(REF_DT&lt;=LastDay,INDEX(IntraMonth_Buckets,MATCH($A4051,IntraSumMonths,0),1),INDEX(BucketTable,MATCH($A4051,SumMonths,0),1))</f>
        <v>#N/A</v>
      </c>
      <c r="G4051" s="144" t="e">
        <f aca="false">INDEX(Book_Type,MATCH($B4051,Book,0),1)</f>
        <v>#N/A</v>
      </c>
      <c r="H4051" s="144" t="e">
        <f aca="false">$F4051&amp;$C4051</f>
        <v>#N/A</v>
      </c>
    </row>
    <row r="4052" customFormat="false" ht="12.75" hidden="false" customHeight="false" outlineLevel="0" collapsed="false">
      <c r="D4052" s="144"/>
      <c r="E4052" s="144"/>
      <c r="F4052" s="149" t="e">
        <f aca="false">IF(REF_DT&lt;=LastDay,INDEX(IntraMonth_Buckets,MATCH($A4052,IntraSumMonths,0),1),INDEX(BucketTable,MATCH($A4052,SumMonths,0),1))</f>
        <v>#N/A</v>
      </c>
      <c r="G4052" s="144" t="e">
        <f aca="false">INDEX(Book_Type,MATCH($B4052,Book,0),1)</f>
        <v>#N/A</v>
      </c>
      <c r="H4052" s="144" t="e">
        <f aca="false">$F4052&amp;$C4052</f>
        <v>#N/A</v>
      </c>
    </row>
    <row r="4053" customFormat="false" ht="12.75" hidden="false" customHeight="false" outlineLevel="0" collapsed="false">
      <c r="D4053" s="144"/>
      <c r="E4053" s="144"/>
      <c r="F4053" s="149" t="e">
        <f aca="false">IF(REF_DT&lt;=LastDay,INDEX(IntraMonth_Buckets,MATCH($A4053,IntraSumMonths,0),1),INDEX(BucketTable,MATCH($A4053,SumMonths,0),1))</f>
        <v>#N/A</v>
      </c>
      <c r="G4053" s="144" t="e">
        <f aca="false">INDEX(Book_Type,MATCH($B4053,Book,0),1)</f>
        <v>#N/A</v>
      </c>
      <c r="H4053" s="144" t="e">
        <f aca="false">$F4053&amp;$C4053</f>
        <v>#N/A</v>
      </c>
    </row>
    <row r="4054" customFormat="false" ht="12.75" hidden="false" customHeight="false" outlineLevel="0" collapsed="false">
      <c r="D4054" s="144"/>
      <c r="E4054" s="144"/>
      <c r="F4054" s="149" t="e">
        <f aca="false">IF(REF_DT&lt;=LastDay,INDEX(IntraMonth_Buckets,MATCH($A4054,IntraSumMonths,0),1),INDEX(BucketTable,MATCH($A4054,SumMonths,0),1))</f>
        <v>#N/A</v>
      </c>
      <c r="G4054" s="144" t="e">
        <f aca="false">INDEX(Book_Type,MATCH($B4054,Book,0),1)</f>
        <v>#N/A</v>
      </c>
      <c r="H4054" s="144" t="e">
        <f aca="false">$F4054&amp;$C4054</f>
        <v>#N/A</v>
      </c>
    </row>
    <row r="4055" customFormat="false" ht="12.75" hidden="false" customHeight="false" outlineLevel="0" collapsed="false">
      <c r="D4055" s="144"/>
      <c r="E4055" s="144"/>
      <c r="F4055" s="149" t="e">
        <f aca="false">IF(REF_DT&lt;=LastDay,INDEX(IntraMonth_Buckets,MATCH($A4055,IntraSumMonths,0),1),INDEX(BucketTable,MATCH($A4055,SumMonths,0),1))</f>
        <v>#N/A</v>
      </c>
      <c r="G4055" s="144" t="e">
        <f aca="false">INDEX(Book_Type,MATCH($B4055,Book,0),1)</f>
        <v>#N/A</v>
      </c>
      <c r="H4055" s="144" t="e">
        <f aca="false">$F4055&amp;$C4055</f>
        <v>#N/A</v>
      </c>
    </row>
    <row r="4056" customFormat="false" ht="12.75" hidden="false" customHeight="false" outlineLevel="0" collapsed="false">
      <c r="D4056" s="144"/>
      <c r="E4056" s="144"/>
      <c r="F4056" s="149" t="e">
        <f aca="false">IF(REF_DT&lt;=LastDay,INDEX(IntraMonth_Buckets,MATCH($A4056,IntraSumMonths,0),1),INDEX(BucketTable,MATCH($A4056,SumMonths,0),1))</f>
        <v>#N/A</v>
      </c>
      <c r="G4056" s="144" t="e">
        <f aca="false">INDEX(Book_Type,MATCH($B4056,Book,0),1)</f>
        <v>#N/A</v>
      </c>
      <c r="H4056" s="144" t="e">
        <f aca="false">$F4056&amp;$C4056</f>
        <v>#N/A</v>
      </c>
    </row>
    <row r="4057" customFormat="false" ht="12.75" hidden="false" customHeight="false" outlineLevel="0" collapsed="false">
      <c r="D4057" s="144"/>
      <c r="E4057" s="144"/>
      <c r="F4057" s="149" t="e">
        <f aca="false">IF(REF_DT&lt;=LastDay,INDEX(IntraMonth_Buckets,MATCH($A4057,IntraSumMonths,0),1),INDEX(BucketTable,MATCH($A4057,SumMonths,0),1))</f>
        <v>#N/A</v>
      </c>
      <c r="G4057" s="144" t="e">
        <f aca="false">INDEX(Book_Type,MATCH($B4057,Book,0),1)</f>
        <v>#N/A</v>
      </c>
      <c r="H4057" s="144" t="e">
        <f aca="false">$F4057&amp;$C4057</f>
        <v>#N/A</v>
      </c>
    </row>
    <row r="4058" customFormat="false" ht="12.75" hidden="false" customHeight="false" outlineLevel="0" collapsed="false">
      <c r="D4058" s="144"/>
      <c r="E4058" s="144"/>
      <c r="F4058" s="149" t="e">
        <f aca="false">IF(REF_DT&lt;=LastDay,INDEX(IntraMonth_Buckets,MATCH($A4058,IntraSumMonths,0),1),INDEX(BucketTable,MATCH($A4058,SumMonths,0),1))</f>
        <v>#N/A</v>
      </c>
      <c r="G4058" s="144" t="e">
        <f aca="false">INDEX(Book_Type,MATCH($B4058,Book,0),1)</f>
        <v>#N/A</v>
      </c>
      <c r="H4058" s="144" t="e">
        <f aca="false">$F4058&amp;$C4058</f>
        <v>#N/A</v>
      </c>
    </row>
    <row r="4059" customFormat="false" ht="12.75" hidden="false" customHeight="false" outlineLevel="0" collapsed="false">
      <c r="D4059" s="144"/>
      <c r="E4059" s="144"/>
      <c r="F4059" s="149" t="e">
        <f aca="false">IF(REF_DT&lt;=LastDay,INDEX(IntraMonth_Buckets,MATCH($A4059,IntraSumMonths,0),1),INDEX(BucketTable,MATCH($A4059,SumMonths,0),1))</f>
        <v>#N/A</v>
      </c>
      <c r="G4059" s="144" t="e">
        <f aca="false">INDEX(Book_Type,MATCH($B4059,Book,0),1)</f>
        <v>#N/A</v>
      </c>
      <c r="H4059" s="144" t="e">
        <f aca="false">$F4059&amp;$C4059</f>
        <v>#N/A</v>
      </c>
    </row>
    <row r="4060" customFormat="false" ht="12.75" hidden="false" customHeight="false" outlineLevel="0" collapsed="false">
      <c r="D4060" s="144"/>
      <c r="E4060" s="144"/>
      <c r="F4060" s="149" t="e">
        <f aca="false">IF(REF_DT&lt;=LastDay,INDEX(IntraMonth_Buckets,MATCH($A4060,IntraSumMonths,0),1),INDEX(BucketTable,MATCH($A4060,SumMonths,0),1))</f>
        <v>#N/A</v>
      </c>
      <c r="G4060" s="144" t="e">
        <f aca="false">INDEX(Book_Type,MATCH($B4060,Book,0),1)</f>
        <v>#N/A</v>
      </c>
      <c r="H4060" s="144" t="e">
        <f aca="false">$F4060&amp;$C4060</f>
        <v>#N/A</v>
      </c>
    </row>
    <row r="4061" customFormat="false" ht="12.75" hidden="false" customHeight="false" outlineLevel="0" collapsed="false">
      <c r="D4061" s="144"/>
      <c r="E4061" s="144"/>
      <c r="F4061" s="149" t="e">
        <f aca="false">IF(REF_DT&lt;=LastDay,INDEX(IntraMonth_Buckets,MATCH($A4061,IntraSumMonths,0),1),INDEX(BucketTable,MATCH($A4061,SumMonths,0),1))</f>
        <v>#N/A</v>
      </c>
      <c r="G4061" s="144" t="e">
        <f aca="false">INDEX(Book_Type,MATCH($B4061,Book,0),1)</f>
        <v>#N/A</v>
      </c>
      <c r="H4061" s="144" t="e">
        <f aca="false">$F4061&amp;$C4061</f>
        <v>#N/A</v>
      </c>
    </row>
    <row r="4062" customFormat="false" ht="12.75" hidden="false" customHeight="false" outlineLevel="0" collapsed="false">
      <c r="D4062" s="144"/>
      <c r="E4062" s="144"/>
      <c r="F4062" s="149" t="e">
        <f aca="false">IF(REF_DT&lt;=LastDay,INDEX(IntraMonth_Buckets,MATCH($A4062,IntraSumMonths,0),1),INDEX(BucketTable,MATCH($A4062,SumMonths,0),1))</f>
        <v>#N/A</v>
      </c>
      <c r="G4062" s="144" t="e">
        <f aca="false">INDEX(Book_Type,MATCH($B4062,Book,0),1)</f>
        <v>#N/A</v>
      </c>
      <c r="H4062" s="144" t="e">
        <f aca="false">$F4062&amp;$C4062</f>
        <v>#N/A</v>
      </c>
    </row>
    <row r="4063" customFormat="false" ht="12.75" hidden="false" customHeight="false" outlineLevel="0" collapsed="false">
      <c r="D4063" s="144"/>
      <c r="E4063" s="144"/>
      <c r="F4063" s="149" t="e">
        <f aca="false">IF(REF_DT&lt;=LastDay,INDEX(IntraMonth_Buckets,MATCH($A4063,IntraSumMonths,0),1),INDEX(BucketTable,MATCH($A4063,SumMonths,0),1))</f>
        <v>#N/A</v>
      </c>
      <c r="G4063" s="144" t="e">
        <f aca="false">INDEX(Book_Type,MATCH($B4063,Book,0),1)</f>
        <v>#N/A</v>
      </c>
      <c r="H4063" s="144" t="e">
        <f aca="false">$F4063&amp;$C4063</f>
        <v>#N/A</v>
      </c>
    </row>
    <row r="4064" customFormat="false" ht="12.75" hidden="false" customHeight="false" outlineLevel="0" collapsed="false">
      <c r="D4064" s="144"/>
      <c r="E4064" s="144"/>
      <c r="F4064" s="149" t="e">
        <f aca="false">IF(REF_DT&lt;=LastDay,INDEX(IntraMonth_Buckets,MATCH($A4064,IntraSumMonths,0),1),INDEX(BucketTable,MATCH($A4064,SumMonths,0),1))</f>
        <v>#N/A</v>
      </c>
      <c r="G4064" s="144" t="e">
        <f aca="false">INDEX(Book_Type,MATCH($B4064,Book,0),1)</f>
        <v>#N/A</v>
      </c>
      <c r="H4064" s="144" t="e">
        <f aca="false">$F4064&amp;$C4064</f>
        <v>#N/A</v>
      </c>
    </row>
    <row r="4065" customFormat="false" ht="12.75" hidden="false" customHeight="false" outlineLevel="0" collapsed="false">
      <c r="D4065" s="144"/>
      <c r="E4065" s="144"/>
      <c r="F4065" s="149" t="e">
        <f aca="false">IF(REF_DT&lt;=LastDay,INDEX(IntraMonth_Buckets,MATCH($A4065,IntraSumMonths,0),1),INDEX(BucketTable,MATCH($A4065,SumMonths,0),1))</f>
        <v>#N/A</v>
      </c>
      <c r="G4065" s="144" t="e">
        <f aca="false">INDEX(Book_Type,MATCH($B4065,Book,0),1)</f>
        <v>#N/A</v>
      </c>
      <c r="H4065" s="144" t="e">
        <f aca="false">$F4065&amp;$C4065</f>
        <v>#N/A</v>
      </c>
    </row>
    <row r="4066" customFormat="false" ht="12.75" hidden="false" customHeight="false" outlineLevel="0" collapsed="false">
      <c r="D4066" s="144"/>
      <c r="E4066" s="144"/>
      <c r="F4066" s="149" t="e">
        <f aca="false">IF(REF_DT&lt;=LastDay,INDEX(IntraMonth_Buckets,MATCH($A4066,IntraSumMonths,0),1),INDEX(BucketTable,MATCH($A4066,SumMonths,0),1))</f>
        <v>#N/A</v>
      </c>
      <c r="G4066" s="144" t="e">
        <f aca="false">INDEX(Book_Type,MATCH($B4066,Book,0),1)</f>
        <v>#N/A</v>
      </c>
      <c r="H4066" s="144" t="e">
        <f aca="false">$F4066&amp;$C4066</f>
        <v>#N/A</v>
      </c>
    </row>
    <row r="4067" customFormat="false" ht="12.75" hidden="false" customHeight="false" outlineLevel="0" collapsed="false">
      <c r="D4067" s="144"/>
      <c r="E4067" s="144"/>
      <c r="F4067" s="149" t="e">
        <f aca="false">IF(REF_DT&lt;=LastDay,INDEX(IntraMonth_Buckets,MATCH($A4067,IntraSumMonths,0),1),INDEX(BucketTable,MATCH($A4067,SumMonths,0),1))</f>
        <v>#N/A</v>
      </c>
      <c r="G4067" s="144" t="e">
        <f aca="false">INDEX(Book_Type,MATCH($B4067,Book,0),1)</f>
        <v>#N/A</v>
      </c>
      <c r="H4067" s="144" t="e">
        <f aca="false">$F4067&amp;$C4067</f>
        <v>#N/A</v>
      </c>
    </row>
    <row r="4068" customFormat="false" ht="12.75" hidden="false" customHeight="false" outlineLevel="0" collapsed="false">
      <c r="D4068" s="144"/>
      <c r="E4068" s="144"/>
      <c r="F4068" s="149" t="e">
        <f aca="false">IF(REF_DT&lt;=LastDay,INDEX(IntraMonth_Buckets,MATCH($A4068,IntraSumMonths,0),1),INDEX(BucketTable,MATCH($A4068,SumMonths,0),1))</f>
        <v>#N/A</v>
      </c>
      <c r="G4068" s="144" t="e">
        <f aca="false">INDEX(Book_Type,MATCH($B4068,Book,0),1)</f>
        <v>#N/A</v>
      </c>
      <c r="H4068" s="144" t="e">
        <f aca="false">$F4068&amp;$C4068</f>
        <v>#N/A</v>
      </c>
    </row>
    <row r="4069" customFormat="false" ht="12.75" hidden="false" customHeight="false" outlineLevel="0" collapsed="false">
      <c r="D4069" s="144"/>
      <c r="E4069" s="144"/>
      <c r="F4069" s="149" t="e">
        <f aca="false">IF(REF_DT&lt;=LastDay,INDEX(IntraMonth_Buckets,MATCH($A4069,IntraSumMonths,0),1),INDEX(BucketTable,MATCH($A4069,SumMonths,0),1))</f>
        <v>#N/A</v>
      </c>
      <c r="G4069" s="144" t="e">
        <f aca="false">INDEX(Book_Type,MATCH($B4069,Book,0),1)</f>
        <v>#N/A</v>
      </c>
      <c r="H4069" s="144" t="e">
        <f aca="false">$F4069&amp;$C4069</f>
        <v>#N/A</v>
      </c>
    </row>
    <row r="4070" customFormat="false" ht="12.75" hidden="false" customHeight="false" outlineLevel="0" collapsed="false">
      <c r="D4070" s="144"/>
      <c r="E4070" s="144"/>
      <c r="F4070" s="149" t="e">
        <f aca="false">IF(REF_DT&lt;=LastDay,INDEX(IntraMonth_Buckets,MATCH($A4070,IntraSumMonths,0),1),INDEX(BucketTable,MATCH($A4070,SumMonths,0),1))</f>
        <v>#N/A</v>
      </c>
      <c r="G4070" s="144" t="e">
        <f aca="false">INDEX(Book_Type,MATCH($B4070,Book,0),1)</f>
        <v>#N/A</v>
      </c>
      <c r="H4070" s="144" t="e">
        <f aca="false">$F4070&amp;$C4070</f>
        <v>#N/A</v>
      </c>
    </row>
    <row r="4071" customFormat="false" ht="12.75" hidden="false" customHeight="false" outlineLevel="0" collapsed="false">
      <c r="D4071" s="144"/>
      <c r="E4071" s="144"/>
      <c r="F4071" s="149" t="e">
        <f aca="false">IF(REF_DT&lt;=LastDay,INDEX(IntraMonth_Buckets,MATCH($A4071,IntraSumMonths,0),1),INDEX(BucketTable,MATCH($A4071,SumMonths,0),1))</f>
        <v>#N/A</v>
      </c>
      <c r="G4071" s="144" t="e">
        <f aca="false">INDEX(Book_Type,MATCH($B4071,Book,0),1)</f>
        <v>#N/A</v>
      </c>
      <c r="H4071" s="144" t="e">
        <f aca="false">$F4071&amp;$C4071</f>
        <v>#N/A</v>
      </c>
    </row>
    <row r="4072" customFormat="false" ht="12.75" hidden="false" customHeight="false" outlineLevel="0" collapsed="false">
      <c r="D4072" s="144"/>
      <c r="E4072" s="144"/>
      <c r="F4072" s="149" t="e">
        <f aca="false">IF(REF_DT&lt;=LastDay,INDEX(IntraMonth_Buckets,MATCH($A4072,IntraSumMonths,0),1),INDEX(BucketTable,MATCH($A4072,SumMonths,0),1))</f>
        <v>#N/A</v>
      </c>
      <c r="G4072" s="144" t="e">
        <f aca="false">INDEX(Book_Type,MATCH($B4072,Book,0),1)</f>
        <v>#N/A</v>
      </c>
      <c r="H4072" s="144" t="e">
        <f aca="false">$F4072&amp;$C4072</f>
        <v>#N/A</v>
      </c>
    </row>
    <row r="4073" customFormat="false" ht="12.75" hidden="false" customHeight="false" outlineLevel="0" collapsed="false">
      <c r="D4073" s="144"/>
      <c r="E4073" s="144"/>
      <c r="F4073" s="149" t="e">
        <f aca="false">IF(REF_DT&lt;=LastDay,INDEX(IntraMonth_Buckets,MATCH($A4073,IntraSumMonths,0),1),INDEX(BucketTable,MATCH($A4073,SumMonths,0),1))</f>
        <v>#N/A</v>
      </c>
      <c r="G4073" s="144" t="e">
        <f aca="false">INDEX(Book_Type,MATCH($B4073,Book,0),1)</f>
        <v>#N/A</v>
      </c>
      <c r="H4073" s="144" t="e">
        <f aca="false">$F4073&amp;$C4073</f>
        <v>#N/A</v>
      </c>
    </row>
    <row r="4074" customFormat="false" ht="12.75" hidden="false" customHeight="false" outlineLevel="0" collapsed="false">
      <c r="D4074" s="144"/>
      <c r="E4074" s="144"/>
      <c r="F4074" s="149" t="e">
        <f aca="false">IF(REF_DT&lt;=LastDay,INDEX(IntraMonth_Buckets,MATCH($A4074,IntraSumMonths,0),1),INDEX(BucketTable,MATCH($A4074,SumMonths,0),1))</f>
        <v>#N/A</v>
      </c>
      <c r="G4074" s="144" t="e">
        <f aca="false">INDEX(Book_Type,MATCH($B4074,Book,0),1)</f>
        <v>#N/A</v>
      </c>
      <c r="H4074" s="144" t="e">
        <f aca="false">$F4074&amp;$C4074</f>
        <v>#N/A</v>
      </c>
    </row>
    <row r="4075" customFormat="false" ht="12.75" hidden="false" customHeight="false" outlineLevel="0" collapsed="false">
      <c r="D4075" s="144"/>
      <c r="E4075" s="144"/>
      <c r="F4075" s="149" t="e">
        <f aca="false">IF(REF_DT&lt;=LastDay,INDEX(IntraMonth_Buckets,MATCH($A4075,IntraSumMonths,0),1),INDEX(BucketTable,MATCH($A4075,SumMonths,0),1))</f>
        <v>#N/A</v>
      </c>
      <c r="G4075" s="144" t="e">
        <f aca="false">INDEX(Book_Type,MATCH($B4075,Book,0),1)</f>
        <v>#N/A</v>
      </c>
      <c r="H4075" s="144" t="e">
        <f aca="false">$F4075&amp;$C4075</f>
        <v>#N/A</v>
      </c>
    </row>
    <row r="4076" customFormat="false" ht="12.75" hidden="false" customHeight="false" outlineLevel="0" collapsed="false">
      <c r="D4076" s="144"/>
      <c r="E4076" s="144"/>
      <c r="F4076" s="149" t="e">
        <f aca="false">IF(REF_DT&lt;=LastDay,INDEX(IntraMonth_Buckets,MATCH($A4076,IntraSumMonths,0),1),INDEX(BucketTable,MATCH($A4076,SumMonths,0),1))</f>
        <v>#N/A</v>
      </c>
      <c r="G4076" s="144" t="e">
        <f aca="false">INDEX(Book_Type,MATCH($B4076,Book,0),1)</f>
        <v>#N/A</v>
      </c>
      <c r="H4076" s="144" t="e">
        <f aca="false">$F4076&amp;$C4076</f>
        <v>#N/A</v>
      </c>
    </row>
    <row r="4077" customFormat="false" ht="12.75" hidden="false" customHeight="false" outlineLevel="0" collapsed="false">
      <c r="D4077" s="144"/>
      <c r="E4077" s="144"/>
      <c r="F4077" s="149" t="e">
        <f aca="false">IF(REF_DT&lt;=LastDay,INDEX(IntraMonth_Buckets,MATCH($A4077,IntraSumMonths,0),1),INDEX(BucketTable,MATCH($A4077,SumMonths,0),1))</f>
        <v>#N/A</v>
      </c>
      <c r="G4077" s="144" t="e">
        <f aca="false">INDEX(Book_Type,MATCH($B4077,Book,0),1)</f>
        <v>#N/A</v>
      </c>
      <c r="H4077" s="144" t="e">
        <f aca="false">$F4077&amp;$C4077</f>
        <v>#N/A</v>
      </c>
    </row>
    <row r="4078" customFormat="false" ht="12.75" hidden="false" customHeight="false" outlineLevel="0" collapsed="false">
      <c r="D4078" s="144"/>
      <c r="E4078" s="144"/>
      <c r="F4078" s="149" t="e">
        <f aca="false">IF(REF_DT&lt;=LastDay,INDEX(IntraMonth_Buckets,MATCH($A4078,IntraSumMonths,0),1),INDEX(BucketTable,MATCH($A4078,SumMonths,0),1))</f>
        <v>#N/A</v>
      </c>
      <c r="G4078" s="144" t="e">
        <f aca="false">INDEX(Book_Type,MATCH($B4078,Book,0),1)</f>
        <v>#N/A</v>
      </c>
      <c r="H4078" s="144" t="e">
        <f aca="false">$F4078&amp;$C4078</f>
        <v>#N/A</v>
      </c>
    </row>
    <row r="4079" customFormat="false" ht="12.75" hidden="false" customHeight="false" outlineLevel="0" collapsed="false">
      <c r="D4079" s="144"/>
      <c r="E4079" s="144"/>
      <c r="F4079" s="149" t="e">
        <f aca="false">IF(REF_DT&lt;=LastDay,INDEX(IntraMonth_Buckets,MATCH($A4079,IntraSumMonths,0),1),INDEX(BucketTable,MATCH($A4079,SumMonths,0),1))</f>
        <v>#N/A</v>
      </c>
      <c r="G4079" s="144" t="e">
        <f aca="false">INDEX(Book_Type,MATCH($B4079,Book,0),1)</f>
        <v>#N/A</v>
      </c>
      <c r="H4079" s="144" t="e">
        <f aca="false">$F4079&amp;$C4079</f>
        <v>#N/A</v>
      </c>
    </row>
    <row r="4080" customFormat="false" ht="12.75" hidden="false" customHeight="false" outlineLevel="0" collapsed="false">
      <c r="D4080" s="144"/>
      <c r="E4080" s="144"/>
      <c r="F4080" s="149" t="e">
        <f aca="false">IF(REF_DT&lt;=LastDay,INDEX(IntraMonth_Buckets,MATCH($A4080,IntraSumMonths,0),1),INDEX(BucketTable,MATCH($A4080,SumMonths,0),1))</f>
        <v>#N/A</v>
      </c>
      <c r="G4080" s="144" t="e">
        <f aca="false">INDEX(Book_Type,MATCH($B4080,Book,0),1)</f>
        <v>#N/A</v>
      </c>
      <c r="H4080" s="144" t="e">
        <f aca="false">$F4080&amp;$C4080</f>
        <v>#N/A</v>
      </c>
    </row>
    <row r="4081" customFormat="false" ht="12.75" hidden="false" customHeight="false" outlineLevel="0" collapsed="false">
      <c r="D4081" s="144"/>
      <c r="E4081" s="144"/>
      <c r="F4081" s="149" t="e">
        <f aca="false">IF(REF_DT&lt;=LastDay,INDEX(IntraMonth_Buckets,MATCH($A4081,IntraSumMonths,0),1),INDEX(BucketTable,MATCH($A4081,SumMonths,0),1))</f>
        <v>#N/A</v>
      </c>
      <c r="G4081" s="144" t="e">
        <f aca="false">INDEX(Book_Type,MATCH($B4081,Book,0),1)</f>
        <v>#N/A</v>
      </c>
      <c r="H4081" s="144" t="e">
        <f aca="false">$F4081&amp;$C4081</f>
        <v>#N/A</v>
      </c>
    </row>
    <row r="4082" customFormat="false" ht="12.75" hidden="false" customHeight="false" outlineLevel="0" collapsed="false">
      <c r="D4082" s="144"/>
      <c r="E4082" s="144"/>
      <c r="F4082" s="149" t="e">
        <f aca="false">IF(REF_DT&lt;=LastDay,INDEX(IntraMonth_Buckets,MATCH($A4082,IntraSumMonths,0),1),INDEX(BucketTable,MATCH($A4082,SumMonths,0),1))</f>
        <v>#N/A</v>
      </c>
      <c r="G4082" s="144" t="e">
        <f aca="false">INDEX(Book_Type,MATCH($B4082,Book,0),1)</f>
        <v>#N/A</v>
      </c>
      <c r="H4082" s="144" t="e">
        <f aca="false">$F4082&amp;$C4082</f>
        <v>#N/A</v>
      </c>
    </row>
    <row r="4083" customFormat="false" ht="12.75" hidden="false" customHeight="false" outlineLevel="0" collapsed="false">
      <c r="D4083" s="144"/>
      <c r="E4083" s="144"/>
      <c r="F4083" s="149" t="e">
        <f aca="false">IF(REF_DT&lt;=LastDay,INDEX(IntraMonth_Buckets,MATCH($A4083,IntraSumMonths,0),1),INDEX(BucketTable,MATCH($A4083,SumMonths,0),1))</f>
        <v>#N/A</v>
      </c>
      <c r="G4083" s="144" t="e">
        <f aca="false">INDEX(Book_Type,MATCH($B4083,Book,0),1)</f>
        <v>#N/A</v>
      </c>
      <c r="H4083" s="144" t="e">
        <f aca="false">$F4083&amp;$C4083</f>
        <v>#N/A</v>
      </c>
    </row>
    <row r="4084" customFormat="false" ht="12.75" hidden="false" customHeight="false" outlineLevel="0" collapsed="false">
      <c r="D4084" s="144"/>
      <c r="E4084" s="144"/>
      <c r="F4084" s="149" t="e">
        <f aca="false">IF(REF_DT&lt;=LastDay,INDEX(IntraMonth_Buckets,MATCH($A4084,IntraSumMonths,0),1),INDEX(BucketTable,MATCH($A4084,SumMonths,0),1))</f>
        <v>#N/A</v>
      </c>
      <c r="G4084" s="144" t="e">
        <f aca="false">INDEX(Book_Type,MATCH($B4084,Book,0),1)</f>
        <v>#N/A</v>
      </c>
      <c r="H4084" s="144" t="e">
        <f aca="false">$F4084&amp;$C4084</f>
        <v>#N/A</v>
      </c>
    </row>
    <row r="4085" customFormat="false" ht="12.75" hidden="false" customHeight="false" outlineLevel="0" collapsed="false">
      <c r="D4085" s="144"/>
      <c r="E4085" s="144"/>
      <c r="F4085" s="149" t="e">
        <f aca="false">IF(REF_DT&lt;=LastDay,INDEX(IntraMonth_Buckets,MATCH($A4085,IntraSumMonths,0),1),INDEX(BucketTable,MATCH($A4085,SumMonths,0),1))</f>
        <v>#N/A</v>
      </c>
      <c r="G4085" s="144" t="e">
        <f aca="false">INDEX(Book_Type,MATCH($B4085,Book,0),1)</f>
        <v>#N/A</v>
      </c>
      <c r="H4085" s="144" t="e">
        <f aca="false">$F4085&amp;$C4085</f>
        <v>#N/A</v>
      </c>
    </row>
    <row r="4086" customFormat="false" ht="12.75" hidden="false" customHeight="false" outlineLevel="0" collapsed="false">
      <c r="D4086" s="144"/>
      <c r="E4086" s="144"/>
      <c r="F4086" s="149" t="e">
        <f aca="false">IF(REF_DT&lt;=LastDay,INDEX(IntraMonth_Buckets,MATCH($A4086,IntraSumMonths,0),1),INDEX(BucketTable,MATCH($A4086,SumMonths,0),1))</f>
        <v>#N/A</v>
      </c>
      <c r="G4086" s="144" t="e">
        <f aca="false">INDEX(Book_Type,MATCH($B4086,Book,0),1)</f>
        <v>#N/A</v>
      </c>
      <c r="H4086" s="144" t="e">
        <f aca="false">$F4086&amp;$C4086</f>
        <v>#N/A</v>
      </c>
    </row>
    <row r="4087" customFormat="false" ht="12.75" hidden="false" customHeight="false" outlineLevel="0" collapsed="false">
      <c r="D4087" s="144"/>
      <c r="E4087" s="144"/>
      <c r="F4087" s="149" t="e">
        <f aca="false">IF(REF_DT&lt;=LastDay,INDEX(IntraMonth_Buckets,MATCH($A4087,IntraSumMonths,0),1),INDEX(BucketTable,MATCH($A4087,SumMonths,0),1))</f>
        <v>#N/A</v>
      </c>
      <c r="G4087" s="144" t="e">
        <f aca="false">INDEX(Book_Type,MATCH($B4087,Book,0),1)</f>
        <v>#N/A</v>
      </c>
      <c r="H4087" s="144" t="e">
        <f aca="false">$F4087&amp;$C4087</f>
        <v>#N/A</v>
      </c>
    </row>
    <row r="4088" customFormat="false" ht="12.75" hidden="false" customHeight="false" outlineLevel="0" collapsed="false">
      <c r="D4088" s="144"/>
      <c r="E4088" s="144"/>
      <c r="F4088" s="149" t="e">
        <f aca="false">IF(REF_DT&lt;=LastDay,INDEX(IntraMonth_Buckets,MATCH($A4088,IntraSumMonths,0),1),INDEX(BucketTable,MATCH($A4088,SumMonths,0),1))</f>
        <v>#N/A</v>
      </c>
      <c r="G4088" s="144" t="e">
        <f aca="false">INDEX(Book_Type,MATCH($B4088,Book,0),1)</f>
        <v>#N/A</v>
      </c>
      <c r="H4088" s="144" t="e">
        <f aca="false">$F4088&amp;$C4088</f>
        <v>#N/A</v>
      </c>
    </row>
    <row r="4089" customFormat="false" ht="12.75" hidden="false" customHeight="false" outlineLevel="0" collapsed="false">
      <c r="D4089" s="144"/>
      <c r="E4089" s="144"/>
      <c r="F4089" s="149" t="e">
        <f aca="false">IF(REF_DT&lt;=LastDay,INDEX(IntraMonth_Buckets,MATCH($A4089,IntraSumMonths,0),1),INDEX(BucketTable,MATCH($A4089,SumMonths,0),1))</f>
        <v>#N/A</v>
      </c>
      <c r="G4089" s="144" t="e">
        <f aca="false">INDEX(Book_Type,MATCH($B4089,Book,0),1)</f>
        <v>#N/A</v>
      </c>
      <c r="H4089" s="144" t="e">
        <f aca="false">$F4089&amp;$C4089</f>
        <v>#N/A</v>
      </c>
    </row>
    <row r="4090" customFormat="false" ht="12.75" hidden="false" customHeight="false" outlineLevel="0" collapsed="false">
      <c r="D4090" s="144"/>
      <c r="E4090" s="144"/>
      <c r="F4090" s="149" t="e">
        <f aca="false">IF(REF_DT&lt;=LastDay,INDEX(IntraMonth_Buckets,MATCH($A4090,IntraSumMonths,0),1),INDEX(BucketTable,MATCH($A4090,SumMonths,0),1))</f>
        <v>#N/A</v>
      </c>
      <c r="G4090" s="144" t="e">
        <f aca="false">INDEX(Book_Type,MATCH($B4090,Book,0),1)</f>
        <v>#N/A</v>
      </c>
      <c r="H4090" s="144" t="e">
        <f aca="false">$F4090&amp;$C4090</f>
        <v>#N/A</v>
      </c>
    </row>
    <row r="4091" customFormat="false" ht="12.75" hidden="false" customHeight="false" outlineLevel="0" collapsed="false">
      <c r="D4091" s="144"/>
      <c r="E4091" s="144"/>
      <c r="F4091" s="149" t="e">
        <f aca="false">IF(REF_DT&lt;=LastDay,INDEX(IntraMonth_Buckets,MATCH($A4091,IntraSumMonths,0),1),INDEX(BucketTable,MATCH($A4091,SumMonths,0),1))</f>
        <v>#N/A</v>
      </c>
      <c r="G4091" s="144" t="e">
        <f aca="false">INDEX(Book_Type,MATCH($B4091,Book,0),1)</f>
        <v>#N/A</v>
      </c>
      <c r="H4091" s="144" t="e">
        <f aca="false">$F4091&amp;$C4091</f>
        <v>#N/A</v>
      </c>
    </row>
    <row r="4092" customFormat="false" ht="12.75" hidden="false" customHeight="false" outlineLevel="0" collapsed="false">
      <c r="D4092" s="144"/>
      <c r="E4092" s="144"/>
      <c r="F4092" s="149" t="e">
        <f aca="false">IF(REF_DT&lt;=LastDay,INDEX(IntraMonth_Buckets,MATCH($A4092,IntraSumMonths,0),1),INDEX(BucketTable,MATCH($A4092,SumMonths,0),1))</f>
        <v>#N/A</v>
      </c>
      <c r="G4092" s="144" t="e">
        <f aca="false">INDEX(Book_Type,MATCH($B4092,Book,0),1)</f>
        <v>#N/A</v>
      </c>
      <c r="H4092" s="144" t="e">
        <f aca="false">$F4092&amp;$C4092</f>
        <v>#N/A</v>
      </c>
    </row>
    <row r="4093" customFormat="false" ht="12.75" hidden="false" customHeight="false" outlineLevel="0" collapsed="false">
      <c r="D4093" s="144"/>
      <c r="E4093" s="144"/>
      <c r="F4093" s="149" t="e">
        <f aca="false">IF(REF_DT&lt;=LastDay,INDEX(IntraMonth_Buckets,MATCH($A4093,IntraSumMonths,0),1),INDEX(BucketTable,MATCH($A4093,SumMonths,0),1))</f>
        <v>#N/A</v>
      </c>
      <c r="G4093" s="144" t="e">
        <f aca="false">INDEX(Book_Type,MATCH($B4093,Book,0),1)</f>
        <v>#N/A</v>
      </c>
      <c r="H4093" s="144" t="e">
        <f aca="false">$F4093&amp;$C4093</f>
        <v>#N/A</v>
      </c>
    </row>
    <row r="4094" customFormat="false" ht="12.75" hidden="false" customHeight="false" outlineLevel="0" collapsed="false">
      <c r="D4094" s="144"/>
      <c r="E4094" s="144"/>
      <c r="F4094" s="149" t="e">
        <f aca="false">IF(REF_DT&lt;=LastDay,INDEX(IntraMonth_Buckets,MATCH($A4094,IntraSumMonths,0),1),INDEX(BucketTable,MATCH($A4094,SumMonths,0),1))</f>
        <v>#N/A</v>
      </c>
      <c r="G4094" s="144" t="e">
        <f aca="false">INDEX(Book_Type,MATCH($B4094,Book,0),1)</f>
        <v>#N/A</v>
      </c>
      <c r="H4094" s="144" t="e">
        <f aca="false">$F4094&amp;$C4094</f>
        <v>#N/A</v>
      </c>
    </row>
    <row r="4095" customFormat="false" ht="12.75" hidden="false" customHeight="false" outlineLevel="0" collapsed="false">
      <c r="D4095" s="144"/>
      <c r="E4095" s="144"/>
      <c r="F4095" s="149" t="e">
        <f aca="false">IF(REF_DT&lt;=LastDay,INDEX(IntraMonth_Buckets,MATCH($A4095,IntraSumMonths,0),1),INDEX(BucketTable,MATCH($A4095,SumMonths,0),1))</f>
        <v>#N/A</v>
      </c>
      <c r="G4095" s="144" t="e">
        <f aca="false">INDEX(Book_Type,MATCH($B4095,Book,0),1)</f>
        <v>#N/A</v>
      </c>
      <c r="H4095" s="144" t="e">
        <f aca="false">$F4095&amp;$C4095</f>
        <v>#N/A</v>
      </c>
    </row>
    <row r="4096" customFormat="false" ht="12.75" hidden="false" customHeight="false" outlineLevel="0" collapsed="false">
      <c r="D4096" s="144"/>
      <c r="E4096" s="144"/>
      <c r="F4096" s="149" t="e">
        <f aca="false">IF(REF_DT&lt;=LastDay,INDEX(IntraMonth_Buckets,MATCH($A4096,IntraSumMonths,0),1),INDEX(BucketTable,MATCH($A4096,SumMonths,0),1))</f>
        <v>#N/A</v>
      </c>
      <c r="G4096" s="144" t="e">
        <f aca="false">INDEX(Book_Type,MATCH($B4096,Book,0),1)</f>
        <v>#N/A</v>
      </c>
      <c r="H4096" s="144" t="e">
        <f aca="false">$F4096&amp;$C4096</f>
        <v>#N/A</v>
      </c>
    </row>
    <row r="4097" customFormat="false" ht="12.75" hidden="false" customHeight="false" outlineLevel="0" collapsed="false">
      <c r="D4097" s="144"/>
      <c r="E4097" s="144"/>
      <c r="F4097" s="149" t="e">
        <f aca="false">IF(REF_DT&lt;=LastDay,INDEX(IntraMonth_Buckets,MATCH($A4097,IntraSumMonths,0),1),INDEX(BucketTable,MATCH($A4097,SumMonths,0),1))</f>
        <v>#N/A</v>
      </c>
      <c r="G4097" s="144" t="e">
        <f aca="false">INDEX(Book_Type,MATCH($B4097,Book,0),1)</f>
        <v>#N/A</v>
      </c>
      <c r="H4097" s="144" t="e">
        <f aca="false">$F4097&amp;$C4097</f>
        <v>#N/A</v>
      </c>
    </row>
    <row r="4098" customFormat="false" ht="12.75" hidden="false" customHeight="false" outlineLevel="0" collapsed="false">
      <c r="D4098" s="144"/>
      <c r="E4098" s="144"/>
      <c r="F4098" s="149" t="e">
        <f aca="false">IF(REF_DT&lt;=LastDay,INDEX(IntraMonth_Buckets,MATCH($A4098,IntraSumMonths,0),1),INDEX(BucketTable,MATCH($A4098,SumMonths,0),1))</f>
        <v>#N/A</v>
      </c>
      <c r="G4098" s="144" t="e">
        <f aca="false">INDEX(Book_Type,MATCH($B4098,Book,0),1)</f>
        <v>#N/A</v>
      </c>
      <c r="H4098" s="144" t="e">
        <f aca="false">$F4098&amp;$C4098</f>
        <v>#N/A</v>
      </c>
    </row>
    <row r="4099" customFormat="false" ht="12.75" hidden="false" customHeight="false" outlineLevel="0" collapsed="false">
      <c r="D4099" s="144"/>
      <c r="E4099" s="144"/>
      <c r="F4099" s="149" t="e">
        <f aca="false">IF(REF_DT&lt;=LastDay,INDEX(IntraMonth_Buckets,MATCH($A4099,IntraSumMonths,0),1),INDEX(BucketTable,MATCH($A4099,SumMonths,0),1))</f>
        <v>#N/A</v>
      </c>
      <c r="G4099" s="144" t="e">
        <f aca="false">INDEX(Book_Type,MATCH($B4099,Book,0),1)</f>
        <v>#N/A</v>
      </c>
      <c r="H4099" s="144" t="e">
        <f aca="false">$F4099&amp;$C4099</f>
        <v>#N/A</v>
      </c>
    </row>
    <row r="4100" customFormat="false" ht="12.75" hidden="false" customHeight="false" outlineLevel="0" collapsed="false">
      <c r="D4100" s="144"/>
      <c r="E4100" s="144"/>
      <c r="F4100" s="149" t="e">
        <f aca="false">IF(REF_DT&lt;=LastDay,INDEX(IntraMonth_Buckets,MATCH($A4100,IntraSumMonths,0),1),INDEX(BucketTable,MATCH($A4100,SumMonths,0),1))</f>
        <v>#N/A</v>
      </c>
      <c r="G4100" s="144" t="e">
        <f aca="false">INDEX(Book_Type,MATCH($B4100,Book,0),1)</f>
        <v>#N/A</v>
      </c>
      <c r="H4100" s="144" t="e">
        <f aca="false">$F4100&amp;$C4100</f>
        <v>#N/A</v>
      </c>
    </row>
    <row r="4101" customFormat="false" ht="12.75" hidden="false" customHeight="false" outlineLevel="0" collapsed="false">
      <c r="D4101" s="144"/>
      <c r="E4101" s="144"/>
      <c r="F4101" s="149" t="e">
        <f aca="false">IF(REF_DT&lt;=LastDay,INDEX(IntraMonth_Buckets,MATCH($A4101,IntraSumMonths,0),1),INDEX(BucketTable,MATCH($A4101,SumMonths,0),1))</f>
        <v>#N/A</v>
      </c>
      <c r="G4101" s="144" t="e">
        <f aca="false">INDEX(Book_Type,MATCH($B4101,Book,0),1)</f>
        <v>#N/A</v>
      </c>
      <c r="H4101" s="144" t="e">
        <f aca="false">$F4101&amp;$C4101</f>
        <v>#N/A</v>
      </c>
    </row>
    <row r="4102" customFormat="false" ht="12.75" hidden="false" customHeight="false" outlineLevel="0" collapsed="false">
      <c r="D4102" s="144"/>
      <c r="E4102" s="144"/>
      <c r="F4102" s="149" t="e">
        <f aca="false">IF(REF_DT&lt;=LastDay,INDEX(IntraMonth_Buckets,MATCH($A4102,IntraSumMonths,0),1),INDEX(BucketTable,MATCH($A4102,SumMonths,0),1))</f>
        <v>#N/A</v>
      </c>
      <c r="G4102" s="144" t="e">
        <f aca="false">INDEX(Book_Type,MATCH($B4102,Book,0),1)</f>
        <v>#N/A</v>
      </c>
      <c r="H4102" s="144" t="e">
        <f aca="false">$F4102&amp;$C4102</f>
        <v>#N/A</v>
      </c>
    </row>
    <row r="4103" customFormat="false" ht="12.75" hidden="false" customHeight="false" outlineLevel="0" collapsed="false">
      <c r="D4103" s="144"/>
      <c r="E4103" s="144"/>
      <c r="F4103" s="149" t="e">
        <f aca="false">IF(REF_DT&lt;=LastDay,INDEX(IntraMonth_Buckets,MATCH($A4103,IntraSumMonths,0),1),INDEX(BucketTable,MATCH($A4103,SumMonths,0),1))</f>
        <v>#N/A</v>
      </c>
      <c r="G4103" s="144" t="e">
        <f aca="false">INDEX(Book_Type,MATCH($B4103,Book,0),1)</f>
        <v>#N/A</v>
      </c>
      <c r="H4103" s="144" t="e">
        <f aca="false">$F4103&amp;$C4103</f>
        <v>#N/A</v>
      </c>
    </row>
    <row r="4104" customFormat="false" ht="12.75" hidden="false" customHeight="false" outlineLevel="0" collapsed="false">
      <c r="D4104" s="144"/>
      <c r="E4104" s="144"/>
      <c r="F4104" s="149" t="e">
        <f aca="false">IF(REF_DT&lt;=LastDay,INDEX(IntraMonth_Buckets,MATCH($A4104,IntraSumMonths,0),1),INDEX(BucketTable,MATCH($A4104,SumMonths,0),1))</f>
        <v>#N/A</v>
      </c>
      <c r="G4104" s="144" t="e">
        <f aca="false">INDEX(Book_Type,MATCH($B4104,Book,0),1)</f>
        <v>#N/A</v>
      </c>
      <c r="H4104" s="144" t="e">
        <f aca="false">$F4104&amp;$C4104</f>
        <v>#N/A</v>
      </c>
    </row>
    <row r="4105" customFormat="false" ht="12.75" hidden="false" customHeight="false" outlineLevel="0" collapsed="false">
      <c r="D4105" s="144"/>
      <c r="E4105" s="144"/>
      <c r="F4105" s="149" t="e">
        <f aca="false">IF(REF_DT&lt;=LastDay,INDEX(IntraMonth_Buckets,MATCH($A4105,IntraSumMonths,0),1),INDEX(BucketTable,MATCH($A4105,SumMonths,0),1))</f>
        <v>#N/A</v>
      </c>
      <c r="G4105" s="144" t="e">
        <f aca="false">INDEX(Book_Type,MATCH($B4105,Book,0),1)</f>
        <v>#N/A</v>
      </c>
      <c r="H4105" s="144" t="e">
        <f aca="false">$F4105&amp;$C4105</f>
        <v>#N/A</v>
      </c>
    </row>
    <row r="4106" customFormat="false" ht="12.75" hidden="false" customHeight="false" outlineLevel="0" collapsed="false">
      <c r="D4106" s="144"/>
      <c r="E4106" s="144"/>
      <c r="F4106" s="149" t="e">
        <f aca="false">IF(REF_DT&lt;=LastDay,INDEX(IntraMonth_Buckets,MATCH($A4106,IntraSumMonths,0),1),INDEX(BucketTable,MATCH($A4106,SumMonths,0),1))</f>
        <v>#N/A</v>
      </c>
      <c r="G4106" s="144" t="e">
        <f aca="false">INDEX(Book_Type,MATCH($B4106,Book,0),1)</f>
        <v>#N/A</v>
      </c>
      <c r="H4106" s="144" t="e">
        <f aca="false">$F4106&amp;$C4106</f>
        <v>#N/A</v>
      </c>
    </row>
    <row r="4107" customFormat="false" ht="12.75" hidden="false" customHeight="false" outlineLevel="0" collapsed="false">
      <c r="D4107" s="144"/>
      <c r="E4107" s="144"/>
      <c r="F4107" s="149" t="e">
        <f aca="false">IF(REF_DT&lt;=LastDay,INDEX(IntraMonth_Buckets,MATCH($A4107,IntraSumMonths,0),1),INDEX(BucketTable,MATCH($A4107,SumMonths,0),1))</f>
        <v>#N/A</v>
      </c>
      <c r="G4107" s="144" t="e">
        <f aca="false">INDEX(Book_Type,MATCH($B4107,Book,0),1)</f>
        <v>#N/A</v>
      </c>
      <c r="H4107" s="144" t="e">
        <f aca="false">$F4107&amp;$C4107</f>
        <v>#N/A</v>
      </c>
    </row>
    <row r="4108" customFormat="false" ht="12.75" hidden="false" customHeight="false" outlineLevel="0" collapsed="false">
      <c r="D4108" s="144"/>
      <c r="E4108" s="144"/>
      <c r="F4108" s="149" t="e">
        <f aca="false">IF(REF_DT&lt;=LastDay,INDEX(IntraMonth_Buckets,MATCH($A4108,IntraSumMonths,0),1),INDEX(BucketTable,MATCH($A4108,SumMonths,0),1))</f>
        <v>#N/A</v>
      </c>
      <c r="G4108" s="144" t="e">
        <f aca="false">INDEX(Book_Type,MATCH($B4108,Book,0),1)</f>
        <v>#N/A</v>
      </c>
      <c r="H4108" s="144" t="e">
        <f aca="false">$F4108&amp;$C4108</f>
        <v>#N/A</v>
      </c>
    </row>
    <row r="4109" customFormat="false" ht="12.75" hidden="false" customHeight="false" outlineLevel="0" collapsed="false">
      <c r="D4109" s="144"/>
      <c r="E4109" s="144"/>
      <c r="F4109" s="149" t="e">
        <f aca="false">IF(REF_DT&lt;=LastDay,INDEX(IntraMonth_Buckets,MATCH($A4109,IntraSumMonths,0),1),INDEX(BucketTable,MATCH($A4109,SumMonths,0),1))</f>
        <v>#N/A</v>
      </c>
      <c r="G4109" s="144" t="e">
        <f aca="false">INDEX(Book_Type,MATCH($B4109,Book,0),1)</f>
        <v>#N/A</v>
      </c>
      <c r="H4109" s="144" t="e">
        <f aca="false">$F4109&amp;$C4109</f>
        <v>#N/A</v>
      </c>
    </row>
    <row r="4110" customFormat="false" ht="12.75" hidden="false" customHeight="false" outlineLevel="0" collapsed="false">
      <c r="D4110" s="144"/>
      <c r="E4110" s="144"/>
      <c r="F4110" s="149" t="e">
        <f aca="false">IF(REF_DT&lt;=LastDay,INDEX(IntraMonth_Buckets,MATCH($A4110,IntraSumMonths,0),1),INDEX(BucketTable,MATCH($A4110,SumMonths,0),1))</f>
        <v>#N/A</v>
      </c>
      <c r="G4110" s="144" t="e">
        <f aca="false">INDEX(Book_Type,MATCH($B4110,Book,0),1)</f>
        <v>#N/A</v>
      </c>
      <c r="H4110" s="144" t="e">
        <f aca="false">$F4110&amp;$C4110</f>
        <v>#N/A</v>
      </c>
    </row>
    <row r="4111" customFormat="false" ht="12.75" hidden="false" customHeight="false" outlineLevel="0" collapsed="false">
      <c r="D4111" s="144"/>
      <c r="E4111" s="144"/>
      <c r="F4111" s="149" t="e">
        <f aca="false">IF(REF_DT&lt;=LastDay,INDEX(IntraMonth_Buckets,MATCH($A4111,IntraSumMonths,0),1),INDEX(BucketTable,MATCH($A4111,SumMonths,0),1))</f>
        <v>#N/A</v>
      </c>
      <c r="G4111" s="144" t="e">
        <f aca="false">INDEX(Book_Type,MATCH($B4111,Book,0),1)</f>
        <v>#N/A</v>
      </c>
      <c r="H4111" s="144" t="e">
        <f aca="false">$F4111&amp;$C4111</f>
        <v>#N/A</v>
      </c>
    </row>
    <row r="4112" customFormat="false" ht="12.75" hidden="false" customHeight="false" outlineLevel="0" collapsed="false">
      <c r="D4112" s="144"/>
      <c r="E4112" s="144"/>
      <c r="F4112" s="149" t="e">
        <f aca="false">IF(REF_DT&lt;=LastDay,INDEX(IntraMonth_Buckets,MATCH($A4112,IntraSumMonths,0),1),INDEX(BucketTable,MATCH($A4112,SumMonths,0),1))</f>
        <v>#N/A</v>
      </c>
      <c r="G4112" s="144" t="e">
        <f aca="false">INDEX(Book_Type,MATCH($B4112,Book,0),1)</f>
        <v>#N/A</v>
      </c>
      <c r="H4112" s="144" t="e">
        <f aca="false">$F4112&amp;$C4112</f>
        <v>#N/A</v>
      </c>
    </row>
    <row r="4113" customFormat="false" ht="12.75" hidden="false" customHeight="false" outlineLevel="0" collapsed="false">
      <c r="D4113" s="144"/>
      <c r="E4113" s="144"/>
      <c r="F4113" s="149" t="e">
        <f aca="false">IF(REF_DT&lt;=LastDay,INDEX(IntraMonth_Buckets,MATCH($A4113,IntraSumMonths,0),1),INDEX(BucketTable,MATCH($A4113,SumMonths,0),1))</f>
        <v>#N/A</v>
      </c>
      <c r="G4113" s="144" t="e">
        <f aca="false">INDEX(Book_Type,MATCH($B4113,Book,0),1)</f>
        <v>#N/A</v>
      </c>
      <c r="H4113" s="144" t="e">
        <f aca="false">$F4113&amp;$C4113</f>
        <v>#N/A</v>
      </c>
    </row>
    <row r="4114" customFormat="false" ht="12.75" hidden="false" customHeight="false" outlineLevel="0" collapsed="false">
      <c r="D4114" s="144"/>
      <c r="E4114" s="144"/>
      <c r="F4114" s="149" t="e">
        <f aca="false">IF(REF_DT&lt;=LastDay,INDEX(IntraMonth_Buckets,MATCH($A4114,IntraSumMonths,0),1),INDEX(BucketTable,MATCH($A4114,SumMonths,0),1))</f>
        <v>#N/A</v>
      </c>
      <c r="G4114" s="144" t="e">
        <f aca="false">INDEX(Book_Type,MATCH($B4114,Book,0),1)</f>
        <v>#N/A</v>
      </c>
      <c r="H4114" s="144" t="e">
        <f aca="false">$F4114&amp;$C4114</f>
        <v>#N/A</v>
      </c>
    </row>
    <row r="4115" customFormat="false" ht="12.75" hidden="false" customHeight="false" outlineLevel="0" collapsed="false">
      <c r="D4115" s="144"/>
      <c r="E4115" s="144"/>
      <c r="F4115" s="149" t="e">
        <f aca="false">IF(REF_DT&lt;=LastDay,INDEX(IntraMonth_Buckets,MATCH($A4115,IntraSumMonths,0),1),INDEX(BucketTable,MATCH($A4115,SumMonths,0),1))</f>
        <v>#N/A</v>
      </c>
      <c r="G4115" s="144" t="e">
        <f aca="false">INDEX(Book_Type,MATCH($B4115,Book,0),1)</f>
        <v>#N/A</v>
      </c>
      <c r="H4115" s="144" t="e">
        <f aca="false">$F4115&amp;$C4115</f>
        <v>#N/A</v>
      </c>
    </row>
    <row r="4116" customFormat="false" ht="12.75" hidden="false" customHeight="false" outlineLevel="0" collapsed="false">
      <c r="D4116" s="144"/>
      <c r="E4116" s="144"/>
      <c r="F4116" s="149" t="e">
        <f aca="false">IF(REF_DT&lt;=LastDay,INDEX(IntraMonth_Buckets,MATCH($A4116,IntraSumMonths,0),1),INDEX(BucketTable,MATCH($A4116,SumMonths,0),1))</f>
        <v>#N/A</v>
      </c>
      <c r="G4116" s="144" t="e">
        <f aca="false">INDEX(Book_Type,MATCH($B4116,Book,0),1)</f>
        <v>#N/A</v>
      </c>
      <c r="H4116" s="144" t="e">
        <f aca="false">$F4116&amp;$C4116</f>
        <v>#N/A</v>
      </c>
    </row>
    <row r="4117" customFormat="false" ht="12.75" hidden="false" customHeight="false" outlineLevel="0" collapsed="false">
      <c r="D4117" s="144"/>
      <c r="E4117" s="144"/>
      <c r="F4117" s="149" t="e">
        <f aca="false">IF(REF_DT&lt;=LastDay,INDEX(IntraMonth_Buckets,MATCH($A4117,IntraSumMonths,0),1),INDEX(BucketTable,MATCH($A4117,SumMonths,0),1))</f>
        <v>#N/A</v>
      </c>
      <c r="G4117" s="144" t="e">
        <f aca="false">INDEX(Book_Type,MATCH($B4117,Book,0),1)</f>
        <v>#N/A</v>
      </c>
      <c r="H4117" s="144" t="e">
        <f aca="false">$F4117&amp;$C4117</f>
        <v>#N/A</v>
      </c>
    </row>
    <row r="4118" customFormat="false" ht="12.75" hidden="false" customHeight="false" outlineLevel="0" collapsed="false">
      <c r="D4118" s="144"/>
      <c r="E4118" s="144"/>
      <c r="F4118" s="149" t="e">
        <f aca="false">IF(REF_DT&lt;=LastDay,INDEX(IntraMonth_Buckets,MATCH($A4118,IntraSumMonths,0),1),INDEX(BucketTable,MATCH($A4118,SumMonths,0),1))</f>
        <v>#N/A</v>
      </c>
      <c r="G4118" s="144" t="e">
        <f aca="false">INDEX(Book_Type,MATCH($B4118,Book,0),1)</f>
        <v>#N/A</v>
      </c>
      <c r="H4118" s="144" t="e">
        <f aca="false">$F4118&amp;$C4118</f>
        <v>#N/A</v>
      </c>
    </row>
    <row r="4119" customFormat="false" ht="12.75" hidden="false" customHeight="false" outlineLevel="0" collapsed="false">
      <c r="D4119" s="144"/>
      <c r="E4119" s="144"/>
      <c r="F4119" s="149" t="e">
        <f aca="false">IF(REF_DT&lt;=LastDay,INDEX(IntraMonth_Buckets,MATCH($A4119,IntraSumMonths,0),1),INDEX(BucketTable,MATCH($A4119,SumMonths,0),1))</f>
        <v>#N/A</v>
      </c>
      <c r="G4119" s="144" t="e">
        <f aca="false">INDEX(Book_Type,MATCH($B4119,Book,0),1)</f>
        <v>#N/A</v>
      </c>
      <c r="H4119" s="144" t="e">
        <f aca="false">$F4119&amp;$C4119</f>
        <v>#N/A</v>
      </c>
    </row>
    <row r="4120" customFormat="false" ht="12.75" hidden="false" customHeight="false" outlineLevel="0" collapsed="false">
      <c r="D4120" s="144"/>
      <c r="E4120" s="144"/>
      <c r="F4120" s="149" t="e">
        <f aca="false">IF(REF_DT&lt;=LastDay,INDEX(IntraMonth_Buckets,MATCH($A4120,IntraSumMonths,0),1),INDEX(BucketTable,MATCH($A4120,SumMonths,0),1))</f>
        <v>#N/A</v>
      </c>
      <c r="G4120" s="144" t="e">
        <f aca="false">INDEX(Book_Type,MATCH($B4120,Book,0),1)</f>
        <v>#N/A</v>
      </c>
      <c r="H4120" s="144" t="e">
        <f aca="false">$F4120&amp;$C4120</f>
        <v>#N/A</v>
      </c>
    </row>
    <row r="4121" customFormat="false" ht="12.75" hidden="false" customHeight="false" outlineLevel="0" collapsed="false">
      <c r="D4121" s="144"/>
      <c r="E4121" s="144"/>
      <c r="F4121" s="149" t="e">
        <f aca="false">IF(REF_DT&lt;=LastDay,INDEX(IntraMonth_Buckets,MATCH($A4121,IntraSumMonths,0),1),INDEX(BucketTable,MATCH($A4121,SumMonths,0),1))</f>
        <v>#N/A</v>
      </c>
      <c r="G4121" s="144" t="e">
        <f aca="false">INDEX(Book_Type,MATCH($B4121,Book,0),1)</f>
        <v>#N/A</v>
      </c>
      <c r="H4121" s="144" t="e">
        <f aca="false">$F4121&amp;$C4121</f>
        <v>#N/A</v>
      </c>
    </row>
    <row r="4122" customFormat="false" ht="12.75" hidden="false" customHeight="false" outlineLevel="0" collapsed="false">
      <c r="D4122" s="144"/>
      <c r="E4122" s="144"/>
      <c r="F4122" s="149" t="e">
        <f aca="false">IF(REF_DT&lt;=LastDay,INDEX(IntraMonth_Buckets,MATCH($A4122,IntraSumMonths,0),1),INDEX(BucketTable,MATCH($A4122,SumMonths,0),1))</f>
        <v>#N/A</v>
      </c>
      <c r="G4122" s="144" t="e">
        <f aca="false">INDEX(Book_Type,MATCH($B4122,Book,0),1)</f>
        <v>#N/A</v>
      </c>
      <c r="H4122" s="144" t="e">
        <f aca="false">$F4122&amp;$C4122</f>
        <v>#N/A</v>
      </c>
    </row>
    <row r="4123" customFormat="false" ht="12.75" hidden="false" customHeight="false" outlineLevel="0" collapsed="false">
      <c r="D4123" s="144"/>
      <c r="E4123" s="144"/>
      <c r="F4123" s="149" t="e">
        <f aca="false">IF(REF_DT&lt;=LastDay,INDEX(IntraMonth_Buckets,MATCH($A4123,IntraSumMonths,0),1),INDEX(BucketTable,MATCH($A4123,SumMonths,0),1))</f>
        <v>#N/A</v>
      </c>
      <c r="G4123" s="144" t="e">
        <f aca="false">INDEX(Book_Type,MATCH($B4123,Book,0),1)</f>
        <v>#N/A</v>
      </c>
      <c r="H4123" s="144" t="e">
        <f aca="false">$F4123&amp;$C4123</f>
        <v>#N/A</v>
      </c>
    </row>
    <row r="4124" customFormat="false" ht="12.75" hidden="false" customHeight="false" outlineLevel="0" collapsed="false">
      <c r="D4124" s="144"/>
      <c r="E4124" s="144"/>
      <c r="F4124" s="149" t="e">
        <f aca="false">IF(REF_DT&lt;=LastDay,INDEX(IntraMonth_Buckets,MATCH($A4124,IntraSumMonths,0),1),INDEX(BucketTable,MATCH($A4124,SumMonths,0),1))</f>
        <v>#N/A</v>
      </c>
      <c r="G4124" s="144" t="e">
        <f aca="false">INDEX(Book_Type,MATCH($B4124,Book,0),1)</f>
        <v>#N/A</v>
      </c>
      <c r="H4124" s="144" t="e">
        <f aca="false">$F4124&amp;$C4124</f>
        <v>#N/A</v>
      </c>
    </row>
    <row r="4125" customFormat="false" ht="12.75" hidden="false" customHeight="false" outlineLevel="0" collapsed="false">
      <c r="D4125" s="144"/>
      <c r="E4125" s="144"/>
      <c r="F4125" s="149" t="e">
        <f aca="false">IF(REF_DT&lt;=LastDay,INDEX(IntraMonth_Buckets,MATCH($A4125,IntraSumMonths,0),1),INDEX(BucketTable,MATCH($A4125,SumMonths,0),1))</f>
        <v>#N/A</v>
      </c>
      <c r="G4125" s="144" t="e">
        <f aca="false">INDEX(Book_Type,MATCH($B4125,Book,0),1)</f>
        <v>#N/A</v>
      </c>
      <c r="H4125" s="144" t="e">
        <f aca="false">$F4125&amp;$C4125</f>
        <v>#N/A</v>
      </c>
    </row>
    <row r="4126" customFormat="false" ht="12.75" hidden="false" customHeight="false" outlineLevel="0" collapsed="false">
      <c r="D4126" s="144"/>
      <c r="E4126" s="144"/>
      <c r="F4126" s="149" t="e">
        <f aca="false">IF(REF_DT&lt;=LastDay,INDEX(IntraMonth_Buckets,MATCH($A4126,IntraSumMonths,0),1),INDEX(BucketTable,MATCH($A4126,SumMonths,0),1))</f>
        <v>#N/A</v>
      </c>
      <c r="G4126" s="144" t="e">
        <f aca="false">INDEX(Book_Type,MATCH($B4126,Book,0),1)</f>
        <v>#N/A</v>
      </c>
      <c r="H4126" s="144" t="e">
        <f aca="false">$F4126&amp;$C4126</f>
        <v>#N/A</v>
      </c>
    </row>
    <row r="4127" customFormat="false" ht="12.75" hidden="false" customHeight="false" outlineLevel="0" collapsed="false">
      <c r="D4127" s="144"/>
      <c r="E4127" s="144"/>
      <c r="F4127" s="149" t="e">
        <f aca="false">IF(REF_DT&lt;=LastDay,INDEX(IntraMonth_Buckets,MATCH($A4127,IntraSumMonths,0),1),INDEX(BucketTable,MATCH($A4127,SumMonths,0),1))</f>
        <v>#N/A</v>
      </c>
      <c r="G4127" s="144" t="e">
        <f aca="false">INDEX(Book_Type,MATCH($B4127,Book,0),1)</f>
        <v>#N/A</v>
      </c>
      <c r="H4127" s="144" t="e">
        <f aca="false">$F4127&amp;$C4127</f>
        <v>#N/A</v>
      </c>
    </row>
    <row r="4128" customFormat="false" ht="12.75" hidden="false" customHeight="false" outlineLevel="0" collapsed="false">
      <c r="D4128" s="144"/>
      <c r="E4128" s="144"/>
      <c r="F4128" s="149" t="e">
        <f aca="false">IF(REF_DT&lt;=LastDay,INDEX(IntraMonth_Buckets,MATCH($A4128,IntraSumMonths,0),1),INDEX(BucketTable,MATCH($A4128,SumMonths,0),1))</f>
        <v>#N/A</v>
      </c>
      <c r="G4128" s="144" t="e">
        <f aca="false">INDEX(Book_Type,MATCH($B4128,Book,0),1)</f>
        <v>#N/A</v>
      </c>
      <c r="H4128" s="144" t="e">
        <f aca="false">$F4128&amp;$C4128</f>
        <v>#N/A</v>
      </c>
    </row>
    <row r="4129" customFormat="false" ht="12.75" hidden="false" customHeight="false" outlineLevel="0" collapsed="false">
      <c r="D4129" s="144"/>
      <c r="E4129" s="144"/>
      <c r="F4129" s="149" t="e">
        <f aca="false">IF(REF_DT&lt;=LastDay,INDEX(IntraMonth_Buckets,MATCH($A4129,IntraSumMonths,0),1),INDEX(BucketTable,MATCH($A4129,SumMonths,0),1))</f>
        <v>#N/A</v>
      </c>
      <c r="G4129" s="144" t="e">
        <f aca="false">INDEX(Book_Type,MATCH($B4129,Book,0),1)</f>
        <v>#N/A</v>
      </c>
      <c r="H4129" s="144" t="e">
        <f aca="false">$F4129&amp;$C4129</f>
        <v>#N/A</v>
      </c>
    </row>
    <row r="4130" customFormat="false" ht="12.75" hidden="false" customHeight="false" outlineLevel="0" collapsed="false">
      <c r="D4130" s="144"/>
      <c r="E4130" s="144"/>
      <c r="F4130" s="149" t="e">
        <f aca="false">IF(REF_DT&lt;=LastDay,INDEX(IntraMonth_Buckets,MATCH($A4130,IntraSumMonths,0),1),INDEX(BucketTable,MATCH($A4130,SumMonths,0),1))</f>
        <v>#N/A</v>
      </c>
      <c r="G4130" s="144" t="e">
        <f aca="false">INDEX(Book_Type,MATCH($B4130,Book,0),1)</f>
        <v>#N/A</v>
      </c>
      <c r="H4130" s="144" t="e">
        <f aca="false">$F4130&amp;$C4130</f>
        <v>#N/A</v>
      </c>
    </row>
    <row r="4131" customFormat="false" ht="12.75" hidden="false" customHeight="false" outlineLevel="0" collapsed="false">
      <c r="D4131" s="144"/>
      <c r="E4131" s="144"/>
      <c r="F4131" s="149" t="e">
        <f aca="false">IF(REF_DT&lt;=LastDay,INDEX(IntraMonth_Buckets,MATCH($A4131,IntraSumMonths,0),1),INDEX(BucketTable,MATCH($A4131,SumMonths,0),1))</f>
        <v>#N/A</v>
      </c>
      <c r="G4131" s="144" t="e">
        <f aca="false">INDEX(Book_Type,MATCH($B4131,Book,0),1)</f>
        <v>#N/A</v>
      </c>
      <c r="H4131" s="144" t="e">
        <f aca="false">$F4131&amp;$C4131</f>
        <v>#N/A</v>
      </c>
    </row>
    <row r="4132" customFormat="false" ht="12.75" hidden="false" customHeight="false" outlineLevel="0" collapsed="false">
      <c r="D4132" s="144"/>
      <c r="E4132" s="144"/>
      <c r="F4132" s="149" t="e">
        <f aca="false">IF(REF_DT&lt;=LastDay,INDEX(IntraMonth_Buckets,MATCH($A4132,IntraSumMonths,0),1),INDEX(BucketTable,MATCH($A4132,SumMonths,0),1))</f>
        <v>#N/A</v>
      </c>
      <c r="G4132" s="144" t="e">
        <f aca="false">INDEX(Book_Type,MATCH($B4132,Book,0),1)</f>
        <v>#N/A</v>
      </c>
      <c r="H4132" s="144" t="e">
        <f aca="false">$F4132&amp;$C4132</f>
        <v>#N/A</v>
      </c>
    </row>
    <row r="4133" customFormat="false" ht="12.75" hidden="false" customHeight="false" outlineLevel="0" collapsed="false">
      <c r="D4133" s="144"/>
      <c r="E4133" s="144"/>
      <c r="F4133" s="149" t="e">
        <f aca="false">IF(REF_DT&lt;=LastDay,INDEX(IntraMonth_Buckets,MATCH($A4133,IntraSumMonths,0),1),INDEX(BucketTable,MATCH($A4133,SumMonths,0),1))</f>
        <v>#N/A</v>
      </c>
      <c r="G4133" s="144" t="e">
        <f aca="false">INDEX(Book_Type,MATCH($B4133,Book,0),1)</f>
        <v>#N/A</v>
      </c>
      <c r="H4133" s="144" t="e">
        <f aca="false">$F4133&amp;$C4133</f>
        <v>#N/A</v>
      </c>
    </row>
    <row r="4134" customFormat="false" ht="12.75" hidden="false" customHeight="false" outlineLevel="0" collapsed="false">
      <c r="D4134" s="144"/>
      <c r="E4134" s="144"/>
      <c r="F4134" s="149" t="e">
        <f aca="false">IF(REF_DT&lt;=LastDay,INDEX(IntraMonth_Buckets,MATCH($A4134,IntraSumMonths,0),1),INDEX(BucketTable,MATCH($A4134,SumMonths,0),1))</f>
        <v>#N/A</v>
      </c>
      <c r="G4134" s="144" t="e">
        <f aca="false">INDEX(Book_Type,MATCH($B4134,Book,0),1)</f>
        <v>#N/A</v>
      </c>
      <c r="H4134" s="144" t="e">
        <f aca="false">$F4134&amp;$C4134</f>
        <v>#N/A</v>
      </c>
    </row>
    <row r="4135" customFormat="false" ht="12.75" hidden="false" customHeight="false" outlineLevel="0" collapsed="false">
      <c r="D4135" s="144"/>
      <c r="E4135" s="144"/>
      <c r="F4135" s="149" t="e">
        <f aca="false">IF(REF_DT&lt;=LastDay,INDEX(IntraMonth_Buckets,MATCH($A4135,IntraSumMonths,0),1),INDEX(BucketTable,MATCH($A4135,SumMonths,0),1))</f>
        <v>#N/A</v>
      </c>
      <c r="G4135" s="144" t="e">
        <f aca="false">INDEX(Book_Type,MATCH($B4135,Book,0),1)</f>
        <v>#N/A</v>
      </c>
      <c r="H4135" s="144" t="e">
        <f aca="false">$F4135&amp;$C4135</f>
        <v>#N/A</v>
      </c>
    </row>
    <row r="4136" customFormat="false" ht="12.75" hidden="false" customHeight="false" outlineLevel="0" collapsed="false">
      <c r="D4136" s="144"/>
      <c r="E4136" s="144"/>
      <c r="F4136" s="149" t="e">
        <f aca="false">IF(REF_DT&lt;=LastDay,INDEX(IntraMonth_Buckets,MATCH($A4136,IntraSumMonths,0),1),INDEX(BucketTable,MATCH($A4136,SumMonths,0),1))</f>
        <v>#N/A</v>
      </c>
      <c r="G4136" s="144" t="e">
        <f aca="false">INDEX(Book_Type,MATCH($B4136,Book,0),1)</f>
        <v>#N/A</v>
      </c>
      <c r="H4136" s="144" t="e">
        <f aca="false">$F4136&amp;$C4136</f>
        <v>#N/A</v>
      </c>
    </row>
    <row r="4137" customFormat="false" ht="12.75" hidden="false" customHeight="false" outlineLevel="0" collapsed="false">
      <c r="D4137" s="144"/>
      <c r="E4137" s="144"/>
      <c r="F4137" s="149" t="e">
        <f aca="false">IF(REF_DT&lt;=LastDay,INDEX(IntraMonth_Buckets,MATCH($A4137,IntraSumMonths,0),1),INDEX(BucketTable,MATCH($A4137,SumMonths,0),1))</f>
        <v>#N/A</v>
      </c>
      <c r="G4137" s="144" t="e">
        <f aca="false">INDEX(Book_Type,MATCH($B4137,Book,0),1)</f>
        <v>#N/A</v>
      </c>
      <c r="H4137" s="144" t="e">
        <f aca="false">$F4137&amp;$C4137</f>
        <v>#N/A</v>
      </c>
    </row>
    <row r="4138" customFormat="false" ht="12.75" hidden="false" customHeight="false" outlineLevel="0" collapsed="false">
      <c r="D4138" s="144"/>
      <c r="E4138" s="144"/>
      <c r="F4138" s="149" t="e">
        <f aca="false">IF(REF_DT&lt;=LastDay,INDEX(IntraMonth_Buckets,MATCH($A4138,IntraSumMonths,0),1),INDEX(BucketTable,MATCH($A4138,SumMonths,0),1))</f>
        <v>#N/A</v>
      </c>
      <c r="G4138" s="144" t="e">
        <f aca="false">INDEX(Book_Type,MATCH($B4138,Book,0),1)</f>
        <v>#N/A</v>
      </c>
      <c r="H4138" s="144" t="e">
        <f aca="false">$F4138&amp;$C4138</f>
        <v>#N/A</v>
      </c>
    </row>
    <row r="4139" customFormat="false" ht="12.75" hidden="false" customHeight="false" outlineLevel="0" collapsed="false">
      <c r="D4139" s="144"/>
      <c r="E4139" s="144"/>
      <c r="F4139" s="149" t="e">
        <f aca="false">IF(REF_DT&lt;=LastDay,INDEX(IntraMonth_Buckets,MATCH($A4139,IntraSumMonths,0),1),INDEX(BucketTable,MATCH($A4139,SumMonths,0),1))</f>
        <v>#N/A</v>
      </c>
      <c r="G4139" s="144" t="e">
        <f aca="false">INDEX(Book_Type,MATCH($B4139,Book,0),1)</f>
        <v>#N/A</v>
      </c>
      <c r="H4139" s="144" t="e">
        <f aca="false">$F4139&amp;$C4139</f>
        <v>#N/A</v>
      </c>
    </row>
    <row r="4140" customFormat="false" ht="12.75" hidden="false" customHeight="false" outlineLevel="0" collapsed="false">
      <c r="D4140" s="144"/>
      <c r="E4140" s="144"/>
      <c r="F4140" s="149" t="e">
        <f aca="false">IF(REF_DT&lt;=LastDay,INDEX(IntraMonth_Buckets,MATCH($A4140,IntraSumMonths,0),1),INDEX(BucketTable,MATCH($A4140,SumMonths,0),1))</f>
        <v>#N/A</v>
      </c>
      <c r="G4140" s="144" t="e">
        <f aca="false">INDEX(Book_Type,MATCH($B4140,Book,0),1)</f>
        <v>#N/A</v>
      </c>
      <c r="H4140" s="144" t="e">
        <f aca="false">$F4140&amp;$C4140</f>
        <v>#N/A</v>
      </c>
    </row>
    <row r="4141" customFormat="false" ht="12.75" hidden="false" customHeight="false" outlineLevel="0" collapsed="false">
      <c r="D4141" s="144"/>
      <c r="E4141" s="144"/>
      <c r="F4141" s="149" t="e">
        <f aca="false">IF(REF_DT&lt;=LastDay,INDEX(IntraMonth_Buckets,MATCH($A4141,IntraSumMonths,0),1),INDEX(BucketTable,MATCH($A4141,SumMonths,0),1))</f>
        <v>#N/A</v>
      </c>
      <c r="G4141" s="144" t="e">
        <f aca="false">INDEX(Book_Type,MATCH($B4141,Book,0),1)</f>
        <v>#N/A</v>
      </c>
      <c r="H4141" s="144" t="e">
        <f aca="false">$F4141&amp;$C4141</f>
        <v>#N/A</v>
      </c>
    </row>
    <row r="4142" customFormat="false" ht="12.75" hidden="false" customHeight="false" outlineLevel="0" collapsed="false">
      <c r="D4142" s="144"/>
      <c r="E4142" s="144"/>
      <c r="F4142" s="149" t="e">
        <f aca="false">IF(REF_DT&lt;=LastDay,INDEX(IntraMonth_Buckets,MATCH($A4142,IntraSumMonths,0),1),INDEX(BucketTable,MATCH($A4142,SumMonths,0),1))</f>
        <v>#N/A</v>
      </c>
      <c r="G4142" s="144" t="e">
        <f aca="false">INDEX(Book_Type,MATCH($B4142,Book,0),1)</f>
        <v>#N/A</v>
      </c>
      <c r="H4142" s="144" t="e">
        <f aca="false">$F4142&amp;$C4142</f>
        <v>#N/A</v>
      </c>
    </row>
    <row r="4143" customFormat="false" ht="12.75" hidden="false" customHeight="false" outlineLevel="0" collapsed="false">
      <c r="D4143" s="144"/>
      <c r="E4143" s="144"/>
      <c r="F4143" s="149" t="e">
        <f aca="false">IF(REF_DT&lt;=LastDay,INDEX(IntraMonth_Buckets,MATCH($A4143,IntraSumMonths,0),1),INDEX(BucketTable,MATCH($A4143,SumMonths,0),1))</f>
        <v>#N/A</v>
      </c>
      <c r="G4143" s="144" t="e">
        <f aca="false">INDEX(Book_Type,MATCH($B4143,Book,0),1)</f>
        <v>#N/A</v>
      </c>
      <c r="H4143" s="144" t="e">
        <f aca="false">$F4143&amp;$C4143</f>
        <v>#N/A</v>
      </c>
    </row>
    <row r="4144" customFormat="false" ht="12.75" hidden="false" customHeight="false" outlineLevel="0" collapsed="false">
      <c r="D4144" s="144"/>
      <c r="E4144" s="144"/>
      <c r="F4144" s="149" t="e">
        <f aca="false">IF(REF_DT&lt;=LastDay,INDEX(IntraMonth_Buckets,MATCH($A4144,IntraSumMonths,0),1),INDEX(BucketTable,MATCH($A4144,SumMonths,0),1))</f>
        <v>#N/A</v>
      </c>
      <c r="G4144" s="144" t="e">
        <f aca="false">INDEX(Book_Type,MATCH($B4144,Book,0),1)</f>
        <v>#N/A</v>
      </c>
      <c r="H4144" s="144" t="e">
        <f aca="false">$F4144&amp;$C4144</f>
        <v>#N/A</v>
      </c>
    </row>
    <row r="4145" customFormat="false" ht="12.75" hidden="false" customHeight="false" outlineLevel="0" collapsed="false">
      <c r="D4145" s="144"/>
      <c r="E4145" s="144"/>
      <c r="F4145" s="149" t="e">
        <f aca="false">IF(REF_DT&lt;=LastDay,INDEX(IntraMonth_Buckets,MATCH($A4145,IntraSumMonths,0),1),INDEX(BucketTable,MATCH($A4145,SumMonths,0),1))</f>
        <v>#N/A</v>
      </c>
      <c r="G4145" s="144" t="e">
        <f aca="false">INDEX(Book_Type,MATCH($B4145,Book,0),1)</f>
        <v>#N/A</v>
      </c>
      <c r="H4145" s="144" t="e">
        <f aca="false">$F4145&amp;$C4145</f>
        <v>#N/A</v>
      </c>
    </row>
    <row r="4146" customFormat="false" ht="12.75" hidden="false" customHeight="false" outlineLevel="0" collapsed="false">
      <c r="D4146" s="144"/>
      <c r="E4146" s="144"/>
      <c r="F4146" s="149" t="e">
        <f aca="false">IF(REF_DT&lt;=LastDay,INDEX(IntraMonth_Buckets,MATCH($A4146,IntraSumMonths,0),1),INDEX(BucketTable,MATCH($A4146,SumMonths,0),1))</f>
        <v>#N/A</v>
      </c>
      <c r="G4146" s="144" t="e">
        <f aca="false">INDEX(Book_Type,MATCH($B4146,Book,0),1)</f>
        <v>#N/A</v>
      </c>
      <c r="H4146" s="144" t="e">
        <f aca="false">$F4146&amp;$C4146</f>
        <v>#N/A</v>
      </c>
    </row>
    <row r="4147" customFormat="false" ht="12.75" hidden="false" customHeight="false" outlineLevel="0" collapsed="false">
      <c r="D4147" s="144"/>
      <c r="E4147" s="144"/>
      <c r="F4147" s="149" t="e">
        <f aca="false">IF(REF_DT&lt;=LastDay,INDEX(IntraMonth_Buckets,MATCH($A4147,IntraSumMonths,0),1),INDEX(BucketTable,MATCH($A4147,SumMonths,0),1))</f>
        <v>#N/A</v>
      </c>
      <c r="G4147" s="144" t="e">
        <f aca="false">INDEX(Book_Type,MATCH($B4147,Book,0),1)</f>
        <v>#N/A</v>
      </c>
      <c r="H4147" s="144" t="e">
        <f aca="false">$F4147&amp;$C4147</f>
        <v>#N/A</v>
      </c>
    </row>
    <row r="4148" customFormat="false" ht="12.75" hidden="false" customHeight="false" outlineLevel="0" collapsed="false">
      <c r="D4148" s="144"/>
      <c r="E4148" s="144"/>
      <c r="F4148" s="149" t="e">
        <f aca="false">IF(REF_DT&lt;=LastDay,INDEX(IntraMonth_Buckets,MATCH($A4148,IntraSumMonths,0),1),INDEX(BucketTable,MATCH($A4148,SumMonths,0),1))</f>
        <v>#N/A</v>
      </c>
      <c r="G4148" s="144" t="e">
        <f aca="false">INDEX(Book_Type,MATCH($B4148,Book,0),1)</f>
        <v>#N/A</v>
      </c>
      <c r="H4148" s="144" t="e">
        <f aca="false">$F4148&amp;$C4148</f>
        <v>#N/A</v>
      </c>
    </row>
    <row r="4149" customFormat="false" ht="12.75" hidden="false" customHeight="false" outlineLevel="0" collapsed="false">
      <c r="D4149" s="144"/>
      <c r="E4149" s="144"/>
      <c r="F4149" s="149" t="e">
        <f aca="false">IF(REF_DT&lt;=LastDay,INDEX(IntraMonth_Buckets,MATCH($A4149,IntraSumMonths,0),1),INDEX(BucketTable,MATCH($A4149,SumMonths,0),1))</f>
        <v>#N/A</v>
      </c>
      <c r="G4149" s="144" t="e">
        <f aca="false">INDEX(Book_Type,MATCH($B4149,Book,0),1)</f>
        <v>#N/A</v>
      </c>
      <c r="H4149" s="144" t="e">
        <f aca="false">$F4149&amp;$C4149</f>
        <v>#N/A</v>
      </c>
    </row>
    <row r="4150" customFormat="false" ht="12.75" hidden="false" customHeight="false" outlineLevel="0" collapsed="false">
      <c r="D4150" s="144"/>
      <c r="E4150" s="144"/>
      <c r="F4150" s="149" t="e">
        <f aca="false">IF(REF_DT&lt;=LastDay,INDEX(IntraMonth_Buckets,MATCH($A4150,IntraSumMonths,0),1),INDEX(BucketTable,MATCH($A4150,SumMonths,0),1))</f>
        <v>#N/A</v>
      </c>
      <c r="G4150" s="144" t="e">
        <f aca="false">INDEX(Book_Type,MATCH($B4150,Book,0),1)</f>
        <v>#N/A</v>
      </c>
      <c r="H4150" s="144" t="e">
        <f aca="false">$F4150&amp;$C4150</f>
        <v>#N/A</v>
      </c>
    </row>
    <row r="4151" customFormat="false" ht="12.75" hidden="false" customHeight="false" outlineLevel="0" collapsed="false">
      <c r="D4151" s="144"/>
      <c r="E4151" s="144"/>
      <c r="F4151" s="149" t="e">
        <f aca="false">IF(REF_DT&lt;=LastDay,INDEX(IntraMonth_Buckets,MATCH($A4151,IntraSumMonths,0),1),INDEX(BucketTable,MATCH($A4151,SumMonths,0),1))</f>
        <v>#N/A</v>
      </c>
      <c r="G4151" s="144" t="e">
        <f aca="false">INDEX(Book_Type,MATCH($B4151,Book,0),1)</f>
        <v>#N/A</v>
      </c>
      <c r="H4151" s="144" t="e">
        <f aca="false">$F4151&amp;$C4151</f>
        <v>#N/A</v>
      </c>
    </row>
    <row r="4152" customFormat="false" ht="12.75" hidden="false" customHeight="false" outlineLevel="0" collapsed="false">
      <c r="D4152" s="144"/>
      <c r="E4152" s="144"/>
      <c r="F4152" s="149" t="e">
        <f aca="false">IF(REF_DT&lt;=LastDay,INDEX(IntraMonth_Buckets,MATCH($A4152,IntraSumMonths,0),1),INDEX(BucketTable,MATCH($A4152,SumMonths,0),1))</f>
        <v>#N/A</v>
      </c>
      <c r="G4152" s="144" t="e">
        <f aca="false">INDEX(Book_Type,MATCH($B4152,Book,0),1)</f>
        <v>#N/A</v>
      </c>
      <c r="H4152" s="144" t="e">
        <f aca="false">$F4152&amp;$C4152</f>
        <v>#N/A</v>
      </c>
    </row>
    <row r="4153" customFormat="false" ht="12.75" hidden="false" customHeight="false" outlineLevel="0" collapsed="false">
      <c r="D4153" s="144"/>
      <c r="E4153" s="144"/>
      <c r="F4153" s="149" t="e">
        <f aca="false">IF(REF_DT&lt;=LastDay,INDEX(IntraMonth_Buckets,MATCH($A4153,IntraSumMonths,0),1),INDEX(BucketTable,MATCH($A4153,SumMonths,0),1))</f>
        <v>#N/A</v>
      </c>
      <c r="G4153" s="144" t="e">
        <f aca="false">INDEX(Book_Type,MATCH($B4153,Book,0),1)</f>
        <v>#N/A</v>
      </c>
      <c r="H4153" s="144" t="e">
        <f aca="false">$F4153&amp;$C4153</f>
        <v>#N/A</v>
      </c>
    </row>
    <row r="4154" customFormat="false" ht="12.75" hidden="false" customHeight="false" outlineLevel="0" collapsed="false">
      <c r="D4154" s="144"/>
      <c r="E4154" s="144"/>
      <c r="F4154" s="149" t="e">
        <f aca="false">IF(REF_DT&lt;=LastDay,INDEX(IntraMonth_Buckets,MATCH($A4154,IntraSumMonths,0),1),INDEX(BucketTable,MATCH($A4154,SumMonths,0),1))</f>
        <v>#N/A</v>
      </c>
      <c r="G4154" s="144" t="e">
        <f aca="false">INDEX(Book_Type,MATCH($B4154,Book,0),1)</f>
        <v>#N/A</v>
      </c>
      <c r="H4154" s="144" t="e">
        <f aca="false">$F4154&amp;$C4154</f>
        <v>#N/A</v>
      </c>
    </row>
    <row r="4155" customFormat="false" ht="12.75" hidden="false" customHeight="false" outlineLevel="0" collapsed="false">
      <c r="D4155" s="144"/>
      <c r="E4155" s="144"/>
      <c r="F4155" s="149" t="e">
        <f aca="false">IF(REF_DT&lt;=LastDay,INDEX(IntraMonth_Buckets,MATCH($A4155,IntraSumMonths,0),1),INDEX(BucketTable,MATCH($A4155,SumMonths,0),1))</f>
        <v>#N/A</v>
      </c>
      <c r="G4155" s="144" t="e">
        <f aca="false">INDEX(Book_Type,MATCH($B4155,Book,0),1)</f>
        <v>#N/A</v>
      </c>
      <c r="H4155" s="144" t="e">
        <f aca="false">$F4155&amp;$C4155</f>
        <v>#N/A</v>
      </c>
    </row>
    <row r="4156" customFormat="false" ht="12.75" hidden="false" customHeight="false" outlineLevel="0" collapsed="false">
      <c r="D4156" s="144"/>
      <c r="E4156" s="144"/>
      <c r="F4156" s="149" t="e">
        <f aca="false">IF(REF_DT&lt;=LastDay,INDEX(IntraMonth_Buckets,MATCH($A4156,IntraSumMonths,0),1),INDEX(BucketTable,MATCH($A4156,SumMonths,0),1))</f>
        <v>#N/A</v>
      </c>
      <c r="G4156" s="144" t="e">
        <f aca="false">INDEX(Book_Type,MATCH($B4156,Book,0),1)</f>
        <v>#N/A</v>
      </c>
      <c r="H4156" s="144" t="e">
        <f aca="false">$F4156&amp;$C4156</f>
        <v>#N/A</v>
      </c>
    </row>
    <row r="4157" customFormat="false" ht="12.75" hidden="false" customHeight="false" outlineLevel="0" collapsed="false">
      <c r="D4157" s="144"/>
      <c r="E4157" s="144"/>
      <c r="F4157" s="149" t="e">
        <f aca="false">IF(REF_DT&lt;=LastDay,INDEX(IntraMonth_Buckets,MATCH($A4157,IntraSumMonths,0),1),INDEX(BucketTable,MATCH($A4157,SumMonths,0),1))</f>
        <v>#N/A</v>
      </c>
      <c r="G4157" s="144" t="e">
        <f aca="false">INDEX(Book_Type,MATCH($B4157,Book,0),1)</f>
        <v>#N/A</v>
      </c>
      <c r="H4157" s="144" t="e">
        <f aca="false">$F4157&amp;$C4157</f>
        <v>#N/A</v>
      </c>
    </row>
    <row r="4158" customFormat="false" ht="12.75" hidden="false" customHeight="false" outlineLevel="0" collapsed="false">
      <c r="D4158" s="144"/>
      <c r="E4158" s="144"/>
      <c r="F4158" s="149" t="e">
        <f aca="false">IF(REF_DT&lt;=LastDay,INDEX(IntraMonth_Buckets,MATCH($A4158,IntraSumMonths,0),1),INDEX(BucketTable,MATCH($A4158,SumMonths,0),1))</f>
        <v>#N/A</v>
      </c>
      <c r="G4158" s="144" t="e">
        <f aca="false">INDEX(Book_Type,MATCH($B4158,Book,0),1)</f>
        <v>#N/A</v>
      </c>
      <c r="H4158" s="144" t="e">
        <f aca="false">$F4158&amp;$C4158</f>
        <v>#N/A</v>
      </c>
    </row>
    <row r="4159" customFormat="false" ht="12.75" hidden="false" customHeight="false" outlineLevel="0" collapsed="false">
      <c r="D4159" s="144"/>
      <c r="E4159" s="144"/>
      <c r="F4159" s="149" t="e">
        <f aca="false">IF(REF_DT&lt;=LastDay,INDEX(IntraMonth_Buckets,MATCH($A4159,IntraSumMonths,0),1),INDEX(BucketTable,MATCH($A4159,SumMonths,0),1))</f>
        <v>#N/A</v>
      </c>
      <c r="G4159" s="144" t="e">
        <f aca="false">INDEX(Book_Type,MATCH($B4159,Book,0),1)</f>
        <v>#N/A</v>
      </c>
      <c r="H4159" s="144" t="e">
        <f aca="false">$F4159&amp;$C4159</f>
        <v>#N/A</v>
      </c>
    </row>
    <row r="4160" customFormat="false" ht="12.75" hidden="false" customHeight="false" outlineLevel="0" collapsed="false">
      <c r="D4160" s="144"/>
      <c r="E4160" s="144"/>
      <c r="F4160" s="149" t="e">
        <f aca="false">IF(REF_DT&lt;=LastDay,INDEX(IntraMonth_Buckets,MATCH($A4160,IntraSumMonths,0),1),INDEX(BucketTable,MATCH($A4160,SumMonths,0),1))</f>
        <v>#N/A</v>
      </c>
      <c r="G4160" s="144" t="e">
        <f aca="false">INDEX(Book_Type,MATCH($B4160,Book,0),1)</f>
        <v>#N/A</v>
      </c>
      <c r="H4160" s="144" t="e">
        <f aca="false">$F4160&amp;$C4160</f>
        <v>#N/A</v>
      </c>
    </row>
    <row r="4161" customFormat="false" ht="12.75" hidden="false" customHeight="false" outlineLevel="0" collapsed="false">
      <c r="D4161" s="144"/>
      <c r="E4161" s="144"/>
      <c r="F4161" s="149" t="e">
        <f aca="false">IF(REF_DT&lt;=LastDay,INDEX(IntraMonth_Buckets,MATCH($A4161,IntraSumMonths,0),1),INDEX(BucketTable,MATCH($A4161,SumMonths,0),1))</f>
        <v>#N/A</v>
      </c>
      <c r="G4161" s="144" t="e">
        <f aca="false">INDEX(Book_Type,MATCH($B4161,Book,0),1)</f>
        <v>#N/A</v>
      </c>
      <c r="H4161" s="144" t="e">
        <f aca="false">$F4161&amp;$C4161</f>
        <v>#N/A</v>
      </c>
    </row>
    <row r="4162" customFormat="false" ht="12.75" hidden="false" customHeight="false" outlineLevel="0" collapsed="false">
      <c r="D4162" s="144"/>
      <c r="E4162" s="144"/>
      <c r="F4162" s="149" t="e">
        <f aca="false">IF(REF_DT&lt;=LastDay,INDEX(IntraMonth_Buckets,MATCH($A4162,IntraSumMonths,0),1),INDEX(BucketTable,MATCH($A4162,SumMonths,0),1))</f>
        <v>#N/A</v>
      </c>
      <c r="G4162" s="144" t="e">
        <f aca="false">INDEX(Book_Type,MATCH($B4162,Book,0),1)</f>
        <v>#N/A</v>
      </c>
      <c r="H4162" s="144" t="e">
        <f aca="false">$F4162&amp;$C4162</f>
        <v>#N/A</v>
      </c>
    </row>
    <row r="4163" customFormat="false" ht="12.75" hidden="false" customHeight="false" outlineLevel="0" collapsed="false">
      <c r="D4163" s="144"/>
      <c r="E4163" s="144"/>
      <c r="F4163" s="149" t="e">
        <f aca="false">IF(REF_DT&lt;=LastDay,INDEX(IntraMonth_Buckets,MATCH($A4163,IntraSumMonths,0),1),INDEX(BucketTable,MATCH($A4163,SumMonths,0),1))</f>
        <v>#N/A</v>
      </c>
      <c r="G4163" s="144" t="e">
        <f aca="false">INDEX(Book_Type,MATCH($B4163,Book,0),1)</f>
        <v>#N/A</v>
      </c>
      <c r="H4163" s="144" t="e">
        <f aca="false">$F4163&amp;$C4163</f>
        <v>#N/A</v>
      </c>
    </row>
    <row r="4164" customFormat="false" ht="12.75" hidden="false" customHeight="false" outlineLevel="0" collapsed="false">
      <c r="D4164" s="144"/>
      <c r="E4164" s="144"/>
      <c r="F4164" s="149" t="e">
        <f aca="false">IF(REF_DT&lt;=LastDay,INDEX(IntraMonth_Buckets,MATCH($A4164,IntraSumMonths,0),1),INDEX(BucketTable,MATCH($A4164,SumMonths,0),1))</f>
        <v>#N/A</v>
      </c>
      <c r="G4164" s="144" t="e">
        <f aca="false">INDEX(Book_Type,MATCH($B4164,Book,0),1)</f>
        <v>#N/A</v>
      </c>
      <c r="H4164" s="144" t="e">
        <f aca="false">$F4164&amp;$C4164</f>
        <v>#N/A</v>
      </c>
    </row>
    <row r="4165" customFormat="false" ht="12.75" hidden="false" customHeight="false" outlineLevel="0" collapsed="false">
      <c r="D4165" s="144"/>
      <c r="E4165" s="144"/>
      <c r="F4165" s="149" t="e">
        <f aca="false">IF(REF_DT&lt;=LastDay,INDEX(IntraMonth_Buckets,MATCH($A4165,IntraSumMonths,0),1),INDEX(BucketTable,MATCH($A4165,SumMonths,0),1))</f>
        <v>#N/A</v>
      </c>
      <c r="G4165" s="144" t="e">
        <f aca="false">INDEX(Book_Type,MATCH($B4165,Book,0),1)</f>
        <v>#N/A</v>
      </c>
      <c r="H4165" s="144" t="e">
        <f aca="false">$F4165&amp;$C4165</f>
        <v>#N/A</v>
      </c>
    </row>
    <row r="4166" customFormat="false" ht="12.75" hidden="false" customHeight="false" outlineLevel="0" collapsed="false">
      <c r="D4166" s="144"/>
      <c r="E4166" s="144"/>
      <c r="F4166" s="149" t="e">
        <f aca="false">IF(REF_DT&lt;=LastDay,INDEX(IntraMonth_Buckets,MATCH($A4166,IntraSumMonths,0),1),INDEX(BucketTable,MATCH($A4166,SumMonths,0),1))</f>
        <v>#N/A</v>
      </c>
      <c r="G4166" s="144" t="e">
        <f aca="false">INDEX(Book_Type,MATCH($B4166,Book,0),1)</f>
        <v>#N/A</v>
      </c>
      <c r="H4166" s="144" t="e">
        <f aca="false">$F4166&amp;$C4166</f>
        <v>#N/A</v>
      </c>
    </row>
    <row r="4167" customFormat="false" ht="12.75" hidden="false" customHeight="false" outlineLevel="0" collapsed="false">
      <c r="D4167" s="144"/>
      <c r="E4167" s="144"/>
      <c r="F4167" s="149" t="e">
        <f aca="false">IF(REF_DT&lt;=LastDay,INDEX(IntraMonth_Buckets,MATCH($A4167,IntraSumMonths,0),1),INDEX(BucketTable,MATCH($A4167,SumMonths,0),1))</f>
        <v>#N/A</v>
      </c>
      <c r="G4167" s="144" t="e">
        <f aca="false">INDEX(Book_Type,MATCH($B4167,Book,0),1)</f>
        <v>#N/A</v>
      </c>
      <c r="H4167" s="144" t="e">
        <f aca="false">$F4167&amp;$C4167</f>
        <v>#N/A</v>
      </c>
    </row>
    <row r="4168" customFormat="false" ht="12.75" hidden="false" customHeight="false" outlineLevel="0" collapsed="false">
      <c r="D4168" s="144"/>
      <c r="E4168" s="144"/>
      <c r="F4168" s="149" t="e">
        <f aca="false">IF(REF_DT&lt;=LastDay,INDEX(IntraMonth_Buckets,MATCH($A4168,IntraSumMonths,0),1),INDEX(BucketTable,MATCH($A4168,SumMonths,0),1))</f>
        <v>#N/A</v>
      </c>
      <c r="G4168" s="144" t="e">
        <f aca="false">INDEX(Book_Type,MATCH($B4168,Book,0),1)</f>
        <v>#N/A</v>
      </c>
      <c r="H4168" s="144" t="e">
        <f aca="false">$F4168&amp;$C4168</f>
        <v>#N/A</v>
      </c>
    </row>
    <row r="4169" customFormat="false" ht="12.75" hidden="false" customHeight="false" outlineLevel="0" collapsed="false">
      <c r="D4169" s="144"/>
      <c r="E4169" s="144"/>
      <c r="F4169" s="149" t="e">
        <f aca="false">IF(REF_DT&lt;=LastDay,INDEX(IntraMonth_Buckets,MATCH($A4169,IntraSumMonths,0),1),INDEX(BucketTable,MATCH($A4169,SumMonths,0),1))</f>
        <v>#N/A</v>
      </c>
      <c r="G4169" s="144" t="e">
        <f aca="false">INDEX(Book_Type,MATCH($B4169,Book,0),1)</f>
        <v>#N/A</v>
      </c>
      <c r="H4169" s="144" t="e">
        <f aca="false">$F4169&amp;$C4169</f>
        <v>#N/A</v>
      </c>
    </row>
    <row r="4170" customFormat="false" ht="12.75" hidden="false" customHeight="false" outlineLevel="0" collapsed="false">
      <c r="D4170" s="144"/>
      <c r="E4170" s="144"/>
      <c r="F4170" s="149" t="e">
        <f aca="false">IF(REF_DT&lt;=LastDay,INDEX(IntraMonth_Buckets,MATCH($A4170,IntraSumMonths,0),1),INDEX(BucketTable,MATCH($A4170,SumMonths,0),1))</f>
        <v>#N/A</v>
      </c>
      <c r="G4170" s="144" t="e">
        <f aca="false">INDEX(Book_Type,MATCH($B4170,Book,0),1)</f>
        <v>#N/A</v>
      </c>
      <c r="H4170" s="144" t="e">
        <f aca="false">$F4170&amp;$C4170</f>
        <v>#N/A</v>
      </c>
    </row>
    <row r="4171" customFormat="false" ht="12.75" hidden="false" customHeight="false" outlineLevel="0" collapsed="false">
      <c r="D4171" s="144"/>
      <c r="E4171" s="144"/>
      <c r="F4171" s="149" t="e">
        <f aca="false">IF(REF_DT&lt;=LastDay,INDEX(IntraMonth_Buckets,MATCH($A4171,IntraSumMonths,0),1),INDEX(BucketTable,MATCH($A4171,SumMonths,0),1))</f>
        <v>#N/A</v>
      </c>
      <c r="G4171" s="144" t="e">
        <f aca="false">INDEX(Book_Type,MATCH($B4171,Book,0),1)</f>
        <v>#N/A</v>
      </c>
      <c r="H4171" s="144" t="e">
        <f aca="false">$F4171&amp;$C4171</f>
        <v>#N/A</v>
      </c>
    </row>
    <row r="4172" customFormat="false" ht="12.75" hidden="false" customHeight="false" outlineLevel="0" collapsed="false">
      <c r="D4172" s="144"/>
      <c r="E4172" s="144"/>
      <c r="F4172" s="149" t="e">
        <f aca="false">IF(REF_DT&lt;=LastDay,INDEX(IntraMonth_Buckets,MATCH($A4172,IntraSumMonths,0),1),INDEX(BucketTable,MATCH($A4172,SumMonths,0),1))</f>
        <v>#N/A</v>
      </c>
      <c r="G4172" s="144" t="e">
        <f aca="false">INDEX(Book_Type,MATCH($B4172,Book,0),1)</f>
        <v>#N/A</v>
      </c>
      <c r="H4172" s="144" t="e">
        <f aca="false">$F4172&amp;$C4172</f>
        <v>#N/A</v>
      </c>
    </row>
    <row r="4173" customFormat="false" ht="12.75" hidden="false" customHeight="false" outlineLevel="0" collapsed="false">
      <c r="D4173" s="144"/>
      <c r="E4173" s="144"/>
      <c r="F4173" s="149" t="e">
        <f aca="false">IF(REF_DT&lt;=LastDay,INDEX(IntraMonth_Buckets,MATCH($A4173,IntraSumMonths,0),1),INDEX(BucketTable,MATCH($A4173,SumMonths,0),1))</f>
        <v>#N/A</v>
      </c>
      <c r="G4173" s="144" t="e">
        <f aca="false">INDEX(Book_Type,MATCH($B4173,Book,0),1)</f>
        <v>#N/A</v>
      </c>
      <c r="H4173" s="144" t="e">
        <f aca="false">$F4173&amp;$C4173</f>
        <v>#N/A</v>
      </c>
    </row>
    <row r="4174" customFormat="false" ht="12.75" hidden="false" customHeight="false" outlineLevel="0" collapsed="false">
      <c r="D4174" s="144"/>
      <c r="E4174" s="144"/>
      <c r="F4174" s="149" t="e">
        <f aca="false">IF(REF_DT&lt;=LastDay,INDEX(IntraMonth_Buckets,MATCH($A4174,IntraSumMonths,0),1),INDEX(BucketTable,MATCH($A4174,SumMonths,0),1))</f>
        <v>#N/A</v>
      </c>
      <c r="G4174" s="144" t="e">
        <f aca="false">INDEX(Book_Type,MATCH($B4174,Book,0),1)</f>
        <v>#N/A</v>
      </c>
      <c r="H4174" s="144" t="e">
        <f aca="false">$F4174&amp;$C4174</f>
        <v>#N/A</v>
      </c>
    </row>
    <row r="4175" customFormat="false" ht="12.75" hidden="false" customHeight="false" outlineLevel="0" collapsed="false">
      <c r="D4175" s="144"/>
      <c r="E4175" s="144"/>
      <c r="F4175" s="149" t="e">
        <f aca="false">IF(REF_DT&lt;=LastDay,INDEX(IntraMonth_Buckets,MATCH($A4175,IntraSumMonths,0),1),INDEX(BucketTable,MATCH($A4175,SumMonths,0),1))</f>
        <v>#N/A</v>
      </c>
      <c r="G4175" s="144" t="e">
        <f aca="false">INDEX(Book_Type,MATCH($B4175,Book,0),1)</f>
        <v>#N/A</v>
      </c>
      <c r="H4175" s="144" t="e">
        <f aca="false">$F4175&amp;$C4175</f>
        <v>#N/A</v>
      </c>
    </row>
    <row r="4176" customFormat="false" ht="12.75" hidden="false" customHeight="false" outlineLevel="0" collapsed="false">
      <c r="D4176" s="144"/>
      <c r="E4176" s="144"/>
      <c r="F4176" s="149" t="e">
        <f aca="false">IF(REF_DT&lt;=LastDay,INDEX(IntraMonth_Buckets,MATCH($A4176,IntraSumMonths,0),1),INDEX(BucketTable,MATCH($A4176,SumMonths,0),1))</f>
        <v>#N/A</v>
      </c>
      <c r="G4176" s="144" t="e">
        <f aca="false">INDEX(Book_Type,MATCH($B4176,Book,0),1)</f>
        <v>#N/A</v>
      </c>
      <c r="H4176" s="144" t="e">
        <f aca="false">$F4176&amp;$C4176</f>
        <v>#N/A</v>
      </c>
    </row>
    <row r="4177" customFormat="false" ht="12.75" hidden="false" customHeight="false" outlineLevel="0" collapsed="false">
      <c r="D4177" s="144"/>
      <c r="E4177" s="144"/>
      <c r="F4177" s="149" t="e">
        <f aca="false">IF(REF_DT&lt;=LastDay,INDEX(IntraMonth_Buckets,MATCH($A4177,IntraSumMonths,0),1),INDEX(BucketTable,MATCH($A4177,SumMonths,0),1))</f>
        <v>#N/A</v>
      </c>
      <c r="G4177" s="144" t="e">
        <f aca="false">INDEX(Book_Type,MATCH($B4177,Book,0),1)</f>
        <v>#N/A</v>
      </c>
      <c r="H4177" s="144" t="e">
        <f aca="false">$F4177&amp;$C4177</f>
        <v>#N/A</v>
      </c>
    </row>
    <row r="4178" customFormat="false" ht="12.75" hidden="false" customHeight="false" outlineLevel="0" collapsed="false">
      <c r="D4178" s="144"/>
      <c r="E4178" s="144"/>
      <c r="F4178" s="149" t="e">
        <f aca="false">IF(REF_DT&lt;=LastDay,INDEX(IntraMonth_Buckets,MATCH($A4178,IntraSumMonths,0),1),INDEX(BucketTable,MATCH($A4178,SumMonths,0),1))</f>
        <v>#N/A</v>
      </c>
      <c r="G4178" s="144" t="e">
        <f aca="false">INDEX(Book_Type,MATCH($B4178,Book,0),1)</f>
        <v>#N/A</v>
      </c>
      <c r="H4178" s="144" t="e">
        <f aca="false">$F4178&amp;$C4178</f>
        <v>#N/A</v>
      </c>
    </row>
    <row r="4179" customFormat="false" ht="12.75" hidden="false" customHeight="false" outlineLevel="0" collapsed="false">
      <c r="D4179" s="144"/>
      <c r="E4179" s="144"/>
      <c r="F4179" s="149" t="e">
        <f aca="false">IF(REF_DT&lt;=LastDay,INDEX(IntraMonth_Buckets,MATCH($A4179,IntraSumMonths,0),1),INDEX(BucketTable,MATCH($A4179,SumMonths,0),1))</f>
        <v>#N/A</v>
      </c>
      <c r="G4179" s="144" t="e">
        <f aca="false">INDEX(Book_Type,MATCH($B4179,Book,0),1)</f>
        <v>#N/A</v>
      </c>
      <c r="H4179" s="144" t="e">
        <f aca="false">$F4179&amp;$C4179</f>
        <v>#N/A</v>
      </c>
    </row>
    <row r="4180" customFormat="false" ht="12.75" hidden="false" customHeight="false" outlineLevel="0" collapsed="false">
      <c r="D4180" s="144"/>
      <c r="E4180" s="144"/>
      <c r="F4180" s="149" t="e">
        <f aca="false">IF(REF_DT&lt;=LastDay,INDEX(IntraMonth_Buckets,MATCH($A4180,IntraSumMonths,0),1),INDEX(BucketTable,MATCH($A4180,SumMonths,0),1))</f>
        <v>#N/A</v>
      </c>
      <c r="G4180" s="144" t="e">
        <f aca="false">INDEX(Book_Type,MATCH($B4180,Book,0),1)</f>
        <v>#N/A</v>
      </c>
      <c r="H4180" s="144" t="e">
        <f aca="false">$F4180&amp;$C4180</f>
        <v>#N/A</v>
      </c>
    </row>
    <row r="4181" customFormat="false" ht="12.75" hidden="false" customHeight="false" outlineLevel="0" collapsed="false">
      <c r="D4181" s="144"/>
      <c r="E4181" s="144"/>
      <c r="F4181" s="149" t="e">
        <f aca="false">IF(REF_DT&lt;=LastDay,INDEX(IntraMonth_Buckets,MATCH($A4181,IntraSumMonths,0),1),INDEX(BucketTable,MATCH($A4181,SumMonths,0),1))</f>
        <v>#N/A</v>
      </c>
      <c r="G4181" s="144" t="e">
        <f aca="false">INDEX(Book_Type,MATCH($B4181,Book,0),1)</f>
        <v>#N/A</v>
      </c>
      <c r="H4181" s="144" t="e">
        <f aca="false">$F4181&amp;$C4181</f>
        <v>#N/A</v>
      </c>
    </row>
    <row r="4182" customFormat="false" ht="12.75" hidden="false" customHeight="false" outlineLevel="0" collapsed="false">
      <c r="D4182" s="144"/>
      <c r="E4182" s="144"/>
      <c r="F4182" s="149" t="e">
        <f aca="false">IF(REF_DT&lt;=LastDay,INDEX(IntraMonth_Buckets,MATCH($A4182,IntraSumMonths,0),1),INDEX(BucketTable,MATCH($A4182,SumMonths,0),1))</f>
        <v>#N/A</v>
      </c>
      <c r="G4182" s="144" t="e">
        <f aca="false">INDEX(Book_Type,MATCH($B4182,Book,0),1)</f>
        <v>#N/A</v>
      </c>
      <c r="H4182" s="144" t="e">
        <f aca="false">$F4182&amp;$C4182</f>
        <v>#N/A</v>
      </c>
    </row>
    <row r="4183" customFormat="false" ht="12.75" hidden="false" customHeight="false" outlineLevel="0" collapsed="false">
      <c r="D4183" s="144"/>
      <c r="E4183" s="144"/>
      <c r="F4183" s="149" t="e">
        <f aca="false">IF(REF_DT&lt;=LastDay,INDEX(IntraMonth_Buckets,MATCH($A4183,IntraSumMonths,0),1),INDEX(BucketTable,MATCH($A4183,SumMonths,0),1))</f>
        <v>#N/A</v>
      </c>
      <c r="G4183" s="144" t="e">
        <f aca="false">INDEX(Book_Type,MATCH($B4183,Book,0),1)</f>
        <v>#N/A</v>
      </c>
      <c r="H4183" s="144" t="e">
        <f aca="false">$F4183&amp;$C4183</f>
        <v>#N/A</v>
      </c>
    </row>
    <row r="4184" customFormat="false" ht="12.75" hidden="false" customHeight="false" outlineLevel="0" collapsed="false">
      <c r="D4184" s="144"/>
      <c r="E4184" s="144"/>
      <c r="F4184" s="149" t="e">
        <f aca="false">IF(REF_DT&lt;=LastDay,INDEX(IntraMonth_Buckets,MATCH($A4184,IntraSumMonths,0),1),INDEX(BucketTable,MATCH($A4184,SumMonths,0),1))</f>
        <v>#N/A</v>
      </c>
      <c r="G4184" s="144" t="e">
        <f aca="false">INDEX(Book_Type,MATCH($B4184,Book,0),1)</f>
        <v>#N/A</v>
      </c>
      <c r="H4184" s="144" t="e">
        <f aca="false">$F4184&amp;$C4184</f>
        <v>#N/A</v>
      </c>
    </row>
    <row r="4185" customFormat="false" ht="12.75" hidden="false" customHeight="false" outlineLevel="0" collapsed="false">
      <c r="D4185" s="144"/>
      <c r="E4185" s="144"/>
      <c r="F4185" s="149" t="e">
        <f aca="false">IF(REF_DT&lt;=LastDay,INDEX(IntraMonth_Buckets,MATCH($A4185,IntraSumMonths,0),1),INDEX(BucketTable,MATCH($A4185,SumMonths,0),1))</f>
        <v>#N/A</v>
      </c>
      <c r="G4185" s="144" t="e">
        <f aca="false">INDEX(Book_Type,MATCH($B4185,Book,0),1)</f>
        <v>#N/A</v>
      </c>
      <c r="H4185" s="144" t="e">
        <f aca="false">$F4185&amp;$C4185</f>
        <v>#N/A</v>
      </c>
    </row>
    <row r="4186" customFormat="false" ht="12.75" hidden="false" customHeight="false" outlineLevel="0" collapsed="false">
      <c r="D4186" s="144"/>
      <c r="E4186" s="144"/>
      <c r="F4186" s="149" t="e">
        <f aca="false">IF(REF_DT&lt;=LastDay,INDEX(IntraMonth_Buckets,MATCH($A4186,IntraSumMonths,0),1),INDEX(BucketTable,MATCH($A4186,SumMonths,0),1))</f>
        <v>#N/A</v>
      </c>
      <c r="G4186" s="144" t="e">
        <f aca="false">INDEX(Book_Type,MATCH($B4186,Book,0),1)</f>
        <v>#N/A</v>
      </c>
      <c r="H4186" s="144" t="e">
        <f aca="false">$F4186&amp;$C4186</f>
        <v>#N/A</v>
      </c>
    </row>
    <row r="4187" customFormat="false" ht="12.75" hidden="false" customHeight="false" outlineLevel="0" collapsed="false">
      <c r="D4187" s="144"/>
      <c r="E4187" s="144"/>
      <c r="F4187" s="149" t="e">
        <f aca="false">IF(REF_DT&lt;=LastDay,INDEX(IntraMonth_Buckets,MATCH($A4187,IntraSumMonths,0),1),INDEX(BucketTable,MATCH($A4187,SumMonths,0),1))</f>
        <v>#N/A</v>
      </c>
      <c r="G4187" s="144" t="e">
        <f aca="false">INDEX(Book_Type,MATCH($B4187,Book,0),1)</f>
        <v>#N/A</v>
      </c>
      <c r="H4187" s="144" t="e">
        <f aca="false">$F4187&amp;$C4187</f>
        <v>#N/A</v>
      </c>
    </row>
    <row r="4188" customFormat="false" ht="12.75" hidden="false" customHeight="false" outlineLevel="0" collapsed="false">
      <c r="D4188" s="144"/>
      <c r="E4188" s="144"/>
      <c r="F4188" s="149" t="e">
        <f aca="false">IF(REF_DT&lt;=LastDay,INDEX(IntraMonth_Buckets,MATCH($A4188,IntraSumMonths,0),1),INDEX(BucketTable,MATCH($A4188,SumMonths,0),1))</f>
        <v>#N/A</v>
      </c>
      <c r="G4188" s="144" t="e">
        <f aca="false">INDEX(Book_Type,MATCH($B4188,Book,0),1)</f>
        <v>#N/A</v>
      </c>
      <c r="H4188" s="144" t="e">
        <f aca="false">$F4188&amp;$C4188</f>
        <v>#N/A</v>
      </c>
    </row>
    <row r="4189" customFormat="false" ht="12.75" hidden="false" customHeight="false" outlineLevel="0" collapsed="false">
      <c r="D4189" s="144"/>
      <c r="E4189" s="144"/>
      <c r="F4189" s="149" t="e">
        <f aca="false">IF(REF_DT&lt;=LastDay,INDEX(IntraMonth_Buckets,MATCH($A4189,IntraSumMonths,0),1),INDEX(BucketTable,MATCH($A4189,SumMonths,0),1))</f>
        <v>#N/A</v>
      </c>
      <c r="G4189" s="144" t="e">
        <f aca="false">INDEX(Book_Type,MATCH($B4189,Book,0),1)</f>
        <v>#N/A</v>
      </c>
      <c r="H4189" s="144" t="e">
        <f aca="false">$F4189&amp;$C4189</f>
        <v>#N/A</v>
      </c>
    </row>
    <row r="4190" customFormat="false" ht="12.75" hidden="false" customHeight="false" outlineLevel="0" collapsed="false">
      <c r="D4190" s="144"/>
      <c r="E4190" s="144"/>
      <c r="F4190" s="149" t="e">
        <f aca="false">IF(REF_DT&lt;=LastDay,INDEX(IntraMonth_Buckets,MATCH($A4190,IntraSumMonths,0),1),INDEX(BucketTable,MATCH($A4190,SumMonths,0),1))</f>
        <v>#N/A</v>
      </c>
      <c r="G4190" s="144" t="e">
        <f aca="false">INDEX(Book_Type,MATCH($B4190,Book,0),1)</f>
        <v>#N/A</v>
      </c>
      <c r="H4190" s="144" t="e">
        <f aca="false">$F4190&amp;$C4190</f>
        <v>#N/A</v>
      </c>
    </row>
    <row r="4191" customFormat="false" ht="12.75" hidden="false" customHeight="false" outlineLevel="0" collapsed="false">
      <c r="D4191" s="144"/>
      <c r="E4191" s="144"/>
      <c r="F4191" s="149" t="e">
        <f aca="false">IF(REF_DT&lt;=LastDay,INDEX(IntraMonth_Buckets,MATCH($A4191,IntraSumMonths,0),1),INDEX(BucketTable,MATCH($A4191,SumMonths,0),1))</f>
        <v>#N/A</v>
      </c>
      <c r="G4191" s="144" t="e">
        <f aca="false">INDEX(Book_Type,MATCH($B4191,Book,0),1)</f>
        <v>#N/A</v>
      </c>
      <c r="H4191" s="144" t="e">
        <f aca="false">$F4191&amp;$C4191</f>
        <v>#N/A</v>
      </c>
    </row>
    <row r="4192" customFormat="false" ht="12.75" hidden="false" customHeight="false" outlineLevel="0" collapsed="false">
      <c r="D4192" s="144"/>
      <c r="E4192" s="144"/>
      <c r="F4192" s="149" t="e">
        <f aca="false">IF(REF_DT&lt;=LastDay,INDEX(IntraMonth_Buckets,MATCH($A4192,IntraSumMonths,0),1),INDEX(BucketTable,MATCH($A4192,SumMonths,0),1))</f>
        <v>#N/A</v>
      </c>
      <c r="G4192" s="144" t="e">
        <f aca="false">INDEX(Book_Type,MATCH($B4192,Book,0),1)</f>
        <v>#N/A</v>
      </c>
      <c r="H4192" s="144" t="e">
        <f aca="false">$F4192&amp;$C4192</f>
        <v>#N/A</v>
      </c>
    </row>
    <row r="4193" customFormat="false" ht="12.75" hidden="false" customHeight="false" outlineLevel="0" collapsed="false">
      <c r="D4193" s="144"/>
      <c r="E4193" s="144"/>
      <c r="F4193" s="149" t="e">
        <f aca="false">IF(REF_DT&lt;=LastDay,INDEX(IntraMonth_Buckets,MATCH($A4193,IntraSumMonths,0),1),INDEX(BucketTable,MATCH($A4193,SumMonths,0),1))</f>
        <v>#N/A</v>
      </c>
      <c r="G4193" s="144" t="e">
        <f aca="false">INDEX(Book_Type,MATCH($B4193,Book,0),1)</f>
        <v>#N/A</v>
      </c>
      <c r="H4193" s="144" t="e">
        <f aca="false">$F4193&amp;$C4193</f>
        <v>#N/A</v>
      </c>
    </row>
    <row r="4194" customFormat="false" ht="12.75" hidden="false" customHeight="false" outlineLevel="0" collapsed="false">
      <c r="D4194" s="144"/>
      <c r="E4194" s="144"/>
      <c r="F4194" s="149" t="e">
        <f aca="false">IF(REF_DT&lt;=LastDay,INDEX(IntraMonth_Buckets,MATCH($A4194,IntraSumMonths,0),1),INDEX(BucketTable,MATCH($A4194,SumMonths,0),1))</f>
        <v>#N/A</v>
      </c>
      <c r="G4194" s="144" t="e">
        <f aca="false">INDEX(Book_Type,MATCH($B4194,Book,0),1)</f>
        <v>#N/A</v>
      </c>
      <c r="H4194" s="144" t="e">
        <f aca="false">$F4194&amp;$C4194</f>
        <v>#N/A</v>
      </c>
    </row>
    <row r="4195" customFormat="false" ht="12.75" hidden="false" customHeight="false" outlineLevel="0" collapsed="false">
      <c r="D4195" s="144"/>
      <c r="E4195" s="144"/>
      <c r="F4195" s="149" t="e">
        <f aca="false">IF(REF_DT&lt;=LastDay,INDEX(IntraMonth_Buckets,MATCH($A4195,IntraSumMonths,0),1),INDEX(BucketTable,MATCH($A4195,SumMonths,0),1))</f>
        <v>#N/A</v>
      </c>
      <c r="G4195" s="144" t="e">
        <f aca="false">INDEX(Book_Type,MATCH($B4195,Book,0),1)</f>
        <v>#N/A</v>
      </c>
      <c r="H4195" s="144" t="e">
        <f aca="false">$F4195&amp;$C4195</f>
        <v>#N/A</v>
      </c>
    </row>
    <row r="4196" customFormat="false" ht="12.75" hidden="false" customHeight="false" outlineLevel="0" collapsed="false">
      <c r="D4196" s="144"/>
      <c r="E4196" s="144"/>
      <c r="F4196" s="149" t="e">
        <f aca="false">IF(REF_DT&lt;=LastDay,INDEX(IntraMonth_Buckets,MATCH($A4196,IntraSumMonths,0),1),INDEX(BucketTable,MATCH($A4196,SumMonths,0),1))</f>
        <v>#N/A</v>
      </c>
      <c r="G4196" s="144" t="e">
        <f aca="false">INDEX(Book_Type,MATCH($B4196,Book,0),1)</f>
        <v>#N/A</v>
      </c>
      <c r="H4196" s="144" t="e">
        <f aca="false">$F4196&amp;$C4196</f>
        <v>#N/A</v>
      </c>
    </row>
    <row r="4197" customFormat="false" ht="12.75" hidden="false" customHeight="false" outlineLevel="0" collapsed="false">
      <c r="D4197" s="144"/>
      <c r="E4197" s="144"/>
      <c r="F4197" s="149" t="e">
        <f aca="false">IF(REF_DT&lt;=LastDay,INDEX(IntraMonth_Buckets,MATCH($A4197,IntraSumMonths,0),1),INDEX(BucketTable,MATCH($A4197,SumMonths,0),1))</f>
        <v>#N/A</v>
      </c>
      <c r="G4197" s="144" t="e">
        <f aca="false">INDEX(Book_Type,MATCH($B4197,Book,0),1)</f>
        <v>#N/A</v>
      </c>
      <c r="H4197" s="144" t="e">
        <f aca="false">$F4197&amp;$C4197</f>
        <v>#N/A</v>
      </c>
    </row>
    <row r="4198" customFormat="false" ht="12.75" hidden="false" customHeight="false" outlineLevel="0" collapsed="false">
      <c r="D4198" s="144"/>
      <c r="E4198" s="144"/>
      <c r="F4198" s="149" t="e">
        <f aca="false">IF(REF_DT&lt;=LastDay,INDEX(IntraMonth_Buckets,MATCH($A4198,IntraSumMonths,0),1),INDEX(BucketTable,MATCH($A4198,SumMonths,0),1))</f>
        <v>#N/A</v>
      </c>
      <c r="G4198" s="144" t="e">
        <f aca="false">INDEX(Book_Type,MATCH($B4198,Book,0),1)</f>
        <v>#N/A</v>
      </c>
      <c r="H4198" s="144" t="e">
        <f aca="false">$F4198&amp;$C4198</f>
        <v>#N/A</v>
      </c>
    </row>
    <row r="4199" customFormat="false" ht="12.75" hidden="false" customHeight="false" outlineLevel="0" collapsed="false">
      <c r="D4199" s="144"/>
      <c r="E4199" s="144"/>
      <c r="F4199" s="149" t="e">
        <f aca="false">IF(REF_DT&lt;=LastDay,INDEX(IntraMonth_Buckets,MATCH($A4199,IntraSumMonths,0),1),INDEX(BucketTable,MATCH($A4199,SumMonths,0),1))</f>
        <v>#N/A</v>
      </c>
      <c r="G4199" s="144" t="e">
        <f aca="false">INDEX(Book_Type,MATCH($B4199,Book,0),1)</f>
        <v>#N/A</v>
      </c>
      <c r="H4199" s="144" t="e">
        <f aca="false">$F4199&amp;$C4199</f>
        <v>#N/A</v>
      </c>
    </row>
    <row r="4200" customFormat="false" ht="12.75" hidden="false" customHeight="false" outlineLevel="0" collapsed="false">
      <c r="D4200" s="144"/>
      <c r="E4200" s="144"/>
      <c r="F4200" s="149" t="e">
        <f aca="false">IF(REF_DT&lt;=LastDay,INDEX(IntraMonth_Buckets,MATCH($A4200,IntraSumMonths,0),1),INDEX(BucketTable,MATCH($A4200,SumMonths,0),1))</f>
        <v>#N/A</v>
      </c>
      <c r="G4200" s="144" t="e">
        <f aca="false">INDEX(Book_Type,MATCH($B4200,Book,0),1)</f>
        <v>#N/A</v>
      </c>
      <c r="H4200" s="144" t="e">
        <f aca="false">$F4200&amp;$C4200</f>
        <v>#N/A</v>
      </c>
    </row>
    <row r="4201" customFormat="false" ht="12.75" hidden="false" customHeight="false" outlineLevel="0" collapsed="false">
      <c r="D4201" s="144"/>
      <c r="E4201" s="144"/>
      <c r="F4201" s="149" t="e">
        <f aca="false">IF(REF_DT&lt;=LastDay,INDEX(IntraMonth_Buckets,MATCH($A4201,IntraSumMonths,0),1),INDEX(BucketTable,MATCH($A4201,SumMonths,0),1))</f>
        <v>#N/A</v>
      </c>
      <c r="G4201" s="144" t="e">
        <f aca="false">INDEX(Book_Type,MATCH($B4201,Book,0),1)</f>
        <v>#N/A</v>
      </c>
      <c r="H4201" s="144" t="e">
        <f aca="false">$F4201&amp;$C4201</f>
        <v>#N/A</v>
      </c>
    </row>
    <row r="4202" customFormat="false" ht="12.75" hidden="false" customHeight="false" outlineLevel="0" collapsed="false">
      <c r="D4202" s="144"/>
      <c r="E4202" s="144"/>
      <c r="F4202" s="149" t="e">
        <f aca="false">IF(REF_DT&lt;=LastDay,INDEX(IntraMonth_Buckets,MATCH($A4202,IntraSumMonths,0),1),INDEX(BucketTable,MATCH($A4202,SumMonths,0),1))</f>
        <v>#N/A</v>
      </c>
      <c r="G4202" s="144" t="e">
        <f aca="false">INDEX(Book_Type,MATCH($B4202,Book,0),1)</f>
        <v>#N/A</v>
      </c>
      <c r="H4202" s="144" t="e">
        <f aca="false">$F4202&amp;$C4202</f>
        <v>#N/A</v>
      </c>
    </row>
    <row r="4203" customFormat="false" ht="12.75" hidden="false" customHeight="false" outlineLevel="0" collapsed="false">
      <c r="D4203" s="144"/>
      <c r="E4203" s="144"/>
      <c r="F4203" s="149" t="e">
        <f aca="false">IF(REF_DT&lt;=LastDay,INDEX(IntraMonth_Buckets,MATCH($A4203,IntraSumMonths,0),1),INDEX(BucketTable,MATCH($A4203,SumMonths,0),1))</f>
        <v>#N/A</v>
      </c>
      <c r="G4203" s="144" t="e">
        <f aca="false">INDEX(Book_Type,MATCH($B4203,Book,0),1)</f>
        <v>#N/A</v>
      </c>
      <c r="H4203" s="144" t="e">
        <f aca="false">$F4203&amp;$C4203</f>
        <v>#N/A</v>
      </c>
    </row>
    <row r="4204" customFormat="false" ht="12.75" hidden="false" customHeight="false" outlineLevel="0" collapsed="false">
      <c r="D4204" s="144"/>
      <c r="E4204" s="144"/>
      <c r="F4204" s="149" t="e">
        <f aca="false">IF(REF_DT&lt;=LastDay,INDEX(IntraMonth_Buckets,MATCH($A4204,IntraSumMonths,0),1),INDEX(BucketTable,MATCH($A4204,SumMonths,0),1))</f>
        <v>#N/A</v>
      </c>
      <c r="G4204" s="144" t="e">
        <f aca="false">INDEX(Book_Type,MATCH($B4204,Book,0),1)</f>
        <v>#N/A</v>
      </c>
      <c r="H4204" s="144" t="e">
        <f aca="false">$F4204&amp;$C4204</f>
        <v>#N/A</v>
      </c>
    </row>
    <row r="4205" customFormat="false" ht="12.75" hidden="false" customHeight="false" outlineLevel="0" collapsed="false">
      <c r="D4205" s="144"/>
      <c r="E4205" s="144"/>
      <c r="F4205" s="149" t="e">
        <f aca="false">IF(REF_DT&lt;=LastDay,INDEX(IntraMonth_Buckets,MATCH($A4205,IntraSumMonths,0),1),INDEX(BucketTable,MATCH($A4205,SumMonths,0),1))</f>
        <v>#N/A</v>
      </c>
      <c r="G4205" s="144" t="e">
        <f aca="false">INDEX(Book_Type,MATCH($B4205,Book,0),1)</f>
        <v>#N/A</v>
      </c>
      <c r="H4205" s="144" t="e">
        <f aca="false">$F4205&amp;$C4205</f>
        <v>#N/A</v>
      </c>
    </row>
    <row r="4206" customFormat="false" ht="12.75" hidden="false" customHeight="false" outlineLevel="0" collapsed="false">
      <c r="D4206" s="144"/>
      <c r="E4206" s="144"/>
      <c r="F4206" s="149" t="e">
        <f aca="false">IF(REF_DT&lt;=LastDay,INDEX(IntraMonth_Buckets,MATCH($A4206,IntraSumMonths,0),1),INDEX(BucketTable,MATCH($A4206,SumMonths,0),1))</f>
        <v>#N/A</v>
      </c>
      <c r="G4206" s="144" t="e">
        <f aca="false">INDEX(Book_Type,MATCH($B4206,Book,0),1)</f>
        <v>#N/A</v>
      </c>
      <c r="H4206" s="144" t="e">
        <f aca="false">$F4206&amp;$C4206</f>
        <v>#N/A</v>
      </c>
    </row>
    <row r="4207" customFormat="false" ht="12.75" hidden="false" customHeight="false" outlineLevel="0" collapsed="false">
      <c r="D4207" s="144"/>
      <c r="E4207" s="144"/>
      <c r="F4207" s="149" t="e">
        <f aca="false">IF(REF_DT&lt;=LastDay,INDEX(IntraMonth_Buckets,MATCH($A4207,IntraSumMonths,0),1),INDEX(BucketTable,MATCH($A4207,SumMonths,0),1))</f>
        <v>#N/A</v>
      </c>
      <c r="G4207" s="144" t="e">
        <f aca="false">INDEX(Book_Type,MATCH($B4207,Book,0),1)</f>
        <v>#N/A</v>
      </c>
      <c r="H4207" s="144" t="e">
        <f aca="false">$F4207&amp;$C4207</f>
        <v>#N/A</v>
      </c>
    </row>
    <row r="4208" customFormat="false" ht="12.75" hidden="false" customHeight="false" outlineLevel="0" collapsed="false">
      <c r="D4208" s="144"/>
      <c r="E4208" s="144"/>
      <c r="F4208" s="149" t="e">
        <f aca="false">IF(REF_DT&lt;=LastDay,INDEX(IntraMonth_Buckets,MATCH($A4208,IntraSumMonths,0),1),INDEX(BucketTable,MATCH($A4208,SumMonths,0),1))</f>
        <v>#N/A</v>
      </c>
      <c r="G4208" s="144" t="e">
        <f aca="false">INDEX(Book_Type,MATCH($B4208,Book,0),1)</f>
        <v>#N/A</v>
      </c>
      <c r="H4208" s="144" t="e">
        <f aca="false">$F4208&amp;$C4208</f>
        <v>#N/A</v>
      </c>
    </row>
    <row r="4209" customFormat="false" ht="12.75" hidden="false" customHeight="false" outlineLevel="0" collapsed="false">
      <c r="D4209" s="144"/>
      <c r="E4209" s="144"/>
      <c r="F4209" s="149" t="e">
        <f aca="false">IF(REF_DT&lt;=LastDay,INDEX(IntraMonth_Buckets,MATCH($A4209,IntraSumMonths,0),1),INDEX(BucketTable,MATCH($A4209,SumMonths,0),1))</f>
        <v>#N/A</v>
      </c>
      <c r="G4209" s="144" t="e">
        <f aca="false">INDEX(Book_Type,MATCH($B4209,Book,0),1)</f>
        <v>#N/A</v>
      </c>
      <c r="H4209" s="144" t="e">
        <f aca="false">$F4209&amp;$C4209</f>
        <v>#N/A</v>
      </c>
    </row>
    <row r="4210" customFormat="false" ht="12.75" hidden="false" customHeight="false" outlineLevel="0" collapsed="false">
      <c r="D4210" s="144"/>
      <c r="E4210" s="144"/>
      <c r="F4210" s="149" t="e">
        <f aca="false">IF(REF_DT&lt;=LastDay,INDEX(IntraMonth_Buckets,MATCH($A4210,IntraSumMonths,0),1),INDEX(BucketTable,MATCH($A4210,SumMonths,0),1))</f>
        <v>#N/A</v>
      </c>
      <c r="G4210" s="144" t="e">
        <f aca="false">INDEX(Book_Type,MATCH($B4210,Book,0),1)</f>
        <v>#N/A</v>
      </c>
      <c r="H4210" s="144" t="e">
        <f aca="false">$F4210&amp;$C4210</f>
        <v>#N/A</v>
      </c>
    </row>
    <row r="4211" customFormat="false" ht="12.75" hidden="false" customHeight="false" outlineLevel="0" collapsed="false">
      <c r="D4211" s="144"/>
      <c r="E4211" s="144"/>
      <c r="F4211" s="149" t="e">
        <f aca="false">IF(REF_DT&lt;=LastDay,INDEX(IntraMonth_Buckets,MATCH($A4211,IntraSumMonths,0),1),INDEX(BucketTable,MATCH($A4211,SumMonths,0),1))</f>
        <v>#N/A</v>
      </c>
      <c r="G4211" s="144" t="e">
        <f aca="false">INDEX(Book_Type,MATCH($B4211,Book,0),1)</f>
        <v>#N/A</v>
      </c>
      <c r="H4211" s="144" t="e">
        <f aca="false">$F4211&amp;$C4211</f>
        <v>#N/A</v>
      </c>
    </row>
    <row r="4212" customFormat="false" ht="12.75" hidden="false" customHeight="false" outlineLevel="0" collapsed="false">
      <c r="D4212" s="144"/>
      <c r="E4212" s="144"/>
      <c r="F4212" s="149" t="e">
        <f aca="false">IF(REF_DT&lt;=LastDay,INDEX(IntraMonth_Buckets,MATCH($A4212,IntraSumMonths,0),1),INDEX(BucketTable,MATCH($A4212,SumMonths,0),1))</f>
        <v>#N/A</v>
      </c>
      <c r="G4212" s="144" t="e">
        <f aca="false">INDEX(Book_Type,MATCH($B4212,Book,0),1)</f>
        <v>#N/A</v>
      </c>
      <c r="H4212" s="144" t="e">
        <f aca="false">$F4212&amp;$C4212</f>
        <v>#N/A</v>
      </c>
    </row>
    <row r="4213" customFormat="false" ht="12.75" hidden="false" customHeight="false" outlineLevel="0" collapsed="false">
      <c r="D4213" s="144"/>
      <c r="E4213" s="144"/>
      <c r="F4213" s="149" t="e">
        <f aca="false">IF(REF_DT&lt;=LastDay,INDEX(IntraMonth_Buckets,MATCH($A4213,IntraSumMonths,0),1),INDEX(BucketTable,MATCH($A4213,SumMonths,0),1))</f>
        <v>#N/A</v>
      </c>
      <c r="G4213" s="144" t="e">
        <f aca="false">INDEX(Book_Type,MATCH($B4213,Book,0),1)</f>
        <v>#N/A</v>
      </c>
      <c r="H4213" s="144" t="e">
        <f aca="false">$F4213&amp;$C4213</f>
        <v>#N/A</v>
      </c>
    </row>
    <row r="4214" customFormat="false" ht="12.75" hidden="false" customHeight="false" outlineLevel="0" collapsed="false">
      <c r="D4214" s="144"/>
      <c r="E4214" s="144"/>
      <c r="F4214" s="149" t="e">
        <f aca="false">IF(REF_DT&lt;=LastDay,INDEX(IntraMonth_Buckets,MATCH($A4214,IntraSumMonths,0),1),INDEX(BucketTable,MATCH($A4214,SumMonths,0),1))</f>
        <v>#N/A</v>
      </c>
      <c r="G4214" s="144" t="e">
        <f aca="false">INDEX(Book_Type,MATCH($B4214,Book,0),1)</f>
        <v>#N/A</v>
      </c>
      <c r="H4214" s="144" t="e">
        <f aca="false">$F4214&amp;$C4214</f>
        <v>#N/A</v>
      </c>
    </row>
    <row r="4215" customFormat="false" ht="12.75" hidden="false" customHeight="false" outlineLevel="0" collapsed="false">
      <c r="D4215" s="144"/>
      <c r="E4215" s="144"/>
      <c r="F4215" s="149" t="e">
        <f aca="false">IF(REF_DT&lt;=LastDay,INDEX(IntraMonth_Buckets,MATCH($A4215,IntraSumMonths,0),1),INDEX(BucketTable,MATCH($A4215,SumMonths,0),1))</f>
        <v>#N/A</v>
      </c>
      <c r="G4215" s="144" t="e">
        <f aca="false">INDEX(Book_Type,MATCH($B4215,Book,0),1)</f>
        <v>#N/A</v>
      </c>
      <c r="H4215" s="144" t="e">
        <f aca="false">$F4215&amp;$C4215</f>
        <v>#N/A</v>
      </c>
    </row>
    <row r="4216" customFormat="false" ht="12.75" hidden="false" customHeight="false" outlineLevel="0" collapsed="false">
      <c r="D4216" s="144"/>
      <c r="E4216" s="144"/>
      <c r="F4216" s="149" t="e">
        <f aca="false">IF(REF_DT&lt;=LastDay,INDEX(IntraMonth_Buckets,MATCH($A4216,IntraSumMonths,0),1),INDEX(BucketTable,MATCH($A4216,SumMonths,0),1))</f>
        <v>#N/A</v>
      </c>
      <c r="G4216" s="144" t="e">
        <f aca="false">INDEX(Book_Type,MATCH($B4216,Book,0),1)</f>
        <v>#N/A</v>
      </c>
      <c r="H4216" s="144" t="e">
        <f aca="false">$F4216&amp;$C4216</f>
        <v>#N/A</v>
      </c>
    </row>
    <row r="4217" customFormat="false" ht="12.75" hidden="false" customHeight="false" outlineLevel="0" collapsed="false">
      <c r="D4217" s="144"/>
      <c r="E4217" s="144"/>
      <c r="F4217" s="149" t="e">
        <f aca="false">IF(REF_DT&lt;=LastDay,INDEX(IntraMonth_Buckets,MATCH($A4217,IntraSumMonths,0),1),INDEX(BucketTable,MATCH($A4217,SumMonths,0),1))</f>
        <v>#N/A</v>
      </c>
      <c r="G4217" s="144" t="e">
        <f aca="false">INDEX(Book_Type,MATCH($B4217,Book,0),1)</f>
        <v>#N/A</v>
      </c>
      <c r="H4217" s="144" t="e">
        <f aca="false">$F4217&amp;$C4217</f>
        <v>#N/A</v>
      </c>
    </row>
    <row r="4218" customFormat="false" ht="12.75" hidden="false" customHeight="false" outlineLevel="0" collapsed="false">
      <c r="D4218" s="144"/>
      <c r="E4218" s="144"/>
      <c r="F4218" s="149" t="e">
        <f aca="false">IF(REF_DT&lt;=LastDay,INDEX(IntraMonth_Buckets,MATCH($A4218,IntraSumMonths,0),1),INDEX(BucketTable,MATCH($A4218,SumMonths,0),1))</f>
        <v>#N/A</v>
      </c>
      <c r="G4218" s="144" t="e">
        <f aca="false">INDEX(Book_Type,MATCH($B4218,Book,0),1)</f>
        <v>#N/A</v>
      </c>
      <c r="H4218" s="144" t="e">
        <f aca="false">$F4218&amp;$C4218</f>
        <v>#N/A</v>
      </c>
    </row>
    <row r="4219" customFormat="false" ht="12.75" hidden="false" customHeight="false" outlineLevel="0" collapsed="false">
      <c r="D4219" s="144"/>
      <c r="E4219" s="144"/>
      <c r="F4219" s="149" t="e">
        <f aca="false">IF(REF_DT&lt;=LastDay,INDEX(IntraMonth_Buckets,MATCH($A4219,IntraSumMonths,0),1),INDEX(BucketTable,MATCH($A4219,SumMonths,0),1))</f>
        <v>#N/A</v>
      </c>
      <c r="G4219" s="144" t="e">
        <f aca="false">INDEX(Book_Type,MATCH($B4219,Book,0),1)</f>
        <v>#N/A</v>
      </c>
      <c r="H4219" s="144" t="e">
        <f aca="false">$F4219&amp;$C4219</f>
        <v>#N/A</v>
      </c>
    </row>
    <row r="4220" customFormat="false" ht="12.75" hidden="false" customHeight="false" outlineLevel="0" collapsed="false">
      <c r="D4220" s="144"/>
      <c r="E4220" s="144"/>
      <c r="F4220" s="149" t="e">
        <f aca="false">IF(REF_DT&lt;=LastDay,INDEX(IntraMonth_Buckets,MATCH($A4220,IntraSumMonths,0),1),INDEX(BucketTable,MATCH($A4220,SumMonths,0),1))</f>
        <v>#N/A</v>
      </c>
      <c r="G4220" s="144" t="e">
        <f aca="false">INDEX(Book_Type,MATCH($B4220,Book,0),1)</f>
        <v>#N/A</v>
      </c>
      <c r="H4220" s="144" t="e">
        <f aca="false">$F4220&amp;$C4220</f>
        <v>#N/A</v>
      </c>
    </row>
    <row r="4221" customFormat="false" ht="12.75" hidden="false" customHeight="false" outlineLevel="0" collapsed="false">
      <c r="D4221" s="144"/>
      <c r="E4221" s="144"/>
      <c r="F4221" s="149" t="e">
        <f aca="false">IF(REF_DT&lt;=LastDay,INDEX(IntraMonth_Buckets,MATCH($A4221,IntraSumMonths,0),1),INDEX(BucketTable,MATCH($A4221,SumMonths,0),1))</f>
        <v>#N/A</v>
      </c>
      <c r="G4221" s="144" t="e">
        <f aca="false">INDEX(Book_Type,MATCH($B4221,Book,0),1)</f>
        <v>#N/A</v>
      </c>
      <c r="H4221" s="144" t="e">
        <f aca="false">$F4221&amp;$C4221</f>
        <v>#N/A</v>
      </c>
    </row>
    <row r="4222" customFormat="false" ht="12.75" hidden="false" customHeight="false" outlineLevel="0" collapsed="false">
      <c r="D4222" s="144"/>
      <c r="E4222" s="144"/>
      <c r="F4222" s="149" t="e">
        <f aca="false">IF(REF_DT&lt;=LastDay,INDEX(IntraMonth_Buckets,MATCH($A4222,IntraSumMonths,0),1),INDEX(BucketTable,MATCH($A4222,SumMonths,0),1))</f>
        <v>#N/A</v>
      </c>
      <c r="G4222" s="144" t="e">
        <f aca="false">INDEX(Book_Type,MATCH($B4222,Book,0),1)</f>
        <v>#N/A</v>
      </c>
      <c r="H4222" s="144" t="e">
        <f aca="false">$F4222&amp;$C4222</f>
        <v>#N/A</v>
      </c>
    </row>
    <row r="4223" customFormat="false" ht="12.75" hidden="false" customHeight="false" outlineLevel="0" collapsed="false">
      <c r="D4223" s="144"/>
      <c r="E4223" s="144"/>
      <c r="F4223" s="149" t="e">
        <f aca="false">IF(REF_DT&lt;=LastDay,INDEX(IntraMonth_Buckets,MATCH($A4223,IntraSumMonths,0),1),INDEX(BucketTable,MATCH($A4223,SumMonths,0),1))</f>
        <v>#N/A</v>
      </c>
      <c r="G4223" s="144" t="e">
        <f aca="false">INDEX(Book_Type,MATCH($B4223,Book,0),1)</f>
        <v>#N/A</v>
      </c>
      <c r="H4223" s="144" t="e">
        <f aca="false">$F4223&amp;$C4223</f>
        <v>#N/A</v>
      </c>
    </row>
    <row r="4224" customFormat="false" ht="12.75" hidden="false" customHeight="false" outlineLevel="0" collapsed="false">
      <c r="D4224" s="144"/>
      <c r="E4224" s="144"/>
      <c r="F4224" s="149" t="e">
        <f aca="false">IF(REF_DT&lt;=LastDay,INDEX(IntraMonth_Buckets,MATCH($A4224,IntraSumMonths,0),1),INDEX(BucketTable,MATCH($A4224,SumMonths,0),1))</f>
        <v>#N/A</v>
      </c>
      <c r="G4224" s="144" t="e">
        <f aca="false">INDEX(Book_Type,MATCH($B4224,Book,0),1)</f>
        <v>#N/A</v>
      </c>
      <c r="H4224" s="144" t="e">
        <f aca="false">$F4224&amp;$C4224</f>
        <v>#N/A</v>
      </c>
    </row>
    <row r="4225" customFormat="false" ht="12.75" hidden="false" customHeight="false" outlineLevel="0" collapsed="false">
      <c r="D4225" s="144"/>
      <c r="E4225" s="144"/>
      <c r="F4225" s="149" t="e">
        <f aca="false">IF(REF_DT&lt;=LastDay,INDEX(IntraMonth_Buckets,MATCH($A4225,IntraSumMonths,0),1),INDEX(BucketTable,MATCH($A4225,SumMonths,0),1))</f>
        <v>#N/A</v>
      </c>
      <c r="G4225" s="144" t="e">
        <f aca="false">INDEX(Book_Type,MATCH($B4225,Book,0),1)</f>
        <v>#N/A</v>
      </c>
      <c r="H4225" s="144" t="e">
        <f aca="false">$F4225&amp;$C4225</f>
        <v>#N/A</v>
      </c>
    </row>
    <row r="4226" customFormat="false" ht="12.75" hidden="false" customHeight="false" outlineLevel="0" collapsed="false">
      <c r="D4226" s="144"/>
      <c r="E4226" s="144"/>
      <c r="F4226" s="149" t="e">
        <f aca="false">IF(REF_DT&lt;=LastDay,INDEX(IntraMonth_Buckets,MATCH($A4226,IntraSumMonths,0),1),INDEX(BucketTable,MATCH($A4226,SumMonths,0),1))</f>
        <v>#N/A</v>
      </c>
      <c r="G4226" s="144" t="e">
        <f aca="false">INDEX(Book_Type,MATCH($B4226,Book,0),1)</f>
        <v>#N/A</v>
      </c>
      <c r="H4226" s="144" t="e">
        <f aca="false">$F4226&amp;$C4226</f>
        <v>#N/A</v>
      </c>
    </row>
    <row r="4227" customFormat="false" ht="12.75" hidden="false" customHeight="false" outlineLevel="0" collapsed="false">
      <c r="D4227" s="144"/>
      <c r="E4227" s="144"/>
      <c r="F4227" s="149" t="e">
        <f aca="false">IF(REF_DT&lt;=LastDay,INDEX(IntraMonth_Buckets,MATCH($A4227,IntraSumMonths,0),1),INDEX(BucketTable,MATCH($A4227,SumMonths,0),1))</f>
        <v>#N/A</v>
      </c>
      <c r="G4227" s="144" t="e">
        <f aca="false">INDEX(Book_Type,MATCH($B4227,Book,0),1)</f>
        <v>#N/A</v>
      </c>
      <c r="H4227" s="144" t="e">
        <f aca="false">$F4227&amp;$C4227</f>
        <v>#N/A</v>
      </c>
    </row>
    <row r="4228" customFormat="false" ht="12.75" hidden="false" customHeight="false" outlineLevel="0" collapsed="false">
      <c r="D4228" s="144"/>
      <c r="E4228" s="144"/>
      <c r="F4228" s="149" t="e">
        <f aca="false">IF(REF_DT&lt;=LastDay,INDEX(IntraMonth_Buckets,MATCH($A4228,IntraSumMonths,0),1),INDEX(BucketTable,MATCH($A4228,SumMonths,0),1))</f>
        <v>#N/A</v>
      </c>
      <c r="G4228" s="144" t="e">
        <f aca="false">INDEX(Book_Type,MATCH($B4228,Book,0),1)</f>
        <v>#N/A</v>
      </c>
      <c r="H4228" s="144" t="e">
        <f aca="false">$F4228&amp;$C4228</f>
        <v>#N/A</v>
      </c>
    </row>
    <row r="4229" customFormat="false" ht="12.75" hidden="false" customHeight="false" outlineLevel="0" collapsed="false">
      <c r="D4229" s="144"/>
      <c r="E4229" s="144"/>
      <c r="F4229" s="149" t="e">
        <f aca="false">IF(REF_DT&lt;=LastDay,INDEX(IntraMonth_Buckets,MATCH($A4229,IntraSumMonths,0),1),INDEX(BucketTable,MATCH($A4229,SumMonths,0),1))</f>
        <v>#N/A</v>
      </c>
      <c r="G4229" s="144" t="e">
        <f aca="false">INDEX(Book_Type,MATCH($B4229,Book,0),1)</f>
        <v>#N/A</v>
      </c>
      <c r="H4229" s="144" t="e">
        <f aca="false">$F4229&amp;$C4229</f>
        <v>#N/A</v>
      </c>
    </row>
    <row r="4230" customFormat="false" ht="12.75" hidden="false" customHeight="false" outlineLevel="0" collapsed="false">
      <c r="D4230" s="144"/>
      <c r="E4230" s="144"/>
      <c r="F4230" s="149" t="e">
        <f aca="false">IF(REF_DT&lt;=LastDay,INDEX(IntraMonth_Buckets,MATCH($A4230,IntraSumMonths,0),1),INDEX(BucketTable,MATCH($A4230,SumMonths,0),1))</f>
        <v>#N/A</v>
      </c>
      <c r="G4230" s="144" t="e">
        <f aca="false">INDEX(Book_Type,MATCH($B4230,Book,0),1)</f>
        <v>#N/A</v>
      </c>
      <c r="H4230" s="144" t="e">
        <f aca="false">$F4230&amp;$C4230</f>
        <v>#N/A</v>
      </c>
    </row>
    <row r="4231" customFormat="false" ht="12.75" hidden="false" customHeight="false" outlineLevel="0" collapsed="false">
      <c r="D4231" s="144"/>
      <c r="E4231" s="144"/>
      <c r="F4231" s="149" t="e">
        <f aca="false">IF(REF_DT&lt;=LastDay,INDEX(IntraMonth_Buckets,MATCH($A4231,IntraSumMonths,0),1),INDEX(BucketTable,MATCH($A4231,SumMonths,0),1))</f>
        <v>#N/A</v>
      </c>
      <c r="G4231" s="144" t="e">
        <f aca="false">INDEX(Book_Type,MATCH($B4231,Book,0),1)</f>
        <v>#N/A</v>
      </c>
      <c r="H4231" s="144" t="e">
        <f aca="false">$F4231&amp;$C4231</f>
        <v>#N/A</v>
      </c>
    </row>
    <row r="4232" customFormat="false" ht="12.75" hidden="false" customHeight="false" outlineLevel="0" collapsed="false">
      <c r="D4232" s="144"/>
      <c r="E4232" s="144"/>
      <c r="F4232" s="149" t="e">
        <f aca="false">IF(REF_DT&lt;=LastDay,INDEX(IntraMonth_Buckets,MATCH($A4232,IntraSumMonths,0),1),INDEX(BucketTable,MATCH($A4232,SumMonths,0),1))</f>
        <v>#N/A</v>
      </c>
      <c r="G4232" s="144" t="e">
        <f aca="false">INDEX(Book_Type,MATCH($B4232,Book,0),1)</f>
        <v>#N/A</v>
      </c>
      <c r="H4232" s="144" t="e">
        <f aca="false">$F4232&amp;$C4232</f>
        <v>#N/A</v>
      </c>
    </row>
    <row r="4233" customFormat="false" ht="12.75" hidden="false" customHeight="false" outlineLevel="0" collapsed="false">
      <c r="D4233" s="144"/>
      <c r="E4233" s="144"/>
      <c r="F4233" s="149" t="e">
        <f aca="false">IF(REF_DT&lt;=LastDay,INDEX(IntraMonth_Buckets,MATCH($A4233,IntraSumMonths,0),1),INDEX(BucketTable,MATCH($A4233,SumMonths,0),1))</f>
        <v>#N/A</v>
      </c>
      <c r="G4233" s="144" t="e">
        <f aca="false">INDEX(Book_Type,MATCH($B4233,Book,0),1)</f>
        <v>#N/A</v>
      </c>
      <c r="H4233" s="144" t="e">
        <f aca="false">$F4233&amp;$C4233</f>
        <v>#N/A</v>
      </c>
    </row>
    <row r="4234" customFormat="false" ht="12.75" hidden="false" customHeight="false" outlineLevel="0" collapsed="false">
      <c r="D4234" s="144"/>
      <c r="E4234" s="144"/>
      <c r="F4234" s="149" t="e">
        <f aca="false">IF(REF_DT&lt;=LastDay,INDEX(IntraMonth_Buckets,MATCH($A4234,IntraSumMonths,0),1),INDEX(BucketTable,MATCH($A4234,SumMonths,0),1))</f>
        <v>#N/A</v>
      </c>
      <c r="G4234" s="144" t="e">
        <f aca="false">INDEX(Book_Type,MATCH($B4234,Book,0),1)</f>
        <v>#N/A</v>
      </c>
      <c r="H4234" s="144" t="e">
        <f aca="false">$F4234&amp;$C4234</f>
        <v>#N/A</v>
      </c>
    </row>
    <row r="4235" customFormat="false" ht="12.75" hidden="false" customHeight="false" outlineLevel="0" collapsed="false">
      <c r="D4235" s="144"/>
      <c r="E4235" s="144"/>
      <c r="F4235" s="149" t="e">
        <f aca="false">IF(REF_DT&lt;=LastDay,INDEX(IntraMonth_Buckets,MATCH($A4235,IntraSumMonths,0),1),INDEX(BucketTable,MATCH($A4235,SumMonths,0),1))</f>
        <v>#N/A</v>
      </c>
      <c r="G4235" s="144" t="e">
        <f aca="false">INDEX(Book_Type,MATCH($B4235,Book,0),1)</f>
        <v>#N/A</v>
      </c>
      <c r="H4235" s="144" t="e">
        <f aca="false">$F4235&amp;$C4235</f>
        <v>#N/A</v>
      </c>
    </row>
    <row r="4236" customFormat="false" ht="12.75" hidden="false" customHeight="false" outlineLevel="0" collapsed="false">
      <c r="D4236" s="144"/>
      <c r="E4236" s="144"/>
      <c r="F4236" s="149" t="e">
        <f aca="false">IF(REF_DT&lt;=LastDay,INDEX(IntraMonth_Buckets,MATCH($A4236,IntraSumMonths,0),1),INDEX(BucketTable,MATCH($A4236,SumMonths,0),1))</f>
        <v>#N/A</v>
      </c>
      <c r="G4236" s="144" t="e">
        <f aca="false">INDEX(Book_Type,MATCH($B4236,Book,0),1)</f>
        <v>#N/A</v>
      </c>
      <c r="H4236" s="144" t="e">
        <f aca="false">$F4236&amp;$C4236</f>
        <v>#N/A</v>
      </c>
    </row>
    <row r="4237" customFormat="false" ht="12.75" hidden="false" customHeight="false" outlineLevel="0" collapsed="false">
      <c r="D4237" s="144"/>
      <c r="E4237" s="144"/>
      <c r="F4237" s="149" t="e">
        <f aca="false">IF(REF_DT&lt;=LastDay,INDEX(IntraMonth_Buckets,MATCH($A4237,IntraSumMonths,0),1),INDEX(BucketTable,MATCH($A4237,SumMonths,0),1))</f>
        <v>#N/A</v>
      </c>
      <c r="G4237" s="144" t="e">
        <f aca="false">INDEX(Book_Type,MATCH($B4237,Book,0),1)</f>
        <v>#N/A</v>
      </c>
      <c r="H4237" s="144" t="e">
        <f aca="false">$F4237&amp;$C4237</f>
        <v>#N/A</v>
      </c>
    </row>
    <row r="4238" customFormat="false" ht="12.75" hidden="false" customHeight="false" outlineLevel="0" collapsed="false">
      <c r="D4238" s="144"/>
      <c r="E4238" s="144"/>
      <c r="F4238" s="149" t="e">
        <f aca="false">IF(REF_DT&lt;=LastDay,INDEX(IntraMonth_Buckets,MATCH($A4238,IntraSumMonths,0),1),INDEX(BucketTable,MATCH($A4238,SumMonths,0),1))</f>
        <v>#N/A</v>
      </c>
      <c r="G4238" s="144" t="e">
        <f aca="false">INDEX(Book_Type,MATCH($B4238,Book,0),1)</f>
        <v>#N/A</v>
      </c>
      <c r="H4238" s="144" t="e">
        <f aca="false">$F4238&amp;$C4238</f>
        <v>#N/A</v>
      </c>
    </row>
    <row r="4239" customFormat="false" ht="12.75" hidden="false" customHeight="false" outlineLevel="0" collapsed="false">
      <c r="D4239" s="144"/>
      <c r="E4239" s="144"/>
      <c r="F4239" s="149" t="e">
        <f aca="false">IF(REF_DT&lt;=LastDay,INDEX(IntraMonth_Buckets,MATCH($A4239,IntraSumMonths,0),1),INDEX(BucketTable,MATCH($A4239,SumMonths,0),1))</f>
        <v>#N/A</v>
      </c>
      <c r="G4239" s="144" t="e">
        <f aca="false">INDEX(Book_Type,MATCH($B4239,Book,0),1)</f>
        <v>#N/A</v>
      </c>
      <c r="H4239" s="144" t="e">
        <f aca="false">$F4239&amp;$C4239</f>
        <v>#N/A</v>
      </c>
    </row>
    <row r="4240" customFormat="false" ht="12.75" hidden="false" customHeight="false" outlineLevel="0" collapsed="false">
      <c r="D4240" s="144"/>
      <c r="E4240" s="144"/>
      <c r="F4240" s="149" t="e">
        <f aca="false">IF(REF_DT&lt;=LastDay,INDEX(IntraMonth_Buckets,MATCH($A4240,IntraSumMonths,0),1),INDEX(BucketTable,MATCH($A4240,SumMonths,0),1))</f>
        <v>#N/A</v>
      </c>
      <c r="G4240" s="144" t="e">
        <f aca="false">INDEX(Book_Type,MATCH($B4240,Book,0),1)</f>
        <v>#N/A</v>
      </c>
      <c r="H4240" s="144" t="e">
        <f aca="false">$F4240&amp;$C4240</f>
        <v>#N/A</v>
      </c>
    </row>
    <row r="4241" customFormat="false" ht="12.75" hidden="false" customHeight="false" outlineLevel="0" collapsed="false">
      <c r="D4241" s="144"/>
      <c r="E4241" s="144"/>
      <c r="F4241" s="149" t="e">
        <f aca="false">IF(REF_DT&lt;=LastDay,INDEX(IntraMonth_Buckets,MATCH($A4241,IntraSumMonths,0),1),INDEX(BucketTable,MATCH($A4241,SumMonths,0),1))</f>
        <v>#N/A</v>
      </c>
      <c r="G4241" s="144" t="e">
        <f aca="false">INDEX(Book_Type,MATCH($B4241,Book,0),1)</f>
        <v>#N/A</v>
      </c>
      <c r="H4241" s="144" t="e">
        <f aca="false">$F4241&amp;$C4241</f>
        <v>#N/A</v>
      </c>
    </row>
    <row r="4242" customFormat="false" ht="12.75" hidden="false" customHeight="false" outlineLevel="0" collapsed="false">
      <c r="D4242" s="144"/>
      <c r="E4242" s="144"/>
      <c r="F4242" s="149" t="e">
        <f aca="false">IF(REF_DT&lt;=LastDay,INDEX(IntraMonth_Buckets,MATCH($A4242,IntraSumMonths,0),1),INDEX(BucketTable,MATCH($A4242,SumMonths,0),1))</f>
        <v>#N/A</v>
      </c>
      <c r="G4242" s="144" t="e">
        <f aca="false">INDEX(Book_Type,MATCH($B4242,Book,0),1)</f>
        <v>#N/A</v>
      </c>
      <c r="H4242" s="144" t="e">
        <f aca="false">$F4242&amp;$C4242</f>
        <v>#N/A</v>
      </c>
    </row>
    <row r="4243" customFormat="false" ht="12.75" hidden="false" customHeight="false" outlineLevel="0" collapsed="false">
      <c r="D4243" s="144"/>
      <c r="E4243" s="144"/>
      <c r="F4243" s="149" t="e">
        <f aca="false">IF(REF_DT&lt;=LastDay,INDEX(IntraMonth_Buckets,MATCH($A4243,IntraSumMonths,0),1),INDEX(BucketTable,MATCH($A4243,SumMonths,0),1))</f>
        <v>#N/A</v>
      </c>
      <c r="G4243" s="144" t="e">
        <f aca="false">INDEX(Book_Type,MATCH($B4243,Book,0),1)</f>
        <v>#N/A</v>
      </c>
      <c r="H4243" s="144" t="e">
        <f aca="false">$F4243&amp;$C4243</f>
        <v>#N/A</v>
      </c>
    </row>
    <row r="4244" customFormat="false" ht="12.75" hidden="false" customHeight="false" outlineLevel="0" collapsed="false">
      <c r="D4244" s="144"/>
      <c r="E4244" s="144"/>
      <c r="F4244" s="149" t="e">
        <f aca="false">IF(REF_DT&lt;=LastDay,INDEX(IntraMonth_Buckets,MATCH($A4244,IntraSumMonths,0),1),INDEX(BucketTable,MATCH($A4244,SumMonths,0),1))</f>
        <v>#N/A</v>
      </c>
      <c r="G4244" s="144" t="e">
        <f aca="false">INDEX(Book_Type,MATCH($B4244,Book,0),1)</f>
        <v>#N/A</v>
      </c>
      <c r="H4244" s="144" t="e">
        <f aca="false">$F4244&amp;$C4244</f>
        <v>#N/A</v>
      </c>
    </row>
    <row r="4245" customFormat="false" ht="12.75" hidden="false" customHeight="false" outlineLevel="0" collapsed="false">
      <c r="D4245" s="144"/>
      <c r="E4245" s="144"/>
      <c r="F4245" s="149" t="e">
        <f aca="false">IF(REF_DT&lt;=LastDay,INDEX(IntraMonth_Buckets,MATCH($A4245,IntraSumMonths,0),1),INDEX(BucketTable,MATCH($A4245,SumMonths,0),1))</f>
        <v>#N/A</v>
      </c>
      <c r="G4245" s="144" t="e">
        <f aca="false">INDEX(Book_Type,MATCH($B4245,Book,0),1)</f>
        <v>#N/A</v>
      </c>
      <c r="H4245" s="144" t="e">
        <f aca="false">$F4245&amp;$C4245</f>
        <v>#N/A</v>
      </c>
    </row>
    <row r="4246" customFormat="false" ht="12.75" hidden="false" customHeight="false" outlineLevel="0" collapsed="false">
      <c r="D4246" s="144"/>
      <c r="E4246" s="144"/>
      <c r="F4246" s="149" t="e">
        <f aca="false">IF(REF_DT&lt;=LastDay,INDEX(IntraMonth_Buckets,MATCH($A4246,IntraSumMonths,0),1),INDEX(BucketTable,MATCH($A4246,SumMonths,0),1))</f>
        <v>#N/A</v>
      </c>
      <c r="G4246" s="144" t="e">
        <f aca="false">INDEX(Book_Type,MATCH($B4246,Book,0),1)</f>
        <v>#N/A</v>
      </c>
      <c r="H4246" s="144" t="e">
        <f aca="false">$F4246&amp;$C4246</f>
        <v>#N/A</v>
      </c>
    </row>
    <row r="4247" customFormat="false" ht="12.75" hidden="false" customHeight="false" outlineLevel="0" collapsed="false">
      <c r="D4247" s="144"/>
      <c r="E4247" s="144"/>
      <c r="F4247" s="149" t="e">
        <f aca="false">IF(REF_DT&lt;=LastDay,INDEX(IntraMonth_Buckets,MATCH($A4247,IntraSumMonths,0),1),INDEX(BucketTable,MATCH($A4247,SumMonths,0),1))</f>
        <v>#N/A</v>
      </c>
      <c r="G4247" s="144" t="e">
        <f aca="false">INDEX(Book_Type,MATCH($B4247,Book,0),1)</f>
        <v>#N/A</v>
      </c>
      <c r="H4247" s="144" t="e">
        <f aca="false">$F4247&amp;$C4247</f>
        <v>#N/A</v>
      </c>
    </row>
    <row r="4248" customFormat="false" ht="12.75" hidden="false" customHeight="false" outlineLevel="0" collapsed="false">
      <c r="D4248" s="144"/>
      <c r="E4248" s="144"/>
      <c r="F4248" s="149" t="e">
        <f aca="false">IF(REF_DT&lt;=LastDay,INDEX(IntraMonth_Buckets,MATCH($A4248,IntraSumMonths,0),1),INDEX(BucketTable,MATCH($A4248,SumMonths,0),1))</f>
        <v>#N/A</v>
      </c>
      <c r="G4248" s="144" t="e">
        <f aca="false">INDEX(Book_Type,MATCH($B4248,Book,0),1)</f>
        <v>#N/A</v>
      </c>
      <c r="H4248" s="144" t="e">
        <f aca="false">$F4248&amp;$C4248</f>
        <v>#N/A</v>
      </c>
    </row>
    <row r="4249" customFormat="false" ht="12.75" hidden="false" customHeight="false" outlineLevel="0" collapsed="false">
      <c r="D4249" s="144"/>
      <c r="E4249" s="144"/>
      <c r="F4249" s="149" t="e">
        <f aca="false">IF(REF_DT&lt;=LastDay,INDEX(IntraMonth_Buckets,MATCH($A4249,IntraSumMonths,0),1),INDEX(BucketTable,MATCH($A4249,SumMonths,0),1))</f>
        <v>#N/A</v>
      </c>
      <c r="G4249" s="144" t="e">
        <f aca="false">INDEX(Book_Type,MATCH($B4249,Book,0),1)</f>
        <v>#N/A</v>
      </c>
      <c r="H4249" s="144" t="e">
        <f aca="false">$F4249&amp;$C4249</f>
        <v>#N/A</v>
      </c>
    </row>
    <row r="4250" customFormat="false" ht="12.75" hidden="false" customHeight="false" outlineLevel="0" collapsed="false">
      <c r="D4250" s="144"/>
      <c r="E4250" s="144"/>
      <c r="F4250" s="149" t="e">
        <f aca="false">IF(REF_DT&lt;=LastDay,INDEX(IntraMonth_Buckets,MATCH($A4250,IntraSumMonths,0),1),INDEX(BucketTable,MATCH($A4250,SumMonths,0),1))</f>
        <v>#N/A</v>
      </c>
      <c r="G4250" s="144" t="e">
        <f aca="false">INDEX(Book_Type,MATCH($B4250,Book,0),1)</f>
        <v>#N/A</v>
      </c>
      <c r="H4250" s="144" t="e">
        <f aca="false">$F4250&amp;$C4250</f>
        <v>#N/A</v>
      </c>
    </row>
    <row r="4251" customFormat="false" ht="12.75" hidden="false" customHeight="false" outlineLevel="0" collapsed="false">
      <c r="D4251" s="144"/>
      <c r="E4251" s="144"/>
      <c r="F4251" s="149" t="e">
        <f aca="false">IF(REF_DT&lt;=LastDay,INDEX(IntraMonth_Buckets,MATCH($A4251,IntraSumMonths,0),1),INDEX(BucketTable,MATCH($A4251,SumMonths,0),1))</f>
        <v>#N/A</v>
      </c>
      <c r="G4251" s="144" t="e">
        <f aca="false">INDEX(Book_Type,MATCH($B4251,Book,0),1)</f>
        <v>#N/A</v>
      </c>
      <c r="H4251" s="144" t="e">
        <f aca="false">$F4251&amp;$C4251</f>
        <v>#N/A</v>
      </c>
    </row>
    <row r="4252" customFormat="false" ht="12.75" hidden="false" customHeight="false" outlineLevel="0" collapsed="false">
      <c r="D4252" s="144"/>
      <c r="E4252" s="144"/>
      <c r="F4252" s="149" t="e">
        <f aca="false">IF(REF_DT&lt;=LastDay,INDEX(IntraMonth_Buckets,MATCH($A4252,IntraSumMonths,0),1),INDEX(BucketTable,MATCH($A4252,SumMonths,0),1))</f>
        <v>#N/A</v>
      </c>
      <c r="G4252" s="144" t="e">
        <f aca="false">INDEX(Book_Type,MATCH($B4252,Book,0),1)</f>
        <v>#N/A</v>
      </c>
      <c r="H4252" s="144" t="e">
        <f aca="false">$F4252&amp;$C4252</f>
        <v>#N/A</v>
      </c>
    </row>
    <row r="4253" customFormat="false" ht="12.75" hidden="false" customHeight="false" outlineLevel="0" collapsed="false">
      <c r="D4253" s="144"/>
      <c r="E4253" s="144"/>
      <c r="F4253" s="149" t="e">
        <f aca="false">IF(REF_DT&lt;=LastDay,INDEX(IntraMonth_Buckets,MATCH($A4253,IntraSumMonths,0),1),INDEX(BucketTable,MATCH($A4253,SumMonths,0),1))</f>
        <v>#N/A</v>
      </c>
      <c r="G4253" s="144" t="e">
        <f aca="false">INDEX(Book_Type,MATCH($B4253,Book,0),1)</f>
        <v>#N/A</v>
      </c>
      <c r="H4253" s="144" t="e">
        <f aca="false">$F4253&amp;$C4253</f>
        <v>#N/A</v>
      </c>
    </row>
    <row r="4254" customFormat="false" ht="12.75" hidden="false" customHeight="false" outlineLevel="0" collapsed="false">
      <c r="D4254" s="144"/>
      <c r="E4254" s="144"/>
      <c r="F4254" s="149" t="e">
        <f aca="false">IF(REF_DT&lt;=LastDay,INDEX(IntraMonth_Buckets,MATCH($A4254,IntraSumMonths,0),1),INDEX(BucketTable,MATCH($A4254,SumMonths,0),1))</f>
        <v>#N/A</v>
      </c>
      <c r="G4254" s="144" t="e">
        <f aca="false">INDEX(Book_Type,MATCH($B4254,Book,0),1)</f>
        <v>#N/A</v>
      </c>
      <c r="H4254" s="144" t="e">
        <f aca="false">$F4254&amp;$C4254</f>
        <v>#N/A</v>
      </c>
    </row>
    <row r="4255" customFormat="false" ht="12.75" hidden="false" customHeight="false" outlineLevel="0" collapsed="false">
      <c r="D4255" s="144"/>
      <c r="E4255" s="144"/>
      <c r="F4255" s="149" t="e">
        <f aca="false">IF(REF_DT&lt;=LastDay,INDEX(IntraMonth_Buckets,MATCH($A4255,IntraSumMonths,0),1),INDEX(BucketTable,MATCH($A4255,SumMonths,0),1))</f>
        <v>#N/A</v>
      </c>
      <c r="G4255" s="144" t="e">
        <f aca="false">INDEX(Book_Type,MATCH($B4255,Book,0),1)</f>
        <v>#N/A</v>
      </c>
      <c r="H4255" s="144" t="e">
        <f aca="false">$F4255&amp;$C4255</f>
        <v>#N/A</v>
      </c>
    </row>
    <row r="4256" customFormat="false" ht="12.75" hidden="false" customHeight="false" outlineLevel="0" collapsed="false">
      <c r="D4256" s="144"/>
      <c r="E4256" s="144"/>
      <c r="F4256" s="149" t="e">
        <f aca="false">IF(REF_DT&lt;=LastDay,INDEX(IntraMonth_Buckets,MATCH($A4256,IntraSumMonths,0),1),INDEX(BucketTable,MATCH($A4256,SumMonths,0),1))</f>
        <v>#N/A</v>
      </c>
      <c r="G4256" s="144" t="e">
        <f aca="false">INDEX(Book_Type,MATCH($B4256,Book,0),1)</f>
        <v>#N/A</v>
      </c>
      <c r="H4256" s="144" t="e">
        <f aca="false">$F4256&amp;$C4256</f>
        <v>#N/A</v>
      </c>
    </row>
    <row r="4257" customFormat="false" ht="12.75" hidden="false" customHeight="false" outlineLevel="0" collapsed="false">
      <c r="D4257" s="144"/>
      <c r="E4257" s="144"/>
      <c r="F4257" s="149" t="e">
        <f aca="false">IF(REF_DT&lt;=LastDay,INDEX(IntraMonth_Buckets,MATCH($A4257,IntraSumMonths,0),1),INDEX(BucketTable,MATCH($A4257,SumMonths,0),1))</f>
        <v>#N/A</v>
      </c>
      <c r="G4257" s="144" t="e">
        <f aca="false">INDEX(Book_Type,MATCH($B4257,Book,0),1)</f>
        <v>#N/A</v>
      </c>
      <c r="H4257" s="144" t="e">
        <f aca="false">$F4257&amp;$C4257</f>
        <v>#N/A</v>
      </c>
    </row>
    <row r="4258" customFormat="false" ht="12.75" hidden="false" customHeight="false" outlineLevel="0" collapsed="false">
      <c r="D4258" s="144"/>
      <c r="E4258" s="144"/>
      <c r="F4258" s="149" t="e">
        <f aca="false">IF(REF_DT&lt;=LastDay,INDEX(IntraMonth_Buckets,MATCH($A4258,IntraSumMonths,0),1),INDEX(BucketTable,MATCH($A4258,SumMonths,0),1))</f>
        <v>#N/A</v>
      </c>
      <c r="G4258" s="144" t="e">
        <f aca="false">INDEX(Book_Type,MATCH($B4258,Book,0),1)</f>
        <v>#N/A</v>
      </c>
      <c r="H4258" s="144" t="e">
        <f aca="false">$F4258&amp;$C4258</f>
        <v>#N/A</v>
      </c>
    </row>
    <row r="4259" customFormat="false" ht="12.75" hidden="false" customHeight="false" outlineLevel="0" collapsed="false">
      <c r="D4259" s="144"/>
      <c r="E4259" s="144"/>
      <c r="F4259" s="149" t="e">
        <f aca="false">IF(REF_DT&lt;=LastDay,INDEX(IntraMonth_Buckets,MATCH($A4259,IntraSumMonths,0),1),INDEX(BucketTable,MATCH($A4259,SumMonths,0),1))</f>
        <v>#N/A</v>
      </c>
      <c r="G4259" s="144" t="e">
        <f aca="false">INDEX(Book_Type,MATCH($B4259,Book,0),1)</f>
        <v>#N/A</v>
      </c>
      <c r="H4259" s="144" t="e">
        <f aca="false">$F4259&amp;$C4259</f>
        <v>#N/A</v>
      </c>
    </row>
    <row r="4260" customFormat="false" ht="12.75" hidden="false" customHeight="false" outlineLevel="0" collapsed="false">
      <c r="D4260" s="144"/>
      <c r="E4260" s="144"/>
      <c r="F4260" s="149" t="e">
        <f aca="false">IF(REF_DT&lt;=LastDay,INDEX(IntraMonth_Buckets,MATCH($A4260,IntraSumMonths,0),1),INDEX(BucketTable,MATCH($A4260,SumMonths,0),1))</f>
        <v>#N/A</v>
      </c>
      <c r="G4260" s="144" t="e">
        <f aca="false">INDEX(Book_Type,MATCH($B4260,Book,0),1)</f>
        <v>#N/A</v>
      </c>
      <c r="H4260" s="144" t="e">
        <f aca="false">$F4260&amp;$C4260</f>
        <v>#N/A</v>
      </c>
    </row>
    <row r="4261" customFormat="false" ht="12.75" hidden="false" customHeight="false" outlineLevel="0" collapsed="false">
      <c r="D4261" s="144"/>
      <c r="E4261" s="144"/>
      <c r="F4261" s="149" t="e">
        <f aca="false">IF(REF_DT&lt;=LastDay,INDEX(IntraMonth_Buckets,MATCH($A4261,IntraSumMonths,0),1),INDEX(BucketTable,MATCH($A4261,SumMonths,0),1))</f>
        <v>#N/A</v>
      </c>
      <c r="G4261" s="144" t="e">
        <f aca="false">INDEX(Book_Type,MATCH($B4261,Book,0),1)</f>
        <v>#N/A</v>
      </c>
      <c r="H4261" s="144" t="e">
        <f aca="false">$F4261&amp;$C4261</f>
        <v>#N/A</v>
      </c>
    </row>
    <row r="4262" customFormat="false" ht="12.75" hidden="false" customHeight="false" outlineLevel="0" collapsed="false">
      <c r="D4262" s="144"/>
      <c r="E4262" s="144"/>
      <c r="F4262" s="149" t="e">
        <f aca="false">IF(REF_DT&lt;=LastDay,INDEX(IntraMonth_Buckets,MATCH($A4262,IntraSumMonths,0),1),INDEX(BucketTable,MATCH($A4262,SumMonths,0),1))</f>
        <v>#N/A</v>
      </c>
      <c r="G4262" s="144" t="e">
        <f aca="false">INDEX(Book_Type,MATCH($B4262,Book,0),1)</f>
        <v>#N/A</v>
      </c>
      <c r="H4262" s="144" t="e">
        <f aca="false">$F4262&amp;$C4262</f>
        <v>#N/A</v>
      </c>
    </row>
    <row r="4263" customFormat="false" ht="12.75" hidden="false" customHeight="false" outlineLevel="0" collapsed="false">
      <c r="D4263" s="144"/>
      <c r="E4263" s="144"/>
      <c r="F4263" s="149" t="e">
        <f aca="false">IF(REF_DT&lt;=LastDay,INDEX(IntraMonth_Buckets,MATCH($A4263,IntraSumMonths,0),1),INDEX(BucketTable,MATCH($A4263,SumMonths,0),1))</f>
        <v>#N/A</v>
      </c>
      <c r="G4263" s="144" t="e">
        <f aca="false">INDEX(Book_Type,MATCH($B4263,Book,0),1)</f>
        <v>#N/A</v>
      </c>
      <c r="H4263" s="144" t="e">
        <f aca="false">$F4263&amp;$C4263</f>
        <v>#N/A</v>
      </c>
    </row>
    <row r="4264" customFormat="false" ht="12.75" hidden="false" customHeight="false" outlineLevel="0" collapsed="false">
      <c r="D4264" s="144"/>
      <c r="E4264" s="144"/>
      <c r="F4264" s="149" t="e">
        <f aca="false">IF(REF_DT&lt;=LastDay,INDEX(IntraMonth_Buckets,MATCH($A4264,IntraSumMonths,0),1),INDEX(BucketTable,MATCH($A4264,SumMonths,0),1))</f>
        <v>#N/A</v>
      </c>
      <c r="G4264" s="144" t="e">
        <f aca="false">INDEX(Book_Type,MATCH($B4264,Book,0),1)</f>
        <v>#N/A</v>
      </c>
      <c r="H4264" s="144" t="e">
        <f aca="false">$F4264&amp;$C4264</f>
        <v>#N/A</v>
      </c>
    </row>
    <row r="4265" customFormat="false" ht="12.75" hidden="false" customHeight="false" outlineLevel="0" collapsed="false">
      <c r="D4265" s="144"/>
      <c r="E4265" s="144"/>
      <c r="F4265" s="149" t="e">
        <f aca="false">IF(REF_DT&lt;=LastDay,INDEX(IntraMonth_Buckets,MATCH($A4265,IntraSumMonths,0),1),INDEX(BucketTable,MATCH($A4265,SumMonths,0),1))</f>
        <v>#N/A</v>
      </c>
      <c r="G4265" s="144" t="e">
        <f aca="false">INDEX(Book_Type,MATCH($B4265,Book,0),1)</f>
        <v>#N/A</v>
      </c>
      <c r="H4265" s="144" t="e">
        <f aca="false">$F4265&amp;$C4265</f>
        <v>#N/A</v>
      </c>
    </row>
    <row r="4266" customFormat="false" ht="12.75" hidden="false" customHeight="false" outlineLevel="0" collapsed="false">
      <c r="D4266" s="144"/>
      <c r="E4266" s="144"/>
      <c r="F4266" s="149" t="e">
        <f aca="false">IF(REF_DT&lt;=LastDay,INDEX(IntraMonth_Buckets,MATCH($A4266,IntraSumMonths,0),1),INDEX(BucketTable,MATCH($A4266,SumMonths,0),1))</f>
        <v>#N/A</v>
      </c>
      <c r="G4266" s="144" t="e">
        <f aca="false">INDEX(Book_Type,MATCH($B4266,Book,0),1)</f>
        <v>#N/A</v>
      </c>
      <c r="H4266" s="144" t="e">
        <f aca="false">$F4266&amp;$C4266</f>
        <v>#N/A</v>
      </c>
    </row>
    <row r="4267" customFormat="false" ht="12.75" hidden="false" customHeight="false" outlineLevel="0" collapsed="false">
      <c r="D4267" s="144"/>
      <c r="E4267" s="144"/>
      <c r="F4267" s="149" t="e">
        <f aca="false">IF(REF_DT&lt;=LastDay,INDEX(IntraMonth_Buckets,MATCH($A4267,IntraSumMonths,0),1),INDEX(BucketTable,MATCH($A4267,SumMonths,0),1))</f>
        <v>#N/A</v>
      </c>
      <c r="G4267" s="144" t="e">
        <f aca="false">INDEX(Book_Type,MATCH($B4267,Book,0),1)</f>
        <v>#N/A</v>
      </c>
      <c r="H4267" s="144" t="e">
        <f aca="false">$F4267&amp;$C4267</f>
        <v>#N/A</v>
      </c>
    </row>
    <row r="4268" customFormat="false" ht="12.75" hidden="false" customHeight="false" outlineLevel="0" collapsed="false">
      <c r="D4268" s="144"/>
      <c r="E4268" s="144"/>
      <c r="F4268" s="149" t="e">
        <f aca="false">IF(REF_DT&lt;=LastDay,INDEX(IntraMonth_Buckets,MATCH($A4268,IntraSumMonths,0),1),INDEX(BucketTable,MATCH($A4268,SumMonths,0),1))</f>
        <v>#N/A</v>
      </c>
      <c r="G4268" s="144" t="e">
        <f aca="false">INDEX(Book_Type,MATCH($B4268,Book,0),1)</f>
        <v>#N/A</v>
      </c>
      <c r="H4268" s="144" t="e">
        <f aca="false">$F4268&amp;$C4268</f>
        <v>#N/A</v>
      </c>
    </row>
    <row r="4269" customFormat="false" ht="12.75" hidden="false" customHeight="false" outlineLevel="0" collapsed="false">
      <c r="D4269" s="144"/>
      <c r="E4269" s="144"/>
      <c r="F4269" s="149" t="e">
        <f aca="false">IF(REF_DT&lt;=LastDay,INDEX(IntraMonth_Buckets,MATCH($A4269,IntraSumMonths,0),1),INDEX(BucketTable,MATCH($A4269,SumMonths,0),1))</f>
        <v>#N/A</v>
      </c>
      <c r="G4269" s="144" t="e">
        <f aca="false">INDEX(Book_Type,MATCH($B4269,Book,0),1)</f>
        <v>#N/A</v>
      </c>
      <c r="H4269" s="144" t="e">
        <f aca="false">$F4269&amp;$C4269</f>
        <v>#N/A</v>
      </c>
    </row>
    <row r="4270" customFormat="false" ht="12.75" hidden="false" customHeight="false" outlineLevel="0" collapsed="false">
      <c r="D4270" s="144"/>
      <c r="E4270" s="144"/>
      <c r="F4270" s="149" t="e">
        <f aca="false">IF(REF_DT&lt;=LastDay,INDEX(IntraMonth_Buckets,MATCH($A4270,IntraSumMonths,0),1),INDEX(BucketTable,MATCH($A4270,SumMonths,0),1))</f>
        <v>#N/A</v>
      </c>
      <c r="G4270" s="144" t="e">
        <f aca="false">INDEX(Book_Type,MATCH($B4270,Book,0),1)</f>
        <v>#N/A</v>
      </c>
      <c r="H4270" s="144" t="e">
        <f aca="false">$F4270&amp;$C4270</f>
        <v>#N/A</v>
      </c>
    </row>
    <row r="4271" customFormat="false" ht="12.75" hidden="false" customHeight="false" outlineLevel="0" collapsed="false">
      <c r="D4271" s="144"/>
      <c r="E4271" s="144"/>
      <c r="F4271" s="149" t="e">
        <f aca="false">IF(REF_DT&lt;=LastDay,INDEX(IntraMonth_Buckets,MATCH($A4271,IntraSumMonths,0),1),INDEX(BucketTable,MATCH($A4271,SumMonths,0),1))</f>
        <v>#N/A</v>
      </c>
      <c r="G4271" s="144" t="e">
        <f aca="false">INDEX(Book_Type,MATCH($B4271,Book,0),1)</f>
        <v>#N/A</v>
      </c>
      <c r="H4271" s="144" t="e">
        <f aca="false">$F4271&amp;$C4271</f>
        <v>#N/A</v>
      </c>
    </row>
    <row r="4272" customFormat="false" ht="12.75" hidden="false" customHeight="false" outlineLevel="0" collapsed="false">
      <c r="D4272" s="144"/>
      <c r="E4272" s="144"/>
      <c r="F4272" s="149" t="e">
        <f aca="false">IF(REF_DT&lt;=LastDay,INDEX(IntraMonth_Buckets,MATCH($A4272,IntraSumMonths,0),1),INDEX(BucketTable,MATCH($A4272,SumMonths,0),1))</f>
        <v>#N/A</v>
      </c>
      <c r="G4272" s="144" t="e">
        <f aca="false">INDEX(Book_Type,MATCH($B4272,Book,0),1)</f>
        <v>#N/A</v>
      </c>
      <c r="H4272" s="144" t="e">
        <f aca="false">$F4272&amp;$C4272</f>
        <v>#N/A</v>
      </c>
    </row>
    <row r="4273" customFormat="false" ht="12.75" hidden="false" customHeight="false" outlineLevel="0" collapsed="false">
      <c r="D4273" s="144"/>
      <c r="E4273" s="144"/>
      <c r="F4273" s="149" t="e">
        <f aca="false">IF(REF_DT&lt;=LastDay,INDEX(IntraMonth_Buckets,MATCH($A4273,IntraSumMonths,0),1),INDEX(BucketTable,MATCH($A4273,SumMonths,0),1))</f>
        <v>#N/A</v>
      </c>
      <c r="G4273" s="144" t="e">
        <f aca="false">INDEX(Book_Type,MATCH($B4273,Book,0),1)</f>
        <v>#N/A</v>
      </c>
      <c r="H4273" s="144" t="e">
        <f aca="false">$F4273&amp;$C4273</f>
        <v>#N/A</v>
      </c>
    </row>
    <row r="4274" customFormat="false" ht="12.75" hidden="false" customHeight="false" outlineLevel="0" collapsed="false">
      <c r="D4274" s="144"/>
      <c r="E4274" s="144"/>
      <c r="F4274" s="149" t="e">
        <f aca="false">IF(REF_DT&lt;=LastDay,INDEX(IntraMonth_Buckets,MATCH($A4274,IntraSumMonths,0),1),INDEX(BucketTable,MATCH($A4274,SumMonths,0),1))</f>
        <v>#N/A</v>
      </c>
      <c r="G4274" s="144" t="e">
        <f aca="false">INDEX(Book_Type,MATCH($B4274,Book,0),1)</f>
        <v>#N/A</v>
      </c>
      <c r="H4274" s="144" t="e">
        <f aca="false">$F4274&amp;$C4274</f>
        <v>#N/A</v>
      </c>
    </row>
    <row r="4275" customFormat="false" ht="12.75" hidden="false" customHeight="false" outlineLevel="0" collapsed="false">
      <c r="D4275" s="144"/>
      <c r="E4275" s="144"/>
      <c r="F4275" s="149" t="e">
        <f aca="false">IF(REF_DT&lt;=LastDay,INDEX(IntraMonth_Buckets,MATCH($A4275,IntraSumMonths,0),1),INDEX(BucketTable,MATCH($A4275,SumMonths,0),1))</f>
        <v>#N/A</v>
      </c>
      <c r="G4275" s="144" t="e">
        <f aca="false">INDEX(Book_Type,MATCH($B4275,Book,0),1)</f>
        <v>#N/A</v>
      </c>
      <c r="H4275" s="144" t="e">
        <f aca="false">$F4275&amp;$C4275</f>
        <v>#N/A</v>
      </c>
    </row>
    <row r="4276" customFormat="false" ht="12.75" hidden="false" customHeight="false" outlineLevel="0" collapsed="false">
      <c r="D4276" s="144"/>
      <c r="E4276" s="144"/>
      <c r="F4276" s="149" t="e">
        <f aca="false">IF(REF_DT&lt;=LastDay,INDEX(IntraMonth_Buckets,MATCH($A4276,IntraSumMonths,0),1),INDEX(BucketTable,MATCH($A4276,SumMonths,0),1))</f>
        <v>#N/A</v>
      </c>
      <c r="G4276" s="144" t="e">
        <f aca="false">INDEX(Book_Type,MATCH($B4276,Book,0),1)</f>
        <v>#N/A</v>
      </c>
      <c r="H4276" s="144" t="e">
        <f aca="false">$F4276&amp;$C4276</f>
        <v>#N/A</v>
      </c>
    </row>
    <row r="4277" customFormat="false" ht="12.75" hidden="false" customHeight="false" outlineLevel="0" collapsed="false">
      <c r="D4277" s="144"/>
      <c r="E4277" s="144"/>
      <c r="F4277" s="149" t="e">
        <f aca="false">IF(REF_DT&lt;=LastDay,INDEX(IntraMonth_Buckets,MATCH($A4277,IntraSumMonths,0),1),INDEX(BucketTable,MATCH($A4277,SumMonths,0),1))</f>
        <v>#N/A</v>
      </c>
      <c r="G4277" s="144" t="e">
        <f aca="false">INDEX(Book_Type,MATCH($B4277,Book,0),1)</f>
        <v>#N/A</v>
      </c>
      <c r="H4277" s="144" t="e">
        <f aca="false">$F4277&amp;$C4277</f>
        <v>#N/A</v>
      </c>
    </row>
    <row r="4278" customFormat="false" ht="12.75" hidden="false" customHeight="false" outlineLevel="0" collapsed="false">
      <c r="D4278" s="144"/>
      <c r="E4278" s="144"/>
      <c r="F4278" s="149" t="e">
        <f aca="false">IF(REF_DT&lt;=LastDay,INDEX(IntraMonth_Buckets,MATCH($A4278,IntraSumMonths,0),1),INDEX(BucketTable,MATCH($A4278,SumMonths,0),1))</f>
        <v>#N/A</v>
      </c>
      <c r="G4278" s="144" t="e">
        <f aca="false">INDEX(Book_Type,MATCH($B4278,Book,0),1)</f>
        <v>#N/A</v>
      </c>
      <c r="H4278" s="144" t="e">
        <f aca="false">$F4278&amp;$C4278</f>
        <v>#N/A</v>
      </c>
    </row>
    <row r="4279" customFormat="false" ht="12.75" hidden="false" customHeight="false" outlineLevel="0" collapsed="false">
      <c r="D4279" s="144"/>
      <c r="E4279" s="144"/>
      <c r="F4279" s="149" t="e">
        <f aca="false">IF(REF_DT&lt;=LastDay,INDEX(IntraMonth_Buckets,MATCH($A4279,IntraSumMonths,0),1),INDEX(BucketTable,MATCH($A4279,SumMonths,0),1))</f>
        <v>#N/A</v>
      </c>
      <c r="G4279" s="144" t="e">
        <f aca="false">INDEX(Book_Type,MATCH($B4279,Book,0),1)</f>
        <v>#N/A</v>
      </c>
      <c r="H4279" s="144" t="e">
        <f aca="false">$F4279&amp;$C4279</f>
        <v>#N/A</v>
      </c>
    </row>
    <row r="4280" customFormat="false" ht="12.75" hidden="false" customHeight="false" outlineLevel="0" collapsed="false">
      <c r="D4280" s="144"/>
      <c r="E4280" s="144"/>
      <c r="F4280" s="149" t="e">
        <f aca="false">IF(REF_DT&lt;=LastDay,INDEX(IntraMonth_Buckets,MATCH($A4280,IntraSumMonths,0),1),INDEX(BucketTable,MATCH($A4280,SumMonths,0),1))</f>
        <v>#N/A</v>
      </c>
      <c r="G4280" s="144" t="e">
        <f aca="false">INDEX(Book_Type,MATCH($B4280,Book,0),1)</f>
        <v>#N/A</v>
      </c>
      <c r="H4280" s="144" t="e">
        <f aca="false">$F4280&amp;$C4280</f>
        <v>#N/A</v>
      </c>
    </row>
    <row r="4281" customFormat="false" ht="12.75" hidden="false" customHeight="false" outlineLevel="0" collapsed="false">
      <c r="D4281" s="144"/>
      <c r="E4281" s="144"/>
      <c r="F4281" s="149" t="e">
        <f aca="false">IF(REF_DT&lt;=LastDay,INDEX(IntraMonth_Buckets,MATCH($A4281,IntraSumMonths,0),1),INDEX(BucketTable,MATCH($A4281,SumMonths,0),1))</f>
        <v>#N/A</v>
      </c>
      <c r="G4281" s="144" t="e">
        <f aca="false">INDEX(Book_Type,MATCH($B4281,Book,0),1)</f>
        <v>#N/A</v>
      </c>
      <c r="H4281" s="144" t="e">
        <f aca="false">$F4281&amp;$C4281</f>
        <v>#N/A</v>
      </c>
    </row>
    <row r="4282" customFormat="false" ht="12.75" hidden="false" customHeight="false" outlineLevel="0" collapsed="false">
      <c r="D4282" s="144"/>
      <c r="E4282" s="144"/>
      <c r="F4282" s="149" t="e">
        <f aca="false">IF(REF_DT&lt;=LastDay,INDEX(IntraMonth_Buckets,MATCH($A4282,IntraSumMonths,0),1),INDEX(BucketTable,MATCH($A4282,SumMonths,0),1))</f>
        <v>#N/A</v>
      </c>
      <c r="G4282" s="144" t="e">
        <f aca="false">INDEX(Book_Type,MATCH($B4282,Book,0),1)</f>
        <v>#N/A</v>
      </c>
      <c r="H4282" s="144" t="e">
        <f aca="false">$F4282&amp;$C4282</f>
        <v>#N/A</v>
      </c>
    </row>
    <row r="4283" customFormat="false" ht="12.75" hidden="false" customHeight="false" outlineLevel="0" collapsed="false">
      <c r="D4283" s="144"/>
      <c r="E4283" s="144"/>
      <c r="F4283" s="149" t="e">
        <f aca="false">IF(REF_DT&lt;=LastDay,INDEX(IntraMonth_Buckets,MATCH($A4283,IntraSumMonths,0),1),INDEX(BucketTable,MATCH($A4283,SumMonths,0),1))</f>
        <v>#N/A</v>
      </c>
      <c r="G4283" s="144" t="e">
        <f aca="false">INDEX(Book_Type,MATCH($B4283,Book,0),1)</f>
        <v>#N/A</v>
      </c>
      <c r="H4283" s="144" t="e">
        <f aca="false">$F4283&amp;$C4283</f>
        <v>#N/A</v>
      </c>
    </row>
    <row r="4284" customFormat="false" ht="12.75" hidden="false" customHeight="false" outlineLevel="0" collapsed="false">
      <c r="D4284" s="144"/>
      <c r="E4284" s="144"/>
      <c r="F4284" s="149" t="e">
        <f aca="false">IF(REF_DT&lt;=LastDay,INDEX(IntraMonth_Buckets,MATCH($A4284,IntraSumMonths,0),1),INDEX(BucketTable,MATCH($A4284,SumMonths,0),1))</f>
        <v>#N/A</v>
      </c>
      <c r="G4284" s="144" t="e">
        <f aca="false">INDEX(Book_Type,MATCH($B4284,Book,0),1)</f>
        <v>#N/A</v>
      </c>
      <c r="H4284" s="144" t="e">
        <f aca="false">$F4284&amp;$C4284</f>
        <v>#N/A</v>
      </c>
    </row>
    <row r="4285" customFormat="false" ht="12.75" hidden="false" customHeight="false" outlineLevel="0" collapsed="false">
      <c r="D4285" s="144"/>
      <c r="E4285" s="144"/>
      <c r="F4285" s="149" t="e">
        <f aca="false">IF(REF_DT&lt;=LastDay,INDEX(IntraMonth_Buckets,MATCH($A4285,IntraSumMonths,0),1),INDEX(BucketTable,MATCH($A4285,SumMonths,0),1))</f>
        <v>#N/A</v>
      </c>
      <c r="G4285" s="144" t="e">
        <f aca="false">INDEX(Book_Type,MATCH($B4285,Book,0),1)</f>
        <v>#N/A</v>
      </c>
      <c r="H4285" s="144" t="e">
        <f aca="false">$F4285&amp;$C4285</f>
        <v>#N/A</v>
      </c>
    </row>
    <row r="4286" customFormat="false" ht="12.75" hidden="false" customHeight="false" outlineLevel="0" collapsed="false">
      <c r="D4286" s="144"/>
      <c r="E4286" s="144"/>
      <c r="F4286" s="149" t="e">
        <f aca="false">IF(REF_DT&lt;=LastDay,INDEX(IntraMonth_Buckets,MATCH($A4286,IntraSumMonths,0),1),INDEX(BucketTable,MATCH($A4286,SumMonths,0),1))</f>
        <v>#N/A</v>
      </c>
      <c r="G4286" s="144" t="e">
        <f aca="false">INDEX(Book_Type,MATCH($B4286,Book,0),1)</f>
        <v>#N/A</v>
      </c>
      <c r="H4286" s="144" t="e">
        <f aca="false">$F4286&amp;$C4286</f>
        <v>#N/A</v>
      </c>
    </row>
    <row r="4287" customFormat="false" ht="12.75" hidden="false" customHeight="false" outlineLevel="0" collapsed="false">
      <c r="D4287" s="144"/>
      <c r="E4287" s="144"/>
      <c r="F4287" s="149" t="e">
        <f aca="false">IF(REF_DT&lt;=LastDay,INDEX(IntraMonth_Buckets,MATCH($A4287,IntraSumMonths,0),1),INDEX(BucketTable,MATCH($A4287,SumMonths,0),1))</f>
        <v>#N/A</v>
      </c>
      <c r="G4287" s="144" t="e">
        <f aca="false">INDEX(Book_Type,MATCH($B4287,Book,0),1)</f>
        <v>#N/A</v>
      </c>
      <c r="H4287" s="144" t="e">
        <f aca="false">$F4287&amp;$C4287</f>
        <v>#N/A</v>
      </c>
    </row>
    <row r="4288" customFormat="false" ht="12.75" hidden="false" customHeight="false" outlineLevel="0" collapsed="false">
      <c r="D4288" s="144"/>
      <c r="E4288" s="144"/>
      <c r="F4288" s="149" t="e">
        <f aca="false">IF(REF_DT&lt;=LastDay,INDEX(IntraMonth_Buckets,MATCH($A4288,IntraSumMonths,0),1),INDEX(BucketTable,MATCH($A4288,SumMonths,0),1))</f>
        <v>#N/A</v>
      </c>
      <c r="G4288" s="144" t="e">
        <f aca="false">INDEX(Book_Type,MATCH($B4288,Book,0),1)</f>
        <v>#N/A</v>
      </c>
      <c r="H4288" s="144" t="e">
        <f aca="false">$F4288&amp;$C4288</f>
        <v>#N/A</v>
      </c>
    </row>
    <row r="4289" customFormat="false" ht="12.75" hidden="false" customHeight="false" outlineLevel="0" collapsed="false">
      <c r="D4289" s="144"/>
      <c r="E4289" s="144"/>
      <c r="F4289" s="149" t="e">
        <f aca="false">IF(REF_DT&lt;=LastDay,INDEX(IntraMonth_Buckets,MATCH($A4289,IntraSumMonths,0),1),INDEX(BucketTable,MATCH($A4289,SumMonths,0),1))</f>
        <v>#N/A</v>
      </c>
      <c r="G4289" s="144" t="e">
        <f aca="false">INDEX(Book_Type,MATCH($B4289,Book,0),1)</f>
        <v>#N/A</v>
      </c>
      <c r="H4289" s="144" t="e">
        <f aca="false">$F4289&amp;$C4289</f>
        <v>#N/A</v>
      </c>
    </row>
    <row r="4290" customFormat="false" ht="12.75" hidden="false" customHeight="false" outlineLevel="0" collapsed="false">
      <c r="D4290" s="144"/>
      <c r="E4290" s="144"/>
      <c r="F4290" s="149" t="e">
        <f aca="false">IF(REF_DT&lt;=LastDay,INDEX(IntraMonth_Buckets,MATCH($A4290,IntraSumMonths,0),1),INDEX(BucketTable,MATCH($A4290,SumMonths,0),1))</f>
        <v>#N/A</v>
      </c>
      <c r="G4290" s="144" t="e">
        <f aca="false">INDEX(Book_Type,MATCH($B4290,Book,0),1)</f>
        <v>#N/A</v>
      </c>
      <c r="H4290" s="144" t="e">
        <f aca="false">$F4290&amp;$C4290</f>
        <v>#N/A</v>
      </c>
    </row>
    <row r="4291" customFormat="false" ht="12.75" hidden="false" customHeight="false" outlineLevel="0" collapsed="false">
      <c r="D4291" s="144"/>
      <c r="E4291" s="144"/>
      <c r="F4291" s="149" t="e">
        <f aca="false">IF(REF_DT&lt;=LastDay,INDEX(IntraMonth_Buckets,MATCH($A4291,IntraSumMonths,0),1),INDEX(BucketTable,MATCH($A4291,SumMonths,0),1))</f>
        <v>#N/A</v>
      </c>
      <c r="G4291" s="144" t="e">
        <f aca="false">INDEX(Book_Type,MATCH($B4291,Book,0),1)</f>
        <v>#N/A</v>
      </c>
      <c r="H4291" s="144" t="e">
        <f aca="false">$F4291&amp;$C4291</f>
        <v>#N/A</v>
      </c>
    </row>
    <row r="4292" customFormat="false" ht="12.75" hidden="false" customHeight="false" outlineLevel="0" collapsed="false">
      <c r="D4292" s="144"/>
      <c r="E4292" s="144"/>
      <c r="F4292" s="149" t="e">
        <f aca="false">IF(REF_DT&lt;=LastDay,INDEX(IntraMonth_Buckets,MATCH($A4292,IntraSumMonths,0),1),INDEX(BucketTable,MATCH($A4292,SumMonths,0),1))</f>
        <v>#N/A</v>
      </c>
      <c r="G4292" s="144" t="e">
        <f aca="false">INDEX(Book_Type,MATCH($B4292,Book,0),1)</f>
        <v>#N/A</v>
      </c>
      <c r="H4292" s="144" t="e">
        <f aca="false">$F4292&amp;$C4292</f>
        <v>#N/A</v>
      </c>
    </row>
    <row r="4293" customFormat="false" ht="12.75" hidden="false" customHeight="false" outlineLevel="0" collapsed="false">
      <c r="D4293" s="144"/>
      <c r="E4293" s="144"/>
      <c r="F4293" s="149" t="e">
        <f aca="false">IF(REF_DT&lt;=LastDay,INDEX(IntraMonth_Buckets,MATCH($A4293,IntraSumMonths,0),1),INDEX(BucketTable,MATCH($A4293,SumMonths,0),1))</f>
        <v>#N/A</v>
      </c>
      <c r="G4293" s="144" t="e">
        <f aca="false">INDEX(Book_Type,MATCH($B4293,Book,0),1)</f>
        <v>#N/A</v>
      </c>
      <c r="H4293" s="144" t="e">
        <f aca="false">$F4293&amp;$C4293</f>
        <v>#N/A</v>
      </c>
    </row>
    <row r="4294" customFormat="false" ht="12.75" hidden="false" customHeight="false" outlineLevel="0" collapsed="false">
      <c r="D4294" s="144"/>
      <c r="E4294" s="144"/>
      <c r="F4294" s="149" t="e">
        <f aca="false">IF(REF_DT&lt;=LastDay,INDEX(IntraMonth_Buckets,MATCH($A4294,IntraSumMonths,0),1),INDEX(BucketTable,MATCH($A4294,SumMonths,0),1))</f>
        <v>#N/A</v>
      </c>
      <c r="G4294" s="144" t="e">
        <f aca="false">INDEX(Book_Type,MATCH($B4294,Book,0),1)</f>
        <v>#N/A</v>
      </c>
      <c r="H4294" s="144" t="e">
        <f aca="false">$F4294&amp;$C4294</f>
        <v>#N/A</v>
      </c>
    </row>
    <row r="4295" customFormat="false" ht="12.75" hidden="false" customHeight="false" outlineLevel="0" collapsed="false">
      <c r="D4295" s="144"/>
      <c r="E4295" s="144"/>
      <c r="F4295" s="149" t="e">
        <f aca="false">IF(REF_DT&lt;=LastDay,INDEX(IntraMonth_Buckets,MATCH($A4295,IntraSumMonths,0),1),INDEX(BucketTable,MATCH($A4295,SumMonths,0),1))</f>
        <v>#N/A</v>
      </c>
      <c r="G4295" s="144" t="e">
        <f aca="false">INDEX(Book_Type,MATCH($B4295,Book,0),1)</f>
        <v>#N/A</v>
      </c>
      <c r="H4295" s="144" t="e">
        <f aca="false">$F4295&amp;$C4295</f>
        <v>#N/A</v>
      </c>
    </row>
    <row r="4296" customFormat="false" ht="12.75" hidden="false" customHeight="false" outlineLevel="0" collapsed="false">
      <c r="D4296" s="144"/>
      <c r="E4296" s="144"/>
      <c r="F4296" s="149" t="e">
        <f aca="false">IF(REF_DT&lt;=LastDay,INDEX(IntraMonth_Buckets,MATCH($A4296,IntraSumMonths,0),1),INDEX(BucketTable,MATCH($A4296,SumMonths,0),1))</f>
        <v>#N/A</v>
      </c>
      <c r="G4296" s="144" t="e">
        <f aca="false">INDEX(Book_Type,MATCH($B4296,Book,0),1)</f>
        <v>#N/A</v>
      </c>
      <c r="H4296" s="144" t="e">
        <f aca="false">$F4296&amp;$C4296</f>
        <v>#N/A</v>
      </c>
    </row>
    <row r="4297" customFormat="false" ht="12.75" hidden="false" customHeight="false" outlineLevel="0" collapsed="false">
      <c r="D4297" s="144"/>
      <c r="E4297" s="144"/>
      <c r="F4297" s="149" t="e">
        <f aca="false">IF(REF_DT&lt;=LastDay,INDEX(IntraMonth_Buckets,MATCH($A4297,IntraSumMonths,0),1),INDEX(BucketTable,MATCH($A4297,SumMonths,0),1))</f>
        <v>#N/A</v>
      </c>
      <c r="G4297" s="144" t="e">
        <f aca="false">INDEX(Book_Type,MATCH($B4297,Book,0),1)</f>
        <v>#N/A</v>
      </c>
      <c r="H4297" s="144" t="e">
        <f aca="false">$F4297&amp;$C4297</f>
        <v>#N/A</v>
      </c>
    </row>
    <row r="4298" customFormat="false" ht="12.75" hidden="false" customHeight="false" outlineLevel="0" collapsed="false">
      <c r="D4298" s="144"/>
      <c r="E4298" s="144"/>
      <c r="F4298" s="149" t="e">
        <f aca="false">IF(REF_DT&lt;=LastDay,INDEX(IntraMonth_Buckets,MATCH($A4298,IntraSumMonths,0),1),INDEX(BucketTable,MATCH($A4298,SumMonths,0),1))</f>
        <v>#N/A</v>
      </c>
      <c r="G4298" s="144" t="e">
        <f aca="false">INDEX(Book_Type,MATCH($B4298,Book,0),1)</f>
        <v>#N/A</v>
      </c>
      <c r="H4298" s="144" t="e">
        <f aca="false">$F4298&amp;$C4298</f>
        <v>#N/A</v>
      </c>
    </row>
    <row r="4299" customFormat="false" ht="12.75" hidden="false" customHeight="false" outlineLevel="0" collapsed="false">
      <c r="D4299" s="144"/>
      <c r="E4299" s="144"/>
      <c r="F4299" s="149" t="e">
        <f aca="false">IF(REF_DT&lt;=LastDay,INDEX(IntraMonth_Buckets,MATCH($A4299,IntraSumMonths,0),1),INDEX(BucketTable,MATCH($A4299,SumMonths,0),1))</f>
        <v>#N/A</v>
      </c>
      <c r="G4299" s="144" t="e">
        <f aca="false">INDEX(Book_Type,MATCH($B4299,Book,0),1)</f>
        <v>#N/A</v>
      </c>
      <c r="H4299" s="144" t="e">
        <f aca="false">$F4299&amp;$C4299</f>
        <v>#N/A</v>
      </c>
    </row>
    <row r="4300" customFormat="false" ht="12.75" hidden="false" customHeight="false" outlineLevel="0" collapsed="false">
      <c r="D4300" s="144"/>
      <c r="E4300" s="144"/>
      <c r="F4300" s="149" t="e">
        <f aca="false">IF(REF_DT&lt;=LastDay,INDEX(IntraMonth_Buckets,MATCH($A4300,IntraSumMonths,0),1),INDEX(BucketTable,MATCH($A4300,SumMonths,0),1))</f>
        <v>#N/A</v>
      </c>
      <c r="G4300" s="144" t="e">
        <f aca="false">INDEX(Book_Type,MATCH($B4300,Book,0),1)</f>
        <v>#N/A</v>
      </c>
      <c r="H4300" s="144" t="e">
        <f aca="false">$F4300&amp;$C4300</f>
        <v>#N/A</v>
      </c>
    </row>
    <row r="4301" customFormat="false" ht="12.75" hidden="false" customHeight="false" outlineLevel="0" collapsed="false">
      <c r="D4301" s="144"/>
      <c r="E4301" s="144"/>
      <c r="F4301" s="149" t="e">
        <f aca="false">IF(REF_DT&lt;=LastDay,INDEX(IntraMonth_Buckets,MATCH($A4301,IntraSumMonths,0),1),INDEX(BucketTable,MATCH($A4301,SumMonths,0),1))</f>
        <v>#N/A</v>
      </c>
      <c r="G4301" s="144" t="e">
        <f aca="false">INDEX(Book_Type,MATCH($B4301,Book,0),1)</f>
        <v>#N/A</v>
      </c>
      <c r="H4301" s="144" t="e">
        <f aca="false">$F4301&amp;$C4301</f>
        <v>#N/A</v>
      </c>
    </row>
    <row r="4302" customFormat="false" ht="12.75" hidden="false" customHeight="false" outlineLevel="0" collapsed="false">
      <c r="D4302" s="144"/>
      <c r="E4302" s="144"/>
      <c r="F4302" s="149" t="e">
        <f aca="false">IF(REF_DT&lt;=LastDay,INDEX(IntraMonth_Buckets,MATCH($A4302,IntraSumMonths,0),1),INDEX(BucketTable,MATCH($A4302,SumMonths,0),1))</f>
        <v>#N/A</v>
      </c>
      <c r="G4302" s="144" t="e">
        <f aca="false">INDEX(Book_Type,MATCH($B4302,Book,0),1)</f>
        <v>#N/A</v>
      </c>
      <c r="H4302" s="144" t="e">
        <f aca="false">$F4302&amp;$C4302</f>
        <v>#N/A</v>
      </c>
    </row>
    <row r="4303" customFormat="false" ht="12.75" hidden="false" customHeight="false" outlineLevel="0" collapsed="false">
      <c r="D4303" s="144"/>
      <c r="E4303" s="144"/>
      <c r="F4303" s="149" t="e">
        <f aca="false">IF(REF_DT&lt;=LastDay,INDEX(IntraMonth_Buckets,MATCH($A4303,IntraSumMonths,0),1),INDEX(BucketTable,MATCH($A4303,SumMonths,0),1))</f>
        <v>#N/A</v>
      </c>
      <c r="G4303" s="144" t="e">
        <f aca="false">INDEX(Book_Type,MATCH($B4303,Book,0),1)</f>
        <v>#N/A</v>
      </c>
      <c r="H4303" s="144" t="e">
        <f aca="false">$F4303&amp;$C4303</f>
        <v>#N/A</v>
      </c>
    </row>
    <row r="4304" customFormat="false" ht="12.75" hidden="false" customHeight="false" outlineLevel="0" collapsed="false">
      <c r="D4304" s="144"/>
      <c r="E4304" s="144"/>
      <c r="F4304" s="149" t="e">
        <f aca="false">IF(REF_DT&lt;=LastDay,INDEX(IntraMonth_Buckets,MATCH($A4304,IntraSumMonths,0),1),INDEX(BucketTable,MATCH($A4304,SumMonths,0),1))</f>
        <v>#N/A</v>
      </c>
      <c r="G4304" s="144" t="e">
        <f aca="false">INDEX(Book_Type,MATCH($B4304,Book,0),1)</f>
        <v>#N/A</v>
      </c>
      <c r="H4304" s="144" t="e">
        <f aca="false">$F4304&amp;$C4304</f>
        <v>#N/A</v>
      </c>
    </row>
    <row r="4305" customFormat="false" ht="12.75" hidden="false" customHeight="false" outlineLevel="0" collapsed="false">
      <c r="D4305" s="144"/>
      <c r="E4305" s="144"/>
      <c r="F4305" s="149" t="e">
        <f aca="false">IF(REF_DT&lt;=LastDay,INDEX(IntraMonth_Buckets,MATCH($A4305,IntraSumMonths,0),1),INDEX(BucketTable,MATCH($A4305,SumMonths,0),1))</f>
        <v>#N/A</v>
      </c>
      <c r="G4305" s="144" t="e">
        <f aca="false">INDEX(Book_Type,MATCH($B4305,Book,0),1)</f>
        <v>#N/A</v>
      </c>
      <c r="H4305" s="144" t="e">
        <f aca="false">$F4305&amp;$C4305</f>
        <v>#N/A</v>
      </c>
    </row>
    <row r="4306" customFormat="false" ht="12.75" hidden="false" customHeight="false" outlineLevel="0" collapsed="false">
      <c r="D4306" s="144"/>
      <c r="E4306" s="144"/>
      <c r="F4306" s="149" t="e">
        <f aca="false">IF(REF_DT&lt;=LastDay,INDEX(IntraMonth_Buckets,MATCH($A4306,IntraSumMonths,0),1),INDEX(BucketTable,MATCH($A4306,SumMonths,0),1))</f>
        <v>#N/A</v>
      </c>
      <c r="G4306" s="144" t="e">
        <f aca="false">INDEX(Book_Type,MATCH($B4306,Book,0),1)</f>
        <v>#N/A</v>
      </c>
      <c r="H4306" s="144" t="e">
        <f aca="false">$F4306&amp;$C4306</f>
        <v>#N/A</v>
      </c>
    </row>
    <row r="4307" customFormat="false" ht="12.75" hidden="false" customHeight="false" outlineLevel="0" collapsed="false">
      <c r="D4307" s="144"/>
      <c r="E4307" s="144"/>
      <c r="F4307" s="149" t="e">
        <f aca="false">IF(REF_DT&lt;=LastDay,INDEX(IntraMonth_Buckets,MATCH($A4307,IntraSumMonths,0),1),INDEX(BucketTable,MATCH($A4307,SumMonths,0),1))</f>
        <v>#N/A</v>
      </c>
      <c r="G4307" s="144" t="e">
        <f aca="false">INDEX(Book_Type,MATCH($B4307,Book,0),1)</f>
        <v>#N/A</v>
      </c>
      <c r="H4307" s="144" t="e">
        <f aca="false">$F4307&amp;$C4307</f>
        <v>#N/A</v>
      </c>
    </row>
    <row r="4308" customFormat="false" ht="12.75" hidden="false" customHeight="false" outlineLevel="0" collapsed="false">
      <c r="D4308" s="144"/>
      <c r="E4308" s="144"/>
      <c r="F4308" s="149" t="e">
        <f aca="false">IF(REF_DT&lt;=LastDay,INDEX(IntraMonth_Buckets,MATCH($A4308,IntraSumMonths,0),1),INDEX(BucketTable,MATCH($A4308,SumMonths,0),1))</f>
        <v>#N/A</v>
      </c>
      <c r="G4308" s="144" t="e">
        <f aca="false">INDEX(Book_Type,MATCH($B4308,Book,0),1)</f>
        <v>#N/A</v>
      </c>
      <c r="H4308" s="144" t="e">
        <f aca="false">$F4308&amp;$C4308</f>
        <v>#N/A</v>
      </c>
    </row>
    <row r="4309" customFormat="false" ht="12.75" hidden="false" customHeight="false" outlineLevel="0" collapsed="false">
      <c r="D4309" s="144"/>
      <c r="E4309" s="144"/>
      <c r="F4309" s="149" t="e">
        <f aca="false">IF(REF_DT&lt;=LastDay,INDEX(IntraMonth_Buckets,MATCH($A4309,IntraSumMonths,0),1),INDEX(BucketTable,MATCH($A4309,SumMonths,0),1))</f>
        <v>#N/A</v>
      </c>
      <c r="G4309" s="144" t="e">
        <f aca="false">INDEX(Book_Type,MATCH($B4309,Book,0),1)</f>
        <v>#N/A</v>
      </c>
      <c r="H4309" s="144" t="e">
        <f aca="false">$F4309&amp;$C4309</f>
        <v>#N/A</v>
      </c>
    </row>
    <row r="4310" customFormat="false" ht="12.75" hidden="false" customHeight="false" outlineLevel="0" collapsed="false">
      <c r="D4310" s="144"/>
      <c r="E4310" s="144"/>
      <c r="F4310" s="149" t="e">
        <f aca="false">IF(REF_DT&lt;=LastDay,INDEX(IntraMonth_Buckets,MATCH($A4310,IntraSumMonths,0),1),INDEX(BucketTable,MATCH($A4310,SumMonths,0),1))</f>
        <v>#N/A</v>
      </c>
      <c r="G4310" s="144" t="e">
        <f aca="false">INDEX(Book_Type,MATCH($B4310,Book,0),1)</f>
        <v>#N/A</v>
      </c>
      <c r="H4310" s="144" t="e">
        <f aca="false">$F4310&amp;$C4310</f>
        <v>#N/A</v>
      </c>
    </row>
    <row r="4311" customFormat="false" ht="12.75" hidden="false" customHeight="false" outlineLevel="0" collapsed="false">
      <c r="D4311" s="144"/>
      <c r="E4311" s="144"/>
      <c r="F4311" s="149" t="e">
        <f aca="false">IF(REF_DT&lt;=LastDay,INDEX(IntraMonth_Buckets,MATCH($A4311,IntraSumMonths,0),1),INDEX(BucketTable,MATCH($A4311,SumMonths,0),1))</f>
        <v>#N/A</v>
      </c>
      <c r="G4311" s="144" t="e">
        <f aca="false">INDEX(Book_Type,MATCH($B4311,Book,0),1)</f>
        <v>#N/A</v>
      </c>
      <c r="H4311" s="144" t="e">
        <f aca="false">$F4311&amp;$C4311</f>
        <v>#N/A</v>
      </c>
    </row>
    <row r="4312" customFormat="false" ht="12.75" hidden="false" customHeight="false" outlineLevel="0" collapsed="false">
      <c r="D4312" s="144"/>
      <c r="E4312" s="144"/>
      <c r="F4312" s="149" t="e">
        <f aca="false">IF(REF_DT&lt;=LastDay,INDEX(IntraMonth_Buckets,MATCH($A4312,IntraSumMonths,0),1),INDEX(BucketTable,MATCH($A4312,SumMonths,0),1))</f>
        <v>#N/A</v>
      </c>
      <c r="G4312" s="144" t="e">
        <f aca="false">INDEX(Book_Type,MATCH($B4312,Book,0),1)</f>
        <v>#N/A</v>
      </c>
      <c r="H4312" s="144" t="e">
        <f aca="false">$F4312&amp;$C4312</f>
        <v>#N/A</v>
      </c>
    </row>
    <row r="4313" customFormat="false" ht="12.75" hidden="false" customHeight="false" outlineLevel="0" collapsed="false">
      <c r="D4313" s="144"/>
      <c r="E4313" s="144"/>
      <c r="F4313" s="149" t="e">
        <f aca="false">IF(REF_DT&lt;=LastDay,INDEX(IntraMonth_Buckets,MATCH($A4313,IntraSumMonths,0),1),INDEX(BucketTable,MATCH($A4313,SumMonths,0),1))</f>
        <v>#N/A</v>
      </c>
      <c r="G4313" s="144" t="e">
        <f aca="false">INDEX(Book_Type,MATCH($B4313,Book,0),1)</f>
        <v>#N/A</v>
      </c>
      <c r="H4313" s="144" t="e">
        <f aca="false">$F4313&amp;$C4313</f>
        <v>#N/A</v>
      </c>
    </row>
    <row r="4314" customFormat="false" ht="12.75" hidden="false" customHeight="false" outlineLevel="0" collapsed="false">
      <c r="D4314" s="144"/>
      <c r="E4314" s="144"/>
      <c r="F4314" s="149" t="e">
        <f aca="false">IF(REF_DT&lt;=LastDay,INDEX(IntraMonth_Buckets,MATCH($A4314,IntraSumMonths,0),1),INDEX(BucketTable,MATCH($A4314,SumMonths,0),1))</f>
        <v>#N/A</v>
      </c>
      <c r="G4314" s="144" t="e">
        <f aca="false">INDEX(Book_Type,MATCH($B4314,Book,0),1)</f>
        <v>#N/A</v>
      </c>
      <c r="H4314" s="144" t="e">
        <f aca="false">$F4314&amp;$C4314</f>
        <v>#N/A</v>
      </c>
    </row>
    <row r="4315" customFormat="false" ht="12.75" hidden="false" customHeight="false" outlineLevel="0" collapsed="false">
      <c r="D4315" s="144"/>
      <c r="E4315" s="144"/>
      <c r="F4315" s="149" t="e">
        <f aca="false">IF(REF_DT&lt;=LastDay,INDEX(IntraMonth_Buckets,MATCH($A4315,IntraSumMonths,0),1),INDEX(BucketTable,MATCH($A4315,SumMonths,0),1))</f>
        <v>#N/A</v>
      </c>
      <c r="G4315" s="144" t="e">
        <f aca="false">INDEX(Book_Type,MATCH($B4315,Book,0),1)</f>
        <v>#N/A</v>
      </c>
      <c r="H4315" s="144" t="e">
        <f aca="false">$F4315&amp;$C4315</f>
        <v>#N/A</v>
      </c>
    </row>
    <row r="4316" customFormat="false" ht="12.75" hidden="false" customHeight="false" outlineLevel="0" collapsed="false">
      <c r="D4316" s="144"/>
      <c r="E4316" s="144"/>
      <c r="F4316" s="149" t="e">
        <f aca="false">IF(REF_DT&lt;=LastDay,INDEX(IntraMonth_Buckets,MATCH($A4316,IntraSumMonths,0),1),INDEX(BucketTable,MATCH($A4316,SumMonths,0),1))</f>
        <v>#N/A</v>
      </c>
      <c r="G4316" s="144" t="e">
        <f aca="false">INDEX(Book_Type,MATCH($B4316,Book,0),1)</f>
        <v>#N/A</v>
      </c>
      <c r="H4316" s="144" t="e">
        <f aca="false">$F4316&amp;$C4316</f>
        <v>#N/A</v>
      </c>
    </row>
    <row r="4317" customFormat="false" ht="12.75" hidden="false" customHeight="false" outlineLevel="0" collapsed="false">
      <c r="D4317" s="144"/>
      <c r="E4317" s="144"/>
      <c r="F4317" s="149" t="e">
        <f aca="false">IF(REF_DT&lt;=LastDay,INDEX(IntraMonth_Buckets,MATCH($A4317,IntraSumMonths,0),1),INDEX(BucketTable,MATCH($A4317,SumMonths,0),1))</f>
        <v>#N/A</v>
      </c>
      <c r="G4317" s="144" t="e">
        <f aca="false">INDEX(Book_Type,MATCH($B4317,Book,0),1)</f>
        <v>#N/A</v>
      </c>
      <c r="H4317" s="144" t="e">
        <f aca="false">$F4317&amp;$C4317</f>
        <v>#N/A</v>
      </c>
    </row>
    <row r="4318" customFormat="false" ht="12.75" hidden="false" customHeight="false" outlineLevel="0" collapsed="false">
      <c r="D4318" s="144"/>
      <c r="E4318" s="144"/>
      <c r="F4318" s="149" t="e">
        <f aca="false">IF(REF_DT&lt;=LastDay,INDEX(IntraMonth_Buckets,MATCH($A4318,IntraSumMonths,0),1),INDEX(BucketTable,MATCH($A4318,SumMonths,0),1))</f>
        <v>#N/A</v>
      </c>
      <c r="G4318" s="144" t="e">
        <f aca="false">INDEX(Book_Type,MATCH($B4318,Book,0),1)</f>
        <v>#N/A</v>
      </c>
      <c r="H4318" s="144" t="e">
        <f aca="false">$F4318&amp;$C4318</f>
        <v>#N/A</v>
      </c>
    </row>
    <row r="4319" customFormat="false" ht="12.75" hidden="false" customHeight="false" outlineLevel="0" collapsed="false">
      <c r="D4319" s="144"/>
      <c r="E4319" s="144"/>
      <c r="F4319" s="149" t="e">
        <f aca="false">IF(REF_DT&lt;=LastDay,INDEX(IntraMonth_Buckets,MATCH($A4319,IntraSumMonths,0),1),INDEX(BucketTable,MATCH($A4319,SumMonths,0),1))</f>
        <v>#N/A</v>
      </c>
      <c r="G4319" s="144" t="e">
        <f aca="false">INDEX(Book_Type,MATCH($B4319,Book,0),1)</f>
        <v>#N/A</v>
      </c>
      <c r="H4319" s="144" t="e">
        <f aca="false">$F4319&amp;$C4319</f>
        <v>#N/A</v>
      </c>
    </row>
    <row r="4320" customFormat="false" ht="12.75" hidden="false" customHeight="false" outlineLevel="0" collapsed="false">
      <c r="D4320" s="144"/>
      <c r="E4320" s="144"/>
      <c r="F4320" s="149" t="e">
        <f aca="false">IF(REF_DT&lt;=LastDay,INDEX(IntraMonth_Buckets,MATCH($A4320,IntraSumMonths,0),1),INDEX(BucketTable,MATCH($A4320,SumMonths,0),1))</f>
        <v>#N/A</v>
      </c>
      <c r="G4320" s="144" t="e">
        <f aca="false">INDEX(Book_Type,MATCH($B4320,Book,0),1)</f>
        <v>#N/A</v>
      </c>
      <c r="H4320" s="144" t="e">
        <f aca="false">$F4320&amp;$C4320</f>
        <v>#N/A</v>
      </c>
    </row>
    <row r="4321" customFormat="false" ht="12.75" hidden="false" customHeight="false" outlineLevel="0" collapsed="false">
      <c r="D4321" s="144"/>
      <c r="E4321" s="144"/>
      <c r="F4321" s="149" t="e">
        <f aca="false">IF(REF_DT&lt;=LastDay,INDEX(IntraMonth_Buckets,MATCH($A4321,IntraSumMonths,0),1),INDEX(BucketTable,MATCH($A4321,SumMonths,0),1))</f>
        <v>#N/A</v>
      </c>
      <c r="G4321" s="144" t="e">
        <f aca="false">INDEX(Book_Type,MATCH($B4321,Book,0),1)</f>
        <v>#N/A</v>
      </c>
      <c r="H4321" s="144" t="e">
        <f aca="false">$F4321&amp;$C4321</f>
        <v>#N/A</v>
      </c>
    </row>
    <row r="4322" customFormat="false" ht="12.75" hidden="false" customHeight="false" outlineLevel="0" collapsed="false">
      <c r="D4322" s="144"/>
      <c r="E4322" s="144"/>
      <c r="F4322" s="149" t="e">
        <f aca="false">IF(REF_DT&lt;=LastDay,INDEX(IntraMonth_Buckets,MATCH($A4322,IntraSumMonths,0),1),INDEX(BucketTable,MATCH($A4322,SumMonths,0),1))</f>
        <v>#N/A</v>
      </c>
      <c r="G4322" s="144" t="e">
        <f aca="false">INDEX(Book_Type,MATCH($B4322,Book,0),1)</f>
        <v>#N/A</v>
      </c>
      <c r="H4322" s="144" t="e">
        <f aca="false">$F4322&amp;$C4322</f>
        <v>#N/A</v>
      </c>
    </row>
    <row r="4323" customFormat="false" ht="12.75" hidden="false" customHeight="false" outlineLevel="0" collapsed="false">
      <c r="D4323" s="144"/>
      <c r="E4323" s="144"/>
      <c r="F4323" s="149" t="e">
        <f aca="false">IF(REF_DT&lt;=LastDay,INDEX(IntraMonth_Buckets,MATCH($A4323,IntraSumMonths,0),1),INDEX(BucketTable,MATCH($A4323,SumMonths,0),1))</f>
        <v>#N/A</v>
      </c>
      <c r="G4323" s="144" t="e">
        <f aca="false">INDEX(Book_Type,MATCH($B4323,Book,0),1)</f>
        <v>#N/A</v>
      </c>
      <c r="H4323" s="144" t="e">
        <f aca="false">$F4323&amp;$C4323</f>
        <v>#N/A</v>
      </c>
    </row>
    <row r="4324" customFormat="false" ht="12.75" hidden="false" customHeight="false" outlineLevel="0" collapsed="false">
      <c r="D4324" s="144"/>
      <c r="E4324" s="144"/>
      <c r="F4324" s="149" t="e">
        <f aca="false">IF(REF_DT&lt;=LastDay,INDEX(IntraMonth_Buckets,MATCH($A4324,IntraSumMonths,0),1),INDEX(BucketTable,MATCH($A4324,SumMonths,0),1))</f>
        <v>#N/A</v>
      </c>
      <c r="G4324" s="144" t="e">
        <f aca="false">INDEX(Book_Type,MATCH($B4324,Book,0),1)</f>
        <v>#N/A</v>
      </c>
      <c r="H4324" s="144" t="e">
        <f aca="false">$F4324&amp;$C4324</f>
        <v>#N/A</v>
      </c>
    </row>
    <row r="4325" customFormat="false" ht="12.75" hidden="false" customHeight="false" outlineLevel="0" collapsed="false">
      <c r="D4325" s="144"/>
      <c r="E4325" s="144"/>
      <c r="F4325" s="149" t="e">
        <f aca="false">IF(REF_DT&lt;=LastDay,INDEX(IntraMonth_Buckets,MATCH($A4325,IntraSumMonths,0),1),INDEX(BucketTable,MATCH($A4325,SumMonths,0),1))</f>
        <v>#N/A</v>
      </c>
      <c r="G4325" s="144" t="e">
        <f aca="false">INDEX(Book_Type,MATCH($B4325,Book,0),1)</f>
        <v>#N/A</v>
      </c>
      <c r="H4325" s="144" t="e">
        <f aca="false">$F4325&amp;$C4325</f>
        <v>#N/A</v>
      </c>
    </row>
    <row r="4326" customFormat="false" ht="12.75" hidden="false" customHeight="false" outlineLevel="0" collapsed="false">
      <c r="D4326" s="144"/>
      <c r="E4326" s="144"/>
      <c r="F4326" s="149" t="e">
        <f aca="false">IF(REF_DT&lt;=LastDay,INDEX(IntraMonth_Buckets,MATCH($A4326,IntraSumMonths,0),1),INDEX(BucketTable,MATCH($A4326,SumMonths,0),1))</f>
        <v>#N/A</v>
      </c>
      <c r="G4326" s="144" t="e">
        <f aca="false">INDEX(Book_Type,MATCH($B4326,Book,0),1)</f>
        <v>#N/A</v>
      </c>
      <c r="H4326" s="144" t="e">
        <f aca="false">$F4326&amp;$C4326</f>
        <v>#N/A</v>
      </c>
    </row>
    <row r="4327" customFormat="false" ht="12.75" hidden="false" customHeight="false" outlineLevel="0" collapsed="false">
      <c r="D4327" s="144"/>
      <c r="E4327" s="144"/>
      <c r="F4327" s="149" t="e">
        <f aca="false">IF(REF_DT&lt;=LastDay,INDEX(IntraMonth_Buckets,MATCH($A4327,IntraSumMonths,0),1),INDEX(BucketTable,MATCH($A4327,SumMonths,0),1))</f>
        <v>#N/A</v>
      </c>
      <c r="G4327" s="144" t="e">
        <f aca="false">INDEX(Book_Type,MATCH($B4327,Book,0),1)</f>
        <v>#N/A</v>
      </c>
      <c r="H4327" s="144" t="e">
        <f aca="false">$F4327&amp;$C4327</f>
        <v>#N/A</v>
      </c>
    </row>
    <row r="4328" customFormat="false" ht="12.75" hidden="false" customHeight="false" outlineLevel="0" collapsed="false">
      <c r="D4328" s="144"/>
      <c r="E4328" s="144"/>
      <c r="F4328" s="149" t="e">
        <f aca="false">IF(REF_DT&lt;=LastDay,INDEX(IntraMonth_Buckets,MATCH($A4328,IntraSumMonths,0),1),INDEX(BucketTable,MATCH($A4328,SumMonths,0),1))</f>
        <v>#N/A</v>
      </c>
      <c r="G4328" s="144" t="e">
        <f aca="false">INDEX(Book_Type,MATCH($B4328,Book,0),1)</f>
        <v>#N/A</v>
      </c>
      <c r="H4328" s="144" t="e">
        <f aca="false">$F4328&amp;$C4328</f>
        <v>#N/A</v>
      </c>
    </row>
    <row r="4329" customFormat="false" ht="12.75" hidden="false" customHeight="false" outlineLevel="0" collapsed="false">
      <c r="D4329" s="144"/>
      <c r="E4329" s="144"/>
      <c r="F4329" s="149" t="e">
        <f aca="false">IF(REF_DT&lt;=LastDay,INDEX(IntraMonth_Buckets,MATCH($A4329,IntraSumMonths,0),1),INDEX(BucketTable,MATCH($A4329,SumMonths,0),1))</f>
        <v>#N/A</v>
      </c>
      <c r="G4329" s="144" t="e">
        <f aca="false">INDEX(Book_Type,MATCH($B4329,Book,0),1)</f>
        <v>#N/A</v>
      </c>
      <c r="H4329" s="144" t="e">
        <f aca="false">$F4329&amp;$C4329</f>
        <v>#N/A</v>
      </c>
    </row>
    <row r="4330" customFormat="false" ht="12.75" hidden="false" customHeight="false" outlineLevel="0" collapsed="false">
      <c r="D4330" s="144"/>
      <c r="E4330" s="144"/>
      <c r="F4330" s="149" t="e">
        <f aca="false">IF(REF_DT&lt;=LastDay,INDEX(IntraMonth_Buckets,MATCH($A4330,IntraSumMonths,0),1),INDEX(BucketTable,MATCH($A4330,SumMonths,0),1))</f>
        <v>#N/A</v>
      </c>
      <c r="G4330" s="144" t="e">
        <f aca="false">INDEX(Book_Type,MATCH($B4330,Book,0),1)</f>
        <v>#N/A</v>
      </c>
      <c r="H4330" s="144" t="e">
        <f aca="false">$F4330&amp;$C4330</f>
        <v>#N/A</v>
      </c>
    </row>
    <row r="4331" customFormat="false" ht="12.75" hidden="false" customHeight="false" outlineLevel="0" collapsed="false">
      <c r="D4331" s="144"/>
      <c r="E4331" s="144"/>
      <c r="F4331" s="149" t="e">
        <f aca="false">IF(REF_DT&lt;=LastDay,INDEX(IntraMonth_Buckets,MATCH($A4331,IntraSumMonths,0),1),INDEX(BucketTable,MATCH($A4331,SumMonths,0),1))</f>
        <v>#N/A</v>
      </c>
      <c r="G4331" s="144" t="e">
        <f aca="false">INDEX(Book_Type,MATCH($B4331,Book,0),1)</f>
        <v>#N/A</v>
      </c>
      <c r="H4331" s="144" t="e">
        <f aca="false">$F4331&amp;$C4331</f>
        <v>#N/A</v>
      </c>
    </row>
    <row r="4332" customFormat="false" ht="12.75" hidden="false" customHeight="false" outlineLevel="0" collapsed="false">
      <c r="D4332" s="144"/>
      <c r="E4332" s="144"/>
      <c r="F4332" s="149" t="e">
        <f aca="false">IF(REF_DT&lt;=LastDay,INDEX(IntraMonth_Buckets,MATCH($A4332,IntraSumMonths,0),1),INDEX(BucketTable,MATCH($A4332,SumMonths,0),1))</f>
        <v>#N/A</v>
      </c>
      <c r="G4332" s="144" t="e">
        <f aca="false">INDEX(Book_Type,MATCH($B4332,Book,0),1)</f>
        <v>#N/A</v>
      </c>
      <c r="H4332" s="144" t="e">
        <f aca="false">$F4332&amp;$C4332</f>
        <v>#N/A</v>
      </c>
    </row>
    <row r="4333" customFormat="false" ht="12.75" hidden="false" customHeight="false" outlineLevel="0" collapsed="false">
      <c r="D4333" s="144"/>
      <c r="E4333" s="144"/>
      <c r="F4333" s="149" t="e">
        <f aca="false">IF(REF_DT&lt;=LastDay,INDEX(IntraMonth_Buckets,MATCH($A4333,IntraSumMonths,0),1),INDEX(BucketTable,MATCH($A4333,SumMonths,0),1))</f>
        <v>#N/A</v>
      </c>
      <c r="G4333" s="144" t="e">
        <f aca="false">INDEX(Book_Type,MATCH($B4333,Book,0),1)</f>
        <v>#N/A</v>
      </c>
      <c r="H4333" s="144" t="e">
        <f aca="false">$F4333&amp;$C4333</f>
        <v>#N/A</v>
      </c>
    </row>
    <row r="4334" customFormat="false" ht="12.75" hidden="false" customHeight="false" outlineLevel="0" collapsed="false">
      <c r="D4334" s="144"/>
      <c r="E4334" s="144"/>
      <c r="F4334" s="149" t="e">
        <f aca="false">IF(REF_DT&lt;=LastDay,INDEX(IntraMonth_Buckets,MATCH($A4334,IntraSumMonths,0),1),INDEX(BucketTable,MATCH($A4334,SumMonths,0),1))</f>
        <v>#N/A</v>
      </c>
      <c r="G4334" s="144" t="e">
        <f aca="false">INDEX(Book_Type,MATCH($B4334,Book,0),1)</f>
        <v>#N/A</v>
      </c>
      <c r="H4334" s="144" t="e">
        <f aca="false">$F4334&amp;$C4334</f>
        <v>#N/A</v>
      </c>
    </row>
    <row r="4335" customFormat="false" ht="12.75" hidden="false" customHeight="false" outlineLevel="0" collapsed="false">
      <c r="D4335" s="144"/>
      <c r="E4335" s="144"/>
      <c r="F4335" s="149" t="e">
        <f aca="false">IF(REF_DT&lt;=LastDay,INDEX(IntraMonth_Buckets,MATCH($A4335,IntraSumMonths,0),1),INDEX(BucketTable,MATCH($A4335,SumMonths,0),1))</f>
        <v>#N/A</v>
      </c>
      <c r="G4335" s="144" t="e">
        <f aca="false">INDEX(Book_Type,MATCH($B4335,Book,0),1)</f>
        <v>#N/A</v>
      </c>
      <c r="H4335" s="144" t="e">
        <f aca="false">$F4335&amp;$C4335</f>
        <v>#N/A</v>
      </c>
    </row>
    <row r="4336" customFormat="false" ht="12.75" hidden="false" customHeight="false" outlineLevel="0" collapsed="false">
      <c r="D4336" s="144"/>
      <c r="E4336" s="144"/>
      <c r="F4336" s="149" t="e">
        <f aca="false">IF(REF_DT&lt;=LastDay,INDEX(IntraMonth_Buckets,MATCH($A4336,IntraSumMonths,0),1),INDEX(BucketTable,MATCH($A4336,SumMonths,0),1))</f>
        <v>#N/A</v>
      </c>
      <c r="G4336" s="144" t="e">
        <f aca="false">INDEX(Book_Type,MATCH($B4336,Book,0),1)</f>
        <v>#N/A</v>
      </c>
      <c r="H4336" s="144" t="e">
        <f aca="false">$F4336&amp;$C4336</f>
        <v>#N/A</v>
      </c>
    </row>
    <row r="4337" customFormat="false" ht="12.75" hidden="false" customHeight="false" outlineLevel="0" collapsed="false">
      <c r="D4337" s="144"/>
      <c r="E4337" s="144"/>
      <c r="F4337" s="149" t="e">
        <f aca="false">IF(REF_DT&lt;=LastDay,INDEX(IntraMonth_Buckets,MATCH($A4337,IntraSumMonths,0),1),INDEX(BucketTable,MATCH($A4337,SumMonths,0),1))</f>
        <v>#N/A</v>
      </c>
      <c r="G4337" s="144" t="e">
        <f aca="false">INDEX(Book_Type,MATCH($B4337,Book,0),1)</f>
        <v>#N/A</v>
      </c>
      <c r="H4337" s="144" t="e">
        <f aca="false">$F4337&amp;$C4337</f>
        <v>#N/A</v>
      </c>
    </row>
    <row r="4338" customFormat="false" ht="12.75" hidden="false" customHeight="false" outlineLevel="0" collapsed="false">
      <c r="D4338" s="144"/>
      <c r="E4338" s="144"/>
      <c r="F4338" s="149" t="e">
        <f aca="false">IF(REF_DT&lt;=LastDay,INDEX(IntraMonth_Buckets,MATCH($A4338,IntraSumMonths,0),1),INDEX(BucketTable,MATCH($A4338,SumMonths,0),1))</f>
        <v>#N/A</v>
      </c>
      <c r="G4338" s="144" t="e">
        <f aca="false">INDEX(Book_Type,MATCH($B4338,Book,0),1)</f>
        <v>#N/A</v>
      </c>
      <c r="H4338" s="144" t="e">
        <f aca="false">$F4338&amp;$C4338</f>
        <v>#N/A</v>
      </c>
    </row>
    <row r="4339" customFormat="false" ht="12.75" hidden="false" customHeight="false" outlineLevel="0" collapsed="false">
      <c r="D4339" s="144"/>
      <c r="E4339" s="144"/>
      <c r="F4339" s="149" t="e">
        <f aca="false">IF(REF_DT&lt;=LastDay,INDEX(IntraMonth_Buckets,MATCH($A4339,IntraSumMonths,0),1),INDEX(BucketTable,MATCH($A4339,SumMonths,0),1))</f>
        <v>#N/A</v>
      </c>
      <c r="G4339" s="144" t="e">
        <f aca="false">INDEX(Book_Type,MATCH($B4339,Book,0),1)</f>
        <v>#N/A</v>
      </c>
      <c r="H4339" s="144" t="e">
        <f aca="false">$F4339&amp;$C4339</f>
        <v>#N/A</v>
      </c>
    </row>
    <row r="4340" customFormat="false" ht="12.75" hidden="false" customHeight="false" outlineLevel="0" collapsed="false">
      <c r="D4340" s="144"/>
      <c r="E4340" s="144"/>
      <c r="F4340" s="149" t="e">
        <f aca="false">IF(REF_DT&lt;=LastDay,INDEX(IntraMonth_Buckets,MATCH($A4340,IntraSumMonths,0),1),INDEX(BucketTable,MATCH($A4340,SumMonths,0),1))</f>
        <v>#N/A</v>
      </c>
      <c r="G4340" s="144" t="e">
        <f aca="false">INDEX(Book_Type,MATCH($B4340,Book,0),1)</f>
        <v>#N/A</v>
      </c>
      <c r="H4340" s="144" t="e">
        <f aca="false">$F4340&amp;$C4340</f>
        <v>#N/A</v>
      </c>
    </row>
    <row r="4341" customFormat="false" ht="12.75" hidden="false" customHeight="false" outlineLevel="0" collapsed="false">
      <c r="D4341" s="144"/>
      <c r="E4341" s="144"/>
      <c r="F4341" s="149" t="e">
        <f aca="false">IF(REF_DT&lt;=LastDay,INDEX(IntraMonth_Buckets,MATCH($A4341,IntraSumMonths,0),1),INDEX(BucketTable,MATCH($A4341,SumMonths,0),1))</f>
        <v>#N/A</v>
      </c>
      <c r="G4341" s="144" t="e">
        <f aca="false">INDEX(Book_Type,MATCH($B4341,Book,0),1)</f>
        <v>#N/A</v>
      </c>
      <c r="H4341" s="144" t="e">
        <f aca="false">$F4341&amp;$C4341</f>
        <v>#N/A</v>
      </c>
    </row>
    <row r="4342" customFormat="false" ht="12.75" hidden="false" customHeight="false" outlineLevel="0" collapsed="false">
      <c r="D4342" s="144"/>
      <c r="E4342" s="144"/>
      <c r="F4342" s="149" t="e">
        <f aca="false">IF(REF_DT&lt;=LastDay,INDEX(IntraMonth_Buckets,MATCH($A4342,IntraSumMonths,0),1),INDEX(BucketTable,MATCH($A4342,SumMonths,0),1))</f>
        <v>#N/A</v>
      </c>
      <c r="G4342" s="144" t="e">
        <f aca="false">INDEX(Book_Type,MATCH($B4342,Book,0),1)</f>
        <v>#N/A</v>
      </c>
      <c r="H4342" s="144" t="e">
        <f aca="false">$F4342&amp;$C4342</f>
        <v>#N/A</v>
      </c>
    </row>
    <row r="4343" customFormat="false" ht="12.75" hidden="false" customHeight="false" outlineLevel="0" collapsed="false">
      <c r="D4343" s="144"/>
      <c r="E4343" s="144"/>
      <c r="F4343" s="149" t="e">
        <f aca="false">IF(REF_DT&lt;=LastDay,INDEX(IntraMonth_Buckets,MATCH($A4343,IntraSumMonths,0),1),INDEX(BucketTable,MATCH($A4343,SumMonths,0),1))</f>
        <v>#N/A</v>
      </c>
      <c r="G4343" s="144" t="e">
        <f aca="false">INDEX(Book_Type,MATCH($B4343,Book,0),1)</f>
        <v>#N/A</v>
      </c>
      <c r="H4343" s="144" t="e">
        <f aca="false">$F4343&amp;$C4343</f>
        <v>#N/A</v>
      </c>
    </row>
    <row r="4344" customFormat="false" ht="12.75" hidden="false" customHeight="false" outlineLevel="0" collapsed="false">
      <c r="D4344" s="144"/>
      <c r="E4344" s="144"/>
      <c r="F4344" s="149" t="e">
        <f aca="false">IF(REF_DT&lt;=LastDay,INDEX(IntraMonth_Buckets,MATCH($A4344,IntraSumMonths,0),1),INDEX(BucketTable,MATCH($A4344,SumMonths,0),1))</f>
        <v>#N/A</v>
      </c>
      <c r="G4344" s="144" t="e">
        <f aca="false">INDEX(Book_Type,MATCH($B4344,Book,0),1)</f>
        <v>#N/A</v>
      </c>
      <c r="H4344" s="144" t="e">
        <f aca="false">$F4344&amp;$C4344</f>
        <v>#N/A</v>
      </c>
    </row>
    <row r="4345" customFormat="false" ht="12.75" hidden="false" customHeight="false" outlineLevel="0" collapsed="false">
      <c r="D4345" s="144"/>
      <c r="E4345" s="144"/>
      <c r="F4345" s="149" t="e">
        <f aca="false">IF(REF_DT&lt;=LastDay,INDEX(IntraMonth_Buckets,MATCH($A4345,IntraSumMonths,0),1),INDEX(BucketTable,MATCH($A4345,SumMonths,0),1))</f>
        <v>#N/A</v>
      </c>
      <c r="G4345" s="144" t="e">
        <f aca="false">INDEX(Book_Type,MATCH($B4345,Book,0),1)</f>
        <v>#N/A</v>
      </c>
      <c r="H4345" s="144" t="e">
        <f aca="false">$F4345&amp;$C4345</f>
        <v>#N/A</v>
      </c>
    </row>
    <row r="4346" customFormat="false" ht="12.75" hidden="false" customHeight="false" outlineLevel="0" collapsed="false">
      <c r="D4346" s="144"/>
      <c r="E4346" s="144"/>
      <c r="F4346" s="149" t="e">
        <f aca="false">IF(REF_DT&lt;=LastDay,INDEX(IntraMonth_Buckets,MATCH($A4346,IntraSumMonths,0),1),INDEX(BucketTable,MATCH($A4346,SumMonths,0),1))</f>
        <v>#N/A</v>
      </c>
      <c r="G4346" s="144" t="e">
        <f aca="false">INDEX(Book_Type,MATCH($B4346,Book,0),1)</f>
        <v>#N/A</v>
      </c>
      <c r="H4346" s="144" t="e">
        <f aca="false">$F4346&amp;$C4346</f>
        <v>#N/A</v>
      </c>
    </row>
    <row r="4347" customFormat="false" ht="12.75" hidden="false" customHeight="false" outlineLevel="0" collapsed="false">
      <c r="D4347" s="144"/>
      <c r="E4347" s="144"/>
      <c r="F4347" s="149" t="e">
        <f aca="false">IF(REF_DT&lt;=LastDay,INDEX(IntraMonth_Buckets,MATCH($A4347,IntraSumMonths,0),1),INDEX(BucketTable,MATCH($A4347,SumMonths,0),1))</f>
        <v>#N/A</v>
      </c>
      <c r="G4347" s="144" t="e">
        <f aca="false">INDEX(Book_Type,MATCH($B4347,Book,0),1)</f>
        <v>#N/A</v>
      </c>
      <c r="H4347" s="144" t="e">
        <f aca="false">$F4347&amp;$C4347</f>
        <v>#N/A</v>
      </c>
    </row>
    <row r="4348" customFormat="false" ht="12.75" hidden="false" customHeight="false" outlineLevel="0" collapsed="false">
      <c r="D4348" s="144"/>
      <c r="E4348" s="144"/>
      <c r="F4348" s="149" t="e">
        <f aca="false">IF(REF_DT&lt;=LastDay,INDEX(IntraMonth_Buckets,MATCH($A4348,IntraSumMonths,0),1),INDEX(BucketTable,MATCH($A4348,SumMonths,0),1))</f>
        <v>#N/A</v>
      </c>
      <c r="G4348" s="144" t="e">
        <f aca="false">INDEX(Book_Type,MATCH($B4348,Book,0),1)</f>
        <v>#N/A</v>
      </c>
      <c r="H4348" s="144" t="e">
        <f aca="false">$F4348&amp;$C4348</f>
        <v>#N/A</v>
      </c>
    </row>
    <row r="4349" customFormat="false" ht="12.75" hidden="false" customHeight="false" outlineLevel="0" collapsed="false">
      <c r="D4349" s="144"/>
      <c r="E4349" s="144"/>
      <c r="F4349" s="149" t="e">
        <f aca="false">IF(REF_DT&lt;=LastDay,INDEX(IntraMonth_Buckets,MATCH($A4349,IntraSumMonths,0),1),INDEX(BucketTable,MATCH($A4349,SumMonths,0),1))</f>
        <v>#N/A</v>
      </c>
      <c r="G4349" s="144" t="e">
        <f aca="false">INDEX(Book_Type,MATCH($B4349,Book,0),1)</f>
        <v>#N/A</v>
      </c>
      <c r="H4349" s="144" t="e">
        <f aca="false">$F4349&amp;$C4349</f>
        <v>#N/A</v>
      </c>
    </row>
    <row r="4350" customFormat="false" ht="12.75" hidden="false" customHeight="false" outlineLevel="0" collapsed="false">
      <c r="D4350" s="144"/>
      <c r="E4350" s="144"/>
      <c r="F4350" s="149" t="e">
        <f aca="false">IF(REF_DT&lt;=LastDay,INDEX(IntraMonth_Buckets,MATCH($A4350,IntraSumMonths,0),1),INDEX(BucketTable,MATCH($A4350,SumMonths,0),1))</f>
        <v>#N/A</v>
      </c>
      <c r="G4350" s="144" t="e">
        <f aca="false">INDEX(Book_Type,MATCH($B4350,Book,0),1)</f>
        <v>#N/A</v>
      </c>
      <c r="H4350" s="144" t="e">
        <f aca="false">$F4350&amp;$C4350</f>
        <v>#N/A</v>
      </c>
    </row>
    <row r="4351" customFormat="false" ht="12.75" hidden="false" customHeight="false" outlineLevel="0" collapsed="false">
      <c r="D4351" s="144"/>
      <c r="E4351" s="144"/>
      <c r="F4351" s="149" t="e">
        <f aca="false">IF(REF_DT&lt;=LastDay,INDEX(IntraMonth_Buckets,MATCH($A4351,IntraSumMonths,0),1),INDEX(BucketTable,MATCH($A4351,SumMonths,0),1))</f>
        <v>#N/A</v>
      </c>
      <c r="G4351" s="144" t="e">
        <f aca="false">INDEX(Book_Type,MATCH($B4351,Book,0),1)</f>
        <v>#N/A</v>
      </c>
      <c r="H4351" s="144" t="e">
        <f aca="false">$F4351&amp;$C4351</f>
        <v>#N/A</v>
      </c>
    </row>
    <row r="4352" customFormat="false" ht="12.75" hidden="false" customHeight="false" outlineLevel="0" collapsed="false">
      <c r="D4352" s="144"/>
      <c r="E4352" s="144"/>
      <c r="F4352" s="149" t="e">
        <f aca="false">IF(REF_DT&lt;=LastDay,INDEX(IntraMonth_Buckets,MATCH($A4352,IntraSumMonths,0),1),INDEX(BucketTable,MATCH($A4352,SumMonths,0),1))</f>
        <v>#N/A</v>
      </c>
      <c r="G4352" s="144" t="e">
        <f aca="false">INDEX(Book_Type,MATCH($B4352,Book,0),1)</f>
        <v>#N/A</v>
      </c>
      <c r="H4352" s="144" t="e">
        <f aca="false">$F4352&amp;$C4352</f>
        <v>#N/A</v>
      </c>
    </row>
    <row r="4353" customFormat="false" ht="12.75" hidden="false" customHeight="false" outlineLevel="0" collapsed="false">
      <c r="D4353" s="144"/>
      <c r="E4353" s="144"/>
      <c r="F4353" s="149" t="e">
        <f aca="false">IF(REF_DT&lt;=LastDay,INDEX(IntraMonth_Buckets,MATCH($A4353,IntraSumMonths,0),1),INDEX(BucketTable,MATCH($A4353,SumMonths,0),1))</f>
        <v>#N/A</v>
      </c>
      <c r="G4353" s="144" t="e">
        <f aca="false">INDEX(Book_Type,MATCH($B4353,Book,0),1)</f>
        <v>#N/A</v>
      </c>
      <c r="H4353" s="144" t="e">
        <f aca="false">$F4353&amp;$C4353</f>
        <v>#N/A</v>
      </c>
    </row>
    <row r="4354" customFormat="false" ht="12.75" hidden="false" customHeight="false" outlineLevel="0" collapsed="false">
      <c r="D4354" s="144"/>
      <c r="E4354" s="144"/>
      <c r="F4354" s="149" t="e">
        <f aca="false">IF(REF_DT&lt;=LastDay,INDEX(IntraMonth_Buckets,MATCH($A4354,IntraSumMonths,0),1),INDEX(BucketTable,MATCH($A4354,SumMonths,0),1))</f>
        <v>#N/A</v>
      </c>
      <c r="G4354" s="144" t="e">
        <f aca="false">INDEX(Book_Type,MATCH($B4354,Book,0),1)</f>
        <v>#N/A</v>
      </c>
      <c r="H4354" s="144" t="e">
        <f aca="false">$F4354&amp;$C4354</f>
        <v>#N/A</v>
      </c>
    </row>
    <row r="4355" customFormat="false" ht="12.75" hidden="false" customHeight="false" outlineLevel="0" collapsed="false">
      <c r="D4355" s="144"/>
      <c r="E4355" s="144"/>
      <c r="F4355" s="149" t="e">
        <f aca="false">IF(REF_DT&lt;=LastDay,INDEX(IntraMonth_Buckets,MATCH($A4355,IntraSumMonths,0),1),INDEX(BucketTable,MATCH($A4355,SumMonths,0),1))</f>
        <v>#N/A</v>
      </c>
      <c r="G4355" s="144" t="e">
        <f aca="false">INDEX(Book_Type,MATCH($B4355,Book,0),1)</f>
        <v>#N/A</v>
      </c>
      <c r="H4355" s="144" t="e">
        <f aca="false">$F4355&amp;$C4355</f>
        <v>#N/A</v>
      </c>
    </row>
    <row r="4356" customFormat="false" ht="12.75" hidden="false" customHeight="false" outlineLevel="0" collapsed="false">
      <c r="D4356" s="144"/>
      <c r="E4356" s="144"/>
      <c r="F4356" s="149" t="e">
        <f aca="false">IF(REF_DT&lt;=LastDay,INDEX(IntraMonth_Buckets,MATCH($A4356,IntraSumMonths,0),1),INDEX(BucketTable,MATCH($A4356,SumMonths,0),1))</f>
        <v>#N/A</v>
      </c>
      <c r="G4356" s="144" t="e">
        <f aca="false">INDEX(Book_Type,MATCH($B4356,Book,0),1)</f>
        <v>#N/A</v>
      </c>
      <c r="H4356" s="144" t="e">
        <f aca="false">$F4356&amp;$C4356</f>
        <v>#N/A</v>
      </c>
    </row>
    <row r="4357" customFormat="false" ht="12.75" hidden="false" customHeight="false" outlineLevel="0" collapsed="false">
      <c r="D4357" s="144"/>
      <c r="E4357" s="144"/>
      <c r="F4357" s="149" t="e">
        <f aca="false">IF(REF_DT&lt;=LastDay,INDEX(IntraMonth_Buckets,MATCH($A4357,IntraSumMonths,0),1),INDEX(BucketTable,MATCH($A4357,SumMonths,0),1))</f>
        <v>#N/A</v>
      </c>
      <c r="G4357" s="144" t="e">
        <f aca="false">INDEX(Book_Type,MATCH($B4357,Book,0),1)</f>
        <v>#N/A</v>
      </c>
      <c r="H4357" s="144" t="e">
        <f aca="false">$F4357&amp;$C4357</f>
        <v>#N/A</v>
      </c>
    </row>
    <row r="4358" customFormat="false" ht="12.75" hidden="false" customHeight="false" outlineLevel="0" collapsed="false">
      <c r="D4358" s="144"/>
      <c r="E4358" s="144"/>
      <c r="F4358" s="149" t="e">
        <f aca="false">IF(REF_DT&lt;=LastDay,INDEX(IntraMonth_Buckets,MATCH($A4358,IntraSumMonths,0),1),INDEX(BucketTable,MATCH($A4358,SumMonths,0),1))</f>
        <v>#N/A</v>
      </c>
      <c r="G4358" s="144" t="e">
        <f aca="false">INDEX(Book_Type,MATCH($B4358,Book,0),1)</f>
        <v>#N/A</v>
      </c>
      <c r="H4358" s="144" t="e">
        <f aca="false">$F4358&amp;$C4358</f>
        <v>#N/A</v>
      </c>
    </row>
    <row r="4359" customFormat="false" ht="12.75" hidden="false" customHeight="false" outlineLevel="0" collapsed="false">
      <c r="D4359" s="144"/>
      <c r="E4359" s="144"/>
      <c r="F4359" s="149" t="e">
        <f aca="false">IF(REF_DT&lt;=LastDay,INDEX(IntraMonth_Buckets,MATCH($A4359,IntraSumMonths,0),1),INDEX(BucketTable,MATCH($A4359,SumMonths,0),1))</f>
        <v>#N/A</v>
      </c>
      <c r="G4359" s="144" t="e">
        <f aca="false">INDEX(Book_Type,MATCH($B4359,Book,0),1)</f>
        <v>#N/A</v>
      </c>
      <c r="H4359" s="144" t="e">
        <f aca="false">$F4359&amp;$C4359</f>
        <v>#N/A</v>
      </c>
    </row>
    <row r="4360" customFormat="false" ht="12.75" hidden="false" customHeight="false" outlineLevel="0" collapsed="false">
      <c r="D4360" s="144"/>
      <c r="E4360" s="144"/>
      <c r="F4360" s="149" t="e">
        <f aca="false">IF(REF_DT&lt;=LastDay,INDEX(IntraMonth_Buckets,MATCH($A4360,IntraSumMonths,0),1),INDEX(BucketTable,MATCH($A4360,SumMonths,0),1))</f>
        <v>#N/A</v>
      </c>
      <c r="G4360" s="144" t="e">
        <f aca="false">INDEX(Book_Type,MATCH($B4360,Book,0),1)</f>
        <v>#N/A</v>
      </c>
      <c r="H4360" s="144" t="e">
        <f aca="false">$F4360&amp;$C4360</f>
        <v>#N/A</v>
      </c>
    </row>
    <row r="4361" customFormat="false" ht="12.75" hidden="false" customHeight="false" outlineLevel="0" collapsed="false">
      <c r="D4361" s="144"/>
      <c r="E4361" s="144"/>
      <c r="F4361" s="149" t="e">
        <f aca="false">IF(REF_DT&lt;=LastDay,INDEX(IntraMonth_Buckets,MATCH($A4361,IntraSumMonths,0),1),INDEX(BucketTable,MATCH($A4361,SumMonths,0),1))</f>
        <v>#N/A</v>
      </c>
      <c r="G4361" s="144" t="e">
        <f aca="false">INDEX(Book_Type,MATCH($B4361,Book,0),1)</f>
        <v>#N/A</v>
      </c>
      <c r="H4361" s="144" t="e">
        <f aca="false">$F4361&amp;$C4361</f>
        <v>#N/A</v>
      </c>
    </row>
    <row r="4362" customFormat="false" ht="12.75" hidden="false" customHeight="false" outlineLevel="0" collapsed="false">
      <c r="D4362" s="144"/>
      <c r="E4362" s="144"/>
      <c r="F4362" s="149" t="e">
        <f aca="false">IF(REF_DT&lt;=LastDay,INDEX(IntraMonth_Buckets,MATCH($A4362,IntraSumMonths,0),1),INDEX(BucketTable,MATCH($A4362,SumMonths,0),1))</f>
        <v>#N/A</v>
      </c>
      <c r="G4362" s="144" t="e">
        <f aca="false">INDEX(Book_Type,MATCH($B4362,Book,0),1)</f>
        <v>#N/A</v>
      </c>
      <c r="H4362" s="144" t="e">
        <f aca="false">$F4362&amp;$C4362</f>
        <v>#N/A</v>
      </c>
    </row>
    <row r="4363" customFormat="false" ht="12.75" hidden="false" customHeight="false" outlineLevel="0" collapsed="false">
      <c r="D4363" s="144"/>
      <c r="E4363" s="144"/>
      <c r="F4363" s="149" t="e">
        <f aca="false">IF(REF_DT&lt;=LastDay,INDEX(IntraMonth_Buckets,MATCH($A4363,IntraSumMonths,0),1),INDEX(BucketTable,MATCH($A4363,SumMonths,0),1))</f>
        <v>#N/A</v>
      </c>
      <c r="G4363" s="144" t="e">
        <f aca="false">INDEX(Book_Type,MATCH($B4363,Book,0),1)</f>
        <v>#N/A</v>
      </c>
      <c r="H4363" s="144" t="e">
        <f aca="false">$F4363&amp;$C4363</f>
        <v>#N/A</v>
      </c>
    </row>
    <row r="4364" customFormat="false" ht="12.75" hidden="false" customHeight="false" outlineLevel="0" collapsed="false">
      <c r="D4364" s="144"/>
      <c r="E4364" s="144"/>
      <c r="F4364" s="149" t="e">
        <f aca="false">IF(REF_DT&lt;=LastDay,INDEX(IntraMonth_Buckets,MATCH($A4364,IntraSumMonths,0),1),INDEX(BucketTable,MATCH($A4364,SumMonths,0),1))</f>
        <v>#N/A</v>
      </c>
      <c r="G4364" s="144" t="e">
        <f aca="false">INDEX(Book_Type,MATCH($B4364,Book,0),1)</f>
        <v>#N/A</v>
      </c>
      <c r="H4364" s="144" t="e">
        <f aca="false">$F4364&amp;$C4364</f>
        <v>#N/A</v>
      </c>
    </row>
    <row r="4365" customFormat="false" ht="12.75" hidden="false" customHeight="false" outlineLevel="0" collapsed="false">
      <c r="D4365" s="144"/>
      <c r="E4365" s="144"/>
      <c r="F4365" s="149" t="e">
        <f aca="false">IF(REF_DT&lt;=LastDay,INDEX(IntraMonth_Buckets,MATCH($A4365,IntraSumMonths,0),1),INDEX(BucketTable,MATCH($A4365,SumMonths,0),1))</f>
        <v>#N/A</v>
      </c>
      <c r="G4365" s="144" t="e">
        <f aca="false">INDEX(Book_Type,MATCH($B4365,Book,0),1)</f>
        <v>#N/A</v>
      </c>
      <c r="H4365" s="144" t="e">
        <f aca="false">$F4365&amp;$C4365</f>
        <v>#N/A</v>
      </c>
    </row>
    <row r="4366" customFormat="false" ht="12.75" hidden="false" customHeight="false" outlineLevel="0" collapsed="false">
      <c r="D4366" s="144"/>
      <c r="E4366" s="144"/>
      <c r="F4366" s="149" t="e">
        <f aca="false">IF(REF_DT&lt;=LastDay,INDEX(IntraMonth_Buckets,MATCH($A4366,IntraSumMonths,0),1),INDEX(BucketTable,MATCH($A4366,SumMonths,0),1))</f>
        <v>#N/A</v>
      </c>
      <c r="G4366" s="144" t="e">
        <f aca="false">INDEX(Book_Type,MATCH($B4366,Book,0),1)</f>
        <v>#N/A</v>
      </c>
      <c r="H4366" s="144" t="e">
        <f aca="false">$F4366&amp;$C4366</f>
        <v>#N/A</v>
      </c>
    </row>
    <row r="4367" customFormat="false" ht="12.75" hidden="false" customHeight="false" outlineLevel="0" collapsed="false">
      <c r="D4367" s="144"/>
      <c r="E4367" s="144"/>
      <c r="F4367" s="149" t="e">
        <f aca="false">IF(REF_DT&lt;=LastDay,INDEX(IntraMonth_Buckets,MATCH($A4367,IntraSumMonths,0),1),INDEX(BucketTable,MATCH($A4367,SumMonths,0),1))</f>
        <v>#N/A</v>
      </c>
      <c r="G4367" s="144" t="e">
        <f aca="false">INDEX(Book_Type,MATCH($B4367,Book,0),1)</f>
        <v>#N/A</v>
      </c>
      <c r="H4367" s="144" t="e">
        <f aca="false">$F4367&amp;$C4367</f>
        <v>#N/A</v>
      </c>
    </row>
    <row r="4368" customFormat="false" ht="12.75" hidden="false" customHeight="false" outlineLevel="0" collapsed="false">
      <c r="D4368" s="144"/>
      <c r="E4368" s="144"/>
      <c r="F4368" s="149" t="e">
        <f aca="false">IF(REF_DT&lt;=LastDay,INDEX(IntraMonth_Buckets,MATCH($A4368,IntraSumMonths,0),1),INDEX(BucketTable,MATCH($A4368,SumMonths,0),1))</f>
        <v>#N/A</v>
      </c>
      <c r="G4368" s="144" t="e">
        <f aca="false">INDEX(Book_Type,MATCH($B4368,Book,0),1)</f>
        <v>#N/A</v>
      </c>
      <c r="H4368" s="144" t="e">
        <f aca="false">$F4368&amp;$C4368</f>
        <v>#N/A</v>
      </c>
    </row>
    <row r="4369" customFormat="false" ht="12.75" hidden="false" customHeight="false" outlineLevel="0" collapsed="false">
      <c r="D4369" s="144"/>
      <c r="E4369" s="144"/>
      <c r="F4369" s="149" t="e">
        <f aca="false">IF(REF_DT&lt;=LastDay,INDEX(IntraMonth_Buckets,MATCH($A4369,IntraSumMonths,0),1),INDEX(BucketTable,MATCH($A4369,SumMonths,0),1))</f>
        <v>#N/A</v>
      </c>
      <c r="G4369" s="144" t="e">
        <f aca="false">INDEX(Book_Type,MATCH($B4369,Book,0),1)</f>
        <v>#N/A</v>
      </c>
      <c r="H4369" s="144" t="e">
        <f aca="false">$F4369&amp;$C4369</f>
        <v>#N/A</v>
      </c>
    </row>
    <row r="4370" customFormat="false" ht="12.75" hidden="false" customHeight="false" outlineLevel="0" collapsed="false">
      <c r="D4370" s="144"/>
      <c r="E4370" s="144"/>
      <c r="F4370" s="149" t="e">
        <f aca="false">IF(REF_DT&lt;=LastDay,INDEX(IntraMonth_Buckets,MATCH($A4370,IntraSumMonths,0),1),INDEX(BucketTable,MATCH($A4370,SumMonths,0),1))</f>
        <v>#N/A</v>
      </c>
      <c r="G4370" s="144" t="e">
        <f aca="false">INDEX(Book_Type,MATCH($B4370,Book,0),1)</f>
        <v>#N/A</v>
      </c>
      <c r="H4370" s="144" t="e">
        <f aca="false">$F4370&amp;$C4370</f>
        <v>#N/A</v>
      </c>
    </row>
    <row r="4371" customFormat="false" ht="12.75" hidden="false" customHeight="false" outlineLevel="0" collapsed="false">
      <c r="D4371" s="144"/>
      <c r="E4371" s="144"/>
      <c r="F4371" s="149" t="e">
        <f aca="false">IF(REF_DT&lt;=LastDay,INDEX(IntraMonth_Buckets,MATCH($A4371,IntraSumMonths,0),1),INDEX(BucketTable,MATCH($A4371,SumMonths,0),1))</f>
        <v>#N/A</v>
      </c>
      <c r="G4371" s="144" t="e">
        <f aca="false">INDEX(Book_Type,MATCH($B4371,Book,0),1)</f>
        <v>#N/A</v>
      </c>
      <c r="H4371" s="144" t="e">
        <f aca="false">$F4371&amp;$C4371</f>
        <v>#N/A</v>
      </c>
    </row>
    <row r="4372" customFormat="false" ht="12.75" hidden="false" customHeight="false" outlineLevel="0" collapsed="false">
      <c r="D4372" s="144"/>
      <c r="E4372" s="144"/>
      <c r="F4372" s="149" t="e">
        <f aca="false">IF(REF_DT&lt;=LastDay,INDEX(IntraMonth_Buckets,MATCH($A4372,IntraSumMonths,0),1),INDEX(BucketTable,MATCH($A4372,SumMonths,0),1))</f>
        <v>#N/A</v>
      </c>
      <c r="G4372" s="144" t="e">
        <f aca="false">INDEX(Book_Type,MATCH($B4372,Book,0),1)</f>
        <v>#N/A</v>
      </c>
      <c r="H4372" s="144" t="e">
        <f aca="false">$F4372&amp;$C4372</f>
        <v>#N/A</v>
      </c>
    </row>
    <row r="4373" customFormat="false" ht="12.75" hidden="false" customHeight="false" outlineLevel="0" collapsed="false">
      <c r="D4373" s="144"/>
      <c r="E4373" s="144"/>
      <c r="F4373" s="149" t="e">
        <f aca="false">IF(REF_DT&lt;=LastDay,INDEX(IntraMonth_Buckets,MATCH($A4373,IntraSumMonths,0),1),INDEX(BucketTable,MATCH($A4373,SumMonths,0),1))</f>
        <v>#N/A</v>
      </c>
      <c r="G4373" s="144" t="e">
        <f aca="false">INDEX(Book_Type,MATCH($B4373,Book,0),1)</f>
        <v>#N/A</v>
      </c>
      <c r="H4373" s="144" t="e">
        <f aca="false">$F4373&amp;$C4373</f>
        <v>#N/A</v>
      </c>
    </row>
    <row r="4374" customFormat="false" ht="12.75" hidden="false" customHeight="false" outlineLevel="0" collapsed="false">
      <c r="D4374" s="144"/>
      <c r="E4374" s="144"/>
      <c r="F4374" s="149" t="e">
        <f aca="false">IF(REF_DT&lt;=LastDay,INDEX(IntraMonth_Buckets,MATCH($A4374,IntraSumMonths,0),1),INDEX(BucketTable,MATCH($A4374,SumMonths,0),1))</f>
        <v>#N/A</v>
      </c>
      <c r="G4374" s="144" t="e">
        <f aca="false">INDEX(Book_Type,MATCH($B4374,Book,0),1)</f>
        <v>#N/A</v>
      </c>
      <c r="H4374" s="144" t="e">
        <f aca="false">$F4374&amp;$C4374</f>
        <v>#N/A</v>
      </c>
    </row>
    <row r="4375" customFormat="false" ht="12.75" hidden="false" customHeight="false" outlineLevel="0" collapsed="false">
      <c r="D4375" s="144"/>
      <c r="E4375" s="144"/>
      <c r="F4375" s="149" t="e">
        <f aca="false">IF(REF_DT&lt;=LastDay,INDEX(IntraMonth_Buckets,MATCH($A4375,IntraSumMonths,0),1),INDEX(BucketTable,MATCH($A4375,SumMonths,0),1))</f>
        <v>#N/A</v>
      </c>
      <c r="G4375" s="144" t="e">
        <f aca="false">INDEX(Book_Type,MATCH($B4375,Book,0),1)</f>
        <v>#N/A</v>
      </c>
      <c r="H4375" s="144" t="e">
        <f aca="false">$F4375&amp;$C4375</f>
        <v>#N/A</v>
      </c>
    </row>
    <row r="4376" customFormat="false" ht="12.75" hidden="false" customHeight="false" outlineLevel="0" collapsed="false">
      <c r="D4376" s="144"/>
      <c r="E4376" s="144"/>
      <c r="F4376" s="149" t="e">
        <f aca="false">IF(REF_DT&lt;=LastDay,INDEX(IntraMonth_Buckets,MATCH($A4376,IntraSumMonths,0),1),INDEX(BucketTable,MATCH($A4376,SumMonths,0),1))</f>
        <v>#N/A</v>
      </c>
      <c r="G4376" s="144" t="e">
        <f aca="false">INDEX(Book_Type,MATCH($B4376,Book,0),1)</f>
        <v>#N/A</v>
      </c>
      <c r="H4376" s="144" t="e">
        <f aca="false">$F4376&amp;$C4376</f>
        <v>#N/A</v>
      </c>
    </row>
    <row r="4377" customFormat="false" ht="12.75" hidden="false" customHeight="false" outlineLevel="0" collapsed="false">
      <c r="D4377" s="144"/>
      <c r="E4377" s="144"/>
      <c r="F4377" s="149" t="e">
        <f aca="false">IF(REF_DT&lt;=LastDay,INDEX(IntraMonth_Buckets,MATCH($A4377,IntraSumMonths,0),1),INDEX(BucketTable,MATCH($A4377,SumMonths,0),1))</f>
        <v>#N/A</v>
      </c>
      <c r="G4377" s="144" t="e">
        <f aca="false">INDEX(Book_Type,MATCH($B4377,Book,0),1)</f>
        <v>#N/A</v>
      </c>
      <c r="H4377" s="144" t="e">
        <f aca="false">$F4377&amp;$C4377</f>
        <v>#N/A</v>
      </c>
    </row>
    <row r="4378" customFormat="false" ht="12.75" hidden="false" customHeight="false" outlineLevel="0" collapsed="false">
      <c r="D4378" s="144"/>
      <c r="E4378" s="144"/>
      <c r="F4378" s="149" t="e">
        <f aca="false">IF(REF_DT&lt;=LastDay,INDEX(IntraMonth_Buckets,MATCH($A4378,IntraSumMonths,0),1),INDEX(BucketTable,MATCH($A4378,SumMonths,0),1))</f>
        <v>#N/A</v>
      </c>
      <c r="G4378" s="144" t="e">
        <f aca="false">INDEX(Book_Type,MATCH($B4378,Book,0),1)</f>
        <v>#N/A</v>
      </c>
      <c r="H4378" s="144" t="e">
        <f aca="false">$F4378&amp;$C4378</f>
        <v>#N/A</v>
      </c>
    </row>
    <row r="4379" customFormat="false" ht="12.75" hidden="false" customHeight="false" outlineLevel="0" collapsed="false">
      <c r="D4379" s="144"/>
      <c r="E4379" s="144"/>
      <c r="F4379" s="149" t="e">
        <f aca="false">IF(REF_DT&lt;=LastDay,INDEX(IntraMonth_Buckets,MATCH($A4379,IntraSumMonths,0),1),INDEX(BucketTable,MATCH($A4379,SumMonths,0),1))</f>
        <v>#N/A</v>
      </c>
      <c r="G4379" s="144" t="e">
        <f aca="false">INDEX(Book_Type,MATCH($B4379,Book,0),1)</f>
        <v>#N/A</v>
      </c>
      <c r="H4379" s="144" t="e">
        <f aca="false">$F4379&amp;$C4379</f>
        <v>#N/A</v>
      </c>
    </row>
    <row r="4380" customFormat="false" ht="12.75" hidden="false" customHeight="false" outlineLevel="0" collapsed="false">
      <c r="D4380" s="144"/>
      <c r="E4380" s="144"/>
      <c r="F4380" s="149" t="e">
        <f aca="false">IF(REF_DT&lt;=LastDay,INDEX(IntraMonth_Buckets,MATCH($A4380,IntraSumMonths,0),1),INDEX(BucketTable,MATCH($A4380,SumMonths,0),1))</f>
        <v>#N/A</v>
      </c>
      <c r="G4380" s="144" t="e">
        <f aca="false">INDEX(Book_Type,MATCH($B4380,Book,0),1)</f>
        <v>#N/A</v>
      </c>
      <c r="H4380" s="144" t="e">
        <f aca="false">$F4380&amp;$C4380</f>
        <v>#N/A</v>
      </c>
    </row>
    <row r="4381" customFormat="false" ht="12.75" hidden="false" customHeight="false" outlineLevel="0" collapsed="false">
      <c r="D4381" s="144"/>
      <c r="E4381" s="144"/>
      <c r="F4381" s="149" t="e">
        <f aca="false">IF(REF_DT&lt;=LastDay,INDEX(IntraMonth_Buckets,MATCH($A4381,IntraSumMonths,0),1),INDEX(BucketTable,MATCH($A4381,SumMonths,0),1))</f>
        <v>#N/A</v>
      </c>
      <c r="G4381" s="144" t="e">
        <f aca="false">INDEX(Book_Type,MATCH($B4381,Book,0),1)</f>
        <v>#N/A</v>
      </c>
      <c r="H4381" s="144" t="e">
        <f aca="false">$F4381&amp;$C4381</f>
        <v>#N/A</v>
      </c>
    </row>
    <row r="4382" customFormat="false" ht="12.75" hidden="false" customHeight="false" outlineLevel="0" collapsed="false">
      <c r="D4382" s="144"/>
      <c r="E4382" s="144"/>
      <c r="F4382" s="149" t="e">
        <f aca="false">IF(REF_DT&lt;=LastDay,INDEX(IntraMonth_Buckets,MATCH($A4382,IntraSumMonths,0),1),INDEX(BucketTable,MATCH($A4382,SumMonths,0),1))</f>
        <v>#N/A</v>
      </c>
      <c r="G4382" s="144" t="e">
        <f aca="false">INDEX(Book_Type,MATCH($B4382,Book,0),1)</f>
        <v>#N/A</v>
      </c>
      <c r="H4382" s="144" t="e">
        <f aca="false">$F4382&amp;$C4382</f>
        <v>#N/A</v>
      </c>
    </row>
    <row r="4383" customFormat="false" ht="12.75" hidden="false" customHeight="false" outlineLevel="0" collapsed="false">
      <c r="D4383" s="144"/>
      <c r="E4383" s="144"/>
      <c r="F4383" s="149" t="e">
        <f aca="false">IF(REF_DT&lt;=LastDay,INDEX(IntraMonth_Buckets,MATCH($A4383,IntraSumMonths,0),1),INDEX(BucketTable,MATCH($A4383,SumMonths,0),1))</f>
        <v>#N/A</v>
      </c>
      <c r="G4383" s="144" t="e">
        <f aca="false">INDEX(Book_Type,MATCH($B4383,Book,0),1)</f>
        <v>#N/A</v>
      </c>
      <c r="H4383" s="144" t="e">
        <f aca="false">$F4383&amp;$C4383</f>
        <v>#N/A</v>
      </c>
    </row>
    <row r="4384" customFormat="false" ht="12.75" hidden="false" customHeight="false" outlineLevel="0" collapsed="false">
      <c r="D4384" s="144"/>
      <c r="E4384" s="144"/>
      <c r="F4384" s="149" t="e">
        <f aca="false">IF(REF_DT&lt;=LastDay,INDEX(IntraMonth_Buckets,MATCH($A4384,IntraSumMonths,0),1),INDEX(BucketTable,MATCH($A4384,SumMonths,0),1))</f>
        <v>#N/A</v>
      </c>
      <c r="G4384" s="144" t="e">
        <f aca="false">INDEX(Book_Type,MATCH($B4384,Book,0),1)</f>
        <v>#N/A</v>
      </c>
      <c r="H4384" s="144" t="e">
        <f aca="false">$F4384&amp;$C4384</f>
        <v>#N/A</v>
      </c>
    </row>
    <row r="4385" customFormat="false" ht="12.75" hidden="false" customHeight="false" outlineLevel="0" collapsed="false">
      <c r="D4385" s="144"/>
      <c r="E4385" s="144"/>
      <c r="F4385" s="149" t="e">
        <f aca="false">IF(REF_DT&lt;=LastDay,INDEX(IntraMonth_Buckets,MATCH($A4385,IntraSumMonths,0),1),INDEX(BucketTable,MATCH($A4385,SumMonths,0),1))</f>
        <v>#N/A</v>
      </c>
      <c r="G4385" s="144" t="e">
        <f aca="false">INDEX(Book_Type,MATCH($B4385,Book,0),1)</f>
        <v>#N/A</v>
      </c>
      <c r="H4385" s="144" t="e">
        <f aca="false">$F4385&amp;$C4385</f>
        <v>#N/A</v>
      </c>
    </row>
    <row r="4386" customFormat="false" ht="12.75" hidden="false" customHeight="false" outlineLevel="0" collapsed="false">
      <c r="D4386" s="144"/>
      <c r="E4386" s="144"/>
      <c r="F4386" s="149" t="e">
        <f aca="false">IF(REF_DT&lt;=LastDay,INDEX(IntraMonth_Buckets,MATCH($A4386,IntraSumMonths,0),1),INDEX(BucketTable,MATCH($A4386,SumMonths,0),1))</f>
        <v>#N/A</v>
      </c>
      <c r="G4386" s="144" t="e">
        <f aca="false">INDEX(Book_Type,MATCH($B4386,Book,0),1)</f>
        <v>#N/A</v>
      </c>
      <c r="H4386" s="144" t="e">
        <f aca="false">$F4386&amp;$C4386</f>
        <v>#N/A</v>
      </c>
    </row>
    <row r="4387" customFormat="false" ht="12.75" hidden="false" customHeight="false" outlineLevel="0" collapsed="false">
      <c r="D4387" s="144"/>
      <c r="E4387" s="144"/>
      <c r="F4387" s="149" t="e">
        <f aca="false">IF(REF_DT&lt;=LastDay,INDEX(IntraMonth_Buckets,MATCH($A4387,IntraSumMonths,0),1),INDEX(BucketTable,MATCH($A4387,SumMonths,0),1))</f>
        <v>#N/A</v>
      </c>
      <c r="G4387" s="144" t="e">
        <f aca="false">INDEX(Book_Type,MATCH($B4387,Book,0),1)</f>
        <v>#N/A</v>
      </c>
      <c r="H4387" s="144" t="e">
        <f aca="false">$F4387&amp;$C4387</f>
        <v>#N/A</v>
      </c>
    </row>
    <row r="4388" customFormat="false" ht="12.75" hidden="false" customHeight="false" outlineLevel="0" collapsed="false">
      <c r="D4388" s="144"/>
      <c r="E4388" s="144"/>
      <c r="F4388" s="149" t="e">
        <f aca="false">IF(REF_DT&lt;=LastDay,INDEX(IntraMonth_Buckets,MATCH($A4388,IntraSumMonths,0),1),INDEX(BucketTable,MATCH($A4388,SumMonths,0),1))</f>
        <v>#N/A</v>
      </c>
      <c r="G4388" s="144" t="e">
        <f aca="false">INDEX(Book_Type,MATCH($B4388,Book,0),1)</f>
        <v>#N/A</v>
      </c>
      <c r="H4388" s="144" t="e">
        <f aca="false">$F4388&amp;$C4388</f>
        <v>#N/A</v>
      </c>
    </row>
    <row r="4389" customFormat="false" ht="12.75" hidden="false" customHeight="false" outlineLevel="0" collapsed="false">
      <c r="D4389" s="144"/>
      <c r="E4389" s="144"/>
      <c r="F4389" s="149" t="e">
        <f aca="false">IF(REF_DT&lt;=LastDay,INDEX(IntraMonth_Buckets,MATCH($A4389,IntraSumMonths,0),1),INDEX(BucketTable,MATCH($A4389,SumMonths,0),1))</f>
        <v>#N/A</v>
      </c>
      <c r="G4389" s="144" t="e">
        <f aca="false">INDEX(Book_Type,MATCH($B4389,Book,0),1)</f>
        <v>#N/A</v>
      </c>
      <c r="H4389" s="144" t="e">
        <f aca="false">$F4389&amp;$C4389</f>
        <v>#N/A</v>
      </c>
    </row>
    <row r="4390" customFormat="false" ht="12.75" hidden="false" customHeight="false" outlineLevel="0" collapsed="false">
      <c r="D4390" s="144"/>
      <c r="E4390" s="144"/>
      <c r="F4390" s="149" t="e">
        <f aca="false">IF(REF_DT&lt;=LastDay,INDEX(IntraMonth_Buckets,MATCH($A4390,IntraSumMonths,0),1),INDEX(BucketTable,MATCH($A4390,SumMonths,0),1))</f>
        <v>#N/A</v>
      </c>
      <c r="G4390" s="144" t="e">
        <f aca="false">INDEX(Book_Type,MATCH($B4390,Book,0),1)</f>
        <v>#N/A</v>
      </c>
      <c r="H4390" s="144" t="e">
        <f aca="false">$F4390&amp;$C4390</f>
        <v>#N/A</v>
      </c>
    </row>
    <row r="4391" customFormat="false" ht="12.75" hidden="false" customHeight="false" outlineLevel="0" collapsed="false">
      <c r="D4391" s="144"/>
      <c r="E4391" s="144"/>
      <c r="F4391" s="149" t="e">
        <f aca="false">IF(REF_DT&lt;=LastDay,INDEX(IntraMonth_Buckets,MATCH($A4391,IntraSumMonths,0),1),INDEX(BucketTable,MATCH($A4391,SumMonths,0),1))</f>
        <v>#N/A</v>
      </c>
      <c r="G4391" s="144" t="e">
        <f aca="false">INDEX(Book_Type,MATCH($B4391,Book,0),1)</f>
        <v>#N/A</v>
      </c>
      <c r="H4391" s="144" t="e">
        <f aca="false">$F4391&amp;$C4391</f>
        <v>#N/A</v>
      </c>
    </row>
    <row r="4392" customFormat="false" ht="12.75" hidden="false" customHeight="false" outlineLevel="0" collapsed="false">
      <c r="D4392" s="144"/>
      <c r="E4392" s="144"/>
      <c r="F4392" s="149" t="e">
        <f aca="false">IF(REF_DT&lt;=LastDay,INDEX(IntraMonth_Buckets,MATCH($A4392,IntraSumMonths,0),1),INDEX(BucketTable,MATCH($A4392,SumMonths,0),1))</f>
        <v>#N/A</v>
      </c>
      <c r="G4392" s="144" t="e">
        <f aca="false">INDEX(Book_Type,MATCH($B4392,Book,0),1)</f>
        <v>#N/A</v>
      </c>
      <c r="H4392" s="144" t="e">
        <f aca="false">$F4392&amp;$C4392</f>
        <v>#N/A</v>
      </c>
    </row>
    <row r="4393" customFormat="false" ht="12.75" hidden="false" customHeight="false" outlineLevel="0" collapsed="false">
      <c r="D4393" s="144"/>
      <c r="E4393" s="144"/>
      <c r="F4393" s="149" t="e">
        <f aca="false">IF(REF_DT&lt;=LastDay,INDEX(IntraMonth_Buckets,MATCH($A4393,IntraSumMonths,0),1),INDEX(BucketTable,MATCH($A4393,SumMonths,0),1))</f>
        <v>#N/A</v>
      </c>
      <c r="G4393" s="144" t="e">
        <f aca="false">INDEX(Book_Type,MATCH($B4393,Book,0),1)</f>
        <v>#N/A</v>
      </c>
      <c r="H4393" s="144" t="e">
        <f aca="false">$F4393&amp;$C4393</f>
        <v>#N/A</v>
      </c>
    </row>
    <row r="4394" customFormat="false" ht="12.75" hidden="false" customHeight="false" outlineLevel="0" collapsed="false">
      <c r="D4394" s="144"/>
      <c r="E4394" s="144"/>
      <c r="F4394" s="149" t="e">
        <f aca="false">IF(REF_DT&lt;=LastDay,INDEX(IntraMonth_Buckets,MATCH($A4394,IntraSumMonths,0),1),INDEX(BucketTable,MATCH($A4394,SumMonths,0),1))</f>
        <v>#N/A</v>
      </c>
      <c r="G4394" s="144" t="e">
        <f aca="false">INDEX(Book_Type,MATCH($B4394,Book,0),1)</f>
        <v>#N/A</v>
      </c>
      <c r="H4394" s="144" t="e">
        <f aca="false">$F4394&amp;$C4394</f>
        <v>#N/A</v>
      </c>
    </row>
    <row r="4395" customFormat="false" ht="12.75" hidden="false" customHeight="false" outlineLevel="0" collapsed="false">
      <c r="D4395" s="144"/>
      <c r="E4395" s="144"/>
      <c r="F4395" s="149" t="e">
        <f aca="false">IF(REF_DT&lt;=LastDay,INDEX(IntraMonth_Buckets,MATCH($A4395,IntraSumMonths,0),1),INDEX(BucketTable,MATCH($A4395,SumMonths,0),1))</f>
        <v>#N/A</v>
      </c>
      <c r="G4395" s="144" t="e">
        <f aca="false">INDEX(Book_Type,MATCH($B4395,Book,0),1)</f>
        <v>#N/A</v>
      </c>
      <c r="H4395" s="144" t="e">
        <f aca="false">$F4395&amp;$C4395</f>
        <v>#N/A</v>
      </c>
    </row>
    <row r="4396" customFormat="false" ht="12.75" hidden="false" customHeight="false" outlineLevel="0" collapsed="false">
      <c r="D4396" s="144"/>
      <c r="E4396" s="144"/>
      <c r="F4396" s="149" t="e">
        <f aca="false">IF(REF_DT&lt;=LastDay,INDEX(IntraMonth_Buckets,MATCH($A4396,IntraSumMonths,0),1),INDEX(BucketTable,MATCH($A4396,SumMonths,0),1))</f>
        <v>#N/A</v>
      </c>
      <c r="G4396" s="144" t="e">
        <f aca="false">INDEX(Book_Type,MATCH($B4396,Book,0),1)</f>
        <v>#N/A</v>
      </c>
      <c r="H4396" s="144" t="e">
        <f aca="false">$F4396&amp;$C4396</f>
        <v>#N/A</v>
      </c>
    </row>
    <row r="4397" customFormat="false" ht="12.75" hidden="false" customHeight="false" outlineLevel="0" collapsed="false">
      <c r="D4397" s="144"/>
      <c r="E4397" s="144"/>
      <c r="F4397" s="149" t="e">
        <f aca="false">IF(REF_DT&lt;=LastDay,INDEX(IntraMonth_Buckets,MATCH($A4397,IntraSumMonths,0),1),INDEX(BucketTable,MATCH($A4397,SumMonths,0),1))</f>
        <v>#N/A</v>
      </c>
      <c r="G4397" s="144" t="e">
        <f aca="false">INDEX(Book_Type,MATCH($B4397,Book,0),1)</f>
        <v>#N/A</v>
      </c>
      <c r="H4397" s="144" t="e">
        <f aca="false">$F4397&amp;$C4397</f>
        <v>#N/A</v>
      </c>
    </row>
    <row r="4398" customFormat="false" ht="12.75" hidden="false" customHeight="false" outlineLevel="0" collapsed="false">
      <c r="D4398" s="144"/>
      <c r="E4398" s="144"/>
      <c r="F4398" s="149" t="e">
        <f aca="false">IF(REF_DT&lt;=LastDay,INDEX(IntraMonth_Buckets,MATCH($A4398,IntraSumMonths,0),1),INDEX(BucketTable,MATCH($A4398,SumMonths,0),1))</f>
        <v>#N/A</v>
      </c>
      <c r="G4398" s="144" t="e">
        <f aca="false">INDEX(Book_Type,MATCH($B4398,Book,0),1)</f>
        <v>#N/A</v>
      </c>
      <c r="H4398" s="144" t="e">
        <f aca="false">$F4398&amp;$C4398</f>
        <v>#N/A</v>
      </c>
    </row>
    <row r="4399" customFormat="false" ht="12.75" hidden="false" customHeight="false" outlineLevel="0" collapsed="false">
      <c r="D4399" s="144"/>
      <c r="E4399" s="144"/>
      <c r="F4399" s="149" t="e">
        <f aca="false">IF(REF_DT&lt;=LastDay,INDEX(IntraMonth_Buckets,MATCH($A4399,IntraSumMonths,0),1),INDEX(BucketTable,MATCH($A4399,SumMonths,0),1))</f>
        <v>#N/A</v>
      </c>
      <c r="G4399" s="144" t="e">
        <f aca="false">INDEX(Book_Type,MATCH($B4399,Book,0),1)</f>
        <v>#N/A</v>
      </c>
      <c r="H4399" s="144" t="e">
        <f aca="false">$F4399&amp;$C4399</f>
        <v>#N/A</v>
      </c>
    </row>
    <row r="4400" customFormat="false" ht="12.75" hidden="false" customHeight="false" outlineLevel="0" collapsed="false">
      <c r="D4400" s="144"/>
      <c r="E4400" s="144"/>
      <c r="F4400" s="149" t="e">
        <f aca="false">IF(REF_DT&lt;=LastDay,INDEX(IntraMonth_Buckets,MATCH($A4400,IntraSumMonths,0),1),INDEX(BucketTable,MATCH($A4400,SumMonths,0),1))</f>
        <v>#N/A</v>
      </c>
      <c r="G4400" s="144" t="e">
        <f aca="false">INDEX(Book_Type,MATCH($B4400,Book,0),1)</f>
        <v>#N/A</v>
      </c>
      <c r="H4400" s="144" t="e">
        <f aca="false">$F4400&amp;$C4400</f>
        <v>#N/A</v>
      </c>
    </row>
    <row r="4401" customFormat="false" ht="12.75" hidden="false" customHeight="false" outlineLevel="0" collapsed="false">
      <c r="D4401" s="144"/>
      <c r="E4401" s="144"/>
      <c r="F4401" s="149" t="e">
        <f aca="false">IF(REF_DT&lt;=LastDay,INDEX(IntraMonth_Buckets,MATCH($A4401,IntraSumMonths,0),1),INDEX(BucketTable,MATCH($A4401,SumMonths,0),1))</f>
        <v>#N/A</v>
      </c>
      <c r="G4401" s="144" t="e">
        <f aca="false">INDEX(Book_Type,MATCH($B4401,Book,0),1)</f>
        <v>#N/A</v>
      </c>
      <c r="H4401" s="144" t="e">
        <f aca="false">$F4401&amp;$C4401</f>
        <v>#N/A</v>
      </c>
    </row>
    <row r="4402" customFormat="false" ht="12.75" hidden="false" customHeight="false" outlineLevel="0" collapsed="false">
      <c r="D4402" s="144"/>
      <c r="E4402" s="144"/>
      <c r="F4402" s="149" t="e">
        <f aca="false">IF(REF_DT&lt;=LastDay,INDEX(IntraMonth_Buckets,MATCH($A4402,IntraSumMonths,0),1),INDEX(BucketTable,MATCH($A4402,SumMonths,0),1))</f>
        <v>#N/A</v>
      </c>
      <c r="G4402" s="144" t="e">
        <f aca="false">INDEX(Book_Type,MATCH($B4402,Book,0),1)</f>
        <v>#N/A</v>
      </c>
      <c r="H4402" s="144" t="e">
        <f aca="false">$F4402&amp;$C4402</f>
        <v>#N/A</v>
      </c>
    </row>
    <row r="4403" customFormat="false" ht="12.75" hidden="false" customHeight="false" outlineLevel="0" collapsed="false">
      <c r="D4403" s="144"/>
      <c r="E4403" s="144"/>
      <c r="F4403" s="149" t="e">
        <f aca="false">IF(REF_DT&lt;=LastDay,INDEX(IntraMonth_Buckets,MATCH($A4403,IntraSumMonths,0),1),INDEX(BucketTable,MATCH($A4403,SumMonths,0),1))</f>
        <v>#N/A</v>
      </c>
      <c r="G4403" s="144" t="e">
        <f aca="false">INDEX(Book_Type,MATCH($B4403,Book,0),1)</f>
        <v>#N/A</v>
      </c>
      <c r="H4403" s="144" t="e">
        <f aca="false">$F4403&amp;$C4403</f>
        <v>#N/A</v>
      </c>
    </row>
    <row r="4404" customFormat="false" ht="12.75" hidden="false" customHeight="false" outlineLevel="0" collapsed="false">
      <c r="D4404" s="144"/>
      <c r="E4404" s="144"/>
      <c r="F4404" s="149" t="e">
        <f aca="false">IF(REF_DT&lt;=LastDay,INDEX(IntraMonth_Buckets,MATCH($A4404,IntraSumMonths,0),1),INDEX(BucketTable,MATCH($A4404,SumMonths,0),1))</f>
        <v>#N/A</v>
      </c>
      <c r="G4404" s="144" t="e">
        <f aca="false">INDEX(Book_Type,MATCH($B4404,Book,0),1)</f>
        <v>#N/A</v>
      </c>
      <c r="H4404" s="144" t="e">
        <f aca="false">$F4404&amp;$C4404</f>
        <v>#N/A</v>
      </c>
    </row>
    <row r="4405" customFormat="false" ht="12.75" hidden="false" customHeight="false" outlineLevel="0" collapsed="false">
      <c r="D4405" s="144"/>
      <c r="E4405" s="144"/>
      <c r="F4405" s="149" t="e">
        <f aca="false">IF(REF_DT&lt;=LastDay,INDEX(IntraMonth_Buckets,MATCH($A4405,IntraSumMonths,0),1),INDEX(BucketTable,MATCH($A4405,SumMonths,0),1))</f>
        <v>#N/A</v>
      </c>
      <c r="G4405" s="144" t="e">
        <f aca="false">INDEX(Book_Type,MATCH($B4405,Book,0),1)</f>
        <v>#N/A</v>
      </c>
      <c r="H4405" s="144" t="e">
        <f aca="false">$F4405&amp;$C4405</f>
        <v>#N/A</v>
      </c>
    </row>
    <row r="4406" customFormat="false" ht="12.75" hidden="false" customHeight="false" outlineLevel="0" collapsed="false">
      <c r="D4406" s="144"/>
      <c r="E4406" s="144"/>
      <c r="F4406" s="149" t="e">
        <f aca="false">IF(REF_DT&lt;=LastDay,INDEX(IntraMonth_Buckets,MATCH($A4406,IntraSumMonths,0),1),INDEX(BucketTable,MATCH($A4406,SumMonths,0),1))</f>
        <v>#N/A</v>
      </c>
      <c r="G4406" s="144" t="e">
        <f aca="false">INDEX(Book_Type,MATCH($B4406,Book,0),1)</f>
        <v>#N/A</v>
      </c>
      <c r="H4406" s="144" t="e">
        <f aca="false">$F4406&amp;$C4406</f>
        <v>#N/A</v>
      </c>
    </row>
    <row r="4407" customFormat="false" ht="12.75" hidden="false" customHeight="false" outlineLevel="0" collapsed="false">
      <c r="D4407" s="144"/>
      <c r="E4407" s="144"/>
      <c r="F4407" s="149" t="e">
        <f aca="false">IF(REF_DT&lt;=LastDay,INDEX(IntraMonth_Buckets,MATCH($A4407,IntraSumMonths,0),1),INDEX(BucketTable,MATCH($A4407,SumMonths,0),1))</f>
        <v>#N/A</v>
      </c>
      <c r="G4407" s="144" t="e">
        <f aca="false">INDEX(Book_Type,MATCH($B4407,Book,0),1)</f>
        <v>#N/A</v>
      </c>
      <c r="H4407" s="144" t="e">
        <f aca="false">$F4407&amp;$C4407</f>
        <v>#N/A</v>
      </c>
    </row>
    <row r="4408" customFormat="false" ht="12.75" hidden="false" customHeight="false" outlineLevel="0" collapsed="false">
      <c r="D4408" s="144"/>
      <c r="E4408" s="144"/>
      <c r="F4408" s="149" t="e">
        <f aca="false">IF(REF_DT&lt;=LastDay,INDEX(IntraMonth_Buckets,MATCH($A4408,IntraSumMonths,0),1),INDEX(BucketTable,MATCH($A4408,SumMonths,0),1))</f>
        <v>#N/A</v>
      </c>
      <c r="G4408" s="144" t="e">
        <f aca="false">INDEX(Book_Type,MATCH($B4408,Book,0),1)</f>
        <v>#N/A</v>
      </c>
      <c r="H4408" s="144" t="e">
        <f aca="false">$F4408&amp;$C4408</f>
        <v>#N/A</v>
      </c>
    </row>
    <row r="4409" customFormat="false" ht="12.75" hidden="false" customHeight="false" outlineLevel="0" collapsed="false">
      <c r="D4409" s="144"/>
      <c r="E4409" s="144"/>
      <c r="F4409" s="149" t="e">
        <f aca="false">IF(REF_DT&lt;=LastDay,INDEX(IntraMonth_Buckets,MATCH($A4409,IntraSumMonths,0),1),INDEX(BucketTable,MATCH($A4409,SumMonths,0),1))</f>
        <v>#N/A</v>
      </c>
      <c r="G4409" s="144" t="e">
        <f aca="false">INDEX(Book_Type,MATCH($B4409,Book,0),1)</f>
        <v>#N/A</v>
      </c>
      <c r="H4409" s="144" t="e">
        <f aca="false">$F4409&amp;$C4409</f>
        <v>#N/A</v>
      </c>
    </row>
    <row r="4410" customFormat="false" ht="12.75" hidden="false" customHeight="false" outlineLevel="0" collapsed="false">
      <c r="D4410" s="144"/>
      <c r="E4410" s="144"/>
      <c r="F4410" s="149" t="e">
        <f aca="false">IF(REF_DT&lt;=LastDay,INDEX(IntraMonth_Buckets,MATCH($A4410,IntraSumMonths,0),1),INDEX(BucketTable,MATCH($A4410,SumMonths,0),1))</f>
        <v>#N/A</v>
      </c>
      <c r="G4410" s="144" t="e">
        <f aca="false">INDEX(Book_Type,MATCH($B4410,Book,0),1)</f>
        <v>#N/A</v>
      </c>
      <c r="H4410" s="144" t="e">
        <f aca="false">$F4410&amp;$C4410</f>
        <v>#N/A</v>
      </c>
    </row>
    <row r="4411" customFormat="false" ht="12.75" hidden="false" customHeight="false" outlineLevel="0" collapsed="false">
      <c r="D4411" s="144"/>
      <c r="E4411" s="144"/>
      <c r="F4411" s="149" t="e">
        <f aca="false">IF(REF_DT&lt;=LastDay,INDEX(IntraMonth_Buckets,MATCH($A4411,IntraSumMonths,0),1),INDEX(BucketTable,MATCH($A4411,SumMonths,0),1))</f>
        <v>#N/A</v>
      </c>
      <c r="G4411" s="144" t="e">
        <f aca="false">INDEX(Book_Type,MATCH($B4411,Book,0),1)</f>
        <v>#N/A</v>
      </c>
      <c r="H4411" s="144" t="e">
        <f aca="false">$F4411&amp;$C4411</f>
        <v>#N/A</v>
      </c>
    </row>
    <row r="4412" customFormat="false" ht="12.75" hidden="false" customHeight="false" outlineLevel="0" collapsed="false">
      <c r="D4412" s="144"/>
      <c r="E4412" s="144"/>
      <c r="F4412" s="149" t="e">
        <f aca="false">IF(REF_DT&lt;=LastDay,INDEX(IntraMonth_Buckets,MATCH($A4412,IntraSumMonths,0),1),INDEX(BucketTable,MATCH($A4412,SumMonths,0),1))</f>
        <v>#N/A</v>
      </c>
      <c r="G4412" s="144" t="e">
        <f aca="false">INDEX(Book_Type,MATCH($B4412,Book,0),1)</f>
        <v>#N/A</v>
      </c>
      <c r="H4412" s="144" t="e">
        <f aca="false">$F4412&amp;$C4412</f>
        <v>#N/A</v>
      </c>
    </row>
    <row r="4413" customFormat="false" ht="12.75" hidden="false" customHeight="false" outlineLevel="0" collapsed="false">
      <c r="D4413" s="144"/>
      <c r="E4413" s="144"/>
      <c r="F4413" s="149" t="e">
        <f aca="false">IF(REF_DT&lt;=LastDay,INDEX(IntraMonth_Buckets,MATCH($A4413,IntraSumMonths,0),1),INDEX(BucketTable,MATCH($A4413,SumMonths,0),1))</f>
        <v>#N/A</v>
      </c>
      <c r="G4413" s="144" t="e">
        <f aca="false">INDEX(Book_Type,MATCH($B4413,Book,0),1)</f>
        <v>#N/A</v>
      </c>
      <c r="H4413" s="144" t="e">
        <f aca="false">$F4413&amp;$C4413</f>
        <v>#N/A</v>
      </c>
    </row>
    <row r="4414" customFormat="false" ht="12.75" hidden="false" customHeight="false" outlineLevel="0" collapsed="false">
      <c r="D4414" s="144"/>
      <c r="E4414" s="144"/>
      <c r="F4414" s="149" t="e">
        <f aca="false">IF(REF_DT&lt;=LastDay,INDEX(IntraMonth_Buckets,MATCH($A4414,IntraSumMonths,0),1),INDEX(BucketTable,MATCH($A4414,SumMonths,0),1))</f>
        <v>#N/A</v>
      </c>
      <c r="G4414" s="144" t="e">
        <f aca="false">INDEX(Book_Type,MATCH($B4414,Book,0),1)</f>
        <v>#N/A</v>
      </c>
      <c r="H4414" s="144" t="e">
        <f aca="false">$F4414&amp;$C4414</f>
        <v>#N/A</v>
      </c>
    </row>
    <row r="4415" customFormat="false" ht="12.75" hidden="false" customHeight="false" outlineLevel="0" collapsed="false">
      <c r="D4415" s="144"/>
      <c r="E4415" s="144"/>
      <c r="F4415" s="149" t="e">
        <f aca="false">IF(REF_DT&lt;=LastDay,INDEX(IntraMonth_Buckets,MATCH($A4415,IntraSumMonths,0),1),INDEX(BucketTable,MATCH($A4415,SumMonths,0),1))</f>
        <v>#N/A</v>
      </c>
      <c r="G4415" s="144" t="e">
        <f aca="false">INDEX(Book_Type,MATCH($B4415,Book,0),1)</f>
        <v>#N/A</v>
      </c>
      <c r="H4415" s="144" t="e">
        <f aca="false">$F4415&amp;$C4415</f>
        <v>#N/A</v>
      </c>
    </row>
    <row r="4416" customFormat="false" ht="12.75" hidden="false" customHeight="false" outlineLevel="0" collapsed="false">
      <c r="D4416" s="144"/>
      <c r="E4416" s="144"/>
      <c r="F4416" s="149" t="e">
        <f aca="false">IF(REF_DT&lt;=LastDay,INDEX(IntraMonth_Buckets,MATCH($A4416,IntraSumMonths,0),1),INDEX(BucketTable,MATCH($A4416,SumMonths,0),1))</f>
        <v>#N/A</v>
      </c>
      <c r="G4416" s="144" t="e">
        <f aca="false">INDEX(Book_Type,MATCH($B4416,Book,0),1)</f>
        <v>#N/A</v>
      </c>
      <c r="H4416" s="144" t="e">
        <f aca="false">$F4416&amp;$C4416</f>
        <v>#N/A</v>
      </c>
    </row>
    <row r="4417" customFormat="false" ht="12.75" hidden="false" customHeight="false" outlineLevel="0" collapsed="false">
      <c r="D4417" s="144"/>
      <c r="E4417" s="144"/>
      <c r="F4417" s="149" t="e">
        <f aca="false">IF(REF_DT&lt;=LastDay,INDEX(IntraMonth_Buckets,MATCH($A4417,IntraSumMonths,0),1),INDEX(BucketTable,MATCH($A4417,SumMonths,0),1))</f>
        <v>#N/A</v>
      </c>
      <c r="G4417" s="144" t="e">
        <f aca="false">INDEX(Book_Type,MATCH($B4417,Book,0),1)</f>
        <v>#N/A</v>
      </c>
      <c r="H4417" s="144" t="e">
        <f aca="false">$F4417&amp;$C4417</f>
        <v>#N/A</v>
      </c>
    </row>
    <row r="4418" customFormat="false" ht="12.75" hidden="false" customHeight="false" outlineLevel="0" collapsed="false">
      <c r="D4418" s="144"/>
      <c r="E4418" s="144"/>
      <c r="F4418" s="149" t="e">
        <f aca="false">IF(REF_DT&lt;=LastDay,INDEX(IntraMonth_Buckets,MATCH($A4418,IntraSumMonths,0),1),INDEX(BucketTable,MATCH($A4418,SumMonths,0),1))</f>
        <v>#N/A</v>
      </c>
      <c r="G4418" s="144" t="e">
        <f aca="false">INDEX(Book_Type,MATCH($B4418,Book,0),1)</f>
        <v>#N/A</v>
      </c>
      <c r="H4418" s="144" t="e">
        <f aca="false">$F4418&amp;$C4418</f>
        <v>#N/A</v>
      </c>
    </row>
    <row r="4419" customFormat="false" ht="12.75" hidden="false" customHeight="false" outlineLevel="0" collapsed="false">
      <c r="D4419" s="144"/>
      <c r="E4419" s="144"/>
      <c r="F4419" s="149" t="e">
        <f aca="false">IF(REF_DT&lt;=LastDay,INDEX(IntraMonth_Buckets,MATCH($A4419,IntraSumMonths,0),1),INDEX(BucketTable,MATCH($A4419,SumMonths,0),1))</f>
        <v>#N/A</v>
      </c>
      <c r="G4419" s="144" t="e">
        <f aca="false">INDEX(Book_Type,MATCH($B4419,Book,0),1)</f>
        <v>#N/A</v>
      </c>
      <c r="H4419" s="144" t="e">
        <f aca="false">$F4419&amp;$C4419</f>
        <v>#N/A</v>
      </c>
    </row>
    <row r="4420" customFormat="false" ht="12.75" hidden="false" customHeight="false" outlineLevel="0" collapsed="false">
      <c r="D4420" s="144"/>
      <c r="E4420" s="144"/>
      <c r="F4420" s="149" t="e">
        <f aca="false">IF(REF_DT&lt;=LastDay,INDEX(IntraMonth_Buckets,MATCH($A4420,IntraSumMonths,0),1),INDEX(BucketTable,MATCH($A4420,SumMonths,0),1))</f>
        <v>#N/A</v>
      </c>
      <c r="G4420" s="144" t="e">
        <f aca="false">INDEX(Book_Type,MATCH($B4420,Book,0),1)</f>
        <v>#N/A</v>
      </c>
      <c r="H4420" s="144" t="e">
        <f aca="false">$F4420&amp;$C4420</f>
        <v>#N/A</v>
      </c>
    </row>
    <row r="4421" customFormat="false" ht="12.75" hidden="false" customHeight="false" outlineLevel="0" collapsed="false">
      <c r="D4421" s="144"/>
      <c r="E4421" s="144"/>
      <c r="F4421" s="149" t="e">
        <f aca="false">IF(REF_DT&lt;=LastDay,INDEX(IntraMonth_Buckets,MATCH($A4421,IntraSumMonths,0),1),INDEX(BucketTable,MATCH($A4421,SumMonths,0),1))</f>
        <v>#N/A</v>
      </c>
      <c r="G4421" s="144" t="e">
        <f aca="false">INDEX(Book_Type,MATCH($B4421,Book,0),1)</f>
        <v>#N/A</v>
      </c>
      <c r="H4421" s="144" t="e">
        <f aca="false">$F4421&amp;$C4421</f>
        <v>#N/A</v>
      </c>
    </row>
    <row r="4422" customFormat="false" ht="12.75" hidden="false" customHeight="false" outlineLevel="0" collapsed="false">
      <c r="D4422" s="144"/>
      <c r="E4422" s="144"/>
      <c r="F4422" s="149" t="e">
        <f aca="false">IF(REF_DT&lt;=LastDay,INDEX(IntraMonth_Buckets,MATCH($A4422,IntraSumMonths,0),1),INDEX(BucketTable,MATCH($A4422,SumMonths,0),1))</f>
        <v>#N/A</v>
      </c>
      <c r="G4422" s="144" t="e">
        <f aca="false">INDEX(Book_Type,MATCH($B4422,Book,0),1)</f>
        <v>#N/A</v>
      </c>
      <c r="H4422" s="144" t="e">
        <f aca="false">$F4422&amp;$C4422</f>
        <v>#N/A</v>
      </c>
    </row>
    <row r="4423" customFormat="false" ht="12.75" hidden="false" customHeight="false" outlineLevel="0" collapsed="false">
      <c r="D4423" s="144"/>
      <c r="E4423" s="144"/>
      <c r="F4423" s="149" t="e">
        <f aca="false">IF(REF_DT&lt;=LastDay,INDEX(IntraMonth_Buckets,MATCH($A4423,IntraSumMonths,0),1),INDEX(BucketTable,MATCH($A4423,SumMonths,0),1))</f>
        <v>#N/A</v>
      </c>
      <c r="G4423" s="144" t="e">
        <f aca="false">INDEX(Book_Type,MATCH($B4423,Book,0),1)</f>
        <v>#N/A</v>
      </c>
      <c r="H4423" s="144" t="e">
        <f aca="false">$F4423&amp;$C4423</f>
        <v>#N/A</v>
      </c>
    </row>
    <row r="4424" customFormat="false" ht="12.75" hidden="false" customHeight="false" outlineLevel="0" collapsed="false">
      <c r="D4424" s="144"/>
      <c r="E4424" s="144"/>
      <c r="F4424" s="149" t="e">
        <f aca="false">IF(REF_DT&lt;=LastDay,INDEX(IntraMonth_Buckets,MATCH($A4424,IntraSumMonths,0),1),INDEX(BucketTable,MATCH($A4424,SumMonths,0),1))</f>
        <v>#N/A</v>
      </c>
      <c r="G4424" s="144" t="e">
        <f aca="false">INDEX(Book_Type,MATCH($B4424,Book,0),1)</f>
        <v>#N/A</v>
      </c>
      <c r="H4424" s="144" t="e">
        <f aca="false">$F4424&amp;$C4424</f>
        <v>#N/A</v>
      </c>
    </row>
    <row r="4425" customFormat="false" ht="12.75" hidden="false" customHeight="false" outlineLevel="0" collapsed="false">
      <c r="D4425" s="144"/>
      <c r="E4425" s="144"/>
      <c r="F4425" s="149" t="e">
        <f aca="false">IF(REF_DT&lt;=LastDay,INDEX(IntraMonth_Buckets,MATCH($A4425,IntraSumMonths,0),1),INDEX(BucketTable,MATCH($A4425,SumMonths,0),1))</f>
        <v>#N/A</v>
      </c>
      <c r="G4425" s="144" t="e">
        <f aca="false">INDEX(Book_Type,MATCH($B4425,Book,0),1)</f>
        <v>#N/A</v>
      </c>
      <c r="H4425" s="144" t="e">
        <f aca="false">$F4425&amp;$C4425</f>
        <v>#N/A</v>
      </c>
    </row>
    <row r="4426" customFormat="false" ht="12.75" hidden="false" customHeight="false" outlineLevel="0" collapsed="false">
      <c r="D4426" s="144"/>
      <c r="E4426" s="144"/>
      <c r="F4426" s="149" t="e">
        <f aca="false">IF(REF_DT&lt;=LastDay,INDEX(IntraMonth_Buckets,MATCH($A4426,IntraSumMonths,0),1),INDEX(BucketTable,MATCH($A4426,SumMonths,0),1))</f>
        <v>#N/A</v>
      </c>
      <c r="G4426" s="144" t="e">
        <f aca="false">INDEX(Book_Type,MATCH($B4426,Book,0),1)</f>
        <v>#N/A</v>
      </c>
      <c r="H4426" s="144" t="e">
        <f aca="false">$F4426&amp;$C4426</f>
        <v>#N/A</v>
      </c>
    </row>
    <row r="4427" customFormat="false" ht="12.75" hidden="false" customHeight="false" outlineLevel="0" collapsed="false">
      <c r="D4427" s="144"/>
      <c r="E4427" s="144"/>
      <c r="F4427" s="149" t="e">
        <f aca="false">IF(REF_DT&lt;=LastDay,INDEX(IntraMonth_Buckets,MATCH($A4427,IntraSumMonths,0),1),INDEX(BucketTable,MATCH($A4427,SumMonths,0),1))</f>
        <v>#N/A</v>
      </c>
      <c r="G4427" s="144" t="e">
        <f aca="false">INDEX(Book_Type,MATCH($B4427,Book,0),1)</f>
        <v>#N/A</v>
      </c>
      <c r="H4427" s="144" t="e">
        <f aca="false">$F4427&amp;$C4427</f>
        <v>#N/A</v>
      </c>
    </row>
    <row r="4428" customFormat="false" ht="12.75" hidden="false" customHeight="false" outlineLevel="0" collapsed="false">
      <c r="D4428" s="144"/>
      <c r="E4428" s="144"/>
      <c r="F4428" s="149" t="e">
        <f aca="false">IF(REF_DT&lt;=LastDay,INDEX(IntraMonth_Buckets,MATCH($A4428,IntraSumMonths,0),1),INDEX(BucketTable,MATCH($A4428,SumMonths,0),1))</f>
        <v>#N/A</v>
      </c>
      <c r="G4428" s="144" t="e">
        <f aca="false">INDEX(Book_Type,MATCH($B4428,Book,0),1)</f>
        <v>#N/A</v>
      </c>
      <c r="H4428" s="144" t="e">
        <f aca="false">$F4428&amp;$C4428</f>
        <v>#N/A</v>
      </c>
    </row>
    <row r="4429" customFormat="false" ht="12.75" hidden="false" customHeight="false" outlineLevel="0" collapsed="false">
      <c r="D4429" s="144"/>
      <c r="E4429" s="144"/>
      <c r="F4429" s="149" t="e">
        <f aca="false">IF(REF_DT&lt;=LastDay,INDEX(IntraMonth_Buckets,MATCH($A4429,IntraSumMonths,0),1),INDEX(BucketTable,MATCH($A4429,SumMonths,0),1))</f>
        <v>#N/A</v>
      </c>
      <c r="G4429" s="144" t="e">
        <f aca="false">INDEX(Book_Type,MATCH($B4429,Book,0),1)</f>
        <v>#N/A</v>
      </c>
      <c r="H4429" s="144" t="e">
        <f aca="false">$F4429&amp;$C4429</f>
        <v>#N/A</v>
      </c>
    </row>
    <row r="4430" customFormat="false" ht="12.75" hidden="false" customHeight="false" outlineLevel="0" collapsed="false">
      <c r="D4430" s="144"/>
      <c r="E4430" s="144"/>
      <c r="F4430" s="149" t="e">
        <f aca="false">IF(REF_DT&lt;=LastDay,INDEX(IntraMonth_Buckets,MATCH($A4430,IntraSumMonths,0),1),INDEX(BucketTable,MATCH($A4430,SumMonths,0),1))</f>
        <v>#N/A</v>
      </c>
      <c r="G4430" s="144" t="e">
        <f aca="false">INDEX(Book_Type,MATCH($B4430,Book,0),1)</f>
        <v>#N/A</v>
      </c>
      <c r="H4430" s="144" t="e">
        <f aca="false">$F4430&amp;$C4430</f>
        <v>#N/A</v>
      </c>
    </row>
    <row r="4431" customFormat="false" ht="12.75" hidden="false" customHeight="false" outlineLevel="0" collapsed="false">
      <c r="D4431" s="144"/>
      <c r="E4431" s="144"/>
      <c r="F4431" s="149" t="e">
        <f aca="false">IF(REF_DT&lt;=LastDay,INDEX(IntraMonth_Buckets,MATCH($A4431,IntraSumMonths,0),1),INDEX(BucketTable,MATCH($A4431,SumMonths,0),1))</f>
        <v>#N/A</v>
      </c>
      <c r="G4431" s="144" t="e">
        <f aca="false">INDEX(Book_Type,MATCH($B4431,Book,0),1)</f>
        <v>#N/A</v>
      </c>
      <c r="H4431" s="144" t="e">
        <f aca="false">$F4431&amp;$C4431</f>
        <v>#N/A</v>
      </c>
    </row>
    <row r="4432" customFormat="false" ht="12.75" hidden="false" customHeight="false" outlineLevel="0" collapsed="false">
      <c r="D4432" s="144"/>
      <c r="E4432" s="144"/>
      <c r="F4432" s="149" t="e">
        <f aca="false">IF(REF_DT&lt;=LastDay,INDEX(IntraMonth_Buckets,MATCH($A4432,IntraSumMonths,0),1),INDEX(BucketTable,MATCH($A4432,SumMonths,0),1))</f>
        <v>#N/A</v>
      </c>
      <c r="G4432" s="144" t="e">
        <f aca="false">INDEX(Book_Type,MATCH($B4432,Book,0),1)</f>
        <v>#N/A</v>
      </c>
      <c r="H4432" s="144" t="e">
        <f aca="false">$F4432&amp;$C4432</f>
        <v>#N/A</v>
      </c>
    </row>
    <row r="4433" customFormat="false" ht="12.75" hidden="false" customHeight="false" outlineLevel="0" collapsed="false">
      <c r="D4433" s="144"/>
      <c r="E4433" s="144"/>
      <c r="F4433" s="149" t="e">
        <f aca="false">IF(REF_DT&lt;=LastDay,INDEX(IntraMonth_Buckets,MATCH($A4433,IntraSumMonths,0),1),INDEX(BucketTable,MATCH($A4433,SumMonths,0),1))</f>
        <v>#N/A</v>
      </c>
      <c r="G4433" s="144" t="e">
        <f aca="false">INDEX(Book_Type,MATCH($B4433,Book,0),1)</f>
        <v>#N/A</v>
      </c>
      <c r="H4433" s="144" t="e">
        <f aca="false">$F4433&amp;$C4433</f>
        <v>#N/A</v>
      </c>
    </row>
    <row r="4434" customFormat="false" ht="12.75" hidden="false" customHeight="false" outlineLevel="0" collapsed="false">
      <c r="D4434" s="144"/>
      <c r="E4434" s="144"/>
      <c r="F4434" s="149" t="e">
        <f aca="false">IF(REF_DT&lt;=LastDay,INDEX(IntraMonth_Buckets,MATCH($A4434,IntraSumMonths,0),1),INDEX(BucketTable,MATCH($A4434,SumMonths,0),1))</f>
        <v>#N/A</v>
      </c>
      <c r="G4434" s="144" t="e">
        <f aca="false">INDEX(Book_Type,MATCH($B4434,Book,0),1)</f>
        <v>#N/A</v>
      </c>
      <c r="H4434" s="144" t="e">
        <f aca="false">$F4434&amp;$C4434</f>
        <v>#N/A</v>
      </c>
    </row>
    <row r="4435" customFormat="false" ht="12.75" hidden="false" customHeight="false" outlineLevel="0" collapsed="false">
      <c r="D4435" s="144"/>
      <c r="E4435" s="144"/>
      <c r="F4435" s="149" t="e">
        <f aca="false">IF(REF_DT&lt;=LastDay,INDEX(IntraMonth_Buckets,MATCH($A4435,IntraSumMonths,0),1),INDEX(BucketTable,MATCH($A4435,SumMonths,0),1))</f>
        <v>#N/A</v>
      </c>
      <c r="G4435" s="144" t="e">
        <f aca="false">INDEX(Book_Type,MATCH($B4435,Book,0),1)</f>
        <v>#N/A</v>
      </c>
      <c r="H4435" s="144" t="e">
        <f aca="false">$F4435&amp;$C4435</f>
        <v>#N/A</v>
      </c>
    </row>
    <row r="4436" customFormat="false" ht="12.75" hidden="false" customHeight="false" outlineLevel="0" collapsed="false">
      <c r="D4436" s="144"/>
      <c r="E4436" s="144"/>
      <c r="F4436" s="149" t="e">
        <f aca="false">IF(REF_DT&lt;=LastDay,INDEX(IntraMonth_Buckets,MATCH($A4436,IntraSumMonths,0),1),INDEX(BucketTable,MATCH($A4436,SumMonths,0),1))</f>
        <v>#N/A</v>
      </c>
      <c r="G4436" s="144" t="e">
        <f aca="false">INDEX(Book_Type,MATCH($B4436,Book,0),1)</f>
        <v>#N/A</v>
      </c>
      <c r="H4436" s="144" t="e">
        <f aca="false">$F4436&amp;$C4436</f>
        <v>#N/A</v>
      </c>
    </row>
    <row r="4437" customFormat="false" ht="12.75" hidden="false" customHeight="false" outlineLevel="0" collapsed="false">
      <c r="D4437" s="144"/>
      <c r="E4437" s="144"/>
      <c r="F4437" s="149" t="e">
        <f aca="false">IF(REF_DT&lt;=LastDay,INDEX(IntraMonth_Buckets,MATCH($A4437,IntraSumMonths,0),1),INDEX(BucketTable,MATCH($A4437,SumMonths,0),1))</f>
        <v>#N/A</v>
      </c>
      <c r="G4437" s="144" t="e">
        <f aca="false">INDEX(Book_Type,MATCH($B4437,Book,0),1)</f>
        <v>#N/A</v>
      </c>
      <c r="H4437" s="144" t="e">
        <f aca="false">$F4437&amp;$C4437</f>
        <v>#N/A</v>
      </c>
    </row>
    <row r="4438" customFormat="false" ht="12.75" hidden="false" customHeight="false" outlineLevel="0" collapsed="false">
      <c r="D4438" s="144"/>
      <c r="E4438" s="144"/>
      <c r="F4438" s="149" t="e">
        <f aca="false">IF(REF_DT&lt;=LastDay,INDEX(IntraMonth_Buckets,MATCH($A4438,IntraSumMonths,0),1),INDEX(BucketTable,MATCH($A4438,SumMonths,0),1))</f>
        <v>#N/A</v>
      </c>
      <c r="G4438" s="144" t="e">
        <f aca="false">INDEX(Book_Type,MATCH($B4438,Book,0),1)</f>
        <v>#N/A</v>
      </c>
      <c r="H4438" s="144" t="e">
        <f aca="false">$F4438&amp;$C4438</f>
        <v>#N/A</v>
      </c>
    </row>
    <row r="4439" customFormat="false" ht="12.75" hidden="false" customHeight="false" outlineLevel="0" collapsed="false">
      <c r="D4439" s="144"/>
      <c r="E4439" s="144"/>
      <c r="F4439" s="149" t="e">
        <f aca="false">IF(REF_DT&lt;=LastDay,INDEX(IntraMonth_Buckets,MATCH($A4439,IntraSumMonths,0),1),INDEX(BucketTable,MATCH($A4439,SumMonths,0),1))</f>
        <v>#N/A</v>
      </c>
      <c r="G4439" s="144" t="e">
        <f aca="false">INDEX(Book_Type,MATCH($B4439,Book,0),1)</f>
        <v>#N/A</v>
      </c>
      <c r="H4439" s="144" t="e">
        <f aca="false">$F4439&amp;$C4439</f>
        <v>#N/A</v>
      </c>
    </row>
    <row r="4440" customFormat="false" ht="12.75" hidden="false" customHeight="false" outlineLevel="0" collapsed="false">
      <c r="D4440" s="144"/>
      <c r="E4440" s="144"/>
      <c r="F4440" s="149" t="e">
        <f aca="false">IF(REF_DT&lt;=LastDay,INDEX(IntraMonth_Buckets,MATCH($A4440,IntraSumMonths,0),1),INDEX(BucketTable,MATCH($A4440,SumMonths,0),1))</f>
        <v>#N/A</v>
      </c>
      <c r="G4440" s="144" t="e">
        <f aca="false">INDEX(Book_Type,MATCH($B4440,Book,0),1)</f>
        <v>#N/A</v>
      </c>
      <c r="H4440" s="144" t="e">
        <f aca="false">$F4440&amp;$C4440</f>
        <v>#N/A</v>
      </c>
    </row>
    <row r="4441" customFormat="false" ht="12.75" hidden="false" customHeight="false" outlineLevel="0" collapsed="false">
      <c r="D4441" s="144"/>
      <c r="E4441" s="144"/>
      <c r="F4441" s="149" t="e">
        <f aca="false">IF(REF_DT&lt;=LastDay,INDEX(IntraMonth_Buckets,MATCH($A4441,IntraSumMonths,0),1),INDEX(BucketTable,MATCH($A4441,SumMonths,0),1))</f>
        <v>#N/A</v>
      </c>
      <c r="G4441" s="144" t="e">
        <f aca="false">INDEX(Book_Type,MATCH($B4441,Book,0),1)</f>
        <v>#N/A</v>
      </c>
      <c r="H4441" s="144" t="e">
        <f aca="false">$F4441&amp;$C4441</f>
        <v>#N/A</v>
      </c>
    </row>
    <row r="4442" customFormat="false" ht="12.75" hidden="false" customHeight="false" outlineLevel="0" collapsed="false">
      <c r="D4442" s="144"/>
      <c r="E4442" s="144"/>
      <c r="F4442" s="149" t="e">
        <f aca="false">IF(REF_DT&lt;=LastDay,INDEX(IntraMonth_Buckets,MATCH($A4442,IntraSumMonths,0),1),INDEX(BucketTable,MATCH($A4442,SumMonths,0),1))</f>
        <v>#N/A</v>
      </c>
      <c r="G4442" s="144" t="e">
        <f aca="false">INDEX(Book_Type,MATCH($B4442,Book,0),1)</f>
        <v>#N/A</v>
      </c>
      <c r="H4442" s="144" t="e">
        <f aca="false">$F4442&amp;$C4442</f>
        <v>#N/A</v>
      </c>
    </row>
    <row r="4443" customFormat="false" ht="12.75" hidden="false" customHeight="false" outlineLevel="0" collapsed="false">
      <c r="D4443" s="144"/>
      <c r="E4443" s="144"/>
      <c r="F4443" s="149" t="e">
        <f aca="false">IF(REF_DT&lt;=LastDay,INDEX(IntraMonth_Buckets,MATCH($A4443,IntraSumMonths,0),1),INDEX(BucketTable,MATCH($A4443,SumMonths,0),1))</f>
        <v>#N/A</v>
      </c>
      <c r="G4443" s="144" t="e">
        <f aca="false">INDEX(Book_Type,MATCH($B4443,Book,0),1)</f>
        <v>#N/A</v>
      </c>
      <c r="H4443" s="144" t="e">
        <f aca="false">$F4443&amp;$C4443</f>
        <v>#N/A</v>
      </c>
    </row>
    <row r="4444" customFormat="false" ht="12.75" hidden="false" customHeight="false" outlineLevel="0" collapsed="false">
      <c r="D4444" s="144"/>
      <c r="E4444" s="144"/>
      <c r="F4444" s="149" t="e">
        <f aca="false">IF(REF_DT&lt;=LastDay,INDEX(IntraMonth_Buckets,MATCH($A4444,IntraSumMonths,0),1),INDEX(BucketTable,MATCH($A4444,SumMonths,0),1))</f>
        <v>#N/A</v>
      </c>
      <c r="G4444" s="144" t="e">
        <f aca="false">INDEX(Book_Type,MATCH($B4444,Book,0),1)</f>
        <v>#N/A</v>
      </c>
      <c r="H4444" s="144" t="e">
        <f aca="false">$F4444&amp;$C4444</f>
        <v>#N/A</v>
      </c>
    </row>
    <row r="4445" customFormat="false" ht="12.75" hidden="false" customHeight="false" outlineLevel="0" collapsed="false">
      <c r="D4445" s="144"/>
      <c r="E4445" s="144"/>
      <c r="F4445" s="149" t="e">
        <f aca="false">IF(REF_DT&lt;=LastDay,INDEX(IntraMonth_Buckets,MATCH($A4445,IntraSumMonths,0),1),INDEX(BucketTable,MATCH($A4445,SumMonths,0),1))</f>
        <v>#N/A</v>
      </c>
      <c r="G4445" s="144" t="e">
        <f aca="false">INDEX(Book_Type,MATCH($B4445,Book,0),1)</f>
        <v>#N/A</v>
      </c>
      <c r="H4445" s="144" t="e">
        <f aca="false">$F4445&amp;$C4445</f>
        <v>#N/A</v>
      </c>
    </row>
    <row r="4446" customFormat="false" ht="12.75" hidden="false" customHeight="false" outlineLevel="0" collapsed="false">
      <c r="D4446" s="144"/>
      <c r="E4446" s="144"/>
      <c r="F4446" s="149" t="e">
        <f aca="false">IF(REF_DT&lt;=LastDay,INDEX(IntraMonth_Buckets,MATCH($A4446,IntraSumMonths,0),1),INDEX(BucketTable,MATCH($A4446,SumMonths,0),1))</f>
        <v>#N/A</v>
      </c>
      <c r="G4446" s="144" t="e">
        <f aca="false">INDEX(Book_Type,MATCH($B4446,Book,0),1)</f>
        <v>#N/A</v>
      </c>
      <c r="H4446" s="144" t="e">
        <f aca="false">$F4446&amp;$C4446</f>
        <v>#N/A</v>
      </c>
    </row>
    <row r="4447" customFormat="false" ht="12.75" hidden="false" customHeight="false" outlineLevel="0" collapsed="false">
      <c r="D4447" s="144"/>
      <c r="E4447" s="144"/>
      <c r="F4447" s="149" t="e">
        <f aca="false">IF(REF_DT&lt;=LastDay,INDEX(IntraMonth_Buckets,MATCH($A4447,IntraSumMonths,0),1),INDEX(BucketTable,MATCH($A4447,SumMonths,0),1))</f>
        <v>#N/A</v>
      </c>
      <c r="G4447" s="144" t="e">
        <f aca="false">INDEX(Book_Type,MATCH($B4447,Book,0),1)</f>
        <v>#N/A</v>
      </c>
      <c r="H4447" s="144" t="e">
        <f aca="false">$F4447&amp;$C4447</f>
        <v>#N/A</v>
      </c>
    </row>
    <row r="4448" customFormat="false" ht="12.75" hidden="false" customHeight="false" outlineLevel="0" collapsed="false">
      <c r="D4448" s="144"/>
      <c r="E4448" s="144"/>
      <c r="F4448" s="149" t="e">
        <f aca="false">IF(REF_DT&lt;=LastDay,INDEX(IntraMonth_Buckets,MATCH($A4448,IntraSumMonths,0),1),INDEX(BucketTable,MATCH($A4448,SumMonths,0),1))</f>
        <v>#N/A</v>
      </c>
      <c r="G4448" s="144" t="e">
        <f aca="false">INDEX(Book_Type,MATCH($B4448,Book,0),1)</f>
        <v>#N/A</v>
      </c>
      <c r="H4448" s="144" t="e">
        <f aca="false">$F4448&amp;$C4448</f>
        <v>#N/A</v>
      </c>
    </row>
    <row r="4449" customFormat="false" ht="12.75" hidden="false" customHeight="false" outlineLevel="0" collapsed="false">
      <c r="D4449" s="144"/>
      <c r="E4449" s="144"/>
      <c r="F4449" s="149" t="e">
        <f aca="false">IF(REF_DT&lt;=LastDay,INDEX(IntraMonth_Buckets,MATCH($A4449,IntraSumMonths,0),1),INDEX(BucketTable,MATCH($A4449,SumMonths,0),1))</f>
        <v>#N/A</v>
      </c>
      <c r="G4449" s="144" t="e">
        <f aca="false">INDEX(Book_Type,MATCH($B4449,Book,0),1)</f>
        <v>#N/A</v>
      </c>
      <c r="H4449" s="144" t="e">
        <f aca="false">$F4449&amp;$C4449</f>
        <v>#N/A</v>
      </c>
    </row>
    <row r="4450" customFormat="false" ht="12.75" hidden="false" customHeight="false" outlineLevel="0" collapsed="false">
      <c r="D4450" s="144"/>
      <c r="E4450" s="144"/>
      <c r="F4450" s="149" t="e">
        <f aca="false">IF(REF_DT&lt;=LastDay,INDEX(IntraMonth_Buckets,MATCH($A4450,IntraSumMonths,0),1),INDEX(BucketTable,MATCH($A4450,SumMonths,0),1))</f>
        <v>#N/A</v>
      </c>
      <c r="G4450" s="144" t="e">
        <f aca="false">INDEX(Book_Type,MATCH($B4450,Book,0),1)</f>
        <v>#N/A</v>
      </c>
      <c r="H4450" s="144" t="e">
        <f aca="false">$F4450&amp;$C4450</f>
        <v>#N/A</v>
      </c>
    </row>
    <row r="4451" customFormat="false" ht="12.75" hidden="false" customHeight="false" outlineLevel="0" collapsed="false">
      <c r="D4451" s="144"/>
      <c r="E4451" s="144"/>
      <c r="F4451" s="149" t="e">
        <f aca="false">IF(REF_DT&lt;=LastDay,INDEX(IntraMonth_Buckets,MATCH($A4451,IntraSumMonths,0),1),INDEX(BucketTable,MATCH($A4451,SumMonths,0),1))</f>
        <v>#N/A</v>
      </c>
      <c r="G4451" s="144" t="e">
        <f aca="false">INDEX(Book_Type,MATCH($B4451,Book,0),1)</f>
        <v>#N/A</v>
      </c>
      <c r="H4451" s="144" t="e">
        <f aca="false">$F4451&amp;$C4451</f>
        <v>#N/A</v>
      </c>
    </row>
    <row r="4452" customFormat="false" ht="12.75" hidden="false" customHeight="false" outlineLevel="0" collapsed="false">
      <c r="D4452" s="144"/>
      <c r="E4452" s="144"/>
      <c r="F4452" s="149" t="e">
        <f aca="false">IF(REF_DT&lt;=LastDay,INDEX(IntraMonth_Buckets,MATCH($A4452,IntraSumMonths,0),1),INDEX(BucketTable,MATCH($A4452,SumMonths,0),1))</f>
        <v>#N/A</v>
      </c>
      <c r="G4452" s="144" t="e">
        <f aca="false">INDEX(Book_Type,MATCH($B4452,Book,0),1)</f>
        <v>#N/A</v>
      </c>
      <c r="H4452" s="144" t="e">
        <f aca="false">$F4452&amp;$C4452</f>
        <v>#N/A</v>
      </c>
    </row>
    <row r="4453" customFormat="false" ht="12.75" hidden="false" customHeight="false" outlineLevel="0" collapsed="false">
      <c r="D4453" s="144"/>
      <c r="E4453" s="144"/>
      <c r="F4453" s="149" t="e">
        <f aca="false">IF(REF_DT&lt;=LastDay,INDEX(IntraMonth_Buckets,MATCH($A4453,IntraSumMonths,0),1),INDEX(BucketTable,MATCH($A4453,SumMonths,0),1))</f>
        <v>#N/A</v>
      </c>
      <c r="G4453" s="144" t="e">
        <f aca="false">INDEX(Book_Type,MATCH($B4453,Book,0),1)</f>
        <v>#N/A</v>
      </c>
      <c r="H4453" s="144" t="e">
        <f aca="false">$F4453&amp;$C4453</f>
        <v>#N/A</v>
      </c>
    </row>
    <row r="4454" customFormat="false" ht="12.75" hidden="false" customHeight="false" outlineLevel="0" collapsed="false">
      <c r="D4454" s="144"/>
      <c r="E4454" s="144"/>
      <c r="F4454" s="149" t="e">
        <f aca="false">IF(REF_DT&lt;=LastDay,INDEX(IntraMonth_Buckets,MATCH($A4454,IntraSumMonths,0),1),INDEX(BucketTable,MATCH($A4454,SumMonths,0),1))</f>
        <v>#N/A</v>
      </c>
      <c r="G4454" s="144" t="e">
        <f aca="false">INDEX(Book_Type,MATCH($B4454,Book,0),1)</f>
        <v>#N/A</v>
      </c>
      <c r="H4454" s="144" t="e">
        <f aca="false">$F4454&amp;$C4454</f>
        <v>#N/A</v>
      </c>
    </row>
    <row r="4455" customFormat="false" ht="12.75" hidden="false" customHeight="false" outlineLevel="0" collapsed="false">
      <c r="D4455" s="144"/>
      <c r="E4455" s="144"/>
      <c r="F4455" s="149" t="e">
        <f aca="false">IF(REF_DT&lt;=LastDay,INDEX(IntraMonth_Buckets,MATCH($A4455,IntraSumMonths,0),1),INDEX(BucketTable,MATCH($A4455,SumMonths,0),1))</f>
        <v>#N/A</v>
      </c>
      <c r="G4455" s="144" t="e">
        <f aca="false">INDEX(Book_Type,MATCH($B4455,Book,0),1)</f>
        <v>#N/A</v>
      </c>
      <c r="H4455" s="144" t="e">
        <f aca="false">$F4455&amp;$C4455</f>
        <v>#N/A</v>
      </c>
    </row>
    <row r="4456" customFormat="false" ht="12.75" hidden="false" customHeight="false" outlineLevel="0" collapsed="false">
      <c r="D4456" s="144"/>
      <c r="E4456" s="144"/>
      <c r="F4456" s="149" t="e">
        <f aca="false">IF(REF_DT&lt;=LastDay,INDEX(IntraMonth_Buckets,MATCH($A4456,IntraSumMonths,0),1),INDEX(BucketTable,MATCH($A4456,SumMonths,0),1))</f>
        <v>#N/A</v>
      </c>
      <c r="G4456" s="144" t="e">
        <f aca="false">INDEX(Book_Type,MATCH($B4456,Book,0),1)</f>
        <v>#N/A</v>
      </c>
      <c r="H4456" s="144" t="e">
        <f aca="false">$F4456&amp;$C4456</f>
        <v>#N/A</v>
      </c>
    </row>
    <row r="4457" customFormat="false" ht="12.75" hidden="false" customHeight="false" outlineLevel="0" collapsed="false">
      <c r="D4457" s="144"/>
      <c r="E4457" s="144"/>
      <c r="F4457" s="149" t="e">
        <f aca="false">IF(REF_DT&lt;=LastDay,INDEX(IntraMonth_Buckets,MATCH($A4457,IntraSumMonths,0),1),INDEX(BucketTable,MATCH($A4457,SumMonths,0),1))</f>
        <v>#N/A</v>
      </c>
      <c r="G4457" s="144" t="e">
        <f aca="false">INDEX(Book_Type,MATCH($B4457,Book,0),1)</f>
        <v>#N/A</v>
      </c>
      <c r="H4457" s="144" t="e">
        <f aca="false">$F4457&amp;$C4457</f>
        <v>#N/A</v>
      </c>
    </row>
    <row r="4458" customFormat="false" ht="12.75" hidden="false" customHeight="false" outlineLevel="0" collapsed="false">
      <c r="D4458" s="144"/>
      <c r="E4458" s="144"/>
      <c r="F4458" s="149" t="e">
        <f aca="false">IF(REF_DT&lt;=LastDay,INDEX(IntraMonth_Buckets,MATCH($A4458,IntraSumMonths,0),1),INDEX(BucketTable,MATCH($A4458,SumMonths,0),1))</f>
        <v>#N/A</v>
      </c>
      <c r="G4458" s="144" t="e">
        <f aca="false">INDEX(Book_Type,MATCH($B4458,Book,0),1)</f>
        <v>#N/A</v>
      </c>
      <c r="H4458" s="144" t="e">
        <f aca="false">$F4458&amp;$C4458</f>
        <v>#N/A</v>
      </c>
    </row>
    <row r="4459" customFormat="false" ht="12.75" hidden="false" customHeight="false" outlineLevel="0" collapsed="false">
      <c r="D4459" s="144"/>
      <c r="E4459" s="144"/>
      <c r="F4459" s="149" t="e">
        <f aca="false">IF(REF_DT&lt;=LastDay,INDEX(IntraMonth_Buckets,MATCH($A4459,IntraSumMonths,0),1),INDEX(BucketTable,MATCH($A4459,SumMonths,0),1))</f>
        <v>#N/A</v>
      </c>
      <c r="G4459" s="144" t="e">
        <f aca="false">INDEX(Book_Type,MATCH($B4459,Book,0),1)</f>
        <v>#N/A</v>
      </c>
      <c r="H4459" s="144" t="e">
        <f aca="false">$F4459&amp;$C4459</f>
        <v>#N/A</v>
      </c>
    </row>
    <row r="4460" customFormat="false" ht="12.75" hidden="false" customHeight="false" outlineLevel="0" collapsed="false">
      <c r="D4460" s="144"/>
      <c r="E4460" s="144"/>
      <c r="F4460" s="149" t="e">
        <f aca="false">IF(REF_DT&lt;=LastDay,INDEX(IntraMonth_Buckets,MATCH($A4460,IntraSumMonths,0),1),INDEX(BucketTable,MATCH($A4460,SumMonths,0),1))</f>
        <v>#N/A</v>
      </c>
      <c r="G4460" s="144" t="e">
        <f aca="false">INDEX(Book_Type,MATCH($B4460,Book,0),1)</f>
        <v>#N/A</v>
      </c>
      <c r="H4460" s="144" t="e">
        <f aca="false">$F4460&amp;$C4460</f>
        <v>#N/A</v>
      </c>
    </row>
    <row r="4461" customFormat="false" ht="12.75" hidden="false" customHeight="false" outlineLevel="0" collapsed="false">
      <c r="D4461" s="144"/>
      <c r="E4461" s="144"/>
      <c r="F4461" s="149" t="e">
        <f aca="false">IF(REF_DT&lt;=LastDay,INDEX(IntraMonth_Buckets,MATCH($A4461,IntraSumMonths,0),1),INDEX(BucketTable,MATCH($A4461,SumMonths,0),1))</f>
        <v>#N/A</v>
      </c>
      <c r="G4461" s="144" t="e">
        <f aca="false">INDEX(Book_Type,MATCH($B4461,Book,0),1)</f>
        <v>#N/A</v>
      </c>
      <c r="H4461" s="144" t="e">
        <f aca="false">$F4461&amp;$C4461</f>
        <v>#N/A</v>
      </c>
    </row>
    <row r="4462" customFormat="false" ht="12.75" hidden="false" customHeight="false" outlineLevel="0" collapsed="false">
      <c r="D4462" s="144"/>
      <c r="E4462" s="144"/>
      <c r="F4462" s="149" t="e">
        <f aca="false">IF(REF_DT&lt;=LastDay,INDEX(IntraMonth_Buckets,MATCH($A4462,IntraSumMonths,0),1),INDEX(BucketTable,MATCH($A4462,SumMonths,0),1))</f>
        <v>#N/A</v>
      </c>
      <c r="G4462" s="144" t="e">
        <f aca="false">INDEX(Book_Type,MATCH($B4462,Book,0),1)</f>
        <v>#N/A</v>
      </c>
      <c r="H4462" s="144" t="e">
        <f aca="false">$F4462&amp;$C4462</f>
        <v>#N/A</v>
      </c>
    </row>
    <row r="4463" customFormat="false" ht="12.75" hidden="false" customHeight="false" outlineLevel="0" collapsed="false">
      <c r="D4463" s="144"/>
      <c r="E4463" s="144"/>
      <c r="F4463" s="149" t="e">
        <f aca="false">IF(REF_DT&lt;=LastDay,INDEX(IntraMonth_Buckets,MATCH($A4463,IntraSumMonths,0),1),INDEX(BucketTable,MATCH($A4463,SumMonths,0),1))</f>
        <v>#N/A</v>
      </c>
      <c r="G4463" s="144" t="e">
        <f aca="false">INDEX(Book_Type,MATCH($B4463,Book,0),1)</f>
        <v>#N/A</v>
      </c>
      <c r="H4463" s="144" t="e">
        <f aca="false">$F4463&amp;$C4463</f>
        <v>#N/A</v>
      </c>
    </row>
    <row r="4464" customFormat="false" ht="12.75" hidden="false" customHeight="false" outlineLevel="0" collapsed="false">
      <c r="D4464" s="144"/>
      <c r="E4464" s="144"/>
      <c r="F4464" s="149" t="e">
        <f aca="false">IF(REF_DT&lt;=LastDay,INDEX(IntraMonth_Buckets,MATCH($A4464,IntraSumMonths,0),1),INDEX(BucketTable,MATCH($A4464,SumMonths,0),1))</f>
        <v>#N/A</v>
      </c>
      <c r="G4464" s="144" t="e">
        <f aca="false">INDEX(Book_Type,MATCH($B4464,Book,0),1)</f>
        <v>#N/A</v>
      </c>
      <c r="H4464" s="144" t="e">
        <f aca="false">$F4464&amp;$C4464</f>
        <v>#N/A</v>
      </c>
    </row>
    <row r="4465" customFormat="false" ht="12.75" hidden="false" customHeight="false" outlineLevel="0" collapsed="false">
      <c r="D4465" s="144"/>
      <c r="E4465" s="144"/>
      <c r="F4465" s="149" t="e">
        <f aca="false">IF(REF_DT&lt;=LastDay,INDEX(IntraMonth_Buckets,MATCH($A4465,IntraSumMonths,0),1),INDEX(BucketTable,MATCH($A4465,SumMonths,0),1))</f>
        <v>#N/A</v>
      </c>
      <c r="G4465" s="144" t="e">
        <f aca="false">INDEX(Book_Type,MATCH($B4465,Book,0),1)</f>
        <v>#N/A</v>
      </c>
      <c r="H4465" s="144" t="e">
        <f aca="false">$F4465&amp;$C4465</f>
        <v>#N/A</v>
      </c>
    </row>
    <row r="4466" customFormat="false" ht="12.75" hidden="false" customHeight="false" outlineLevel="0" collapsed="false">
      <c r="D4466" s="144"/>
      <c r="E4466" s="144"/>
      <c r="F4466" s="149" t="e">
        <f aca="false">IF(REF_DT&lt;=LastDay,INDEX(IntraMonth_Buckets,MATCH($A4466,IntraSumMonths,0),1),INDEX(BucketTable,MATCH($A4466,SumMonths,0),1))</f>
        <v>#N/A</v>
      </c>
      <c r="G4466" s="144" t="e">
        <f aca="false">INDEX(Book_Type,MATCH($B4466,Book,0),1)</f>
        <v>#N/A</v>
      </c>
      <c r="H4466" s="144" t="e">
        <f aca="false">$F4466&amp;$C4466</f>
        <v>#N/A</v>
      </c>
    </row>
    <row r="4467" customFormat="false" ht="12.75" hidden="false" customHeight="false" outlineLevel="0" collapsed="false">
      <c r="D4467" s="144"/>
      <c r="E4467" s="144"/>
      <c r="F4467" s="149" t="e">
        <f aca="false">IF(REF_DT&lt;=LastDay,INDEX(IntraMonth_Buckets,MATCH($A4467,IntraSumMonths,0),1),INDEX(BucketTable,MATCH($A4467,SumMonths,0),1))</f>
        <v>#N/A</v>
      </c>
      <c r="G4467" s="144" t="e">
        <f aca="false">INDEX(Book_Type,MATCH($B4467,Book,0),1)</f>
        <v>#N/A</v>
      </c>
      <c r="H4467" s="144" t="e">
        <f aca="false">$F4467&amp;$C4467</f>
        <v>#N/A</v>
      </c>
    </row>
    <row r="4468" customFormat="false" ht="12.75" hidden="false" customHeight="false" outlineLevel="0" collapsed="false">
      <c r="D4468" s="144"/>
      <c r="E4468" s="144"/>
      <c r="F4468" s="149" t="e">
        <f aca="false">IF(REF_DT&lt;=LastDay,INDEX(IntraMonth_Buckets,MATCH($A4468,IntraSumMonths,0),1),INDEX(BucketTable,MATCH($A4468,SumMonths,0),1))</f>
        <v>#N/A</v>
      </c>
      <c r="G4468" s="144" t="e">
        <f aca="false">INDEX(Book_Type,MATCH($B4468,Book,0),1)</f>
        <v>#N/A</v>
      </c>
      <c r="H4468" s="144" t="e">
        <f aca="false">$F4468&amp;$C4468</f>
        <v>#N/A</v>
      </c>
    </row>
    <row r="4469" customFormat="false" ht="12.75" hidden="false" customHeight="false" outlineLevel="0" collapsed="false">
      <c r="D4469" s="144"/>
      <c r="E4469" s="144"/>
      <c r="F4469" s="149" t="e">
        <f aca="false">IF(REF_DT&lt;=LastDay,INDEX(IntraMonth_Buckets,MATCH($A4469,IntraSumMonths,0),1),INDEX(BucketTable,MATCH($A4469,SumMonths,0),1))</f>
        <v>#N/A</v>
      </c>
      <c r="G4469" s="144" t="e">
        <f aca="false">INDEX(Book_Type,MATCH($B4469,Book,0),1)</f>
        <v>#N/A</v>
      </c>
      <c r="H4469" s="144" t="e">
        <f aca="false">$F4469&amp;$C4469</f>
        <v>#N/A</v>
      </c>
    </row>
    <row r="4470" customFormat="false" ht="12.75" hidden="false" customHeight="false" outlineLevel="0" collapsed="false">
      <c r="D4470" s="144"/>
      <c r="E4470" s="144"/>
      <c r="F4470" s="149" t="e">
        <f aca="false">IF(REF_DT&lt;=LastDay,INDEX(IntraMonth_Buckets,MATCH($A4470,IntraSumMonths,0),1),INDEX(BucketTable,MATCH($A4470,SumMonths,0),1))</f>
        <v>#N/A</v>
      </c>
      <c r="G4470" s="144" t="e">
        <f aca="false">INDEX(Book_Type,MATCH($B4470,Book,0),1)</f>
        <v>#N/A</v>
      </c>
      <c r="H4470" s="144" t="e">
        <f aca="false">$F4470&amp;$C4470</f>
        <v>#N/A</v>
      </c>
    </row>
    <row r="4471" customFormat="false" ht="12.75" hidden="false" customHeight="false" outlineLevel="0" collapsed="false">
      <c r="D4471" s="144"/>
      <c r="E4471" s="144"/>
      <c r="F4471" s="149" t="e">
        <f aca="false">IF(REF_DT&lt;=LastDay,INDEX(IntraMonth_Buckets,MATCH($A4471,IntraSumMonths,0),1),INDEX(BucketTable,MATCH($A4471,SumMonths,0),1))</f>
        <v>#N/A</v>
      </c>
      <c r="G4471" s="144" t="e">
        <f aca="false">INDEX(Book_Type,MATCH($B4471,Book,0),1)</f>
        <v>#N/A</v>
      </c>
      <c r="H4471" s="144" t="e">
        <f aca="false">$F4471&amp;$C4471</f>
        <v>#N/A</v>
      </c>
    </row>
    <row r="4472" customFormat="false" ht="12.75" hidden="false" customHeight="false" outlineLevel="0" collapsed="false">
      <c r="D4472" s="144"/>
      <c r="E4472" s="144"/>
      <c r="F4472" s="149" t="e">
        <f aca="false">IF(REF_DT&lt;=LastDay,INDEX(IntraMonth_Buckets,MATCH($A4472,IntraSumMonths,0),1),INDEX(BucketTable,MATCH($A4472,SumMonths,0),1))</f>
        <v>#N/A</v>
      </c>
      <c r="G4472" s="144" t="e">
        <f aca="false">INDEX(Book_Type,MATCH($B4472,Book,0),1)</f>
        <v>#N/A</v>
      </c>
      <c r="H4472" s="144" t="e">
        <f aca="false">$F4472&amp;$C4472</f>
        <v>#N/A</v>
      </c>
    </row>
    <row r="4473" customFormat="false" ht="12.75" hidden="false" customHeight="false" outlineLevel="0" collapsed="false">
      <c r="D4473" s="144"/>
      <c r="E4473" s="144"/>
      <c r="F4473" s="149" t="e">
        <f aca="false">IF(REF_DT&lt;=LastDay,INDEX(IntraMonth_Buckets,MATCH($A4473,IntraSumMonths,0),1),INDEX(BucketTable,MATCH($A4473,SumMonths,0),1))</f>
        <v>#N/A</v>
      </c>
      <c r="G4473" s="144" t="e">
        <f aca="false">INDEX(Book_Type,MATCH($B4473,Book,0),1)</f>
        <v>#N/A</v>
      </c>
      <c r="H4473" s="144" t="e">
        <f aca="false">$F4473&amp;$C4473</f>
        <v>#N/A</v>
      </c>
    </row>
    <row r="4474" customFormat="false" ht="12.75" hidden="false" customHeight="false" outlineLevel="0" collapsed="false">
      <c r="D4474" s="144"/>
      <c r="E4474" s="144"/>
      <c r="F4474" s="149" t="e">
        <f aca="false">IF(REF_DT&lt;=LastDay,INDEX(IntraMonth_Buckets,MATCH($A4474,IntraSumMonths,0),1),INDEX(BucketTable,MATCH($A4474,SumMonths,0),1))</f>
        <v>#N/A</v>
      </c>
      <c r="G4474" s="144" t="e">
        <f aca="false">INDEX(Book_Type,MATCH($B4474,Book,0),1)</f>
        <v>#N/A</v>
      </c>
      <c r="H4474" s="144" t="e">
        <f aca="false">$F4474&amp;$C4474</f>
        <v>#N/A</v>
      </c>
    </row>
    <row r="4475" customFormat="false" ht="12.75" hidden="false" customHeight="false" outlineLevel="0" collapsed="false">
      <c r="D4475" s="144"/>
      <c r="E4475" s="144"/>
      <c r="F4475" s="149" t="e">
        <f aca="false">IF(REF_DT&lt;=LastDay,INDEX(IntraMonth_Buckets,MATCH($A4475,IntraSumMonths,0),1),INDEX(BucketTable,MATCH($A4475,SumMonths,0),1))</f>
        <v>#N/A</v>
      </c>
      <c r="G4475" s="144" t="e">
        <f aca="false">INDEX(Book_Type,MATCH($B4475,Book,0),1)</f>
        <v>#N/A</v>
      </c>
      <c r="H4475" s="144" t="e">
        <f aca="false">$F4475&amp;$C4475</f>
        <v>#N/A</v>
      </c>
    </row>
    <row r="4476" customFormat="false" ht="12.75" hidden="false" customHeight="false" outlineLevel="0" collapsed="false">
      <c r="D4476" s="144"/>
      <c r="E4476" s="144"/>
      <c r="F4476" s="149" t="e">
        <f aca="false">IF(REF_DT&lt;=LastDay,INDEX(IntraMonth_Buckets,MATCH($A4476,IntraSumMonths,0),1),INDEX(BucketTable,MATCH($A4476,SumMonths,0),1))</f>
        <v>#N/A</v>
      </c>
      <c r="G4476" s="144" t="e">
        <f aca="false">INDEX(Book_Type,MATCH($B4476,Book,0),1)</f>
        <v>#N/A</v>
      </c>
      <c r="H4476" s="144" t="e">
        <f aca="false">$F4476&amp;$C4476</f>
        <v>#N/A</v>
      </c>
    </row>
    <row r="4477" customFormat="false" ht="12.75" hidden="false" customHeight="false" outlineLevel="0" collapsed="false">
      <c r="D4477" s="144"/>
      <c r="E4477" s="144"/>
      <c r="F4477" s="149" t="e">
        <f aca="false">IF(REF_DT&lt;=LastDay,INDEX(IntraMonth_Buckets,MATCH($A4477,IntraSumMonths,0),1),INDEX(BucketTable,MATCH($A4477,SumMonths,0),1))</f>
        <v>#N/A</v>
      </c>
      <c r="G4477" s="144" t="e">
        <f aca="false">INDEX(Book_Type,MATCH($B4477,Book,0),1)</f>
        <v>#N/A</v>
      </c>
      <c r="H4477" s="144" t="e">
        <f aca="false">$F4477&amp;$C4477</f>
        <v>#N/A</v>
      </c>
    </row>
    <row r="4478" customFormat="false" ht="12.75" hidden="false" customHeight="false" outlineLevel="0" collapsed="false">
      <c r="D4478" s="144"/>
      <c r="E4478" s="144"/>
      <c r="F4478" s="149" t="e">
        <f aca="false">IF(REF_DT&lt;=LastDay,INDEX(IntraMonth_Buckets,MATCH($A4478,IntraSumMonths,0),1),INDEX(BucketTable,MATCH($A4478,SumMonths,0),1))</f>
        <v>#N/A</v>
      </c>
      <c r="G4478" s="144" t="e">
        <f aca="false">INDEX(Book_Type,MATCH($B4478,Book,0),1)</f>
        <v>#N/A</v>
      </c>
      <c r="H4478" s="144" t="e">
        <f aca="false">$F4478&amp;$C4478</f>
        <v>#N/A</v>
      </c>
    </row>
    <row r="4479" customFormat="false" ht="12.75" hidden="false" customHeight="false" outlineLevel="0" collapsed="false">
      <c r="D4479" s="144"/>
      <c r="E4479" s="144"/>
      <c r="F4479" s="149" t="e">
        <f aca="false">IF(REF_DT&lt;=LastDay,INDEX(IntraMonth_Buckets,MATCH($A4479,IntraSumMonths,0),1),INDEX(BucketTable,MATCH($A4479,SumMonths,0),1))</f>
        <v>#N/A</v>
      </c>
      <c r="G4479" s="144" t="e">
        <f aca="false">INDEX(Book_Type,MATCH($B4479,Book,0),1)</f>
        <v>#N/A</v>
      </c>
      <c r="H4479" s="144" t="e">
        <f aca="false">$F4479&amp;$C4479</f>
        <v>#N/A</v>
      </c>
    </row>
    <row r="4480" customFormat="false" ht="12.75" hidden="false" customHeight="false" outlineLevel="0" collapsed="false">
      <c r="D4480" s="144"/>
      <c r="E4480" s="144"/>
      <c r="F4480" s="149" t="e">
        <f aca="false">IF(REF_DT&lt;=LastDay,INDEX(IntraMonth_Buckets,MATCH($A4480,IntraSumMonths,0),1),INDEX(BucketTable,MATCH($A4480,SumMonths,0),1))</f>
        <v>#N/A</v>
      </c>
      <c r="G4480" s="144" t="e">
        <f aca="false">INDEX(Book_Type,MATCH($B4480,Book,0),1)</f>
        <v>#N/A</v>
      </c>
      <c r="H4480" s="144" t="e">
        <f aca="false">$F4480&amp;$C4480</f>
        <v>#N/A</v>
      </c>
    </row>
    <row r="4481" customFormat="false" ht="12.75" hidden="false" customHeight="false" outlineLevel="0" collapsed="false">
      <c r="D4481" s="144"/>
      <c r="E4481" s="144"/>
      <c r="F4481" s="149" t="e">
        <f aca="false">IF(REF_DT&lt;=LastDay,INDEX(IntraMonth_Buckets,MATCH($A4481,IntraSumMonths,0),1),INDEX(BucketTable,MATCH($A4481,SumMonths,0),1))</f>
        <v>#N/A</v>
      </c>
      <c r="G4481" s="144" t="e">
        <f aca="false">INDEX(Book_Type,MATCH($B4481,Book,0),1)</f>
        <v>#N/A</v>
      </c>
      <c r="H4481" s="144" t="e">
        <f aca="false">$F4481&amp;$C4481</f>
        <v>#N/A</v>
      </c>
    </row>
    <row r="4482" customFormat="false" ht="12.75" hidden="false" customHeight="false" outlineLevel="0" collapsed="false">
      <c r="D4482" s="144"/>
      <c r="E4482" s="144"/>
      <c r="F4482" s="149" t="e">
        <f aca="false">IF(REF_DT&lt;=LastDay,INDEX(IntraMonth_Buckets,MATCH($A4482,IntraSumMonths,0),1),INDEX(BucketTable,MATCH($A4482,SumMonths,0),1))</f>
        <v>#N/A</v>
      </c>
      <c r="G4482" s="144" t="e">
        <f aca="false">INDEX(Book_Type,MATCH($B4482,Book,0),1)</f>
        <v>#N/A</v>
      </c>
      <c r="H4482" s="144" t="e">
        <f aca="false">$F4482&amp;$C4482</f>
        <v>#N/A</v>
      </c>
    </row>
    <row r="4483" customFormat="false" ht="12.75" hidden="false" customHeight="false" outlineLevel="0" collapsed="false">
      <c r="D4483" s="144"/>
      <c r="E4483" s="144"/>
      <c r="F4483" s="149" t="e">
        <f aca="false">IF(REF_DT&lt;=LastDay,INDEX(IntraMonth_Buckets,MATCH($A4483,IntraSumMonths,0),1),INDEX(BucketTable,MATCH($A4483,SumMonths,0),1))</f>
        <v>#N/A</v>
      </c>
      <c r="G4483" s="144" t="e">
        <f aca="false">INDEX(Book_Type,MATCH($B4483,Book,0),1)</f>
        <v>#N/A</v>
      </c>
      <c r="H4483" s="144" t="e">
        <f aca="false">$F4483&amp;$C4483</f>
        <v>#N/A</v>
      </c>
    </row>
    <row r="4484" customFormat="false" ht="12.75" hidden="false" customHeight="false" outlineLevel="0" collapsed="false">
      <c r="D4484" s="144"/>
      <c r="E4484" s="144"/>
      <c r="F4484" s="149" t="e">
        <f aca="false">IF(REF_DT&lt;=LastDay,INDEX(IntraMonth_Buckets,MATCH($A4484,IntraSumMonths,0),1),INDEX(BucketTable,MATCH($A4484,SumMonths,0),1))</f>
        <v>#N/A</v>
      </c>
      <c r="G4484" s="144" t="e">
        <f aca="false">INDEX(Book_Type,MATCH($B4484,Book,0),1)</f>
        <v>#N/A</v>
      </c>
      <c r="H4484" s="144" t="e">
        <f aca="false">$F4484&amp;$C4484</f>
        <v>#N/A</v>
      </c>
    </row>
    <row r="4485" customFormat="false" ht="12.75" hidden="false" customHeight="false" outlineLevel="0" collapsed="false">
      <c r="D4485" s="144"/>
      <c r="E4485" s="144"/>
      <c r="F4485" s="149" t="e">
        <f aca="false">IF(REF_DT&lt;=LastDay,INDEX(IntraMonth_Buckets,MATCH($A4485,IntraSumMonths,0),1),INDEX(BucketTable,MATCH($A4485,SumMonths,0),1))</f>
        <v>#N/A</v>
      </c>
      <c r="G4485" s="144" t="e">
        <f aca="false">INDEX(Book_Type,MATCH($B4485,Book,0),1)</f>
        <v>#N/A</v>
      </c>
      <c r="H4485" s="144" t="e">
        <f aca="false">$F4485&amp;$C4485</f>
        <v>#N/A</v>
      </c>
    </row>
    <row r="4486" customFormat="false" ht="12.75" hidden="false" customHeight="false" outlineLevel="0" collapsed="false">
      <c r="D4486" s="144"/>
      <c r="E4486" s="144"/>
      <c r="F4486" s="149" t="e">
        <f aca="false">IF(REF_DT&lt;=LastDay,INDEX(IntraMonth_Buckets,MATCH($A4486,IntraSumMonths,0),1),INDEX(BucketTable,MATCH($A4486,SumMonths,0),1))</f>
        <v>#N/A</v>
      </c>
      <c r="G4486" s="144" t="e">
        <f aca="false">INDEX(Book_Type,MATCH($B4486,Book,0),1)</f>
        <v>#N/A</v>
      </c>
      <c r="H4486" s="144" t="e">
        <f aca="false">$F4486&amp;$C4486</f>
        <v>#N/A</v>
      </c>
    </row>
    <row r="4487" customFormat="false" ht="12.75" hidden="false" customHeight="false" outlineLevel="0" collapsed="false">
      <c r="D4487" s="144"/>
      <c r="E4487" s="144"/>
      <c r="F4487" s="149" t="e">
        <f aca="false">IF(REF_DT&lt;=LastDay,INDEX(IntraMonth_Buckets,MATCH($A4487,IntraSumMonths,0),1),INDEX(BucketTable,MATCH($A4487,SumMonths,0),1))</f>
        <v>#N/A</v>
      </c>
      <c r="G4487" s="144" t="e">
        <f aca="false">INDEX(Book_Type,MATCH($B4487,Book,0),1)</f>
        <v>#N/A</v>
      </c>
      <c r="H4487" s="144" t="e">
        <f aca="false">$F4487&amp;$C4487</f>
        <v>#N/A</v>
      </c>
    </row>
    <row r="4488" customFormat="false" ht="12.75" hidden="false" customHeight="false" outlineLevel="0" collapsed="false">
      <c r="D4488" s="144"/>
      <c r="E4488" s="144"/>
      <c r="F4488" s="149" t="e">
        <f aca="false">IF(REF_DT&lt;=LastDay,INDEX(IntraMonth_Buckets,MATCH($A4488,IntraSumMonths,0),1),INDEX(BucketTable,MATCH($A4488,SumMonths,0),1))</f>
        <v>#N/A</v>
      </c>
      <c r="G4488" s="144" t="e">
        <f aca="false">INDEX(Book_Type,MATCH($B4488,Book,0),1)</f>
        <v>#N/A</v>
      </c>
      <c r="H4488" s="144" t="e">
        <f aca="false">$F4488&amp;$C4488</f>
        <v>#N/A</v>
      </c>
    </row>
    <row r="4489" customFormat="false" ht="12.75" hidden="false" customHeight="false" outlineLevel="0" collapsed="false">
      <c r="D4489" s="144"/>
      <c r="E4489" s="144"/>
      <c r="F4489" s="149" t="e">
        <f aca="false">IF(REF_DT&lt;=LastDay,INDEX(IntraMonth_Buckets,MATCH($A4489,IntraSumMonths,0),1),INDEX(BucketTable,MATCH($A4489,SumMonths,0),1))</f>
        <v>#N/A</v>
      </c>
      <c r="G4489" s="144" t="e">
        <f aca="false">INDEX(Book_Type,MATCH($B4489,Book,0),1)</f>
        <v>#N/A</v>
      </c>
      <c r="H4489" s="144" t="e">
        <f aca="false">$F4489&amp;$C4489</f>
        <v>#N/A</v>
      </c>
    </row>
    <row r="4490" customFormat="false" ht="12.75" hidden="false" customHeight="false" outlineLevel="0" collapsed="false">
      <c r="D4490" s="144"/>
      <c r="E4490" s="144"/>
      <c r="F4490" s="149" t="e">
        <f aca="false">IF(REF_DT&lt;=LastDay,INDEX(IntraMonth_Buckets,MATCH($A4490,IntraSumMonths,0),1),INDEX(BucketTable,MATCH($A4490,SumMonths,0),1))</f>
        <v>#N/A</v>
      </c>
      <c r="G4490" s="144" t="e">
        <f aca="false">INDEX(Book_Type,MATCH($B4490,Book,0),1)</f>
        <v>#N/A</v>
      </c>
      <c r="H4490" s="144" t="e">
        <f aca="false">$F4490&amp;$C4490</f>
        <v>#N/A</v>
      </c>
    </row>
    <row r="4491" customFormat="false" ht="12.75" hidden="false" customHeight="false" outlineLevel="0" collapsed="false">
      <c r="D4491" s="144"/>
      <c r="E4491" s="144"/>
      <c r="F4491" s="149" t="e">
        <f aca="false">IF(REF_DT&lt;=LastDay,INDEX(IntraMonth_Buckets,MATCH($A4491,IntraSumMonths,0),1),INDEX(BucketTable,MATCH($A4491,SumMonths,0),1))</f>
        <v>#N/A</v>
      </c>
      <c r="G4491" s="144" t="e">
        <f aca="false">INDEX(Book_Type,MATCH($B4491,Book,0),1)</f>
        <v>#N/A</v>
      </c>
      <c r="H4491" s="144" t="e">
        <f aca="false">$F4491&amp;$C4491</f>
        <v>#N/A</v>
      </c>
    </row>
    <row r="4492" customFormat="false" ht="12.75" hidden="false" customHeight="false" outlineLevel="0" collapsed="false">
      <c r="D4492" s="144"/>
      <c r="E4492" s="144"/>
      <c r="F4492" s="149" t="e">
        <f aca="false">IF(REF_DT&lt;=LastDay,INDEX(IntraMonth_Buckets,MATCH($A4492,IntraSumMonths,0),1),INDEX(BucketTable,MATCH($A4492,SumMonths,0),1))</f>
        <v>#N/A</v>
      </c>
      <c r="G4492" s="144" t="e">
        <f aca="false">INDEX(Book_Type,MATCH($B4492,Book,0),1)</f>
        <v>#N/A</v>
      </c>
      <c r="H4492" s="144" t="e">
        <f aca="false">$F4492&amp;$C4492</f>
        <v>#N/A</v>
      </c>
    </row>
    <row r="4493" customFormat="false" ht="12.75" hidden="false" customHeight="false" outlineLevel="0" collapsed="false">
      <c r="D4493" s="144"/>
      <c r="E4493" s="144"/>
      <c r="F4493" s="149" t="e">
        <f aca="false">IF(REF_DT&lt;=LastDay,INDEX(IntraMonth_Buckets,MATCH($A4493,IntraSumMonths,0),1),INDEX(BucketTable,MATCH($A4493,SumMonths,0),1))</f>
        <v>#N/A</v>
      </c>
      <c r="G4493" s="144" t="e">
        <f aca="false">INDEX(Book_Type,MATCH($B4493,Book,0),1)</f>
        <v>#N/A</v>
      </c>
      <c r="H4493" s="144" t="e">
        <f aca="false">$F4493&amp;$C4493</f>
        <v>#N/A</v>
      </c>
    </row>
    <row r="4494" customFormat="false" ht="12.75" hidden="false" customHeight="false" outlineLevel="0" collapsed="false">
      <c r="D4494" s="144"/>
      <c r="E4494" s="144"/>
      <c r="F4494" s="149" t="e">
        <f aca="false">IF(REF_DT&lt;=LastDay,INDEX(IntraMonth_Buckets,MATCH($A4494,IntraSumMonths,0),1),INDEX(BucketTable,MATCH($A4494,SumMonths,0),1))</f>
        <v>#N/A</v>
      </c>
      <c r="G4494" s="144" t="e">
        <f aca="false">INDEX(Book_Type,MATCH($B4494,Book,0),1)</f>
        <v>#N/A</v>
      </c>
      <c r="H4494" s="144" t="e">
        <f aca="false">$F4494&amp;$C4494</f>
        <v>#N/A</v>
      </c>
    </row>
    <row r="4495" customFormat="false" ht="12.75" hidden="false" customHeight="false" outlineLevel="0" collapsed="false">
      <c r="D4495" s="144"/>
      <c r="E4495" s="144"/>
      <c r="F4495" s="149" t="e">
        <f aca="false">IF(REF_DT&lt;=LastDay,INDEX(IntraMonth_Buckets,MATCH($A4495,IntraSumMonths,0),1),INDEX(BucketTable,MATCH($A4495,SumMonths,0),1))</f>
        <v>#N/A</v>
      </c>
      <c r="G4495" s="144" t="e">
        <f aca="false">INDEX(Book_Type,MATCH($B4495,Book,0),1)</f>
        <v>#N/A</v>
      </c>
      <c r="H4495" s="144" t="e">
        <f aca="false">$F4495&amp;$C4495</f>
        <v>#N/A</v>
      </c>
    </row>
    <row r="4496" customFormat="false" ht="12.75" hidden="false" customHeight="false" outlineLevel="0" collapsed="false">
      <c r="D4496" s="144"/>
      <c r="E4496" s="144"/>
      <c r="F4496" s="149" t="e">
        <f aca="false">IF(REF_DT&lt;=LastDay,INDEX(IntraMonth_Buckets,MATCH($A4496,IntraSumMonths,0),1),INDEX(BucketTable,MATCH($A4496,SumMonths,0),1))</f>
        <v>#N/A</v>
      </c>
      <c r="G4496" s="144" t="e">
        <f aca="false">INDEX(Book_Type,MATCH($B4496,Book,0),1)</f>
        <v>#N/A</v>
      </c>
      <c r="H4496" s="144" t="e">
        <f aca="false">$F4496&amp;$C4496</f>
        <v>#N/A</v>
      </c>
    </row>
    <row r="4497" customFormat="false" ht="12.75" hidden="false" customHeight="false" outlineLevel="0" collapsed="false">
      <c r="D4497" s="144"/>
      <c r="E4497" s="144"/>
      <c r="F4497" s="149" t="e">
        <f aca="false">IF(REF_DT&lt;=LastDay,INDEX(IntraMonth_Buckets,MATCH($A4497,IntraSumMonths,0),1),INDEX(BucketTable,MATCH($A4497,SumMonths,0),1))</f>
        <v>#N/A</v>
      </c>
      <c r="G4497" s="144" t="e">
        <f aca="false">INDEX(Book_Type,MATCH($B4497,Book,0),1)</f>
        <v>#N/A</v>
      </c>
      <c r="H4497" s="144" t="e">
        <f aca="false">$F4497&amp;$C4497</f>
        <v>#N/A</v>
      </c>
    </row>
    <row r="4498" customFormat="false" ht="12.75" hidden="false" customHeight="false" outlineLevel="0" collapsed="false">
      <c r="D4498" s="144"/>
      <c r="E4498" s="144"/>
      <c r="F4498" s="149" t="e">
        <f aca="false">IF(REF_DT&lt;=LastDay,INDEX(IntraMonth_Buckets,MATCH($A4498,IntraSumMonths,0),1),INDEX(BucketTable,MATCH($A4498,SumMonths,0),1))</f>
        <v>#N/A</v>
      </c>
      <c r="G4498" s="144" t="e">
        <f aca="false">INDEX(Book_Type,MATCH($B4498,Book,0),1)</f>
        <v>#N/A</v>
      </c>
      <c r="H4498" s="144" t="e">
        <f aca="false">$F4498&amp;$C4498</f>
        <v>#N/A</v>
      </c>
    </row>
    <row r="4499" customFormat="false" ht="12.75" hidden="false" customHeight="false" outlineLevel="0" collapsed="false">
      <c r="D4499" s="144"/>
      <c r="E4499" s="144"/>
      <c r="F4499" s="149" t="e">
        <f aca="false">IF(REF_DT&lt;=LastDay,INDEX(IntraMonth_Buckets,MATCH($A4499,IntraSumMonths,0),1),INDEX(BucketTable,MATCH($A4499,SumMonths,0),1))</f>
        <v>#N/A</v>
      </c>
      <c r="G4499" s="144" t="e">
        <f aca="false">INDEX(Book_Type,MATCH($B4499,Book,0),1)</f>
        <v>#N/A</v>
      </c>
      <c r="H4499" s="144" t="e">
        <f aca="false">$F4499&amp;$C4499</f>
        <v>#N/A</v>
      </c>
    </row>
    <row r="4500" customFormat="false" ht="12.75" hidden="false" customHeight="false" outlineLevel="0" collapsed="false">
      <c r="D4500" s="144"/>
      <c r="E4500" s="144"/>
      <c r="F4500" s="149" t="e">
        <f aca="false">IF(REF_DT&lt;=LastDay,INDEX(IntraMonth_Buckets,MATCH($A4500,IntraSumMonths,0),1),INDEX(BucketTable,MATCH($A4500,SumMonths,0),1))</f>
        <v>#N/A</v>
      </c>
      <c r="G4500" s="144" t="e">
        <f aca="false">INDEX(Book_Type,MATCH($B4500,Book,0),1)</f>
        <v>#N/A</v>
      </c>
      <c r="H4500" s="144" t="e">
        <f aca="false">$F4500&amp;$C4500</f>
        <v>#N/A</v>
      </c>
    </row>
    <row r="4501" customFormat="false" ht="12.75" hidden="false" customHeight="false" outlineLevel="0" collapsed="false">
      <c r="D4501" s="144"/>
      <c r="E4501" s="144"/>
      <c r="F4501" s="149" t="e">
        <f aca="false">IF(REF_DT&lt;=LastDay,INDEX(IntraMonth_Buckets,MATCH($A4501,IntraSumMonths,0),1),INDEX(BucketTable,MATCH($A4501,SumMonths,0),1))</f>
        <v>#N/A</v>
      </c>
      <c r="G4501" s="144" t="e">
        <f aca="false">INDEX(Book_Type,MATCH($B4501,Book,0),1)</f>
        <v>#N/A</v>
      </c>
      <c r="H4501" s="144" t="e">
        <f aca="false">$F4501&amp;$C4501</f>
        <v>#N/A</v>
      </c>
    </row>
    <row r="4502" customFormat="false" ht="12.75" hidden="false" customHeight="false" outlineLevel="0" collapsed="false">
      <c r="D4502" s="144"/>
      <c r="E4502" s="144"/>
      <c r="F4502" s="149" t="e">
        <f aca="false">IF(REF_DT&lt;=LastDay,INDEX(IntraMonth_Buckets,MATCH($A4502,IntraSumMonths,0),1),INDEX(BucketTable,MATCH($A4502,SumMonths,0),1))</f>
        <v>#N/A</v>
      </c>
      <c r="G4502" s="144" t="e">
        <f aca="false">INDEX(Book_Type,MATCH($B4502,Book,0),1)</f>
        <v>#N/A</v>
      </c>
      <c r="H4502" s="144" t="e">
        <f aca="false">$F4502&amp;$C4502</f>
        <v>#N/A</v>
      </c>
    </row>
    <row r="4503" customFormat="false" ht="12.75" hidden="false" customHeight="false" outlineLevel="0" collapsed="false">
      <c r="D4503" s="144"/>
      <c r="E4503" s="144"/>
      <c r="F4503" s="149" t="e">
        <f aca="false">IF(REF_DT&lt;=LastDay,INDEX(IntraMonth_Buckets,MATCH($A4503,IntraSumMonths,0),1),INDEX(BucketTable,MATCH($A4503,SumMonths,0),1))</f>
        <v>#N/A</v>
      </c>
      <c r="G4503" s="144" t="e">
        <f aca="false">INDEX(Book_Type,MATCH($B4503,Book,0),1)</f>
        <v>#N/A</v>
      </c>
      <c r="H4503" s="144" t="e">
        <f aca="false">$F4503&amp;$C4503</f>
        <v>#N/A</v>
      </c>
    </row>
    <row r="4504" customFormat="false" ht="12.75" hidden="false" customHeight="false" outlineLevel="0" collapsed="false">
      <c r="D4504" s="144"/>
      <c r="E4504" s="144"/>
      <c r="F4504" s="149" t="e">
        <f aca="false">IF(REF_DT&lt;=LastDay,INDEX(IntraMonth_Buckets,MATCH($A4504,IntraSumMonths,0),1),INDEX(BucketTable,MATCH($A4504,SumMonths,0),1))</f>
        <v>#N/A</v>
      </c>
      <c r="G4504" s="144" t="e">
        <f aca="false">INDEX(Book_Type,MATCH($B4504,Book,0),1)</f>
        <v>#N/A</v>
      </c>
      <c r="H4504" s="144" t="e">
        <f aca="false">$F4504&amp;$C4504</f>
        <v>#N/A</v>
      </c>
    </row>
    <row r="4505" customFormat="false" ht="12.75" hidden="false" customHeight="false" outlineLevel="0" collapsed="false">
      <c r="D4505" s="144"/>
      <c r="E4505" s="144"/>
      <c r="F4505" s="149" t="e">
        <f aca="false">IF(REF_DT&lt;=LastDay,INDEX(IntraMonth_Buckets,MATCH($A4505,IntraSumMonths,0),1),INDEX(BucketTable,MATCH($A4505,SumMonths,0),1))</f>
        <v>#N/A</v>
      </c>
      <c r="G4505" s="144" t="e">
        <f aca="false">INDEX(Book_Type,MATCH($B4505,Book,0),1)</f>
        <v>#N/A</v>
      </c>
      <c r="H4505" s="144" t="e">
        <f aca="false">$F4505&amp;$C4505</f>
        <v>#N/A</v>
      </c>
    </row>
    <row r="4506" customFormat="false" ht="12.75" hidden="false" customHeight="false" outlineLevel="0" collapsed="false">
      <c r="D4506" s="144"/>
      <c r="E4506" s="144"/>
      <c r="F4506" s="149" t="e">
        <f aca="false">IF(REF_DT&lt;=LastDay,INDEX(IntraMonth_Buckets,MATCH($A4506,IntraSumMonths,0),1),INDEX(BucketTable,MATCH($A4506,SumMonths,0),1))</f>
        <v>#N/A</v>
      </c>
      <c r="G4506" s="144" t="e">
        <f aca="false">INDEX(Book_Type,MATCH($B4506,Book,0),1)</f>
        <v>#N/A</v>
      </c>
      <c r="H4506" s="144" t="e">
        <f aca="false">$F4506&amp;$C4506</f>
        <v>#N/A</v>
      </c>
    </row>
    <row r="4507" customFormat="false" ht="12.75" hidden="false" customHeight="false" outlineLevel="0" collapsed="false">
      <c r="D4507" s="144"/>
      <c r="E4507" s="144"/>
      <c r="F4507" s="149" t="e">
        <f aca="false">IF(REF_DT&lt;=LastDay,INDEX(IntraMonth_Buckets,MATCH($A4507,IntraSumMonths,0),1),INDEX(BucketTable,MATCH($A4507,SumMonths,0),1))</f>
        <v>#N/A</v>
      </c>
      <c r="G4507" s="144" t="e">
        <f aca="false">INDEX(Book_Type,MATCH($B4507,Book,0),1)</f>
        <v>#N/A</v>
      </c>
      <c r="H4507" s="144" t="e">
        <f aca="false">$F4507&amp;$C4507</f>
        <v>#N/A</v>
      </c>
    </row>
    <row r="4508" customFormat="false" ht="12.75" hidden="false" customHeight="false" outlineLevel="0" collapsed="false">
      <c r="D4508" s="144"/>
      <c r="E4508" s="144"/>
      <c r="F4508" s="149" t="e">
        <f aca="false">IF(REF_DT&lt;=LastDay,INDEX(IntraMonth_Buckets,MATCH($A4508,IntraSumMonths,0),1),INDEX(BucketTable,MATCH($A4508,SumMonths,0),1))</f>
        <v>#N/A</v>
      </c>
      <c r="G4508" s="144" t="e">
        <f aca="false">INDEX(Book_Type,MATCH($B4508,Book,0),1)</f>
        <v>#N/A</v>
      </c>
      <c r="H4508" s="144" t="e">
        <f aca="false">$F4508&amp;$C4508</f>
        <v>#N/A</v>
      </c>
    </row>
    <row r="4509" customFormat="false" ht="12.75" hidden="false" customHeight="false" outlineLevel="0" collapsed="false">
      <c r="D4509" s="144"/>
      <c r="E4509" s="144"/>
      <c r="F4509" s="149" t="e">
        <f aca="false">IF(REF_DT&lt;=LastDay,INDEX(IntraMonth_Buckets,MATCH($A4509,IntraSumMonths,0),1),INDEX(BucketTable,MATCH($A4509,SumMonths,0),1))</f>
        <v>#N/A</v>
      </c>
      <c r="G4509" s="144" t="e">
        <f aca="false">INDEX(Book_Type,MATCH($B4509,Book,0),1)</f>
        <v>#N/A</v>
      </c>
      <c r="H4509" s="144" t="e">
        <f aca="false">$F4509&amp;$C4509</f>
        <v>#N/A</v>
      </c>
    </row>
    <row r="4510" customFormat="false" ht="12.75" hidden="false" customHeight="false" outlineLevel="0" collapsed="false">
      <c r="D4510" s="144"/>
      <c r="E4510" s="144"/>
      <c r="F4510" s="149" t="e">
        <f aca="false">IF(REF_DT&lt;=LastDay,INDEX(IntraMonth_Buckets,MATCH($A4510,IntraSumMonths,0),1),INDEX(BucketTable,MATCH($A4510,SumMonths,0),1))</f>
        <v>#N/A</v>
      </c>
      <c r="G4510" s="144" t="e">
        <f aca="false">INDEX(Book_Type,MATCH($B4510,Book,0),1)</f>
        <v>#N/A</v>
      </c>
      <c r="H4510" s="144" t="e">
        <f aca="false">$F4510&amp;$C4510</f>
        <v>#N/A</v>
      </c>
    </row>
    <row r="4511" customFormat="false" ht="12.75" hidden="false" customHeight="false" outlineLevel="0" collapsed="false">
      <c r="D4511" s="144"/>
      <c r="E4511" s="144"/>
      <c r="F4511" s="149" t="e">
        <f aca="false">IF(REF_DT&lt;=LastDay,INDEX(IntraMonth_Buckets,MATCH($A4511,IntraSumMonths,0),1),INDEX(BucketTable,MATCH($A4511,SumMonths,0),1))</f>
        <v>#N/A</v>
      </c>
      <c r="G4511" s="144" t="e">
        <f aca="false">INDEX(Book_Type,MATCH($B4511,Book,0),1)</f>
        <v>#N/A</v>
      </c>
      <c r="H4511" s="144" t="e">
        <f aca="false">$F4511&amp;$C4511</f>
        <v>#N/A</v>
      </c>
    </row>
    <row r="4512" customFormat="false" ht="12.75" hidden="false" customHeight="false" outlineLevel="0" collapsed="false">
      <c r="D4512" s="144"/>
      <c r="E4512" s="144"/>
      <c r="F4512" s="149" t="e">
        <f aca="false">IF(REF_DT&lt;=LastDay,INDEX(IntraMonth_Buckets,MATCH($A4512,IntraSumMonths,0),1),INDEX(BucketTable,MATCH($A4512,SumMonths,0),1))</f>
        <v>#N/A</v>
      </c>
      <c r="G4512" s="144" t="e">
        <f aca="false">INDEX(Book_Type,MATCH($B4512,Book,0),1)</f>
        <v>#N/A</v>
      </c>
      <c r="H4512" s="144" t="e">
        <f aca="false">$F4512&amp;$C4512</f>
        <v>#N/A</v>
      </c>
    </row>
    <row r="4513" customFormat="false" ht="12.75" hidden="false" customHeight="false" outlineLevel="0" collapsed="false">
      <c r="D4513" s="144"/>
      <c r="E4513" s="144"/>
      <c r="F4513" s="149" t="e">
        <f aca="false">IF(REF_DT&lt;=LastDay,INDEX(IntraMonth_Buckets,MATCH($A4513,IntraSumMonths,0),1),INDEX(BucketTable,MATCH($A4513,SumMonths,0),1))</f>
        <v>#N/A</v>
      </c>
      <c r="G4513" s="144" t="e">
        <f aca="false">INDEX(Book_Type,MATCH($B4513,Book,0),1)</f>
        <v>#N/A</v>
      </c>
      <c r="H4513" s="144" t="e">
        <f aca="false">$F4513&amp;$C4513</f>
        <v>#N/A</v>
      </c>
    </row>
    <row r="4514" customFormat="false" ht="12.75" hidden="false" customHeight="false" outlineLevel="0" collapsed="false">
      <c r="D4514" s="144"/>
      <c r="E4514" s="144"/>
      <c r="F4514" s="149" t="e">
        <f aca="false">IF(REF_DT&lt;=LastDay,INDEX(IntraMonth_Buckets,MATCH($A4514,IntraSumMonths,0),1),INDEX(BucketTable,MATCH($A4514,SumMonths,0),1))</f>
        <v>#N/A</v>
      </c>
      <c r="G4514" s="144" t="e">
        <f aca="false">INDEX(Book_Type,MATCH($B4514,Book,0),1)</f>
        <v>#N/A</v>
      </c>
      <c r="H4514" s="144" t="e">
        <f aca="false">$F4514&amp;$C4514</f>
        <v>#N/A</v>
      </c>
    </row>
    <row r="4515" customFormat="false" ht="12.75" hidden="false" customHeight="false" outlineLevel="0" collapsed="false">
      <c r="D4515" s="144"/>
      <c r="E4515" s="144"/>
      <c r="F4515" s="149" t="e">
        <f aca="false">IF(REF_DT&lt;=LastDay,INDEX(IntraMonth_Buckets,MATCH($A4515,IntraSumMonths,0),1),INDEX(BucketTable,MATCH($A4515,SumMonths,0),1))</f>
        <v>#N/A</v>
      </c>
      <c r="G4515" s="144" t="e">
        <f aca="false">INDEX(Book_Type,MATCH($B4515,Book,0),1)</f>
        <v>#N/A</v>
      </c>
      <c r="H4515" s="144" t="e">
        <f aca="false">$F4515&amp;$C4515</f>
        <v>#N/A</v>
      </c>
    </row>
    <row r="4516" customFormat="false" ht="12.75" hidden="false" customHeight="false" outlineLevel="0" collapsed="false">
      <c r="D4516" s="144"/>
      <c r="E4516" s="144"/>
      <c r="F4516" s="149" t="e">
        <f aca="false">IF(REF_DT&lt;=LastDay,INDEX(IntraMonth_Buckets,MATCH($A4516,IntraSumMonths,0),1),INDEX(BucketTable,MATCH($A4516,SumMonths,0),1))</f>
        <v>#N/A</v>
      </c>
      <c r="G4516" s="144" t="e">
        <f aca="false">INDEX(Book_Type,MATCH($B4516,Book,0),1)</f>
        <v>#N/A</v>
      </c>
      <c r="H4516" s="144" t="e">
        <f aca="false">$F4516&amp;$C4516</f>
        <v>#N/A</v>
      </c>
    </row>
    <row r="4517" customFormat="false" ht="12.75" hidden="false" customHeight="false" outlineLevel="0" collapsed="false">
      <c r="D4517" s="144"/>
      <c r="E4517" s="144"/>
      <c r="F4517" s="149" t="e">
        <f aca="false">IF(REF_DT&lt;=LastDay,INDEX(IntraMonth_Buckets,MATCH($A4517,IntraSumMonths,0),1),INDEX(BucketTable,MATCH($A4517,SumMonths,0),1))</f>
        <v>#N/A</v>
      </c>
      <c r="G4517" s="144" t="e">
        <f aca="false">INDEX(Book_Type,MATCH($B4517,Book,0),1)</f>
        <v>#N/A</v>
      </c>
      <c r="H4517" s="144" t="e">
        <f aca="false">$F4517&amp;$C4517</f>
        <v>#N/A</v>
      </c>
    </row>
    <row r="4518" customFormat="false" ht="12.75" hidden="false" customHeight="false" outlineLevel="0" collapsed="false">
      <c r="D4518" s="144"/>
      <c r="E4518" s="144"/>
      <c r="F4518" s="149" t="e">
        <f aca="false">IF(REF_DT&lt;=LastDay,INDEX(IntraMonth_Buckets,MATCH($A4518,IntraSumMonths,0),1),INDEX(BucketTable,MATCH($A4518,SumMonths,0),1))</f>
        <v>#N/A</v>
      </c>
      <c r="G4518" s="144" t="e">
        <f aca="false">INDEX(Book_Type,MATCH($B4518,Book,0),1)</f>
        <v>#N/A</v>
      </c>
      <c r="H4518" s="144" t="e">
        <f aca="false">$F4518&amp;$C4518</f>
        <v>#N/A</v>
      </c>
    </row>
    <row r="4519" customFormat="false" ht="12.75" hidden="false" customHeight="false" outlineLevel="0" collapsed="false">
      <c r="D4519" s="144"/>
      <c r="E4519" s="144"/>
      <c r="F4519" s="149" t="e">
        <f aca="false">IF(REF_DT&lt;=LastDay,INDEX(IntraMonth_Buckets,MATCH($A4519,IntraSumMonths,0),1),INDEX(BucketTable,MATCH($A4519,SumMonths,0),1))</f>
        <v>#N/A</v>
      </c>
      <c r="G4519" s="144" t="e">
        <f aca="false">INDEX(Book_Type,MATCH($B4519,Book,0),1)</f>
        <v>#N/A</v>
      </c>
      <c r="H4519" s="144" t="e">
        <f aca="false">$F4519&amp;$C4519</f>
        <v>#N/A</v>
      </c>
    </row>
    <row r="4520" customFormat="false" ht="12.75" hidden="false" customHeight="false" outlineLevel="0" collapsed="false">
      <c r="D4520" s="144"/>
      <c r="E4520" s="144"/>
      <c r="F4520" s="149" t="e">
        <f aca="false">IF(REF_DT&lt;=LastDay,INDEX(IntraMonth_Buckets,MATCH($A4520,IntraSumMonths,0),1),INDEX(BucketTable,MATCH($A4520,SumMonths,0),1))</f>
        <v>#N/A</v>
      </c>
      <c r="G4520" s="144" t="e">
        <f aca="false">INDEX(Book_Type,MATCH($B4520,Book,0),1)</f>
        <v>#N/A</v>
      </c>
      <c r="H4520" s="144" t="e">
        <f aca="false">$F4520&amp;$C4520</f>
        <v>#N/A</v>
      </c>
    </row>
    <row r="4521" customFormat="false" ht="12.75" hidden="false" customHeight="false" outlineLevel="0" collapsed="false">
      <c r="D4521" s="144"/>
      <c r="E4521" s="144"/>
      <c r="F4521" s="149" t="e">
        <f aca="false">IF(REF_DT&lt;=LastDay,INDEX(IntraMonth_Buckets,MATCH($A4521,IntraSumMonths,0),1),INDEX(BucketTable,MATCH($A4521,SumMonths,0),1))</f>
        <v>#N/A</v>
      </c>
      <c r="G4521" s="144" t="e">
        <f aca="false">INDEX(Book_Type,MATCH($B4521,Book,0),1)</f>
        <v>#N/A</v>
      </c>
      <c r="H4521" s="144" t="e">
        <f aca="false">$F4521&amp;$C4521</f>
        <v>#N/A</v>
      </c>
    </row>
    <row r="4522" customFormat="false" ht="12.75" hidden="false" customHeight="false" outlineLevel="0" collapsed="false">
      <c r="D4522" s="144"/>
      <c r="E4522" s="144"/>
      <c r="F4522" s="149" t="e">
        <f aca="false">IF(REF_DT&lt;=LastDay,INDEX(IntraMonth_Buckets,MATCH($A4522,IntraSumMonths,0),1),INDEX(BucketTable,MATCH($A4522,SumMonths,0),1))</f>
        <v>#N/A</v>
      </c>
      <c r="G4522" s="144" t="e">
        <f aca="false">INDEX(Book_Type,MATCH($B4522,Book,0),1)</f>
        <v>#N/A</v>
      </c>
      <c r="H4522" s="144" t="e">
        <f aca="false">$F4522&amp;$C4522</f>
        <v>#N/A</v>
      </c>
    </row>
    <row r="4523" customFormat="false" ht="12.75" hidden="false" customHeight="false" outlineLevel="0" collapsed="false">
      <c r="D4523" s="144"/>
      <c r="E4523" s="144"/>
      <c r="F4523" s="149" t="e">
        <f aca="false">IF(REF_DT&lt;=LastDay,INDEX(IntraMonth_Buckets,MATCH($A4523,IntraSumMonths,0),1),INDEX(BucketTable,MATCH($A4523,SumMonths,0),1))</f>
        <v>#N/A</v>
      </c>
      <c r="G4523" s="144" t="e">
        <f aca="false">INDEX(Book_Type,MATCH($B4523,Book,0),1)</f>
        <v>#N/A</v>
      </c>
      <c r="H4523" s="144" t="e">
        <f aca="false">$F4523&amp;$C4523</f>
        <v>#N/A</v>
      </c>
    </row>
    <row r="4524" customFormat="false" ht="12.75" hidden="false" customHeight="false" outlineLevel="0" collapsed="false">
      <c r="D4524" s="144"/>
      <c r="E4524" s="144"/>
      <c r="F4524" s="149" t="e">
        <f aca="false">IF(REF_DT&lt;=LastDay,INDEX(IntraMonth_Buckets,MATCH($A4524,IntraSumMonths,0),1),INDEX(BucketTable,MATCH($A4524,SumMonths,0),1))</f>
        <v>#N/A</v>
      </c>
      <c r="G4524" s="144" t="e">
        <f aca="false">INDEX(Book_Type,MATCH($B4524,Book,0),1)</f>
        <v>#N/A</v>
      </c>
      <c r="H4524" s="144" t="e">
        <f aca="false">$F4524&amp;$C4524</f>
        <v>#N/A</v>
      </c>
    </row>
    <row r="4525" customFormat="false" ht="12.75" hidden="false" customHeight="false" outlineLevel="0" collapsed="false">
      <c r="D4525" s="144"/>
      <c r="E4525" s="144"/>
      <c r="F4525" s="149" t="e">
        <f aca="false">IF(REF_DT&lt;=LastDay,INDEX(IntraMonth_Buckets,MATCH($A4525,IntraSumMonths,0),1),INDEX(BucketTable,MATCH($A4525,SumMonths,0),1))</f>
        <v>#N/A</v>
      </c>
      <c r="G4525" s="144" t="e">
        <f aca="false">INDEX(Book_Type,MATCH($B4525,Book,0),1)</f>
        <v>#N/A</v>
      </c>
      <c r="H4525" s="144" t="e">
        <f aca="false">$F4525&amp;$C4525</f>
        <v>#N/A</v>
      </c>
    </row>
    <row r="4526" customFormat="false" ht="12.75" hidden="false" customHeight="false" outlineLevel="0" collapsed="false">
      <c r="D4526" s="144"/>
      <c r="E4526" s="144"/>
      <c r="F4526" s="149" t="e">
        <f aca="false">IF(REF_DT&lt;=LastDay,INDEX(IntraMonth_Buckets,MATCH($A4526,IntraSumMonths,0),1),INDEX(BucketTable,MATCH($A4526,SumMonths,0),1))</f>
        <v>#N/A</v>
      </c>
      <c r="G4526" s="144" t="e">
        <f aca="false">INDEX(Book_Type,MATCH($B4526,Book,0),1)</f>
        <v>#N/A</v>
      </c>
      <c r="H4526" s="144" t="e">
        <f aca="false">$F4526&amp;$C4526</f>
        <v>#N/A</v>
      </c>
    </row>
    <row r="4527" customFormat="false" ht="12.75" hidden="false" customHeight="false" outlineLevel="0" collapsed="false">
      <c r="D4527" s="144"/>
      <c r="E4527" s="144"/>
      <c r="F4527" s="149" t="e">
        <f aca="false">IF(REF_DT&lt;=LastDay,INDEX(IntraMonth_Buckets,MATCH($A4527,IntraSumMonths,0),1),INDEX(BucketTable,MATCH($A4527,SumMonths,0),1))</f>
        <v>#N/A</v>
      </c>
      <c r="G4527" s="144" t="e">
        <f aca="false">INDEX(Book_Type,MATCH($B4527,Book,0),1)</f>
        <v>#N/A</v>
      </c>
      <c r="H4527" s="144" t="e">
        <f aca="false">$F4527&amp;$C4527</f>
        <v>#N/A</v>
      </c>
    </row>
    <row r="4528" customFormat="false" ht="12.75" hidden="false" customHeight="false" outlineLevel="0" collapsed="false">
      <c r="D4528" s="144"/>
      <c r="E4528" s="144"/>
      <c r="F4528" s="149" t="e">
        <f aca="false">IF(REF_DT&lt;=LastDay,INDEX(IntraMonth_Buckets,MATCH($A4528,IntraSumMonths,0),1),INDEX(BucketTable,MATCH($A4528,SumMonths,0),1))</f>
        <v>#N/A</v>
      </c>
      <c r="G4528" s="144" t="e">
        <f aca="false">INDEX(Book_Type,MATCH($B4528,Book,0),1)</f>
        <v>#N/A</v>
      </c>
      <c r="H4528" s="144" t="e">
        <f aca="false">$F4528&amp;$C4528</f>
        <v>#N/A</v>
      </c>
    </row>
    <row r="4529" customFormat="false" ht="12.75" hidden="false" customHeight="false" outlineLevel="0" collapsed="false">
      <c r="D4529" s="144"/>
      <c r="E4529" s="144"/>
      <c r="F4529" s="149" t="e">
        <f aca="false">IF(REF_DT&lt;=LastDay,INDEX(IntraMonth_Buckets,MATCH($A4529,IntraSumMonths,0),1),INDEX(BucketTable,MATCH($A4529,SumMonths,0),1))</f>
        <v>#N/A</v>
      </c>
      <c r="G4529" s="144" t="e">
        <f aca="false">INDEX(Book_Type,MATCH($B4529,Book,0),1)</f>
        <v>#N/A</v>
      </c>
      <c r="H4529" s="144" t="e">
        <f aca="false">$F4529&amp;$C4529</f>
        <v>#N/A</v>
      </c>
    </row>
    <row r="4530" customFormat="false" ht="12.75" hidden="false" customHeight="false" outlineLevel="0" collapsed="false">
      <c r="D4530" s="144"/>
      <c r="E4530" s="144"/>
      <c r="F4530" s="149" t="e">
        <f aca="false">IF(REF_DT&lt;=LastDay,INDEX(IntraMonth_Buckets,MATCH($A4530,IntraSumMonths,0),1),INDEX(BucketTable,MATCH($A4530,SumMonths,0),1))</f>
        <v>#N/A</v>
      </c>
      <c r="G4530" s="144" t="e">
        <f aca="false">INDEX(Book_Type,MATCH($B4530,Book,0),1)</f>
        <v>#N/A</v>
      </c>
      <c r="H4530" s="144" t="e">
        <f aca="false">$F4530&amp;$C4530</f>
        <v>#N/A</v>
      </c>
    </row>
    <row r="4531" customFormat="false" ht="12.75" hidden="false" customHeight="false" outlineLevel="0" collapsed="false">
      <c r="D4531" s="144"/>
      <c r="E4531" s="144"/>
      <c r="F4531" s="149" t="e">
        <f aca="false">IF(REF_DT&lt;=LastDay,INDEX(IntraMonth_Buckets,MATCH($A4531,IntraSumMonths,0),1),INDEX(BucketTable,MATCH($A4531,SumMonths,0),1))</f>
        <v>#N/A</v>
      </c>
      <c r="G4531" s="144" t="e">
        <f aca="false">INDEX(Book_Type,MATCH($B4531,Book,0),1)</f>
        <v>#N/A</v>
      </c>
      <c r="H4531" s="144" t="e">
        <f aca="false">$F4531&amp;$C4531</f>
        <v>#N/A</v>
      </c>
    </row>
    <row r="4532" customFormat="false" ht="12.75" hidden="false" customHeight="false" outlineLevel="0" collapsed="false">
      <c r="D4532" s="144"/>
      <c r="E4532" s="144"/>
      <c r="F4532" s="149" t="e">
        <f aca="false">IF(REF_DT&lt;=LastDay,INDEX(IntraMonth_Buckets,MATCH($A4532,IntraSumMonths,0),1),INDEX(BucketTable,MATCH($A4532,SumMonths,0),1))</f>
        <v>#N/A</v>
      </c>
      <c r="G4532" s="144" t="e">
        <f aca="false">INDEX(Book_Type,MATCH($B4532,Book,0),1)</f>
        <v>#N/A</v>
      </c>
      <c r="H4532" s="144" t="e">
        <f aca="false">$F4532&amp;$C4532</f>
        <v>#N/A</v>
      </c>
    </row>
    <row r="4533" customFormat="false" ht="12.75" hidden="false" customHeight="false" outlineLevel="0" collapsed="false">
      <c r="D4533" s="144"/>
      <c r="E4533" s="144"/>
      <c r="F4533" s="149" t="e">
        <f aca="false">IF(REF_DT&lt;=LastDay,INDEX(IntraMonth_Buckets,MATCH($A4533,IntraSumMonths,0),1),INDEX(BucketTable,MATCH($A4533,SumMonths,0),1))</f>
        <v>#N/A</v>
      </c>
      <c r="G4533" s="144" t="e">
        <f aca="false">INDEX(Book_Type,MATCH($B4533,Book,0),1)</f>
        <v>#N/A</v>
      </c>
      <c r="H4533" s="144" t="e">
        <f aca="false">$F4533&amp;$C4533</f>
        <v>#N/A</v>
      </c>
    </row>
    <row r="4534" customFormat="false" ht="12.75" hidden="false" customHeight="false" outlineLevel="0" collapsed="false">
      <c r="D4534" s="144"/>
      <c r="E4534" s="144"/>
      <c r="F4534" s="149" t="e">
        <f aca="false">IF(REF_DT&lt;=LastDay,INDEX(IntraMonth_Buckets,MATCH($A4534,IntraSumMonths,0),1),INDEX(BucketTable,MATCH($A4534,SumMonths,0),1))</f>
        <v>#N/A</v>
      </c>
      <c r="G4534" s="144" t="e">
        <f aca="false">INDEX(Book_Type,MATCH($B4534,Book,0),1)</f>
        <v>#N/A</v>
      </c>
      <c r="H4534" s="144" t="e">
        <f aca="false">$F4534&amp;$C4534</f>
        <v>#N/A</v>
      </c>
    </row>
    <row r="4535" customFormat="false" ht="12.75" hidden="false" customHeight="false" outlineLevel="0" collapsed="false">
      <c r="D4535" s="144"/>
      <c r="E4535" s="144"/>
      <c r="F4535" s="149" t="e">
        <f aca="false">IF(REF_DT&lt;=LastDay,INDEX(IntraMonth_Buckets,MATCH($A4535,IntraSumMonths,0),1),INDEX(BucketTable,MATCH($A4535,SumMonths,0),1))</f>
        <v>#N/A</v>
      </c>
      <c r="G4535" s="144" t="e">
        <f aca="false">INDEX(Book_Type,MATCH($B4535,Book,0),1)</f>
        <v>#N/A</v>
      </c>
      <c r="H4535" s="144" t="e">
        <f aca="false">$F4535&amp;$C4535</f>
        <v>#N/A</v>
      </c>
    </row>
    <row r="4536" customFormat="false" ht="12.75" hidden="false" customHeight="false" outlineLevel="0" collapsed="false">
      <c r="D4536" s="144"/>
      <c r="E4536" s="144"/>
      <c r="F4536" s="149" t="e">
        <f aca="false">IF(REF_DT&lt;=LastDay,INDEX(IntraMonth_Buckets,MATCH($A4536,IntraSumMonths,0),1),INDEX(BucketTable,MATCH($A4536,SumMonths,0),1))</f>
        <v>#N/A</v>
      </c>
      <c r="G4536" s="144" t="e">
        <f aca="false">INDEX(Book_Type,MATCH($B4536,Book,0),1)</f>
        <v>#N/A</v>
      </c>
      <c r="H4536" s="144" t="e">
        <f aca="false">$F4536&amp;$C4536</f>
        <v>#N/A</v>
      </c>
    </row>
    <row r="4537" customFormat="false" ht="12.75" hidden="false" customHeight="false" outlineLevel="0" collapsed="false">
      <c r="D4537" s="144"/>
      <c r="E4537" s="144"/>
      <c r="F4537" s="149" t="e">
        <f aca="false">IF(REF_DT&lt;=LastDay,INDEX(IntraMonth_Buckets,MATCH($A4537,IntraSumMonths,0),1),INDEX(BucketTable,MATCH($A4537,SumMonths,0),1))</f>
        <v>#N/A</v>
      </c>
      <c r="G4537" s="144" t="e">
        <f aca="false">INDEX(Book_Type,MATCH($B4537,Book,0),1)</f>
        <v>#N/A</v>
      </c>
      <c r="H4537" s="144" t="e">
        <f aca="false">$F4537&amp;$C4537</f>
        <v>#N/A</v>
      </c>
    </row>
    <row r="4538" customFormat="false" ht="12.75" hidden="false" customHeight="false" outlineLevel="0" collapsed="false">
      <c r="D4538" s="144"/>
      <c r="E4538" s="144"/>
      <c r="F4538" s="149" t="e">
        <f aca="false">IF(REF_DT&lt;=LastDay,INDEX(IntraMonth_Buckets,MATCH($A4538,IntraSumMonths,0),1),INDEX(BucketTable,MATCH($A4538,SumMonths,0),1))</f>
        <v>#N/A</v>
      </c>
      <c r="G4538" s="144" t="e">
        <f aca="false">INDEX(Book_Type,MATCH($B4538,Book,0),1)</f>
        <v>#N/A</v>
      </c>
      <c r="H4538" s="144" t="e">
        <f aca="false">$F4538&amp;$C4538</f>
        <v>#N/A</v>
      </c>
    </row>
    <row r="4539" customFormat="false" ht="12.75" hidden="false" customHeight="false" outlineLevel="0" collapsed="false">
      <c r="D4539" s="144"/>
      <c r="E4539" s="144"/>
      <c r="F4539" s="149" t="e">
        <f aca="false">IF(REF_DT&lt;=LastDay,INDEX(IntraMonth_Buckets,MATCH($A4539,IntraSumMonths,0),1),INDEX(BucketTable,MATCH($A4539,SumMonths,0),1))</f>
        <v>#N/A</v>
      </c>
      <c r="G4539" s="144" t="e">
        <f aca="false">INDEX(Book_Type,MATCH($B4539,Book,0),1)</f>
        <v>#N/A</v>
      </c>
      <c r="H4539" s="144" t="e">
        <f aca="false">$F4539&amp;$C4539</f>
        <v>#N/A</v>
      </c>
    </row>
    <row r="4540" customFormat="false" ht="12.75" hidden="false" customHeight="false" outlineLevel="0" collapsed="false">
      <c r="D4540" s="144"/>
      <c r="E4540" s="144"/>
      <c r="F4540" s="149" t="e">
        <f aca="false">IF(REF_DT&lt;=LastDay,INDEX(IntraMonth_Buckets,MATCH($A4540,IntraSumMonths,0),1),INDEX(BucketTable,MATCH($A4540,SumMonths,0),1))</f>
        <v>#N/A</v>
      </c>
      <c r="G4540" s="144" t="e">
        <f aca="false">INDEX(Book_Type,MATCH($B4540,Book,0),1)</f>
        <v>#N/A</v>
      </c>
      <c r="H4540" s="144" t="e">
        <f aca="false">$F4540&amp;$C4540</f>
        <v>#N/A</v>
      </c>
    </row>
    <row r="4541" customFormat="false" ht="12.75" hidden="false" customHeight="false" outlineLevel="0" collapsed="false">
      <c r="D4541" s="144"/>
      <c r="E4541" s="144"/>
      <c r="F4541" s="149" t="e">
        <f aca="false">IF(REF_DT&lt;=LastDay,INDEX(IntraMonth_Buckets,MATCH($A4541,IntraSumMonths,0),1),INDEX(BucketTable,MATCH($A4541,SumMonths,0),1))</f>
        <v>#N/A</v>
      </c>
      <c r="G4541" s="144" t="e">
        <f aca="false">INDEX(Book_Type,MATCH($B4541,Book,0),1)</f>
        <v>#N/A</v>
      </c>
      <c r="H4541" s="144" t="e">
        <f aca="false">$F4541&amp;$C4541</f>
        <v>#N/A</v>
      </c>
    </row>
    <row r="4542" customFormat="false" ht="12.75" hidden="false" customHeight="false" outlineLevel="0" collapsed="false">
      <c r="D4542" s="144"/>
      <c r="E4542" s="144"/>
      <c r="F4542" s="149" t="e">
        <f aca="false">IF(REF_DT&lt;=LastDay,INDEX(IntraMonth_Buckets,MATCH($A4542,IntraSumMonths,0),1),INDEX(BucketTable,MATCH($A4542,SumMonths,0),1))</f>
        <v>#N/A</v>
      </c>
      <c r="G4542" s="144" t="e">
        <f aca="false">INDEX(Book_Type,MATCH($B4542,Book,0),1)</f>
        <v>#N/A</v>
      </c>
      <c r="H4542" s="144" t="e">
        <f aca="false">$F4542&amp;$C4542</f>
        <v>#N/A</v>
      </c>
    </row>
    <row r="4543" customFormat="false" ht="12.75" hidden="false" customHeight="false" outlineLevel="0" collapsed="false">
      <c r="D4543" s="144"/>
      <c r="E4543" s="144"/>
      <c r="F4543" s="149" t="e">
        <f aca="false">IF(REF_DT&lt;=LastDay,INDEX(IntraMonth_Buckets,MATCH($A4543,IntraSumMonths,0),1),INDEX(BucketTable,MATCH($A4543,SumMonths,0),1))</f>
        <v>#N/A</v>
      </c>
      <c r="G4543" s="144" t="e">
        <f aca="false">INDEX(Book_Type,MATCH($B4543,Book,0),1)</f>
        <v>#N/A</v>
      </c>
      <c r="H4543" s="144" t="e">
        <f aca="false">$F4543&amp;$C4543</f>
        <v>#N/A</v>
      </c>
    </row>
    <row r="4544" customFormat="false" ht="12.75" hidden="false" customHeight="false" outlineLevel="0" collapsed="false">
      <c r="D4544" s="144"/>
      <c r="E4544" s="144"/>
      <c r="F4544" s="149" t="e">
        <f aca="false">IF(REF_DT&lt;=LastDay,INDEX(IntraMonth_Buckets,MATCH($A4544,IntraSumMonths,0),1),INDEX(BucketTable,MATCH($A4544,SumMonths,0),1))</f>
        <v>#N/A</v>
      </c>
      <c r="G4544" s="144" t="e">
        <f aca="false">INDEX(Book_Type,MATCH($B4544,Book,0),1)</f>
        <v>#N/A</v>
      </c>
      <c r="H4544" s="144" t="e">
        <f aca="false">$F4544&amp;$C4544</f>
        <v>#N/A</v>
      </c>
    </row>
    <row r="4545" customFormat="false" ht="12.75" hidden="false" customHeight="false" outlineLevel="0" collapsed="false">
      <c r="D4545" s="144"/>
      <c r="E4545" s="144"/>
      <c r="F4545" s="149" t="e">
        <f aca="false">IF(REF_DT&lt;=LastDay,INDEX(IntraMonth_Buckets,MATCH($A4545,IntraSumMonths,0),1),INDEX(BucketTable,MATCH($A4545,SumMonths,0),1))</f>
        <v>#N/A</v>
      </c>
      <c r="G4545" s="144" t="e">
        <f aca="false">INDEX(Book_Type,MATCH($B4545,Book,0),1)</f>
        <v>#N/A</v>
      </c>
      <c r="H4545" s="144" t="e">
        <f aca="false">$F4545&amp;$C4545</f>
        <v>#N/A</v>
      </c>
    </row>
    <row r="4546" customFormat="false" ht="12.75" hidden="false" customHeight="false" outlineLevel="0" collapsed="false">
      <c r="D4546" s="144"/>
      <c r="E4546" s="144"/>
      <c r="F4546" s="149" t="e">
        <f aca="false">IF(REF_DT&lt;=LastDay,INDEX(IntraMonth_Buckets,MATCH($A4546,IntraSumMonths,0),1),INDEX(BucketTable,MATCH($A4546,SumMonths,0),1))</f>
        <v>#N/A</v>
      </c>
      <c r="G4546" s="144" t="e">
        <f aca="false">INDEX(Book_Type,MATCH($B4546,Book,0),1)</f>
        <v>#N/A</v>
      </c>
      <c r="H4546" s="144" t="e">
        <f aca="false">$F4546&amp;$C4546</f>
        <v>#N/A</v>
      </c>
    </row>
    <row r="4547" customFormat="false" ht="12.75" hidden="false" customHeight="false" outlineLevel="0" collapsed="false">
      <c r="D4547" s="144"/>
      <c r="E4547" s="144"/>
      <c r="F4547" s="149" t="e">
        <f aca="false">IF(REF_DT&lt;=LastDay,INDEX(IntraMonth_Buckets,MATCH($A4547,IntraSumMonths,0),1),INDEX(BucketTable,MATCH($A4547,SumMonths,0),1))</f>
        <v>#N/A</v>
      </c>
      <c r="G4547" s="144" t="e">
        <f aca="false">INDEX(Book_Type,MATCH($B4547,Book,0),1)</f>
        <v>#N/A</v>
      </c>
      <c r="H4547" s="144" t="e">
        <f aca="false">$F4547&amp;$C4547</f>
        <v>#N/A</v>
      </c>
    </row>
    <row r="4548" customFormat="false" ht="12.75" hidden="false" customHeight="false" outlineLevel="0" collapsed="false">
      <c r="D4548" s="144"/>
      <c r="E4548" s="144"/>
      <c r="F4548" s="149" t="e">
        <f aca="false">IF(REF_DT&lt;=LastDay,INDEX(IntraMonth_Buckets,MATCH($A4548,IntraSumMonths,0),1),INDEX(BucketTable,MATCH($A4548,SumMonths,0),1))</f>
        <v>#N/A</v>
      </c>
      <c r="G4548" s="144" t="e">
        <f aca="false">INDEX(Book_Type,MATCH($B4548,Book,0),1)</f>
        <v>#N/A</v>
      </c>
      <c r="H4548" s="144" t="e">
        <f aca="false">$F4548&amp;$C4548</f>
        <v>#N/A</v>
      </c>
    </row>
    <row r="4549" customFormat="false" ht="12.75" hidden="false" customHeight="false" outlineLevel="0" collapsed="false">
      <c r="D4549" s="144"/>
      <c r="E4549" s="144"/>
      <c r="F4549" s="149" t="e">
        <f aca="false">IF(REF_DT&lt;=LastDay,INDEX(IntraMonth_Buckets,MATCH($A4549,IntraSumMonths,0),1),INDEX(BucketTable,MATCH($A4549,SumMonths,0),1))</f>
        <v>#N/A</v>
      </c>
      <c r="G4549" s="144" t="e">
        <f aca="false">INDEX(Book_Type,MATCH($B4549,Book,0),1)</f>
        <v>#N/A</v>
      </c>
      <c r="H4549" s="144" t="e">
        <f aca="false">$F4549&amp;$C4549</f>
        <v>#N/A</v>
      </c>
    </row>
    <row r="4550" customFormat="false" ht="12.75" hidden="false" customHeight="false" outlineLevel="0" collapsed="false">
      <c r="D4550" s="144"/>
      <c r="E4550" s="144"/>
      <c r="F4550" s="149" t="e">
        <f aca="false">IF(REF_DT&lt;=LastDay,INDEX(IntraMonth_Buckets,MATCH($A4550,IntraSumMonths,0),1),INDEX(BucketTable,MATCH($A4550,SumMonths,0),1))</f>
        <v>#N/A</v>
      </c>
      <c r="G4550" s="144" t="e">
        <f aca="false">INDEX(Book_Type,MATCH($B4550,Book,0),1)</f>
        <v>#N/A</v>
      </c>
      <c r="H4550" s="144" t="e">
        <f aca="false">$F4550&amp;$C4550</f>
        <v>#N/A</v>
      </c>
    </row>
    <row r="4551" customFormat="false" ht="12.75" hidden="false" customHeight="false" outlineLevel="0" collapsed="false">
      <c r="D4551" s="144"/>
      <c r="E4551" s="144"/>
      <c r="F4551" s="149" t="e">
        <f aca="false">IF(REF_DT&lt;=LastDay,INDEX(IntraMonth_Buckets,MATCH($A4551,IntraSumMonths,0),1),INDEX(BucketTable,MATCH($A4551,SumMonths,0),1))</f>
        <v>#N/A</v>
      </c>
      <c r="G4551" s="144" t="e">
        <f aca="false">INDEX(Book_Type,MATCH($B4551,Book,0),1)</f>
        <v>#N/A</v>
      </c>
      <c r="H4551" s="144" t="e">
        <f aca="false">$F4551&amp;$C4551</f>
        <v>#N/A</v>
      </c>
    </row>
    <row r="4552" customFormat="false" ht="12.75" hidden="false" customHeight="false" outlineLevel="0" collapsed="false">
      <c r="D4552" s="144"/>
      <c r="E4552" s="144"/>
      <c r="F4552" s="149" t="e">
        <f aca="false">IF(REF_DT&lt;=LastDay,INDEX(IntraMonth_Buckets,MATCH($A4552,IntraSumMonths,0),1),INDEX(BucketTable,MATCH($A4552,SumMonths,0),1))</f>
        <v>#N/A</v>
      </c>
      <c r="G4552" s="144" t="e">
        <f aca="false">INDEX(Book_Type,MATCH($B4552,Book,0),1)</f>
        <v>#N/A</v>
      </c>
      <c r="H4552" s="144" t="e">
        <f aca="false">$F4552&amp;$C4552</f>
        <v>#N/A</v>
      </c>
    </row>
    <row r="4553" customFormat="false" ht="12.75" hidden="false" customHeight="false" outlineLevel="0" collapsed="false">
      <c r="D4553" s="144"/>
      <c r="E4553" s="144"/>
      <c r="F4553" s="149" t="e">
        <f aca="false">IF(REF_DT&lt;=LastDay,INDEX(IntraMonth_Buckets,MATCH($A4553,IntraSumMonths,0),1),INDEX(BucketTable,MATCH($A4553,SumMonths,0),1))</f>
        <v>#N/A</v>
      </c>
      <c r="G4553" s="144" t="e">
        <f aca="false">INDEX(Book_Type,MATCH($B4553,Book,0),1)</f>
        <v>#N/A</v>
      </c>
      <c r="H4553" s="144" t="e">
        <f aca="false">$F4553&amp;$C4553</f>
        <v>#N/A</v>
      </c>
    </row>
    <row r="4554" customFormat="false" ht="12.75" hidden="false" customHeight="false" outlineLevel="0" collapsed="false">
      <c r="D4554" s="144"/>
      <c r="E4554" s="144"/>
      <c r="F4554" s="149" t="e">
        <f aca="false">IF(REF_DT&lt;=LastDay,INDEX(IntraMonth_Buckets,MATCH($A4554,IntraSumMonths,0),1),INDEX(BucketTable,MATCH($A4554,SumMonths,0),1))</f>
        <v>#N/A</v>
      </c>
      <c r="G4554" s="144" t="e">
        <f aca="false">INDEX(Book_Type,MATCH($B4554,Book,0),1)</f>
        <v>#N/A</v>
      </c>
      <c r="H4554" s="144" t="e">
        <f aca="false">$F4554&amp;$C4554</f>
        <v>#N/A</v>
      </c>
    </row>
    <row r="4555" customFormat="false" ht="12.75" hidden="false" customHeight="false" outlineLevel="0" collapsed="false">
      <c r="D4555" s="144"/>
      <c r="E4555" s="144"/>
      <c r="F4555" s="149" t="e">
        <f aca="false">IF(REF_DT&lt;=LastDay,INDEX(IntraMonth_Buckets,MATCH($A4555,IntraSumMonths,0),1),INDEX(BucketTable,MATCH($A4555,SumMonths,0),1))</f>
        <v>#N/A</v>
      </c>
      <c r="G4555" s="144" t="e">
        <f aca="false">INDEX(Book_Type,MATCH($B4555,Book,0),1)</f>
        <v>#N/A</v>
      </c>
      <c r="H4555" s="144" t="e">
        <f aca="false">$F4555&amp;$C4555</f>
        <v>#N/A</v>
      </c>
    </row>
    <row r="4556" customFormat="false" ht="12.75" hidden="false" customHeight="false" outlineLevel="0" collapsed="false">
      <c r="D4556" s="144"/>
      <c r="E4556" s="144"/>
      <c r="F4556" s="149" t="e">
        <f aca="false">IF(REF_DT&lt;=LastDay,INDEX(IntraMonth_Buckets,MATCH($A4556,IntraSumMonths,0),1),INDEX(BucketTable,MATCH($A4556,SumMonths,0),1))</f>
        <v>#N/A</v>
      </c>
      <c r="G4556" s="144" t="e">
        <f aca="false">INDEX(Book_Type,MATCH($B4556,Book,0),1)</f>
        <v>#N/A</v>
      </c>
      <c r="H4556" s="144" t="e">
        <f aca="false">$F4556&amp;$C4556</f>
        <v>#N/A</v>
      </c>
    </row>
    <row r="4557" customFormat="false" ht="12.75" hidden="false" customHeight="false" outlineLevel="0" collapsed="false">
      <c r="D4557" s="144"/>
      <c r="E4557" s="144"/>
      <c r="F4557" s="149" t="e">
        <f aca="false">IF(REF_DT&lt;=LastDay,INDEX(IntraMonth_Buckets,MATCH($A4557,IntraSumMonths,0),1),INDEX(BucketTable,MATCH($A4557,SumMonths,0),1))</f>
        <v>#N/A</v>
      </c>
      <c r="G4557" s="144" t="e">
        <f aca="false">INDEX(Book_Type,MATCH($B4557,Book,0),1)</f>
        <v>#N/A</v>
      </c>
      <c r="H4557" s="144" t="e">
        <f aca="false">$F4557&amp;$C4557</f>
        <v>#N/A</v>
      </c>
    </row>
    <row r="4558" customFormat="false" ht="12.75" hidden="false" customHeight="false" outlineLevel="0" collapsed="false">
      <c r="D4558" s="144"/>
      <c r="E4558" s="144"/>
      <c r="F4558" s="149" t="e">
        <f aca="false">IF(REF_DT&lt;=LastDay,INDEX(IntraMonth_Buckets,MATCH($A4558,IntraSumMonths,0),1),INDEX(BucketTable,MATCH($A4558,SumMonths,0),1))</f>
        <v>#N/A</v>
      </c>
      <c r="G4558" s="144" t="e">
        <f aca="false">INDEX(Book_Type,MATCH($B4558,Book,0),1)</f>
        <v>#N/A</v>
      </c>
      <c r="H4558" s="144" t="e">
        <f aca="false">$F4558&amp;$C4558</f>
        <v>#N/A</v>
      </c>
    </row>
    <row r="4559" customFormat="false" ht="12.75" hidden="false" customHeight="false" outlineLevel="0" collapsed="false">
      <c r="D4559" s="144"/>
      <c r="E4559" s="144"/>
      <c r="F4559" s="149" t="e">
        <f aca="false">IF(REF_DT&lt;=LastDay,INDEX(IntraMonth_Buckets,MATCH($A4559,IntraSumMonths,0),1),INDEX(BucketTable,MATCH($A4559,SumMonths,0),1))</f>
        <v>#N/A</v>
      </c>
      <c r="G4559" s="144" t="e">
        <f aca="false">INDEX(Book_Type,MATCH($B4559,Book,0),1)</f>
        <v>#N/A</v>
      </c>
      <c r="H4559" s="144" t="e">
        <f aca="false">$F4559&amp;$C4559</f>
        <v>#N/A</v>
      </c>
    </row>
    <row r="4560" customFormat="false" ht="12.75" hidden="false" customHeight="false" outlineLevel="0" collapsed="false">
      <c r="D4560" s="144"/>
      <c r="E4560" s="144"/>
      <c r="F4560" s="149" t="e">
        <f aca="false">IF(REF_DT&lt;=LastDay,INDEX(IntraMonth_Buckets,MATCH($A4560,IntraSumMonths,0),1),INDEX(BucketTable,MATCH($A4560,SumMonths,0),1))</f>
        <v>#N/A</v>
      </c>
      <c r="G4560" s="144" t="e">
        <f aca="false">INDEX(Book_Type,MATCH($B4560,Book,0),1)</f>
        <v>#N/A</v>
      </c>
      <c r="H4560" s="144" t="e">
        <f aca="false">$F4560&amp;$C4560</f>
        <v>#N/A</v>
      </c>
    </row>
    <row r="4561" customFormat="false" ht="12.75" hidden="false" customHeight="false" outlineLevel="0" collapsed="false">
      <c r="D4561" s="144"/>
      <c r="E4561" s="144"/>
      <c r="F4561" s="149" t="e">
        <f aca="false">IF(REF_DT&lt;=LastDay,INDEX(IntraMonth_Buckets,MATCH($A4561,IntraSumMonths,0),1),INDEX(BucketTable,MATCH($A4561,SumMonths,0),1))</f>
        <v>#N/A</v>
      </c>
      <c r="G4561" s="144" t="e">
        <f aca="false">INDEX(Book_Type,MATCH($B4561,Book,0),1)</f>
        <v>#N/A</v>
      </c>
      <c r="H4561" s="144" t="e">
        <f aca="false">$F4561&amp;$C4561</f>
        <v>#N/A</v>
      </c>
    </row>
    <row r="4562" customFormat="false" ht="12.75" hidden="false" customHeight="false" outlineLevel="0" collapsed="false">
      <c r="D4562" s="144"/>
      <c r="E4562" s="144"/>
      <c r="F4562" s="149" t="e">
        <f aca="false">IF(REF_DT&lt;=LastDay,INDEX(IntraMonth_Buckets,MATCH($A4562,IntraSumMonths,0),1),INDEX(BucketTable,MATCH($A4562,SumMonths,0),1))</f>
        <v>#N/A</v>
      </c>
      <c r="G4562" s="144" t="e">
        <f aca="false">INDEX(Book_Type,MATCH($B4562,Book,0),1)</f>
        <v>#N/A</v>
      </c>
      <c r="H4562" s="144" t="e">
        <f aca="false">$F4562&amp;$C4562</f>
        <v>#N/A</v>
      </c>
    </row>
    <row r="4563" customFormat="false" ht="12.75" hidden="false" customHeight="false" outlineLevel="0" collapsed="false">
      <c r="D4563" s="144"/>
      <c r="E4563" s="144"/>
      <c r="F4563" s="149" t="e">
        <f aca="false">IF(REF_DT&lt;=LastDay,INDEX(IntraMonth_Buckets,MATCH($A4563,IntraSumMonths,0),1),INDEX(BucketTable,MATCH($A4563,SumMonths,0),1))</f>
        <v>#N/A</v>
      </c>
      <c r="G4563" s="144" t="e">
        <f aca="false">INDEX(Book_Type,MATCH($B4563,Book,0),1)</f>
        <v>#N/A</v>
      </c>
      <c r="H4563" s="144" t="e">
        <f aca="false">$F4563&amp;$C4563</f>
        <v>#N/A</v>
      </c>
    </row>
    <row r="4564" customFormat="false" ht="12.75" hidden="false" customHeight="false" outlineLevel="0" collapsed="false">
      <c r="D4564" s="144"/>
      <c r="E4564" s="144"/>
      <c r="F4564" s="149" t="e">
        <f aca="false">IF(REF_DT&lt;=LastDay,INDEX(IntraMonth_Buckets,MATCH($A4564,IntraSumMonths,0),1),INDEX(BucketTable,MATCH($A4564,SumMonths,0),1))</f>
        <v>#N/A</v>
      </c>
      <c r="G4564" s="144" t="e">
        <f aca="false">INDEX(Book_Type,MATCH($B4564,Book,0),1)</f>
        <v>#N/A</v>
      </c>
      <c r="H4564" s="144" t="e">
        <f aca="false">$F4564&amp;$C4564</f>
        <v>#N/A</v>
      </c>
    </row>
    <row r="4565" customFormat="false" ht="12.75" hidden="false" customHeight="false" outlineLevel="0" collapsed="false">
      <c r="D4565" s="144"/>
      <c r="E4565" s="144"/>
      <c r="F4565" s="149" t="e">
        <f aca="false">IF(REF_DT&lt;=LastDay,INDEX(IntraMonth_Buckets,MATCH($A4565,IntraSumMonths,0),1),INDEX(BucketTable,MATCH($A4565,SumMonths,0),1))</f>
        <v>#N/A</v>
      </c>
      <c r="G4565" s="144" t="e">
        <f aca="false">INDEX(Book_Type,MATCH($B4565,Book,0),1)</f>
        <v>#N/A</v>
      </c>
      <c r="H4565" s="144" t="e">
        <f aca="false">$F4565&amp;$C4565</f>
        <v>#N/A</v>
      </c>
    </row>
    <row r="4566" customFormat="false" ht="12.75" hidden="false" customHeight="false" outlineLevel="0" collapsed="false">
      <c r="D4566" s="144"/>
      <c r="E4566" s="144"/>
      <c r="F4566" s="149" t="e">
        <f aca="false">IF(REF_DT&lt;=LastDay,INDEX(IntraMonth_Buckets,MATCH($A4566,IntraSumMonths,0),1),INDEX(BucketTable,MATCH($A4566,SumMonths,0),1))</f>
        <v>#N/A</v>
      </c>
      <c r="G4566" s="144" t="e">
        <f aca="false">INDEX(Book_Type,MATCH($B4566,Book,0),1)</f>
        <v>#N/A</v>
      </c>
      <c r="H4566" s="144" t="e">
        <f aca="false">$F4566&amp;$C4566</f>
        <v>#N/A</v>
      </c>
    </row>
    <row r="4567" customFormat="false" ht="12.75" hidden="false" customHeight="false" outlineLevel="0" collapsed="false">
      <c r="D4567" s="144"/>
      <c r="E4567" s="144"/>
      <c r="F4567" s="149" t="e">
        <f aca="false">IF(REF_DT&lt;=LastDay,INDEX(IntraMonth_Buckets,MATCH($A4567,IntraSumMonths,0),1),INDEX(BucketTable,MATCH($A4567,SumMonths,0),1))</f>
        <v>#N/A</v>
      </c>
      <c r="G4567" s="144" t="e">
        <f aca="false">INDEX(Book_Type,MATCH($B4567,Book,0),1)</f>
        <v>#N/A</v>
      </c>
      <c r="H4567" s="144" t="e">
        <f aca="false">$F4567&amp;$C4567</f>
        <v>#N/A</v>
      </c>
    </row>
    <row r="4568" customFormat="false" ht="12.75" hidden="false" customHeight="false" outlineLevel="0" collapsed="false">
      <c r="D4568" s="144"/>
      <c r="E4568" s="144"/>
      <c r="F4568" s="149" t="e">
        <f aca="false">IF(REF_DT&lt;=LastDay,INDEX(IntraMonth_Buckets,MATCH($A4568,IntraSumMonths,0),1),INDEX(BucketTable,MATCH($A4568,SumMonths,0),1))</f>
        <v>#N/A</v>
      </c>
      <c r="G4568" s="144" t="e">
        <f aca="false">INDEX(Book_Type,MATCH($B4568,Book,0),1)</f>
        <v>#N/A</v>
      </c>
      <c r="H4568" s="144" t="e">
        <f aca="false">$F4568&amp;$C4568</f>
        <v>#N/A</v>
      </c>
    </row>
    <row r="4569" customFormat="false" ht="12.75" hidden="false" customHeight="false" outlineLevel="0" collapsed="false">
      <c r="D4569" s="144"/>
      <c r="E4569" s="144"/>
      <c r="F4569" s="149" t="e">
        <f aca="false">IF(REF_DT&lt;=LastDay,INDEX(IntraMonth_Buckets,MATCH($A4569,IntraSumMonths,0),1),INDEX(BucketTable,MATCH($A4569,SumMonths,0),1))</f>
        <v>#N/A</v>
      </c>
      <c r="G4569" s="144" t="e">
        <f aca="false">INDEX(Book_Type,MATCH($B4569,Book,0),1)</f>
        <v>#N/A</v>
      </c>
      <c r="H4569" s="144" t="e">
        <f aca="false">$F4569&amp;$C4569</f>
        <v>#N/A</v>
      </c>
    </row>
    <row r="4570" customFormat="false" ht="12.75" hidden="false" customHeight="false" outlineLevel="0" collapsed="false">
      <c r="D4570" s="144"/>
      <c r="E4570" s="144"/>
      <c r="F4570" s="149" t="e">
        <f aca="false">IF(REF_DT&lt;=LastDay,INDEX(IntraMonth_Buckets,MATCH($A4570,IntraSumMonths,0),1),INDEX(BucketTable,MATCH($A4570,SumMonths,0),1))</f>
        <v>#N/A</v>
      </c>
      <c r="G4570" s="144" t="e">
        <f aca="false">INDEX(Book_Type,MATCH($B4570,Book,0),1)</f>
        <v>#N/A</v>
      </c>
      <c r="H4570" s="144" t="e">
        <f aca="false">$F4570&amp;$C4570</f>
        <v>#N/A</v>
      </c>
    </row>
    <row r="4571" customFormat="false" ht="12.75" hidden="false" customHeight="false" outlineLevel="0" collapsed="false">
      <c r="D4571" s="144"/>
      <c r="E4571" s="144"/>
      <c r="F4571" s="149" t="e">
        <f aca="false">IF(REF_DT&lt;=LastDay,INDEX(IntraMonth_Buckets,MATCH($A4571,IntraSumMonths,0),1),INDEX(BucketTable,MATCH($A4571,SumMonths,0),1))</f>
        <v>#N/A</v>
      </c>
      <c r="G4571" s="144" t="e">
        <f aca="false">INDEX(Book_Type,MATCH($B4571,Book,0),1)</f>
        <v>#N/A</v>
      </c>
      <c r="H4571" s="144" t="e">
        <f aca="false">$F4571&amp;$C4571</f>
        <v>#N/A</v>
      </c>
    </row>
    <row r="4572" customFormat="false" ht="12.75" hidden="false" customHeight="false" outlineLevel="0" collapsed="false">
      <c r="D4572" s="144"/>
      <c r="E4572" s="144"/>
      <c r="F4572" s="149" t="e">
        <f aca="false">IF(REF_DT&lt;=LastDay,INDEX(IntraMonth_Buckets,MATCH($A4572,IntraSumMonths,0),1),INDEX(BucketTable,MATCH($A4572,SumMonths,0),1))</f>
        <v>#N/A</v>
      </c>
      <c r="G4572" s="144" t="e">
        <f aca="false">INDEX(Book_Type,MATCH($B4572,Book,0),1)</f>
        <v>#N/A</v>
      </c>
      <c r="H4572" s="144" t="e">
        <f aca="false">$F4572&amp;$C4572</f>
        <v>#N/A</v>
      </c>
    </row>
    <row r="4573" customFormat="false" ht="12.75" hidden="false" customHeight="false" outlineLevel="0" collapsed="false">
      <c r="D4573" s="144"/>
      <c r="E4573" s="144"/>
      <c r="F4573" s="149" t="e">
        <f aca="false">IF(REF_DT&lt;=LastDay,INDEX(IntraMonth_Buckets,MATCH($A4573,IntraSumMonths,0),1),INDEX(BucketTable,MATCH($A4573,SumMonths,0),1))</f>
        <v>#N/A</v>
      </c>
      <c r="G4573" s="144" t="e">
        <f aca="false">INDEX(Book_Type,MATCH($B4573,Book,0),1)</f>
        <v>#N/A</v>
      </c>
      <c r="H4573" s="144" t="e">
        <f aca="false">$F4573&amp;$C4573</f>
        <v>#N/A</v>
      </c>
    </row>
    <row r="4574" customFormat="false" ht="12.75" hidden="false" customHeight="false" outlineLevel="0" collapsed="false">
      <c r="D4574" s="144"/>
      <c r="E4574" s="144"/>
      <c r="F4574" s="149" t="e">
        <f aca="false">IF(REF_DT&lt;=LastDay,INDEX(IntraMonth_Buckets,MATCH($A4574,IntraSumMonths,0),1),INDEX(BucketTable,MATCH($A4574,SumMonths,0),1))</f>
        <v>#N/A</v>
      </c>
      <c r="G4574" s="144" t="e">
        <f aca="false">INDEX(Book_Type,MATCH($B4574,Book,0),1)</f>
        <v>#N/A</v>
      </c>
      <c r="H4574" s="144" t="e">
        <f aca="false">$F4574&amp;$C4574</f>
        <v>#N/A</v>
      </c>
    </row>
    <row r="4575" customFormat="false" ht="12.75" hidden="false" customHeight="false" outlineLevel="0" collapsed="false">
      <c r="D4575" s="144"/>
      <c r="E4575" s="144"/>
      <c r="F4575" s="149" t="e">
        <f aca="false">IF(REF_DT&lt;=LastDay,INDEX(IntraMonth_Buckets,MATCH($A4575,IntraSumMonths,0),1),INDEX(BucketTable,MATCH($A4575,SumMonths,0),1))</f>
        <v>#N/A</v>
      </c>
      <c r="G4575" s="144" t="e">
        <f aca="false">INDEX(Book_Type,MATCH($B4575,Book,0),1)</f>
        <v>#N/A</v>
      </c>
      <c r="H4575" s="144" t="e">
        <f aca="false">$F4575&amp;$C4575</f>
        <v>#N/A</v>
      </c>
    </row>
    <row r="4576" customFormat="false" ht="12.75" hidden="false" customHeight="false" outlineLevel="0" collapsed="false">
      <c r="D4576" s="144"/>
      <c r="E4576" s="144"/>
      <c r="F4576" s="149" t="e">
        <f aca="false">IF(REF_DT&lt;=LastDay,INDEX(IntraMonth_Buckets,MATCH($A4576,IntraSumMonths,0),1),INDEX(BucketTable,MATCH($A4576,SumMonths,0),1))</f>
        <v>#N/A</v>
      </c>
      <c r="G4576" s="144" t="e">
        <f aca="false">INDEX(Book_Type,MATCH($B4576,Book,0),1)</f>
        <v>#N/A</v>
      </c>
      <c r="H4576" s="144" t="e">
        <f aca="false">$F4576&amp;$C4576</f>
        <v>#N/A</v>
      </c>
    </row>
    <row r="4577" customFormat="false" ht="12.75" hidden="false" customHeight="false" outlineLevel="0" collapsed="false">
      <c r="D4577" s="144"/>
      <c r="E4577" s="144"/>
      <c r="F4577" s="149" t="e">
        <f aca="false">IF(REF_DT&lt;=LastDay,INDEX(IntraMonth_Buckets,MATCH($A4577,IntraSumMonths,0),1),INDEX(BucketTable,MATCH($A4577,SumMonths,0),1))</f>
        <v>#N/A</v>
      </c>
      <c r="G4577" s="144" t="e">
        <f aca="false">INDEX(Book_Type,MATCH($B4577,Book,0),1)</f>
        <v>#N/A</v>
      </c>
      <c r="H4577" s="144" t="e">
        <f aca="false">$F4577&amp;$C4577</f>
        <v>#N/A</v>
      </c>
    </row>
    <row r="4578" customFormat="false" ht="12.75" hidden="false" customHeight="false" outlineLevel="0" collapsed="false">
      <c r="D4578" s="144"/>
      <c r="E4578" s="144"/>
      <c r="F4578" s="149" t="e">
        <f aca="false">IF(REF_DT&lt;=LastDay,INDEX(IntraMonth_Buckets,MATCH($A4578,IntraSumMonths,0),1),INDEX(BucketTable,MATCH($A4578,SumMonths,0),1))</f>
        <v>#N/A</v>
      </c>
      <c r="G4578" s="144" t="e">
        <f aca="false">INDEX(Book_Type,MATCH($B4578,Book,0),1)</f>
        <v>#N/A</v>
      </c>
      <c r="H4578" s="144" t="e">
        <f aca="false">$F4578&amp;$C4578</f>
        <v>#N/A</v>
      </c>
    </row>
    <row r="4579" customFormat="false" ht="12.75" hidden="false" customHeight="false" outlineLevel="0" collapsed="false">
      <c r="D4579" s="144"/>
      <c r="E4579" s="144"/>
      <c r="F4579" s="149" t="e">
        <f aca="false">IF(REF_DT&lt;=LastDay,INDEX(IntraMonth_Buckets,MATCH($A4579,IntraSumMonths,0),1),INDEX(BucketTable,MATCH($A4579,SumMonths,0),1))</f>
        <v>#N/A</v>
      </c>
      <c r="G4579" s="144" t="e">
        <f aca="false">INDEX(Book_Type,MATCH($B4579,Book,0),1)</f>
        <v>#N/A</v>
      </c>
      <c r="H4579" s="144" t="e">
        <f aca="false">$F4579&amp;$C4579</f>
        <v>#N/A</v>
      </c>
    </row>
    <row r="4580" customFormat="false" ht="12.75" hidden="false" customHeight="false" outlineLevel="0" collapsed="false">
      <c r="D4580" s="144"/>
      <c r="E4580" s="144"/>
      <c r="F4580" s="149" t="e">
        <f aca="false">IF(REF_DT&lt;=LastDay,INDEX(IntraMonth_Buckets,MATCH($A4580,IntraSumMonths,0),1),INDEX(BucketTable,MATCH($A4580,SumMonths,0),1))</f>
        <v>#N/A</v>
      </c>
      <c r="G4580" s="144" t="e">
        <f aca="false">INDEX(Book_Type,MATCH($B4580,Book,0),1)</f>
        <v>#N/A</v>
      </c>
      <c r="H4580" s="144" t="e">
        <f aca="false">$F4580&amp;$C4580</f>
        <v>#N/A</v>
      </c>
    </row>
    <row r="4581" customFormat="false" ht="12.75" hidden="false" customHeight="false" outlineLevel="0" collapsed="false">
      <c r="D4581" s="144"/>
      <c r="E4581" s="144"/>
      <c r="F4581" s="149" t="e">
        <f aca="false">IF(REF_DT&lt;=LastDay,INDEX(IntraMonth_Buckets,MATCH($A4581,IntraSumMonths,0),1),INDEX(BucketTable,MATCH($A4581,SumMonths,0),1))</f>
        <v>#N/A</v>
      </c>
      <c r="G4581" s="144" t="e">
        <f aca="false">INDEX(Book_Type,MATCH($B4581,Book,0),1)</f>
        <v>#N/A</v>
      </c>
      <c r="H4581" s="144" t="e">
        <f aca="false">$F4581&amp;$C4581</f>
        <v>#N/A</v>
      </c>
    </row>
    <row r="4582" customFormat="false" ht="12.75" hidden="false" customHeight="false" outlineLevel="0" collapsed="false">
      <c r="D4582" s="144"/>
      <c r="E4582" s="144"/>
      <c r="F4582" s="149" t="e">
        <f aca="false">IF(REF_DT&lt;=LastDay,INDEX(IntraMonth_Buckets,MATCH($A4582,IntraSumMonths,0),1),INDEX(BucketTable,MATCH($A4582,SumMonths,0),1))</f>
        <v>#N/A</v>
      </c>
      <c r="G4582" s="144" t="e">
        <f aca="false">INDEX(Book_Type,MATCH($B4582,Book,0),1)</f>
        <v>#N/A</v>
      </c>
      <c r="H4582" s="144" t="e">
        <f aca="false">$F4582&amp;$C4582</f>
        <v>#N/A</v>
      </c>
    </row>
    <row r="4583" customFormat="false" ht="12.75" hidden="false" customHeight="false" outlineLevel="0" collapsed="false">
      <c r="D4583" s="144"/>
      <c r="E4583" s="144"/>
      <c r="F4583" s="149" t="e">
        <f aca="false">IF(REF_DT&lt;=LastDay,INDEX(IntraMonth_Buckets,MATCH($A4583,IntraSumMonths,0),1),INDEX(BucketTable,MATCH($A4583,SumMonths,0),1))</f>
        <v>#N/A</v>
      </c>
      <c r="G4583" s="144" t="e">
        <f aca="false">INDEX(Book_Type,MATCH($B4583,Book,0),1)</f>
        <v>#N/A</v>
      </c>
      <c r="H4583" s="144" t="e">
        <f aca="false">$F4583&amp;$C4583</f>
        <v>#N/A</v>
      </c>
    </row>
    <row r="4584" customFormat="false" ht="12.75" hidden="false" customHeight="false" outlineLevel="0" collapsed="false">
      <c r="D4584" s="144"/>
      <c r="E4584" s="144"/>
      <c r="F4584" s="149" t="e">
        <f aca="false">IF(REF_DT&lt;=LastDay,INDEX(IntraMonth_Buckets,MATCH($A4584,IntraSumMonths,0),1),INDEX(BucketTable,MATCH($A4584,SumMonths,0),1))</f>
        <v>#N/A</v>
      </c>
      <c r="G4584" s="144" t="e">
        <f aca="false">INDEX(Book_Type,MATCH($B4584,Book,0),1)</f>
        <v>#N/A</v>
      </c>
      <c r="H4584" s="144" t="e">
        <f aca="false">$F4584&amp;$C4584</f>
        <v>#N/A</v>
      </c>
    </row>
    <row r="4585" customFormat="false" ht="12.75" hidden="false" customHeight="false" outlineLevel="0" collapsed="false">
      <c r="D4585" s="144"/>
      <c r="E4585" s="144"/>
      <c r="F4585" s="149" t="e">
        <f aca="false">IF(REF_DT&lt;=LastDay,INDEX(IntraMonth_Buckets,MATCH($A4585,IntraSumMonths,0),1),INDEX(BucketTable,MATCH($A4585,SumMonths,0),1))</f>
        <v>#N/A</v>
      </c>
      <c r="G4585" s="144" t="e">
        <f aca="false">INDEX(Book_Type,MATCH($B4585,Book,0),1)</f>
        <v>#N/A</v>
      </c>
      <c r="H4585" s="144" t="e">
        <f aca="false">$F4585&amp;$C4585</f>
        <v>#N/A</v>
      </c>
    </row>
    <row r="4586" customFormat="false" ht="12.75" hidden="false" customHeight="false" outlineLevel="0" collapsed="false">
      <c r="D4586" s="144"/>
      <c r="E4586" s="144"/>
      <c r="F4586" s="149" t="e">
        <f aca="false">IF(REF_DT&lt;=LastDay,INDEX(IntraMonth_Buckets,MATCH($A4586,IntraSumMonths,0),1),INDEX(BucketTable,MATCH($A4586,SumMonths,0),1))</f>
        <v>#N/A</v>
      </c>
      <c r="G4586" s="144" t="e">
        <f aca="false">INDEX(Book_Type,MATCH($B4586,Book,0),1)</f>
        <v>#N/A</v>
      </c>
      <c r="H4586" s="144" t="e">
        <f aca="false">$F4586&amp;$C4586</f>
        <v>#N/A</v>
      </c>
    </row>
    <row r="4587" customFormat="false" ht="12.75" hidden="false" customHeight="false" outlineLevel="0" collapsed="false">
      <c r="D4587" s="144"/>
      <c r="E4587" s="144"/>
      <c r="F4587" s="149" t="e">
        <f aca="false">IF(REF_DT&lt;=LastDay,INDEX(IntraMonth_Buckets,MATCH($A4587,IntraSumMonths,0),1),INDEX(BucketTable,MATCH($A4587,SumMonths,0),1))</f>
        <v>#N/A</v>
      </c>
      <c r="G4587" s="144" t="e">
        <f aca="false">INDEX(Book_Type,MATCH($B4587,Book,0),1)</f>
        <v>#N/A</v>
      </c>
      <c r="H4587" s="144" t="e">
        <f aca="false">$F4587&amp;$C4587</f>
        <v>#N/A</v>
      </c>
    </row>
    <row r="4588" customFormat="false" ht="12.75" hidden="false" customHeight="false" outlineLevel="0" collapsed="false">
      <c r="D4588" s="144"/>
      <c r="E4588" s="144"/>
      <c r="F4588" s="149" t="e">
        <f aca="false">IF(REF_DT&lt;=LastDay,INDEX(IntraMonth_Buckets,MATCH($A4588,IntraSumMonths,0),1),INDEX(BucketTable,MATCH($A4588,SumMonths,0),1))</f>
        <v>#N/A</v>
      </c>
      <c r="G4588" s="144" t="e">
        <f aca="false">INDEX(Book_Type,MATCH($B4588,Book,0),1)</f>
        <v>#N/A</v>
      </c>
      <c r="H4588" s="144" t="e">
        <f aca="false">$F4588&amp;$C4588</f>
        <v>#N/A</v>
      </c>
    </row>
    <row r="4589" customFormat="false" ht="12.75" hidden="false" customHeight="false" outlineLevel="0" collapsed="false">
      <c r="D4589" s="144"/>
      <c r="E4589" s="144"/>
      <c r="F4589" s="149" t="e">
        <f aca="false">IF(REF_DT&lt;=LastDay,INDEX(IntraMonth_Buckets,MATCH($A4589,IntraSumMonths,0),1),INDEX(BucketTable,MATCH($A4589,SumMonths,0),1))</f>
        <v>#N/A</v>
      </c>
      <c r="G4589" s="144" t="e">
        <f aca="false">INDEX(Book_Type,MATCH($B4589,Book,0),1)</f>
        <v>#N/A</v>
      </c>
      <c r="H4589" s="144" t="e">
        <f aca="false">$F4589&amp;$C4589</f>
        <v>#N/A</v>
      </c>
    </row>
    <row r="4590" customFormat="false" ht="12.75" hidden="false" customHeight="false" outlineLevel="0" collapsed="false">
      <c r="D4590" s="144"/>
      <c r="E4590" s="144"/>
      <c r="F4590" s="149" t="e">
        <f aca="false">IF(REF_DT&lt;=LastDay,INDEX(IntraMonth_Buckets,MATCH($A4590,IntraSumMonths,0),1),INDEX(BucketTable,MATCH($A4590,SumMonths,0),1))</f>
        <v>#N/A</v>
      </c>
      <c r="G4590" s="144" t="e">
        <f aca="false">INDEX(Book_Type,MATCH($B4590,Book,0),1)</f>
        <v>#N/A</v>
      </c>
      <c r="H4590" s="144" t="e">
        <f aca="false">$F4590&amp;$C4590</f>
        <v>#N/A</v>
      </c>
    </row>
    <row r="4591" customFormat="false" ht="12.75" hidden="false" customHeight="false" outlineLevel="0" collapsed="false">
      <c r="D4591" s="144"/>
      <c r="E4591" s="144"/>
      <c r="F4591" s="149" t="e">
        <f aca="false">IF(REF_DT&lt;=LastDay,INDEX(IntraMonth_Buckets,MATCH($A4591,IntraSumMonths,0),1),INDEX(BucketTable,MATCH($A4591,SumMonths,0),1))</f>
        <v>#N/A</v>
      </c>
      <c r="G4591" s="144" t="e">
        <f aca="false">INDEX(Book_Type,MATCH($B4591,Book,0),1)</f>
        <v>#N/A</v>
      </c>
      <c r="H4591" s="144" t="e">
        <f aca="false">$F4591&amp;$C4591</f>
        <v>#N/A</v>
      </c>
    </row>
    <row r="4592" customFormat="false" ht="12.75" hidden="false" customHeight="false" outlineLevel="0" collapsed="false">
      <c r="D4592" s="144"/>
      <c r="E4592" s="144"/>
      <c r="F4592" s="149" t="e">
        <f aca="false">IF(REF_DT&lt;=LastDay,INDEX(IntraMonth_Buckets,MATCH($A4592,IntraSumMonths,0),1),INDEX(BucketTable,MATCH($A4592,SumMonths,0),1))</f>
        <v>#N/A</v>
      </c>
      <c r="G4592" s="144" t="e">
        <f aca="false">INDEX(Book_Type,MATCH($B4592,Book,0),1)</f>
        <v>#N/A</v>
      </c>
      <c r="H4592" s="144" t="e">
        <f aca="false">$F4592&amp;$C4592</f>
        <v>#N/A</v>
      </c>
    </row>
    <row r="4593" customFormat="false" ht="12.75" hidden="false" customHeight="false" outlineLevel="0" collapsed="false">
      <c r="D4593" s="144"/>
      <c r="E4593" s="144"/>
      <c r="F4593" s="149" t="e">
        <f aca="false">IF(REF_DT&lt;=LastDay,INDEX(IntraMonth_Buckets,MATCH($A4593,IntraSumMonths,0),1),INDEX(BucketTable,MATCH($A4593,SumMonths,0),1))</f>
        <v>#N/A</v>
      </c>
      <c r="G4593" s="144" t="e">
        <f aca="false">INDEX(Book_Type,MATCH($B4593,Book,0),1)</f>
        <v>#N/A</v>
      </c>
      <c r="H4593" s="144" t="e">
        <f aca="false">$F4593&amp;$C4593</f>
        <v>#N/A</v>
      </c>
    </row>
    <row r="4594" customFormat="false" ht="12.75" hidden="false" customHeight="false" outlineLevel="0" collapsed="false">
      <c r="D4594" s="144"/>
      <c r="E4594" s="144"/>
      <c r="F4594" s="149" t="e">
        <f aca="false">IF(REF_DT&lt;=LastDay,INDEX(IntraMonth_Buckets,MATCH($A4594,IntraSumMonths,0),1),INDEX(BucketTable,MATCH($A4594,SumMonths,0),1))</f>
        <v>#N/A</v>
      </c>
      <c r="G4594" s="144" t="e">
        <f aca="false">INDEX(Book_Type,MATCH($B4594,Book,0),1)</f>
        <v>#N/A</v>
      </c>
      <c r="H4594" s="144" t="e">
        <f aca="false">$F4594&amp;$C4594</f>
        <v>#N/A</v>
      </c>
    </row>
    <row r="4595" customFormat="false" ht="12.75" hidden="false" customHeight="false" outlineLevel="0" collapsed="false">
      <c r="D4595" s="144"/>
      <c r="E4595" s="144"/>
      <c r="F4595" s="149" t="e">
        <f aca="false">IF(REF_DT&lt;=LastDay,INDEX(IntraMonth_Buckets,MATCH($A4595,IntraSumMonths,0),1),INDEX(BucketTable,MATCH($A4595,SumMonths,0),1))</f>
        <v>#N/A</v>
      </c>
      <c r="G4595" s="144" t="e">
        <f aca="false">INDEX(Book_Type,MATCH($B4595,Book,0),1)</f>
        <v>#N/A</v>
      </c>
      <c r="H4595" s="144" t="e">
        <f aca="false">$F4595&amp;$C4595</f>
        <v>#N/A</v>
      </c>
    </row>
    <row r="4596" customFormat="false" ht="12.75" hidden="false" customHeight="false" outlineLevel="0" collapsed="false">
      <c r="D4596" s="144"/>
      <c r="E4596" s="144"/>
      <c r="F4596" s="149" t="e">
        <f aca="false">IF(REF_DT&lt;=LastDay,INDEX(IntraMonth_Buckets,MATCH($A4596,IntraSumMonths,0),1),INDEX(BucketTable,MATCH($A4596,SumMonths,0),1))</f>
        <v>#N/A</v>
      </c>
      <c r="G4596" s="144" t="e">
        <f aca="false">INDEX(Book_Type,MATCH($B4596,Book,0),1)</f>
        <v>#N/A</v>
      </c>
      <c r="H4596" s="144" t="e">
        <f aca="false">$F4596&amp;$C4596</f>
        <v>#N/A</v>
      </c>
    </row>
    <row r="4597" customFormat="false" ht="12.75" hidden="false" customHeight="false" outlineLevel="0" collapsed="false">
      <c r="D4597" s="144"/>
      <c r="E4597" s="144"/>
      <c r="F4597" s="149" t="e">
        <f aca="false">IF(REF_DT&lt;=LastDay,INDEX(IntraMonth_Buckets,MATCH($A4597,IntraSumMonths,0),1),INDEX(BucketTable,MATCH($A4597,SumMonths,0),1))</f>
        <v>#N/A</v>
      </c>
      <c r="G4597" s="144" t="e">
        <f aca="false">INDEX(Book_Type,MATCH($B4597,Book,0),1)</f>
        <v>#N/A</v>
      </c>
      <c r="H4597" s="144" t="e">
        <f aca="false">$F4597&amp;$C4597</f>
        <v>#N/A</v>
      </c>
    </row>
    <row r="4598" customFormat="false" ht="12.75" hidden="false" customHeight="false" outlineLevel="0" collapsed="false">
      <c r="D4598" s="144"/>
      <c r="E4598" s="144"/>
      <c r="F4598" s="149" t="e">
        <f aca="false">IF(REF_DT&lt;=LastDay,INDEX(IntraMonth_Buckets,MATCH($A4598,IntraSumMonths,0),1),INDEX(BucketTable,MATCH($A4598,SumMonths,0),1))</f>
        <v>#N/A</v>
      </c>
      <c r="G4598" s="144" t="e">
        <f aca="false">INDEX(Book_Type,MATCH($B4598,Book,0),1)</f>
        <v>#N/A</v>
      </c>
      <c r="H4598" s="144" t="e">
        <f aca="false">$F4598&amp;$C4598</f>
        <v>#N/A</v>
      </c>
    </row>
    <row r="4599" customFormat="false" ht="12.75" hidden="false" customHeight="false" outlineLevel="0" collapsed="false">
      <c r="D4599" s="144"/>
      <c r="E4599" s="144"/>
      <c r="F4599" s="149" t="e">
        <f aca="false">IF(REF_DT&lt;=LastDay,INDEX(IntraMonth_Buckets,MATCH($A4599,IntraSumMonths,0),1),INDEX(BucketTable,MATCH($A4599,SumMonths,0),1))</f>
        <v>#N/A</v>
      </c>
      <c r="G4599" s="144" t="e">
        <f aca="false">INDEX(Book_Type,MATCH($B4599,Book,0),1)</f>
        <v>#N/A</v>
      </c>
      <c r="H4599" s="144" t="e">
        <f aca="false">$F4599&amp;$C4599</f>
        <v>#N/A</v>
      </c>
    </row>
    <row r="4600" customFormat="false" ht="12.75" hidden="false" customHeight="false" outlineLevel="0" collapsed="false">
      <c r="D4600" s="144"/>
      <c r="E4600" s="144"/>
      <c r="F4600" s="149" t="e">
        <f aca="false">IF(REF_DT&lt;=LastDay,INDEX(IntraMonth_Buckets,MATCH($A4600,IntraSumMonths,0),1),INDEX(BucketTable,MATCH($A4600,SumMonths,0),1))</f>
        <v>#N/A</v>
      </c>
      <c r="G4600" s="144" t="e">
        <f aca="false">INDEX(Book_Type,MATCH($B4600,Book,0),1)</f>
        <v>#N/A</v>
      </c>
      <c r="H4600" s="144" t="e">
        <f aca="false">$F4600&amp;$C4600</f>
        <v>#N/A</v>
      </c>
    </row>
    <row r="4601" customFormat="false" ht="12.75" hidden="false" customHeight="false" outlineLevel="0" collapsed="false">
      <c r="D4601" s="144"/>
      <c r="E4601" s="144"/>
      <c r="F4601" s="149" t="e">
        <f aca="false">IF(REF_DT&lt;=LastDay,INDEX(IntraMonth_Buckets,MATCH($A4601,IntraSumMonths,0),1),INDEX(BucketTable,MATCH($A4601,SumMonths,0),1))</f>
        <v>#N/A</v>
      </c>
      <c r="G4601" s="144" t="e">
        <f aca="false">INDEX(Book_Type,MATCH($B4601,Book,0),1)</f>
        <v>#N/A</v>
      </c>
      <c r="H4601" s="144" t="e">
        <f aca="false">$F4601&amp;$C4601</f>
        <v>#N/A</v>
      </c>
    </row>
    <row r="4602" customFormat="false" ht="12.75" hidden="false" customHeight="false" outlineLevel="0" collapsed="false">
      <c r="D4602" s="144"/>
      <c r="E4602" s="144"/>
      <c r="F4602" s="149" t="e">
        <f aca="false">IF(REF_DT&lt;=LastDay,INDEX(IntraMonth_Buckets,MATCH($A4602,IntraSumMonths,0),1),INDEX(BucketTable,MATCH($A4602,SumMonths,0),1))</f>
        <v>#N/A</v>
      </c>
      <c r="G4602" s="144" t="e">
        <f aca="false">INDEX(Book_Type,MATCH($B4602,Book,0),1)</f>
        <v>#N/A</v>
      </c>
      <c r="H4602" s="144" t="e">
        <f aca="false">$F4602&amp;$C4602</f>
        <v>#N/A</v>
      </c>
    </row>
    <row r="4603" customFormat="false" ht="12.75" hidden="false" customHeight="false" outlineLevel="0" collapsed="false">
      <c r="D4603" s="144"/>
      <c r="E4603" s="144"/>
      <c r="F4603" s="149" t="e">
        <f aca="false">IF(REF_DT&lt;=LastDay,INDEX(IntraMonth_Buckets,MATCH($A4603,IntraSumMonths,0),1),INDEX(BucketTable,MATCH($A4603,SumMonths,0),1))</f>
        <v>#N/A</v>
      </c>
      <c r="G4603" s="144" t="e">
        <f aca="false">INDEX(Book_Type,MATCH($B4603,Book,0),1)</f>
        <v>#N/A</v>
      </c>
      <c r="H4603" s="144" t="e">
        <f aca="false">$F4603&amp;$C4603</f>
        <v>#N/A</v>
      </c>
    </row>
    <row r="4604" customFormat="false" ht="12.75" hidden="false" customHeight="false" outlineLevel="0" collapsed="false">
      <c r="D4604" s="144"/>
      <c r="E4604" s="144"/>
      <c r="F4604" s="149" t="e">
        <f aca="false">IF(REF_DT&lt;=LastDay,INDEX(IntraMonth_Buckets,MATCH($A4604,IntraSumMonths,0),1),INDEX(BucketTable,MATCH($A4604,SumMonths,0),1))</f>
        <v>#N/A</v>
      </c>
      <c r="G4604" s="144" t="e">
        <f aca="false">INDEX(Book_Type,MATCH($B4604,Book,0),1)</f>
        <v>#N/A</v>
      </c>
      <c r="H4604" s="144" t="e">
        <f aca="false">$F4604&amp;$C4604</f>
        <v>#N/A</v>
      </c>
    </row>
    <row r="4605" customFormat="false" ht="12.75" hidden="false" customHeight="false" outlineLevel="0" collapsed="false">
      <c r="D4605" s="144"/>
      <c r="E4605" s="144"/>
      <c r="F4605" s="149" t="e">
        <f aca="false">IF(REF_DT&lt;=LastDay,INDEX(IntraMonth_Buckets,MATCH($A4605,IntraSumMonths,0),1),INDEX(BucketTable,MATCH($A4605,SumMonths,0),1))</f>
        <v>#N/A</v>
      </c>
      <c r="G4605" s="144" t="e">
        <f aca="false">INDEX(Book_Type,MATCH($B4605,Book,0),1)</f>
        <v>#N/A</v>
      </c>
      <c r="H4605" s="144" t="e">
        <f aca="false">$F4605&amp;$C4605</f>
        <v>#N/A</v>
      </c>
    </row>
    <row r="4606" customFormat="false" ht="12.75" hidden="false" customHeight="false" outlineLevel="0" collapsed="false">
      <c r="D4606" s="144"/>
      <c r="E4606" s="144"/>
      <c r="F4606" s="149" t="e">
        <f aca="false">IF(REF_DT&lt;=LastDay,INDEX(IntraMonth_Buckets,MATCH($A4606,IntraSumMonths,0),1),INDEX(BucketTable,MATCH($A4606,SumMonths,0),1))</f>
        <v>#N/A</v>
      </c>
      <c r="G4606" s="144" t="e">
        <f aca="false">INDEX(Book_Type,MATCH($B4606,Book,0),1)</f>
        <v>#N/A</v>
      </c>
      <c r="H4606" s="144" t="e">
        <f aca="false">$F4606&amp;$C4606</f>
        <v>#N/A</v>
      </c>
    </row>
    <row r="4607" customFormat="false" ht="12.75" hidden="false" customHeight="false" outlineLevel="0" collapsed="false">
      <c r="D4607" s="144"/>
      <c r="E4607" s="144"/>
      <c r="F4607" s="149" t="e">
        <f aca="false">IF(REF_DT&lt;=LastDay,INDEX(IntraMonth_Buckets,MATCH($A4607,IntraSumMonths,0),1),INDEX(BucketTable,MATCH($A4607,SumMonths,0),1))</f>
        <v>#N/A</v>
      </c>
      <c r="G4607" s="144" t="e">
        <f aca="false">INDEX(Book_Type,MATCH($B4607,Book,0),1)</f>
        <v>#N/A</v>
      </c>
      <c r="H4607" s="144" t="e">
        <f aca="false">$F4607&amp;$C4607</f>
        <v>#N/A</v>
      </c>
    </row>
    <row r="4608" customFormat="false" ht="12.75" hidden="false" customHeight="false" outlineLevel="0" collapsed="false">
      <c r="D4608" s="144"/>
      <c r="E4608" s="144"/>
      <c r="F4608" s="149" t="e">
        <f aca="false">IF(REF_DT&lt;=LastDay,INDEX(IntraMonth_Buckets,MATCH($A4608,IntraSumMonths,0),1),INDEX(BucketTable,MATCH($A4608,SumMonths,0),1))</f>
        <v>#N/A</v>
      </c>
      <c r="G4608" s="144" t="e">
        <f aca="false">INDEX(Book_Type,MATCH($B4608,Book,0),1)</f>
        <v>#N/A</v>
      </c>
      <c r="H4608" s="144" t="e">
        <f aca="false">$F4608&amp;$C4608</f>
        <v>#N/A</v>
      </c>
    </row>
    <row r="4609" customFormat="false" ht="12.75" hidden="false" customHeight="false" outlineLevel="0" collapsed="false">
      <c r="D4609" s="144"/>
      <c r="E4609" s="144"/>
      <c r="F4609" s="149" t="e">
        <f aca="false">IF(REF_DT&lt;=LastDay,INDEX(IntraMonth_Buckets,MATCH($A4609,IntraSumMonths,0),1),INDEX(BucketTable,MATCH($A4609,SumMonths,0),1))</f>
        <v>#N/A</v>
      </c>
      <c r="G4609" s="144" t="e">
        <f aca="false">INDEX(Book_Type,MATCH($B4609,Book,0),1)</f>
        <v>#N/A</v>
      </c>
      <c r="H4609" s="144" t="e">
        <f aca="false">$F4609&amp;$C4609</f>
        <v>#N/A</v>
      </c>
    </row>
    <row r="4610" customFormat="false" ht="12.75" hidden="false" customHeight="false" outlineLevel="0" collapsed="false">
      <c r="D4610" s="144"/>
      <c r="E4610" s="144"/>
      <c r="F4610" s="149" t="e">
        <f aca="false">IF(REF_DT&lt;=LastDay,INDEX(IntraMonth_Buckets,MATCH($A4610,IntraSumMonths,0),1),INDEX(BucketTable,MATCH($A4610,SumMonths,0),1))</f>
        <v>#N/A</v>
      </c>
      <c r="G4610" s="144" t="e">
        <f aca="false">INDEX(Book_Type,MATCH($B4610,Book,0),1)</f>
        <v>#N/A</v>
      </c>
      <c r="H4610" s="144" t="e">
        <f aca="false">$F4610&amp;$C4610</f>
        <v>#N/A</v>
      </c>
    </row>
    <row r="4611" customFormat="false" ht="12.75" hidden="false" customHeight="false" outlineLevel="0" collapsed="false">
      <c r="D4611" s="144"/>
      <c r="E4611" s="144"/>
      <c r="F4611" s="149" t="e">
        <f aca="false">IF(REF_DT&lt;=LastDay,INDEX(IntraMonth_Buckets,MATCH($A4611,IntraSumMonths,0),1),INDEX(BucketTable,MATCH($A4611,SumMonths,0),1))</f>
        <v>#N/A</v>
      </c>
      <c r="G4611" s="144" t="e">
        <f aca="false">INDEX(Book_Type,MATCH($B4611,Book,0),1)</f>
        <v>#N/A</v>
      </c>
      <c r="H4611" s="144" t="e">
        <f aca="false">$F4611&amp;$C4611</f>
        <v>#N/A</v>
      </c>
    </row>
    <row r="4612" customFormat="false" ht="12.75" hidden="false" customHeight="false" outlineLevel="0" collapsed="false">
      <c r="D4612" s="144"/>
      <c r="E4612" s="144"/>
      <c r="F4612" s="149" t="e">
        <f aca="false">IF(REF_DT&lt;=LastDay,INDEX(IntraMonth_Buckets,MATCH($A4612,IntraSumMonths,0),1),INDEX(BucketTable,MATCH($A4612,SumMonths,0),1))</f>
        <v>#N/A</v>
      </c>
      <c r="G4612" s="144" t="e">
        <f aca="false">INDEX(Book_Type,MATCH($B4612,Book,0),1)</f>
        <v>#N/A</v>
      </c>
      <c r="H4612" s="144" t="e">
        <f aca="false">$F4612&amp;$C4612</f>
        <v>#N/A</v>
      </c>
    </row>
    <row r="4613" customFormat="false" ht="12.75" hidden="false" customHeight="false" outlineLevel="0" collapsed="false">
      <c r="D4613" s="144"/>
      <c r="E4613" s="144"/>
      <c r="F4613" s="149" t="e">
        <f aca="false">IF(REF_DT&lt;=LastDay,INDEX(IntraMonth_Buckets,MATCH($A4613,IntraSumMonths,0),1),INDEX(BucketTable,MATCH($A4613,SumMonths,0),1))</f>
        <v>#N/A</v>
      </c>
      <c r="G4613" s="144" t="e">
        <f aca="false">INDEX(Book_Type,MATCH($B4613,Book,0),1)</f>
        <v>#N/A</v>
      </c>
      <c r="H4613" s="144" t="e">
        <f aca="false">$F4613&amp;$C4613</f>
        <v>#N/A</v>
      </c>
    </row>
    <row r="4614" customFormat="false" ht="12.75" hidden="false" customHeight="false" outlineLevel="0" collapsed="false">
      <c r="D4614" s="144"/>
      <c r="E4614" s="144"/>
      <c r="F4614" s="149" t="e">
        <f aca="false">IF(REF_DT&lt;=LastDay,INDEX(IntraMonth_Buckets,MATCH($A4614,IntraSumMonths,0),1),INDEX(BucketTable,MATCH($A4614,SumMonths,0),1))</f>
        <v>#N/A</v>
      </c>
      <c r="G4614" s="144" t="e">
        <f aca="false">INDEX(Book_Type,MATCH($B4614,Book,0),1)</f>
        <v>#N/A</v>
      </c>
      <c r="H4614" s="144" t="e">
        <f aca="false">$F4614&amp;$C4614</f>
        <v>#N/A</v>
      </c>
    </row>
    <row r="4615" customFormat="false" ht="12.75" hidden="false" customHeight="false" outlineLevel="0" collapsed="false">
      <c r="D4615" s="144"/>
      <c r="E4615" s="144"/>
      <c r="F4615" s="149" t="e">
        <f aca="false">IF(REF_DT&lt;=LastDay,INDEX(IntraMonth_Buckets,MATCH($A4615,IntraSumMonths,0),1),INDEX(BucketTable,MATCH($A4615,SumMonths,0),1))</f>
        <v>#N/A</v>
      </c>
      <c r="G4615" s="144" t="e">
        <f aca="false">INDEX(Book_Type,MATCH($B4615,Book,0),1)</f>
        <v>#N/A</v>
      </c>
      <c r="H4615" s="144" t="e">
        <f aca="false">$F4615&amp;$C4615</f>
        <v>#N/A</v>
      </c>
    </row>
    <row r="4616" customFormat="false" ht="12.75" hidden="false" customHeight="false" outlineLevel="0" collapsed="false">
      <c r="D4616" s="144"/>
      <c r="E4616" s="144"/>
      <c r="F4616" s="149" t="e">
        <f aca="false">IF(REF_DT&lt;=LastDay,INDEX(IntraMonth_Buckets,MATCH($A4616,IntraSumMonths,0),1),INDEX(BucketTable,MATCH($A4616,SumMonths,0),1))</f>
        <v>#N/A</v>
      </c>
      <c r="G4616" s="144" t="e">
        <f aca="false">INDEX(Book_Type,MATCH($B4616,Book,0),1)</f>
        <v>#N/A</v>
      </c>
      <c r="H4616" s="144" t="e">
        <f aca="false">$F4616&amp;$C4616</f>
        <v>#N/A</v>
      </c>
    </row>
    <row r="4617" customFormat="false" ht="12.75" hidden="false" customHeight="false" outlineLevel="0" collapsed="false">
      <c r="D4617" s="144"/>
      <c r="E4617" s="144"/>
      <c r="F4617" s="149" t="e">
        <f aca="false">IF(REF_DT&lt;=LastDay,INDEX(IntraMonth_Buckets,MATCH($A4617,IntraSumMonths,0),1),INDEX(BucketTable,MATCH($A4617,SumMonths,0),1))</f>
        <v>#N/A</v>
      </c>
      <c r="G4617" s="144" t="e">
        <f aca="false">INDEX(Book_Type,MATCH($B4617,Book,0),1)</f>
        <v>#N/A</v>
      </c>
      <c r="H4617" s="144" t="e">
        <f aca="false">$F4617&amp;$C4617</f>
        <v>#N/A</v>
      </c>
    </row>
    <row r="4618" customFormat="false" ht="12.75" hidden="false" customHeight="false" outlineLevel="0" collapsed="false">
      <c r="D4618" s="144"/>
      <c r="E4618" s="144"/>
      <c r="F4618" s="149" t="e">
        <f aca="false">IF(REF_DT&lt;=LastDay,INDEX(IntraMonth_Buckets,MATCH($A4618,IntraSumMonths,0),1),INDEX(BucketTable,MATCH($A4618,SumMonths,0),1))</f>
        <v>#N/A</v>
      </c>
      <c r="G4618" s="144" t="e">
        <f aca="false">INDEX(Book_Type,MATCH($B4618,Book,0),1)</f>
        <v>#N/A</v>
      </c>
      <c r="H4618" s="144" t="e">
        <f aca="false">$F4618&amp;$C4618</f>
        <v>#N/A</v>
      </c>
    </row>
    <row r="4619" customFormat="false" ht="12.75" hidden="false" customHeight="false" outlineLevel="0" collapsed="false">
      <c r="D4619" s="144"/>
      <c r="E4619" s="144"/>
      <c r="F4619" s="149" t="e">
        <f aca="false">IF(REF_DT&lt;=LastDay,INDEX(IntraMonth_Buckets,MATCH($A4619,IntraSumMonths,0),1),INDEX(BucketTable,MATCH($A4619,SumMonths,0),1))</f>
        <v>#N/A</v>
      </c>
      <c r="G4619" s="144" t="e">
        <f aca="false">INDEX(Book_Type,MATCH($B4619,Book,0),1)</f>
        <v>#N/A</v>
      </c>
      <c r="H4619" s="144" t="e">
        <f aca="false">$F4619&amp;$C4619</f>
        <v>#N/A</v>
      </c>
    </row>
    <row r="4620" customFormat="false" ht="12.75" hidden="false" customHeight="false" outlineLevel="0" collapsed="false">
      <c r="D4620" s="144"/>
      <c r="E4620" s="144"/>
      <c r="F4620" s="149" t="e">
        <f aca="false">IF(REF_DT&lt;=LastDay,INDEX(IntraMonth_Buckets,MATCH($A4620,IntraSumMonths,0),1),INDEX(BucketTable,MATCH($A4620,SumMonths,0),1))</f>
        <v>#N/A</v>
      </c>
      <c r="G4620" s="144" t="e">
        <f aca="false">INDEX(Book_Type,MATCH($B4620,Book,0),1)</f>
        <v>#N/A</v>
      </c>
      <c r="H4620" s="144" t="e">
        <f aca="false">$F4620&amp;$C4620</f>
        <v>#N/A</v>
      </c>
    </row>
    <row r="4621" customFormat="false" ht="12.75" hidden="false" customHeight="false" outlineLevel="0" collapsed="false">
      <c r="D4621" s="144"/>
      <c r="E4621" s="144"/>
      <c r="F4621" s="149" t="e">
        <f aca="false">IF(REF_DT&lt;=LastDay,INDEX(IntraMonth_Buckets,MATCH($A4621,IntraSumMonths,0),1),INDEX(BucketTable,MATCH($A4621,SumMonths,0),1))</f>
        <v>#N/A</v>
      </c>
      <c r="G4621" s="144" t="e">
        <f aca="false">INDEX(Book_Type,MATCH($B4621,Book,0),1)</f>
        <v>#N/A</v>
      </c>
      <c r="H4621" s="144" t="e">
        <f aca="false">$F4621&amp;$C4621</f>
        <v>#N/A</v>
      </c>
    </row>
    <row r="4622" customFormat="false" ht="12.75" hidden="false" customHeight="false" outlineLevel="0" collapsed="false">
      <c r="D4622" s="144"/>
      <c r="E4622" s="144"/>
      <c r="F4622" s="149" t="e">
        <f aca="false">IF(REF_DT&lt;=LastDay,INDEX(IntraMonth_Buckets,MATCH($A4622,IntraSumMonths,0),1),INDEX(BucketTable,MATCH($A4622,SumMonths,0),1))</f>
        <v>#N/A</v>
      </c>
      <c r="G4622" s="144" t="e">
        <f aca="false">INDEX(Book_Type,MATCH($B4622,Book,0),1)</f>
        <v>#N/A</v>
      </c>
      <c r="H4622" s="144" t="e">
        <f aca="false">$F4622&amp;$C4622</f>
        <v>#N/A</v>
      </c>
    </row>
    <row r="4623" customFormat="false" ht="12.75" hidden="false" customHeight="false" outlineLevel="0" collapsed="false">
      <c r="D4623" s="144"/>
      <c r="E4623" s="144"/>
      <c r="F4623" s="149" t="e">
        <f aca="false">IF(REF_DT&lt;=LastDay,INDEX(IntraMonth_Buckets,MATCH($A4623,IntraSumMonths,0),1),INDEX(BucketTable,MATCH($A4623,SumMonths,0),1))</f>
        <v>#N/A</v>
      </c>
      <c r="G4623" s="144" t="e">
        <f aca="false">INDEX(Book_Type,MATCH($B4623,Book,0),1)</f>
        <v>#N/A</v>
      </c>
      <c r="H4623" s="144" t="e">
        <f aca="false">$F4623&amp;$C4623</f>
        <v>#N/A</v>
      </c>
    </row>
    <row r="4624" customFormat="false" ht="12.75" hidden="false" customHeight="false" outlineLevel="0" collapsed="false">
      <c r="D4624" s="144"/>
      <c r="E4624" s="144"/>
      <c r="F4624" s="149" t="e">
        <f aca="false">IF(REF_DT&lt;=LastDay,INDEX(IntraMonth_Buckets,MATCH($A4624,IntraSumMonths,0),1),INDEX(BucketTable,MATCH($A4624,SumMonths,0),1))</f>
        <v>#N/A</v>
      </c>
      <c r="G4624" s="144" t="e">
        <f aca="false">INDEX(Book_Type,MATCH($B4624,Book,0),1)</f>
        <v>#N/A</v>
      </c>
      <c r="H4624" s="144" t="e">
        <f aca="false">$F4624&amp;$C4624</f>
        <v>#N/A</v>
      </c>
    </row>
    <row r="4625" customFormat="false" ht="12.75" hidden="false" customHeight="false" outlineLevel="0" collapsed="false">
      <c r="D4625" s="144"/>
      <c r="E4625" s="144"/>
      <c r="F4625" s="149" t="e">
        <f aca="false">IF(REF_DT&lt;=LastDay,INDEX(IntraMonth_Buckets,MATCH($A4625,IntraSumMonths,0),1),INDEX(BucketTable,MATCH($A4625,SumMonths,0),1))</f>
        <v>#N/A</v>
      </c>
      <c r="G4625" s="144" t="e">
        <f aca="false">INDEX(Book_Type,MATCH($B4625,Book,0),1)</f>
        <v>#N/A</v>
      </c>
      <c r="H4625" s="144" t="e">
        <f aca="false">$F4625&amp;$C4625</f>
        <v>#N/A</v>
      </c>
    </row>
    <row r="4626" customFormat="false" ht="12.75" hidden="false" customHeight="false" outlineLevel="0" collapsed="false">
      <c r="D4626" s="144"/>
      <c r="E4626" s="144"/>
      <c r="F4626" s="149" t="e">
        <f aca="false">IF(REF_DT&lt;=LastDay,INDEX(IntraMonth_Buckets,MATCH($A4626,IntraSumMonths,0),1),INDEX(BucketTable,MATCH($A4626,SumMonths,0),1))</f>
        <v>#N/A</v>
      </c>
      <c r="G4626" s="144" t="e">
        <f aca="false">INDEX(Book_Type,MATCH($B4626,Book,0),1)</f>
        <v>#N/A</v>
      </c>
      <c r="H4626" s="144" t="e">
        <f aca="false">$F4626&amp;$C4626</f>
        <v>#N/A</v>
      </c>
    </row>
    <row r="4627" customFormat="false" ht="12.75" hidden="false" customHeight="false" outlineLevel="0" collapsed="false">
      <c r="D4627" s="144"/>
      <c r="E4627" s="144"/>
      <c r="F4627" s="149" t="e">
        <f aca="false">IF(REF_DT&lt;=LastDay,INDEX(IntraMonth_Buckets,MATCH($A4627,IntraSumMonths,0),1),INDEX(BucketTable,MATCH($A4627,SumMonths,0),1))</f>
        <v>#N/A</v>
      </c>
      <c r="G4627" s="144" t="e">
        <f aca="false">INDEX(Book_Type,MATCH($B4627,Book,0),1)</f>
        <v>#N/A</v>
      </c>
      <c r="H4627" s="144" t="e">
        <f aca="false">$F4627&amp;$C4627</f>
        <v>#N/A</v>
      </c>
    </row>
    <row r="4628" customFormat="false" ht="12.75" hidden="false" customHeight="false" outlineLevel="0" collapsed="false">
      <c r="D4628" s="144"/>
      <c r="E4628" s="144"/>
      <c r="F4628" s="149" t="e">
        <f aca="false">IF(REF_DT&lt;=LastDay,INDEX(IntraMonth_Buckets,MATCH($A4628,IntraSumMonths,0),1),INDEX(BucketTable,MATCH($A4628,SumMonths,0),1))</f>
        <v>#N/A</v>
      </c>
      <c r="G4628" s="144" t="e">
        <f aca="false">INDEX(Book_Type,MATCH($B4628,Book,0),1)</f>
        <v>#N/A</v>
      </c>
      <c r="H4628" s="144" t="e">
        <f aca="false">$F4628&amp;$C4628</f>
        <v>#N/A</v>
      </c>
    </row>
    <row r="4629" customFormat="false" ht="12.75" hidden="false" customHeight="false" outlineLevel="0" collapsed="false">
      <c r="D4629" s="144"/>
      <c r="E4629" s="144"/>
      <c r="F4629" s="149" t="e">
        <f aca="false">IF(REF_DT&lt;=LastDay,INDEX(IntraMonth_Buckets,MATCH($A4629,IntraSumMonths,0),1),INDEX(BucketTable,MATCH($A4629,SumMonths,0),1))</f>
        <v>#N/A</v>
      </c>
      <c r="G4629" s="144" t="e">
        <f aca="false">INDEX(Book_Type,MATCH($B4629,Book,0),1)</f>
        <v>#N/A</v>
      </c>
      <c r="H4629" s="144" t="e">
        <f aca="false">$F4629&amp;$C4629</f>
        <v>#N/A</v>
      </c>
    </row>
    <row r="4630" customFormat="false" ht="12.75" hidden="false" customHeight="false" outlineLevel="0" collapsed="false">
      <c r="D4630" s="144"/>
      <c r="E4630" s="144"/>
      <c r="F4630" s="149" t="e">
        <f aca="false">IF(REF_DT&lt;=LastDay,INDEX(IntraMonth_Buckets,MATCH($A4630,IntraSumMonths,0),1),INDEX(BucketTable,MATCH($A4630,SumMonths,0),1))</f>
        <v>#N/A</v>
      </c>
      <c r="G4630" s="144" t="e">
        <f aca="false">INDEX(Book_Type,MATCH($B4630,Book,0),1)</f>
        <v>#N/A</v>
      </c>
      <c r="H4630" s="144" t="e">
        <f aca="false">$F4630&amp;$C4630</f>
        <v>#N/A</v>
      </c>
    </row>
    <row r="4631" customFormat="false" ht="12.75" hidden="false" customHeight="false" outlineLevel="0" collapsed="false">
      <c r="D4631" s="144"/>
      <c r="E4631" s="144"/>
      <c r="F4631" s="149" t="e">
        <f aca="false">IF(REF_DT&lt;=LastDay,INDEX(IntraMonth_Buckets,MATCH($A4631,IntraSumMonths,0),1),INDEX(BucketTable,MATCH($A4631,SumMonths,0),1))</f>
        <v>#N/A</v>
      </c>
      <c r="G4631" s="144" t="e">
        <f aca="false">INDEX(Book_Type,MATCH($B4631,Book,0),1)</f>
        <v>#N/A</v>
      </c>
      <c r="H4631" s="144" t="e">
        <f aca="false">$F4631&amp;$C4631</f>
        <v>#N/A</v>
      </c>
    </row>
    <row r="4632" customFormat="false" ht="12.75" hidden="false" customHeight="false" outlineLevel="0" collapsed="false">
      <c r="D4632" s="144"/>
      <c r="E4632" s="144"/>
      <c r="F4632" s="149" t="e">
        <f aca="false">IF(REF_DT&lt;=LastDay,INDEX(IntraMonth_Buckets,MATCH($A4632,IntraSumMonths,0),1),INDEX(BucketTable,MATCH($A4632,SumMonths,0),1))</f>
        <v>#N/A</v>
      </c>
      <c r="G4632" s="144" t="e">
        <f aca="false">INDEX(Book_Type,MATCH($B4632,Book,0),1)</f>
        <v>#N/A</v>
      </c>
      <c r="H4632" s="144" t="e">
        <f aca="false">$F4632&amp;$C4632</f>
        <v>#N/A</v>
      </c>
    </row>
    <row r="4633" customFormat="false" ht="12.75" hidden="false" customHeight="false" outlineLevel="0" collapsed="false">
      <c r="D4633" s="144"/>
      <c r="E4633" s="144"/>
      <c r="F4633" s="149" t="e">
        <f aca="false">IF(REF_DT&lt;=LastDay,INDEX(IntraMonth_Buckets,MATCH($A4633,IntraSumMonths,0),1),INDEX(BucketTable,MATCH($A4633,SumMonths,0),1))</f>
        <v>#N/A</v>
      </c>
      <c r="G4633" s="144" t="e">
        <f aca="false">INDEX(Book_Type,MATCH($B4633,Book,0),1)</f>
        <v>#N/A</v>
      </c>
      <c r="H4633" s="144" t="e">
        <f aca="false">$F4633&amp;$C4633</f>
        <v>#N/A</v>
      </c>
    </row>
    <row r="4634" customFormat="false" ht="12.75" hidden="false" customHeight="false" outlineLevel="0" collapsed="false">
      <c r="D4634" s="144"/>
      <c r="E4634" s="144"/>
      <c r="F4634" s="149" t="e">
        <f aca="false">IF(REF_DT&lt;=LastDay,INDEX(IntraMonth_Buckets,MATCH($A4634,IntraSumMonths,0),1),INDEX(BucketTable,MATCH($A4634,SumMonths,0),1))</f>
        <v>#N/A</v>
      </c>
      <c r="G4634" s="144" t="e">
        <f aca="false">INDEX(Book_Type,MATCH($B4634,Book,0),1)</f>
        <v>#N/A</v>
      </c>
      <c r="H4634" s="144" t="e">
        <f aca="false">$F4634&amp;$C4634</f>
        <v>#N/A</v>
      </c>
    </row>
    <row r="4635" customFormat="false" ht="12.75" hidden="false" customHeight="false" outlineLevel="0" collapsed="false">
      <c r="D4635" s="144"/>
      <c r="E4635" s="144"/>
      <c r="F4635" s="149" t="e">
        <f aca="false">IF(REF_DT&lt;=LastDay,INDEX(IntraMonth_Buckets,MATCH($A4635,IntraSumMonths,0),1),INDEX(BucketTable,MATCH($A4635,SumMonths,0),1))</f>
        <v>#N/A</v>
      </c>
      <c r="G4635" s="144" t="e">
        <f aca="false">INDEX(Book_Type,MATCH($B4635,Book,0),1)</f>
        <v>#N/A</v>
      </c>
      <c r="H4635" s="144" t="e">
        <f aca="false">$F4635&amp;$C4635</f>
        <v>#N/A</v>
      </c>
    </row>
    <row r="4636" customFormat="false" ht="12.75" hidden="false" customHeight="false" outlineLevel="0" collapsed="false">
      <c r="D4636" s="144"/>
      <c r="E4636" s="144"/>
      <c r="F4636" s="149" t="e">
        <f aca="false">IF(REF_DT&lt;=LastDay,INDEX(IntraMonth_Buckets,MATCH($A4636,IntraSumMonths,0),1),INDEX(BucketTable,MATCH($A4636,SumMonths,0),1))</f>
        <v>#N/A</v>
      </c>
      <c r="G4636" s="144" t="e">
        <f aca="false">INDEX(Book_Type,MATCH($B4636,Book,0),1)</f>
        <v>#N/A</v>
      </c>
      <c r="H4636" s="144" t="e">
        <f aca="false">$F4636&amp;$C4636</f>
        <v>#N/A</v>
      </c>
    </row>
    <row r="4637" customFormat="false" ht="12.75" hidden="false" customHeight="false" outlineLevel="0" collapsed="false">
      <c r="D4637" s="144"/>
      <c r="E4637" s="144"/>
      <c r="F4637" s="149" t="e">
        <f aca="false">IF(REF_DT&lt;=LastDay,INDEX(IntraMonth_Buckets,MATCH($A4637,IntraSumMonths,0),1),INDEX(BucketTable,MATCH($A4637,SumMonths,0),1))</f>
        <v>#N/A</v>
      </c>
      <c r="G4637" s="144" t="e">
        <f aca="false">INDEX(Book_Type,MATCH($B4637,Book,0),1)</f>
        <v>#N/A</v>
      </c>
      <c r="H4637" s="144" t="e">
        <f aca="false">$F4637&amp;$C4637</f>
        <v>#N/A</v>
      </c>
    </row>
    <row r="4638" customFormat="false" ht="12.75" hidden="false" customHeight="false" outlineLevel="0" collapsed="false">
      <c r="D4638" s="144"/>
      <c r="E4638" s="144"/>
      <c r="F4638" s="149" t="e">
        <f aca="false">IF(REF_DT&lt;=LastDay,INDEX(IntraMonth_Buckets,MATCH($A4638,IntraSumMonths,0),1),INDEX(BucketTable,MATCH($A4638,SumMonths,0),1))</f>
        <v>#N/A</v>
      </c>
      <c r="G4638" s="144" t="e">
        <f aca="false">INDEX(Book_Type,MATCH($B4638,Book,0),1)</f>
        <v>#N/A</v>
      </c>
      <c r="H4638" s="144" t="e">
        <f aca="false">$F4638&amp;$C4638</f>
        <v>#N/A</v>
      </c>
    </row>
    <row r="4639" customFormat="false" ht="12.75" hidden="false" customHeight="false" outlineLevel="0" collapsed="false">
      <c r="D4639" s="144"/>
      <c r="E4639" s="144"/>
      <c r="F4639" s="149" t="e">
        <f aca="false">IF(REF_DT&lt;=LastDay,INDEX(IntraMonth_Buckets,MATCH($A4639,IntraSumMonths,0),1),INDEX(BucketTable,MATCH($A4639,SumMonths,0),1))</f>
        <v>#N/A</v>
      </c>
      <c r="G4639" s="144" t="e">
        <f aca="false">INDEX(Book_Type,MATCH($B4639,Book,0),1)</f>
        <v>#N/A</v>
      </c>
      <c r="H4639" s="144" t="e">
        <f aca="false">$F4639&amp;$C4639</f>
        <v>#N/A</v>
      </c>
    </row>
    <row r="4640" customFormat="false" ht="12.75" hidden="false" customHeight="false" outlineLevel="0" collapsed="false">
      <c r="D4640" s="144"/>
      <c r="E4640" s="144"/>
      <c r="F4640" s="149" t="e">
        <f aca="false">IF(REF_DT&lt;=LastDay,INDEX(IntraMonth_Buckets,MATCH($A4640,IntraSumMonths,0),1),INDEX(BucketTable,MATCH($A4640,SumMonths,0),1))</f>
        <v>#N/A</v>
      </c>
      <c r="G4640" s="144" t="e">
        <f aca="false">INDEX(Book_Type,MATCH($B4640,Book,0),1)</f>
        <v>#N/A</v>
      </c>
      <c r="H4640" s="144" t="e">
        <f aca="false">$F4640&amp;$C4640</f>
        <v>#N/A</v>
      </c>
    </row>
    <row r="4641" customFormat="false" ht="12.75" hidden="false" customHeight="false" outlineLevel="0" collapsed="false">
      <c r="D4641" s="144"/>
      <c r="E4641" s="144"/>
      <c r="F4641" s="149" t="e">
        <f aca="false">IF(REF_DT&lt;=LastDay,INDEX(IntraMonth_Buckets,MATCH($A4641,IntraSumMonths,0),1),INDEX(BucketTable,MATCH($A4641,SumMonths,0),1))</f>
        <v>#N/A</v>
      </c>
      <c r="G4641" s="144" t="e">
        <f aca="false">INDEX(Book_Type,MATCH($B4641,Book,0),1)</f>
        <v>#N/A</v>
      </c>
      <c r="H4641" s="144" t="e">
        <f aca="false">$F4641&amp;$C4641</f>
        <v>#N/A</v>
      </c>
    </row>
    <row r="4642" customFormat="false" ht="12.75" hidden="false" customHeight="false" outlineLevel="0" collapsed="false">
      <c r="D4642" s="144"/>
      <c r="E4642" s="144"/>
      <c r="F4642" s="149" t="e">
        <f aca="false">IF(REF_DT&lt;=LastDay,INDEX(IntraMonth_Buckets,MATCH($A4642,IntraSumMonths,0),1),INDEX(BucketTable,MATCH($A4642,SumMonths,0),1))</f>
        <v>#N/A</v>
      </c>
      <c r="G4642" s="144" t="e">
        <f aca="false">INDEX(Book_Type,MATCH($B4642,Book,0),1)</f>
        <v>#N/A</v>
      </c>
      <c r="H4642" s="144" t="e">
        <f aca="false">$F4642&amp;$C4642</f>
        <v>#N/A</v>
      </c>
    </row>
    <row r="4643" customFormat="false" ht="12.75" hidden="false" customHeight="false" outlineLevel="0" collapsed="false">
      <c r="D4643" s="144"/>
      <c r="E4643" s="144"/>
      <c r="F4643" s="149" t="e">
        <f aca="false">IF(REF_DT&lt;=LastDay,INDEX(IntraMonth_Buckets,MATCH($A4643,IntraSumMonths,0),1),INDEX(BucketTable,MATCH($A4643,SumMonths,0),1))</f>
        <v>#N/A</v>
      </c>
      <c r="G4643" s="144" t="e">
        <f aca="false">INDEX(Book_Type,MATCH($B4643,Book,0),1)</f>
        <v>#N/A</v>
      </c>
      <c r="H4643" s="144" t="e">
        <f aca="false">$F4643&amp;$C4643</f>
        <v>#N/A</v>
      </c>
    </row>
    <row r="4644" customFormat="false" ht="12.75" hidden="false" customHeight="false" outlineLevel="0" collapsed="false">
      <c r="D4644" s="144"/>
      <c r="E4644" s="144"/>
      <c r="F4644" s="149" t="e">
        <f aca="false">IF(REF_DT&lt;=LastDay,INDEX(IntraMonth_Buckets,MATCH($A4644,IntraSumMonths,0),1),INDEX(BucketTable,MATCH($A4644,SumMonths,0),1))</f>
        <v>#N/A</v>
      </c>
      <c r="G4644" s="144" t="e">
        <f aca="false">INDEX(Book_Type,MATCH($B4644,Book,0),1)</f>
        <v>#N/A</v>
      </c>
      <c r="H4644" s="144" t="e">
        <f aca="false">$F4644&amp;$C4644</f>
        <v>#N/A</v>
      </c>
    </row>
    <row r="4645" customFormat="false" ht="12.75" hidden="false" customHeight="false" outlineLevel="0" collapsed="false">
      <c r="D4645" s="144"/>
      <c r="E4645" s="144"/>
      <c r="F4645" s="149" t="e">
        <f aca="false">IF(REF_DT&lt;=LastDay,INDEX(IntraMonth_Buckets,MATCH($A4645,IntraSumMonths,0),1),INDEX(BucketTable,MATCH($A4645,SumMonths,0),1))</f>
        <v>#N/A</v>
      </c>
      <c r="G4645" s="144" t="e">
        <f aca="false">INDEX(Book_Type,MATCH($B4645,Book,0),1)</f>
        <v>#N/A</v>
      </c>
      <c r="H4645" s="144" t="e">
        <f aca="false">$F4645&amp;$C4645</f>
        <v>#N/A</v>
      </c>
    </row>
    <row r="4646" customFormat="false" ht="12.75" hidden="false" customHeight="false" outlineLevel="0" collapsed="false">
      <c r="D4646" s="144"/>
      <c r="E4646" s="144"/>
      <c r="F4646" s="149" t="e">
        <f aca="false">IF(REF_DT&lt;=LastDay,INDEX(IntraMonth_Buckets,MATCH($A4646,IntraSumMonths,0),1),INDEX(BucketTable,MATCH($A4646,SumMonths,0),1))</f>
        <v>#N/A</v>
      </c>
      <c r="G4646" s="144" t="e">
        <f aca="false">INDEX(Book_Type,MATCH($B4646,Book,0),1)</f>
        <v>#N/A</v>
      </c>
      <c r="H4646" s="144" t="e">
        <f aca="false">$F4646&amp;$C4646</f>
        <v>#N/A</v>
      </c>
    </row>
    <row r="4647" customFormat="false" ht="12.75" hidden="false" customHeight="false" outlineLevel="0" collapsed="false">
      <c r="D4647" s="144"/>
      <c r="E4647" s="144"/>
      <c r="F4647" s="149" t="e">
        <f aca="false">IF(REF_DT&lt;=LastDay,INDEX(IntraMonth_Buckets,MATCH($A4647,IntraSumMonths,0),1),INDEX(BucketTable,MATCH($A4647,SumMonths,0),1))</f>
        <v>#N/A</v>
      </c>
      <c r="G4647" s="144" t="e">
        <f aca="false">INDEX(Book_Type,MATCH($B4647,Book,0),1)</f>
        <v>#N/A</v>
      </c>
      <c r="H4647" s="144" t="e">
        <f aca="false">$F4647&amp;$C4647</f>
        <v>#N/A</v>
      </c>
    </row>
    <row r="4648" customFormat="false" ht="12.75" hidden="false" customHeight="false" outlineLevel="0" collapsed="false">
      <c r="D4648" s="144"/>
      <c r="E4648" s="144"/>
      <c r="F4648" s="149" t="e">
        <f aca="false">IF(REF_DT&lt;=LastDay,INDEX(IntraMonth_Buckets,MATCH($A4648,IntraSumMonths,0),1),INDEX(BucketTable,MATCH($A4648,SumMonths,0),1))</f>
        <v>#N/A</v>
      </c>
      <c r="G4648" s="144" t="e">
        <f aca="false">INDEX(Book_Type,MATCH($B4648,Book,0),1)</f>
        <v>#N/A</v>
      </c>
      <c r="H4648" s="144" t="e">
        <f aca="false">$F4648&amp;$C4648</f>
        <v>#N/A</v>
      </c>
    </row>
    <row r="4649" customFormat="false" ht="12.75" hidden="false" customHeight="false" outlineLevel="0" collapsed="false">
      <c r="D4649" s="144"/>
      <c r="E4649" s="144"/>
      <c r="F4649" s="149" t="e">
        <f aca="false">IF(REF_DT&lt;=LastDay,INDEX(IntraMonth_Buckets,MATCH($A4649,IntraSumMonths,0),1),INDEX(BucketTable,MATCH($A4649,SumMonths,0),1))</f>
        <v>#N/A</v>
      </c>
      <c r="G4649" s="144" t="e">
        <f aca="false">INDEX(Book_Type,MATCH($B4649,Book,0),1)</f>
        <v>#N/A</v>
      </c>
      <c r="H4649" s="144" t="e">
        <f aca="false">$F4649&amp;$C4649</f>
        <v>#N/A</v>
      </c>
    </row>
    <row r="4650" customFormat="false" ht="12.75" hidden="false" customHeight="false" outlineLevel="0" collapsed="false">
      <c r="D4650" s="144"/>
      <c r="E4650" s="144"/>
      <c r="F4650" s="149" t="e">
        <f aca="false">IF(REF_DT&lt;=LastDay,INDEX(IntraMonth_Buckets,MATCH($A4650,IntraSumMonths,0),1),INDEX(BucketTable,MATCH($A4650,SumMonths,0),1))</f>
        <v>#N/A</v>
      </c>
      <c r="G4650" s="144" t="e">
        <f aca="false">INDEX(Book_Type,MATCH($B4650,Book,0),1)</f>
        <v>#N/A</v>
      </c>
      <c r="H4650" s="144" t="e">
        <f aca="false">$F4650&amp;$C4650</f>
        <v>#N/A</v>
      </c>
    </row>
    <row r="4651" customFormat="false" ht="12.75" hidden="false" customHeight="false" outlineLevel="0" collapsed="false">
      <c r="D4651" s="144"/>
      <c r="E4651" s="144"/>
      <c r="F4651" s="149" t="e">
        <f aca="false">IF(REF_DT&lt;=LastDay,INDEX(IntraMonth_Buckets,MATCH($A4651,IntraSumMonths,0),1),INDEX(BucketTable,MATCH($A4651,SumMonths,0),1))</f>
        <v>#N/A</v>
      </c>
      <c r="G4651" s="144" t="e">
        <f aca="false">INDEX(Book_Type,MATCH($B4651,Book,0),1)</f>
        <v>#N/A</v>
      </c>
      <c r="H4651" s="144" t="e">
        <f aca="false">$F4651&amp;$C4651</f>
        <v>#N/A</v>
      </c>
    </row>
    <row r="4652" customFormat="false" ht="12.75" hidden="false" customHeight="false" outlineLevel="0" collapsed="false">
      <c r="D4652" s="144"/>
      <c r="E4652" s="144"/>
      <c r="F4652" s="149" t="e">
        <f aca="false">IF(REF_DT&lt;=LastDay,INDEX(IntraMonth_Buckets,MATCH($A4652,IntraSumMonths,0),1),INDEX(BucketTable,MATCH($A4652,SumMonths,0),1))</f>
        <v>#N/A</v>
      </c>
      <c r="G4652" s="144" t="e">
        <f aca="false">INDEX(Book_Type,MATCH($B4652,Book,0),1)</f>
        <v>#N/A</v>
      </c>
      <c r="H4652" s="144" t="e">
        <f aca="false">$F4652&amp;$C4652</f>
        <v>#N/A</v>
      </c>
    </row>
    <row r="4653" customFormat="false" ht="12.75" hidden="false" customHeight="false" outlineLevel="0" collapsed="false">
      <c r="D4653" s="144"/>
      <c r="E4653" s="144"/>
      <c r="F4653" s="149" t="e">
        <f aca="false">IF(REF_DT&lt;=LastDay,INDEX(IntraMonth_Buckets,MATCH($A4653,IntraSumMonths,0),1),INDEX(BucketTable,MATCH($A4653,SumMonths,0),1))</f>
        <v>#N/A</v>
      </c>
      <c r="G4653" s="144" t="e">
        <f aca="false">INDEX(Book_Type,MATCH($B4653,Book,0),1)</f>
        <v>#N/A</v>
      </c>
      <c r="H4653" s="144" t="e">
        <f aca="false">$F4653&amp;$C4653</f>
        <v>#N/A</v>
      </c>
    </row>
    <row r="4654" customFormat="false" ht="12.75" hidden="false" customHeight="false" outlineLevel="0" collapsed="false">
      <c r="D4654" s="144"/>
      <c r="E4654" s="144"/>
      <c r="F4654" s="149" t="e">
        <f aca="false">IF(REF_DT&lt;=LastDay,INDEX(IntraMonth_Buckets,MATCH($A4654,IntraSumMonths,0),1),INDEX(BucketTable,MATCH($A4654,SumMonths,0),1))</f>
        <v>#N/A</v>
      </c>
      <c r="G4654" s="144" t="e">
        <f aca="false">INDEX(Book_Type,MATCH($B4654,Book,0),1)</f>
        <v>#N/A</v>
      </c>
      <c r="H4654" s="144" t="e">
        <f aca="false">$F4654&amp;$C4654</f>
        <v>#N/A</v>
      </c>
    </row>
    <row r="4655" customFormat="false" ht="12.75" hidden="false" customHeight="false" outlineLevel="0" collapsed="false">
      <c r="D4655" s="144"/>
      <c r="E4655" s="144"/>
      <c r="F4655" s="149" t="e">
        <f aca="false">IF(REF_DT&lt;=LastDay,INDEX(IntraMonth_Buckets,MATCH($A4655,IntraSumMonths,0),1),INDEX(BucketTable,MATCH($A4655,SumMonths,0),1))</f>
        <v>#N/A</v>
      </c>
      <c r="G4655" s="144" t="e">
        <f aca="false">INDEX(Book_Type,MATCH($B4655,Book,0),1)</f>
        <v>#N/A</v>
      </c>
      <c r="H4655" s="144" t="e">
        <f aca="false">$F4655&amp;$C4655</f>
        <v>#N/A</v>
      </c>
    </row>
    <row r="4656" customFormat="false" ht="12.75" hidden="false" customHeight="false" outlineLevel="0" collapsed="false">
      <c r="D4656" s="144"/>
      <c r="E4656" s="144"/>
      <c r="F4656" s="149" t="e">
        <f aca="false">IF(REF_DT&lt;=LastDay,INDEX(IntraMonth_Buckets,MATCH($A4656,IntraSumMonths,0),1),INDEX(BucketTable,MATCH($A4656,SumMonths,0),1))</f>
        <v>#N/A</v>
      </c>
      <c r="G4656" s="144" t="e">
        <f aca="false">INDEX(Book_Type,MATCH($B4656,Book,0),1)</f>
        <v>#N/A</v>
      </c>
      <c r="H4656" s="144" t="e">
        <f aca="false">$F4656&amp;$C4656</f>
        <v>#N/A</v>
      </c>
    </row>
    <row r="4657" customFormat="false" ht="12.75" hidden="false" customHeight="false" outlineLevel="0" collapsed="false">
      <c r="D4657" s="144"/>
      <c r="E4657" s="144"/>
      <c r="F4657" s="149" t="e">
        <f aca="false">IF(REF_DT&lt;=LastDay,INDEX(IntraMonth_Buckets,MATCH($A4657,IntraSumMonths,0),1),INDEX(BucketTable,MATCH($A4657,SumMonths,0),1))</f>
        <v>#N/A</v>
      </c>
      <c r="G4657" s="144" t="e">
        <f aca="false">INDEX(Book_Type,MATCH($B4657,Book,0),1)</f>
        <v>#N/A</v>
      </c>
      <c r="H4657" s="144" t="e">
        <f aca="false">$F4657&amp;$C4657</f>
        <v>#N/A</v>
      </c>
    </row>
    <row r="4658" customFormat="false" ht="12.75" hidden="false" customHeight="false" outlineLevel="0" collapsed="false">
      <c r="D4658" s="144"/>
      <c r="E4658" s="144"/>
      <c r="F4658" s="149" t="e">
        <f aca="false">IF(REF_DT&lt;=LastDay,INDEX(IntraMonth_Buckets,MATCH($A4658,IntraSumMonths,0),1),INDEX(BucketTable,MATCH($A4658,SumMonths,0),1))</f>
        <v>#N/A</v>
      </c>
      <c r="G4658" s="144" t="e">
        <f aca="false">INDEX(Book_Type,MATCH($B4658,Book,0),1)</f>
        <v>#N/A</v>
      </c>
      <c r="H4658" s="144" t="e">
        <f aca="false">$F4658&amp;$C4658</f>
        <v>#N/A</v>
      </c>
    </row>
    <row r="4659" customFormat="false" ht="12.75" hidden="false" customHeight="false" outlineLevel="0" collapsed="false">
      <c r="D4659" s="144"/>
      <c r="E4659" s="144"/>
      <c r="F4659" s="149" t="e">
        <f aca="false">IF(REF_DT&lt;=LastDay,INDEX(IntraMonth_Buckets,MATCH($A4659,IntraSumMonths,0),1),INDEX(BucketTable,MATCH($A4659,SumMonths,0),1))</f>
        <v>#N/A</v>
      </c>
      <c r="G4659" s="144" t="e">
        <f aca="false">INDEX(Book_Type,MATCH($B4659,Book,0),1)</f>
        <v>#N/A</v>
      </c>
      <c r="H4659" s="144" t="e">
        <f aca="false">$F4659&amp;$C4659</f>
        <v>#N/A</v>
      </c>
    </row>
    <row r="4660" customFormat="false" ht="12.75" hidden="false" customHeight="false" outlineLevel="0" collapsed="false">
      <c r="D4660" s="144"/>
      <c r="E4660" s="144"/>
      <c r="F4660" s="149" t="e">
        <f aca="false">IF(REF_DT&lt;=LastDay,INDEX(IntraMonth_Buckets,MATCH($A4660,IntraSumMonths,0),1),INDEX(BucketTable,MATCH($A4660,SumMonths,0),1))</f>
        <v>#N/A</v>
      </c>
      <c r="G4660" s="144" t="e">
        <f aca="false">INDEX(Book_Type,MATCH($B4660,Book,0),1)</f>
        <v>#N/A</v>
      </c>
      <c r="H4660" s="144" t="e">
        <f aca="false">$F4660&amp;$C4660</f>
        <v>#N/A</v>
      </c>
    </row>
    <row r="4661" customFormat="false" ht="12.75" hidden="false" customHeight="false" outlineLevel="0" collapsed="false">
      <c r="D4661" s="144"/>
      <c r="E4661" s="144"/>
      <c r="F4661" s="149" t="e">
        <f aca="false">IF(REF_DT&lt;=LastDay,INDEX(IntraMonth_Buckets,MATCH($A4661,IntraSumMonths,0),1),INDEX(BucketTable,MATCH($A4661,SumMonths,0),1))</f>
        <v>#N/A</v>
      </c>
      <c r="G4661" s="144" t="e">
        <f aca="false">INDEX(Book_Type,MATCH($B4661,Book,0),1)</f>
        <v>#N/A</v>
      </c>
      <c r="H4661" s="144" t="e">
        <f aca="false">$F4661&amp;$C4661</f>
        <v>#N/A</v>
      </c>
    </row>
    <row r="4662" customFormat="false" ht="12.75" hidden="false" customHeight="false" outlineLevel="0" collapsed="false">
      <c r="D4662" s="144"/>
      <c r="E4662" s="144"/>
      <c r="F4662" s="149" t="e">
        <f aca="false">IF(REF_DT&lt;=LastDay,INDEX(IntraMonth_Buckets,MATCH($A4662,IntraSumMonths,0),1),INDEX(BucketTable,MATCH($A4662,SumMonths,0),1))</f>
        <v>#N/A</v>
      </c>
      <c r="G4662" s="144" t="e">
        <f aca="false">INDEX(Book_Type,MATCH($B4662,Book,0),1)</f>
        <v>#N/A</v>
      </c>
      <c r="H4662" s="144" t="e">
        <f aca="false">$F4662&amp;$C4662</f>
        <v>#N/A</v>
      </c>
    </row>
    <row r="4663" customFormat="false" ht="12.75" hidden="false" customHeight="false" outlineLevel="0" collapsed="false">
      <c r="D4663" s="144"/>
      <c r="E4663" s="144"/>
      <c r="F4663" s="149" t="e">
        <f aca="false">IF(REF_DT&lt;=LastDay,INDEX(IntraMonth_Buckets,MATCH($A4663,IntraSumMonths,0),1),INDEX(BucketTable,MATCH($A4663,SumMonths,0),1))</f>
        <v>#N/A</v>
      </c>
      <c r="G4663" s="144" t="e">
        <f aca="false">INDEX(Book_Type,MATCH($B4663,Book,0),1)</f>
        <v>#N/A</v>
      </c>
      <c r="H4663" s="144" t="e">
        <f aca="false">$F4663&amp;$C4663</f>
        <v>#N/A</v>
      </c>
    </row>
    <row r="4664" customFormat="false" ht="12.75" hidden="false" customHeight="false" outlineLevel="0" collapsed="false">
      <c r="D4664" s="144"/>
      <c r="E4664" s="144"/>
      <c r="F4664" s="149" t="e">
        <f aca="false">IF(REF_DT&lt;=LastDay,INDEX(IntraMonth_Buckets,MATCH($A4664,IntraSumMonths,0),1),INDEX(BucketTable,MATCH($A4664,SumMonths,0),1))</f>
        <v>#N/A</v>
      </c>
      <c r="G4664" s="144" t="e">
        <f aca="false">INDEX(Book_Type,MATCH($B4664,Book,0),1)</f>
        <v>#N/A</v>
      </c>
      <c r="H4664" s="144" t="e">
        <f aca="false">$F4664&amp;$C4664</f>
        <v>#N/A</v>
      </c>
    </row>
    <row r="4665" customFormat="false" ht="12.75" hidden="false" customHeight="false" outlineLevel="0" collapsed="false">
      <c r="D4665" s="144"/>
      <c r="E4665" s="144"/>
      <c r="F4665" s="149" t="e">
        <f aca="false">IF(REF_DT&lt;=LastDay,INDEX(IntraMonth_Buckets,MATCH($A4665,IntraSumMonths,0),1),INDEX(BucketTable,MATCH($A4665,SumMonths,0),1))</f>
        <v>#N/A</v>
      </c>
      <c r="G4665" s="144" t="e">
        <f aca="false">INDEX(Book_Type,MATCH($B4665,Book,0),1)</f>
        <v>#N/A</v>
      </c>
      <c r="H4665" s="144" t="e">
        <f aca="false">$F4665&amp;$C4665</f>
        <v>#N/A</v>
      </c>
    </row>
    <row r="4666" customFormat="false" ht="12.75" hidden="false" customHeight="false" outlineLevel="0" collapsed="false">
      <c r="D4666" s="144"/>
      <c r="E4666" s="144"/>
      <c r="F4666" s="149" t="e">
        <f aca="false">IF(REF_DT&lt;=LastDay,INDEX(IntraMonth_Buckets,MATCH($A4666,IntraSumMonths,0),1),INDEX(BucketTable,MATCH($A4666,SumMonths,0),1))</f>
        <v>#N/A</v>
      </c>
      <c r="G4666" s="144" t="e">
        <f aca="false">INDEX(Book_Type,MATCH($B4666,Book,0),1)</f>
        <v>#N/A</v>
      </c>
      <c r="H4666" s="144" t="e">
        <f aca="false">$F4666&amp;$C4666</f>
        <v>#N/A</v>
      </c>
    </row>
    <row r="4667" customFormat="false" ht="12.75" hidden="false" customHeight="false" outlineLevel="0" collapsed="false">
      <c r="D4667" s="144"/>
      <c r="E4667" s="144"/>
      <c r="F4667" s="149" t="e">
        <f aca="false">IF(REF_DT&lt;=LastDay,INDEX(IntraMonth_Buckets,MATCH($A4667,IntraSumMonths,0),1),INDEX(BucketTable,MATCH($A4667,SumMonths,0),1))</f>
        <v>#N/A</v>
      </c>
      <c r="G4667" s="144" t="e">
        <f aca="false">INDEX(Book_Type,MATCH($B4667,Book,0),1)</f>
        <v>#N/A</v>
      </c>
      <c r="H4667" s="144" t="e">
        <f aca="false">$F4667&amp;$C4667</f>
        <v>#N/A</v>
      </c>
    </row>
    <row r="4668" customFormat="false" ht="12.75" hidden="false" customHeight="false" outlineLevel="0" collapsed="false">
      <c r="D4668" s="144"/>
      <c r="E4668" s="144"/>
      <c r="F4668" s="149" t="e">
        <f aca="false">IF(REF_DT&lt;=LastDay,INDEX(IntraMonth_Buckets,MATCH($A4668,IntraSumMonths,0),1),INDEX(BucketTable,MATCH($A4668,SumMonths,0),1))</f>
        <v>#N/A</v>
      </c>
      <c r="G4668" s="144" t="e">
        <f aca="false">INDEX(Book_Type,MATCH($B4668,Book,0),1)</f>
        <v>#N/A</v>
      </c>
      <c r="H4668" s="144" t="e">
        <f aca="false">$F4668&amp;$C4668</f>
        <v>#N/A</v>
      </c>
    </row>
    <row r="4669" customFormat="false" ht="12.75" hidden="false" customHeight="false" outlineLevel="0" collapsed="false">
      <c r="D4669" s="144"/>
      <c r="E4669" s="144"/>
      <c r="F4669" s="149" t="e">
        <f aca="false">IF(REF_DT&lt;=LastDay,INDEX(IntraMonth_Buckets,MATCH($A4669,IntraSumMonths,0),1),INDEX(BucketTable,MATCH($A4669,SumMonths,0),1))</f>
        <v>#N/A</v>
      </c>
      <c r="G4669" s="144" t="e">
        <f aca="false">INDEX(Book_Type,MATCH($B4669,Book,0),1)</f>
        <v>#N/A</v>
      </c>
      <c r="H4669" s="144" t="e">
        <f aca="false">$F4669&amp;$C4669</f>
        <v>#N/A</v>
      </c>
    </row>
    <row r="4670" customFormat="false" ht="12.75" hidden="false" customHeight="false" outlineLevel="0" collapsed="false">
      <c r="D4670" s="144"/>
      <c r="E4670" s="144"/>
      <c r="F4670" s="149" t="e">
        <f aca="false">IF(REF_DT&lt;=LastDay,INDEX(IntraMonth_Buckets,MATCH($A4670,IntraSumMonths,0),1),INDEX(BucketTable,MATCH($A4670,SumMonths,0),1))</f>
        <v>#N/A</v>
      </c>
      <c r="G4670" s="144" t="e">
        <f aca="false">INDEX(Book_Type,MATCH($B4670,Book,0),1)</f>
        <v>#N/A</v>
      </c>
      <c r="H4670" s="144" t="e">
        <f aca="false">$F4670&amp;$C4670</f>
        <v>#N/A</v>
      </c>
    </row>
    <row r="4671" customFormat="false" ht="12.75" hidden="false" customHeight="false" outlineLevel="0" collapsed="false">
      <c r="D4671" s="144"/>
      <c r="E4671" s="144"/>
      <c r="F4671" s="149" t="e">
        <f aca="false">IF(REF_DT&lt;=LastDay,INDEX(IntraMonth_Buckets,MATCH($A4671,IntraSumMonths,0),1),INDEX(BucketTable,MATCH($A4671,SumMonths,0),1))</f>
        <v>#N/A</v>
      </c>
      <c r="G4671" s="144" t="e">
        <f aca="false">INDEX(Book_Type,MATCH($B4671,Book,0),1)</f>
        <v>#N/A</v>
      </c>
      <c r="H4671" s="144" t="e">
        <f aca="false">$F4671&amp;$C4671</f>
        <v>#N/A</v>
      </c>
    </row>
    <row r="4672" customFormat="false" ht="12.75" hidden="false" customHeight="false" outlineLevel="0" collapsed="false">
      <c r="D4672" s="144"/>
      <c r="E4672" s="144"/>
      <c r="F4672" s="149" t="e">
        <f aca="false">IF(REF_DT&lt;=LastDay,INDEX(IntraMonth_Buckets,MATCH($A4672,IntraSumMonths,0),1),INDEX(BucketTable,MATCH($A4672,SumMonths,0),1))</f>
        <v>#N/A</v>
      </c>
      <c r="G4672" s="144" t="e">
        <f aca="false">INDEX(Book_Type,MATCH($B4672,Book,0),1)</f>
        <v>#N/A</v>
      </c>
      <c r="H4672" s="144" t="e">
        <f aca="false">$F4672&amp;$C4672</f>
        <v>#N/A</v>
      </c>
    </row>
    <row r="4673" customFormat="false" ht="12.75" hidden="false" customHeight="false" outlineLevel="0" collapsed="false">
      <c r="D4673" s="144"/>
      <c r="E4673" s="144"/>
      <c r="F4673" s="149" t="e">
        <f aca="false">IF(REF_DT&lt;=LastDay,INDEX(IntraMonth_Buckets,MATCH($A4673,IntraSumMonths,0),1),INDEX(BucketTable,MATCH($A4673,SumMonths,0),1))</f>
        <v>#N/A</v>
      </c>
      <c r="G4673" s="144" t="e">
        <f aca="false">INDEX(Book_Type,MATCH($B4673,Book,0),1)</f>
        <v>#N/A</v>
      </c>
      <c r="H4673" s="144" t="e">
        <f aca="false">$F4673&amp;$C4673</f>
        <v>#N/A</v>
      </c>
    </row>
    <row r="4674" customFormat="false" ht="12.75" hidden="false" customHeight="false" outlineLevel="0" collapsed="false">
      <c r="D4674" s="144"/>
      <c r="E4674" s="144"/>
      <c r="F4674" s="149" t="e">
        <f aca="false">IF(REF_DT&lt;=LastDay,INDEX(IntraMonth_Buckets,MATCH($A4674,IntraSumMonths,0),1),INDEX(BucketTable,MATCH($A4674,SumMonths,0),1))</f>
        <v>#N/A</v>
      </c>
      <c r="G4674" s="144" t="e">
        <f aca="false">INDEX(Book_Type,MATCH($B4674,Book,0),1)</f>
        <v>#N/A</v>
      </c>
      <c r="H4674" s="144" t="e">
        <f aca="false">$F4674&amp;$C4674</f>
        <v>#N/A</v>
      </c>
    </row>
    <row r="4675" customFormat="false" ht="12.75" hidden="false" customHeight="false" outlineLevel="0" collapsed="false">
      <c r="D4675" s="144"/>
      <c r="E4675" s="144"/>
      <c r="F4675" s="149" t="e">
        <f aca="false">IF(REF_DT&lt;=LastDay,INDEX(IntraMonth_Buckets,MATCH($A4675,IntraSumMonths,0),1),INDEX(BucketTable,MATCH($A4675,SumMonths,0),1))</f>
        <v>#N/A</v>
      </c>
      <c r="G4675" s="144" t="e">
        <f aca="false">INDEX(Book_Type,MATCH($B4675,Book,0),1)</f>
        <v>#N/A</v>
      </c>
      <c r="H4675" s="144" t="e">
        <f aca="false">$F4675&amp;$C4675</f>
        <v>#N/A</v>
      </c>
    </row>
    <row r="4676" customFormat="false" ht="12.75" hidden="false" customHeight="false" outlineLevel="0" collapsed="false">
      <c r="D4676" s="144"/>
      <c r="E4676" s="144"/>
      <c r="F4676" s="149" t="e">
        <f aca="false">IF(REF_DT&lt;=LastDay,INDEX(IntraMonth_Buckets,MATCH($A4676,IntraSumMonths,0),1),INDEX(BucketTable,MATCH($A4676,SumMonths,0),1))</f>
        <v>#N/A</v>
      </c>
      <c r="G4676" s="144" t="e">
        <f aca="false">INDEX(Book_Type,MATCH($B4676,Book,0),1)</f>
        <v>#N/A</v>
      </c>
      <c r="H4676" s="144" t="e">
        <f aca="false">$F4676&amp;$C4676</f>
        <v>#N/A</v>
      </c>
    </row>
    <row r="4677" customFormat="false" ht="12.75" hidden="false" customHeight="false" outlineLevel="0" collapsed="false">
      <c r="D4677" s="144"/>
      <c r="E4677" s="144"/>
      <c r="F4677" s="149" t="e">
        <f aca="false">IF(REF_DT&lt;=LastDay,INDEX(IntraMonth_Buckets,MATCH($A4677,IntraSumMonths,0),1),INDEX(BucketTable,MATCH($A4677,SumMonths,0),1))</f>
        <v>#N/A</v>
      </c>
      <c r="G4677" s="144" t="e">
        <f aca="false">INDEX(Book_Type,MATCH($B4677,Book,0),1)</f>
        <v>#N/A</v>
      </c>
      <c r="H4677" s="144" t="e">
        <f aca="false">$F4677&amp;$C4677</f>
        <v>#N/A</v>
      </c>
    </row>
    <row r="4678" customFormat="false" ht="12.75" hidden="false" customHeight="false" outlineLevel="0" collapsed="false">
      <c r="D4678" s="144"/>
      <c r="E4678" s="144"/>
      <c r="F4678" s="149" t="e">
        <f aca="false">IF(REF_DT&lt;=LastDay,INDEX(IntraMonth_Buckets,MATCH($A4678,IntraSumMonths,0),1),INDEX(BucketTable,MATCH($A4678,SumMonths,0),1))</f>
        <v>#N/A</v>
      </c>
      <c r="G4678" s="144" t="e">
        <f aca="false">INDEX(Book_Type,MATCH($B4678,Book,0),1)</f>
        <v>#N/A</v>
      </c>
      <c r="H4678" s="144" t="e">
        <f aca="false">$F4678&amp;$C4678</f>
        <v>#N/A</v>
      </c>
    </row>
    <row r="4679" customFormat="false" ht="12.75" hidden="false" customHeight="false" outlineLevel="0" collapsed="false">
      <c r="D4679" s="144"/>
      <c r="E4679" s="144"/>
      <c r="F4679" s="149" t="e">
        <f aca="false">IF(REF_DT&lt;=LastDay,INDEX(IntraMonth_Buckets,MATCH($A4679,IntraSumMonths,0),1),INDEX(BucketTable,MATCH($A4679,SumMonths,0),1))</f>
        <v>#N/A</v>
      </c>
      <c r="G4679" s="144" t="e">
        <f aca="false">INDEX(Book_Type,MATCH($B4679,Book,0),1)</f>
        <v>#N/A</v>
      </c>
      <c r="H4679" s="144" t="e">
        <f aca="false">$F4679&amp;$C4679</f>
        <v>#N/A</v>
      </c>
    </row>
    <row r="4680" customFormat="false" ht="12.75" hidden="false" customHeight="false" outlineLevel="0" collapsed="false">
      <c r="D4680" s="144"/>
      <c r="E4680" s="144"/>
      <c r="F4680" s="149" t="e">
        <f aca="false">IF(REF_DT&lt;=LastDay,INDEX(IntraMonth_Buckets,MATCH($A4680,IntraSumMonths,0),1),INDEX(BucketTable,MATCH($A4680,SumMonths,0),1))</f>
        <v>#N/A</v>
      </c>
      <c r="G4680" s="144" t="e">
        <f aca="false">INDEX(Book_Type,MATCH($B4680,Book,0),1)</f>
        <v>#N/A</v>
      </c>
      <c r="H4680" s="144" t="e">
        <f aca="false">$F4680&amp;$C4680</f>
        <v>#N/A</v>
      </c>
    </row>
    <row r="4681" customFormat="false" ht="12.75" hidden="false" customHeight="false" outlineLevel="0" collapsed="false">
      <c r="D4681" s="144"/>
      <c r="E4681" s="144"/>
      <c r="F4681" s="149" t="e">
        <f aca="false">IF(REF_DT&lt;=LastDay,INDEX(IntraMonth_Buckets,MATCH($A4681,IntraSumMonths,0),1),INDEX(BucketTable,MATCH($A4681,SumMonths,0),1))</f>
        <v>#N/A</v>
      </c>
      <c r="G4681" s="144" t="e">
        <f aca="false">INDEX(Book_Type,MATCH($B4681,Book,0),1)</f>
        <v>#N/A</v>
      </c>
      <c r="H4681" s="144" t="e">
        <f aca="false">$F4681&amp;$C4681</f>
        <v>#N/A</v>
      </c>
    </row>
    <row r="4682" customFormat="false" ht="12.75" hidden="false" customHeight="false" outlineLevel="0" collapsed="false">
      <c r="D4682" s="144"/>
      <c r="E4682" s="144"/>
      <c r="F4682" s="149" t="e">
        <f aca="false">IF(REF_DT&lt;=LastDay,INDEX(IntraMonth_Buckets,MATCH($A4682,IntraSumMonths,0),1),INDEX(BucketTable,MATCH($A4682,SumMonths,0),1))</f>
        <v>#N/A</v>
      </c>
      <c r="G4682" s="144" t="e">
        <f aca="false">INDEX(Book_Type,MATCH($B4682,Book,0),1)</f>
        <v>#N/A</v>
      </c>
      <c r="H4682" s="144" t="e">
        <f aca="false">$F4682&amp;$C4682</f>
        <v>#N/A</v>
      </c>
    </row>
    <row r="4683" customFormat="false" ht="12.75" hidden="false" customHeight="false" outlineLevel="0" collapsed="false">
      <c r="D4683" s="144"/>
      <c r="E4683" s="144"/>
      <c r="F4683" s="149" t="e">
        <f aca="false">IF(REF_DT&lt;=LastDay,INDEX(IntraMonth_Buckets,MATCH($A4683,IntraSumMonths,0),1),INDEX(BucketTable,MATCH($A4683,SumMonths,0),1))</f>
        <v>#N/A</v>
      </c>
      <c r="G4683" s="144" t="e">
        <f aca="false">INDEX(Book_Type,MATCH($B4683,Book,0),1)</f>
        <v>#N/A</v>
      </c>
      <c r="H4683" s="144" t="e">
        <f aca="false">$F4683&amp;$C4683</f>
        <v>#N/A</v>
      </c>
    </row>
    <row r="4684" customFormat="false" ht="12.75" hidden="false" customHeight="false" outlineLevel="0" collapsed="false">
      <c r="D4684" s="144"/>
      <c r="E4684" s="144"/>
      <c r="F4684" s="149" t="e">
        <f aca="false">IF(REF_DT&lt;=LastDay,INDEX(IntraMonth_Buckets,MATCH($A4684,IntraSumMonths,0),1),INDEX(BucketTable,MATCH($A4684,SumMonths,0),1))</f>
        <v>#N/A</v>
      </c>
      <c r="G4684" s="144" t="e">
        <f aca="false">INDEX(Book_Type,MATCH($B4684,Book,0),1)</f>
        <v>#N/A</v>
      </c>
      <c r="H4684" s="144" t="e">
        <f aca="false">$F4684&amp;$C4684</f>
        <v>#N/A</v>
      </c>
    </row>
    <row r="4685" customFormat="false" ht="12.75" hidden="false" customHeight="false" outlineLevel="0" collapsed="false">
      <c r="D4685" s="144"/>
      <c r="E4685" s="144"/>
      <c r="F4685" s="149" t="e">
        <f aca="false">IF(REF_DT&lt;=LastDay,INDEX(IntraMonth_Buckets,MATCH($A4685,IntraSumMonths,0),1),INDEX(BucketTable,MATCH($A4685,SumMonths,0),1))</f>
        <v>#N/A</v>
      </c>
      <c r="G4685" s="144" t="e">
        <f aca="false">INDEX(Book_Type,MATCH($B4685,Book,0),1)</f>
        <v>#N/A</v>
      </c>
      <c r="H4685" s="144" t="e">
        <f aca="false">$F4685&amp;$C4685</f>
        <v>#N/A</v>
      </c>
    </row>
    <row r="4686" customFormat="false" ht="12.75" hidden="false" customHeight="false" outlineLevel="0" collapsed="false">
      <c r="D4686" s="144"/>
      <c r="E4686" s="144"/>
      <c r="F4686" s="149" t="e">
        <f aca="false">IF(REF_DT&lt;=LastDay,INDEX(IntraMonth_Buckets,MATCH($A4686,IntraSumMonths,0),1),INDEX(BucketTable,MATCH($A4686,SumMonths,0),1))</f>
        <v>#N/A</v>
      </c>
      <c r="G4686" s="144" t="e">
        <f aca="false">INDEX(Book_Type,MATCH($B4686,Book,0),1)</f>
        <v>#N/A</v>
      </c>
      <c r="H4686" s="144" t="e">
        <f aca="false">$F4686&amp;$C4686</f>
        <v>#N/A</v>
      </c>
    </row>
    <row r="4687" customFormat="false" ht="12.75" hidden="false" customHeight="false" outlineLevel="0" collapsed="false">
      <c r="D4687" s="144"/>
      <c r="E4687" s="144"/>
      <c r="F4687" s="149" t="e">
        <f aca="false">IF(REF_DT&lt;=LastDay,INDEX(IntraMonth_Buckets,MATCH($A4687,IntraSumMonths,0),1),INDEX(BucketTable,MATCH($A4687,SumMonths,0),1))</f>
        <v>#N/A</v>
      </c>
      <c r="G4687" s="144" t="e">
        <f aca="false">INDEX(Book_Type,MATCH($B4687,Book,0),1)</f>
        <v>#N/A</v>
      </c>
      <c r="H4687" s="144" t="e">
        <f aca="false">$F4687&amp;$C4687</f>
        <v>#N/A</v>
      </c>
    </row>
    <row r="4688" customFormat="false" ht="12.75" hidden="false" customHeight="false" outlineLevel="0" collapsed="false">
      <c r="D4688" s="144"/>
      <c r="E4688" s="144"/>
      <c r="F4688" s="149" t="e">
        <f aca="false">IF(REF_DT&lt;=LastDay,INDEX(IntraMonth_Buckets,MATCH($A4688,IntraSumMonths,0),1),INDEX(BucketTable,MATCH($A4688,SumMonths,0),1))</f>
        <v>#N/A</v>
      </c>
      <c r="G4688" s="144" t="e">
        <f aca="false">INDEX(Book_Type,MATCH($B4688,Book,0),1)</f>
        <v>#N/A</v>
      </c>
      <c r="H4688" s="144" t="e">
        <f aca="false">$F4688&amp;$C4688</f>
        <v>#N/A</v>
      </c>
    </row>
    <row r="4689" customFormat="false" ht="12.75" hidden="false" customHeight="false" outlineLevel="0" collapsed="false">
      <c r="D4689" s="144"/>
      <c r="E4689" s="144"/>
      <c r="F4689" s="149" t="e">
        <f aca="false">IF(REF_DT&lt;=LastDay,INDEX(IntraMonth_Buckets,MATCH($A4689,IntraSumMonths,0),1),INDEX(BucketTable,MATCH($A4689,SumMonths,0),1))</f>
        <v>#N/A</v>
      </c>
      <c r="G4689" s="144" t="e">
        <f aca="false">INDEX(Book_Type,MATCH($B4689,Book,0),1)</f>
        <v>#N/A</v>
      </c>
      <c r="H4689" s="144" t="e">
        <f aca="false">$F4689&amp;$C4689</f>
        <v>#N/A</v>
      </c>
    </row>
    <row r="4690" customFormat="false" ht="12.75" hidden="false" customHeight="false" outlineLevel="0" collapsed="false">
      <c r="D4690" s="144"/>
      <c r="E4690" s="144"/>
      <c r="F4690" s="149" t="e">
        <f aca="false">IF(REF_DT&lt;=LastDay,INDEX(IntraMonth_Buckets,MATCH($A4690,IntraSumMonths,0),1),INDEX(BucketTable,MATCH($A4690,SumMonths,0),1))</f>
        <v>#N/A</v>
      </c>
      <c r="G4690" s="144" t="e">
        <f aca="false">INDEX(Book_Type,MATCH($B4690,Book,0),1)</f>
        <v>#N/A</v>
      </c>
      <c r="H4690" s="144" t="e">
        <f aca="false">$F4690&amp;$C4690</f>
        <v>#N/A</v>
      </c>
    </row>
    <row r="4691" customFormat="false" ht="12.75" hidden="false" customHeight="false" outlineLevel="0" collapsed="false">
      <c r="D4691" s="144"/>
      <c r="E4691" s="144"/>
      <c r="F4691" s="149" t="e">
        <f aca="false">IF(REF_DT&lt;=LastDay,INDEX(IntraMonth_Buckets,MATCH($A4691,IntraSumMonths,0),1),INDEX(BucketTable,MATCH($A4691,SumMonths,0),1))</f>
        <v>#N/A</v>
      </c>
      <c r="G4691" s="144" t="e">
        <f aca="false">INDEX(Book_Type,MATCH($B4691,Book,0),1)</f>
        <v>#N/A</v>
      </c>
      <c r="H4691" s="144" t="e">
        <f aca="false">$F4691&amp;$C4691</f>
        <v>#N/A</v>
      </c>
    </row>
    <row r="4692" customFormat="false" ht="12.75" hidden="false" customHeight="false" outlineLevel="0" collapsed="false">
      <c r="D4692" s="144"/>
      <c r="E4692" s="144"/>
      <c r="F4692" s="149" t="e">
        <f aca="false">IF(REF_DT&lt;=LastDay,INDEX(IntraMonth_Buckets,MATCH($A4692,IntraSumMonths,0),1),INDEX(BucketTable,MATCH($A4692,SumMonths,0),1))</f>
        <v>#N/A</v>
      </c>
      <c r="G4692" s="144" t="e">
        <f aca="false">INDEX(Book_Type,MATCH($B4692,Book,0),1)</f>
        <v>#N/A</v>
      </c>
      <c r="H4692" s="144" t="e">
        <f aca="false">$F4692&amp;$C4692</f>
        <v>#N/A</v>
      </c>
    </row>
    <row r="4693" customFormat="false" ht="12.75" hidden="false" customHeight="false" outlineLevel="0" collapsed="false">
      <c r="D4693" s="144"/>
      <c r="E4693" s="144"/>
      <c r="F4693" s="149" t="e">
        <f aca="false">IF(REF_DT&lt;=LastDay,INDEX(IntraMonth_Buckets,MATCH($A4693,IntraSumMonths,0),1),INDEX(BucketTable,MATCH($A4693,SumMonths,0),1))</f>
        <v>#N/A</v>
      </c>
      <c r="G4693" s="144" t="e">
        <f aca="false">INDEX(Book_Type,MATCH($B4693,Book,0),1)</f>
        <v>#N/A</v>
      </c>
      <c r="H4693" s="144" t="e">
        <f aca="false">$F4693&amp;$C4693</f>
        <v>#N/A</v>
      </c>
    </row>
    <row r="4694" customFormat="false" ht="12.75" hidden="false" customHeight="false" outlineLevel="0" collapsed="false">
      <c r="D4694" s="144"/>
      <c r="E4694" s="144"/>
      <c r="F4694" s="149" t="e">
        <f aca="false">IF(REF_DT&lt;=LastDay,INDEX(IntraMonth_Buckets,MATCH($A4694,IntraSumMonths,0),1),INDEX(BucketTable,MATCH($A4694,SumMonths,0),1))</f>
        <v>#N/A</v>
      </c>
      <c r="G4694" s="144" t="e">
        <f aca="false">INDEX(Book_Type,MATCH($B4694,Book,0),1)</f>
        <v>#N/A</v>
      </c>
      <c r="H4694" s="144" t="e">
        <f aca="false">$F4694&amp;$C4694</f>
        <v>#N/A</v>
      </c>
    </row>
    <row r="4695" customFormat="false" ht="12.75" hidden="false" customHeight="false" outlineLevel="0" collapsed="false">
      <c r="D4695" s="144"/>
      <c r="E4695" s="144"/>
      <c r="F4695" s="149" t="e">
        <f aca="false">IF(REF_DT&lt;=LastDay,INDEX(IntraMonth_Buckets,MATCH($A4695,IntraSumMonths,0),1),INDEX(BucketTable,MATCH($A4695,SumMonths,0),1))</f>
        <v>#N/A</v>
      </c>
      <c r="G4695" s="144" t="e">
        <f aca="false">INDEX(Book_Type,MATCH($B4695,Book,0),1)</f>
        <v>#N/A</v>
      </c>
      <c r="H4695" s="144" t="e">
        <f aca="false">$F4695&amp;$C4695</f>
        <v>#N/A</v>
      </c>
    </row>
    <row r="4696" customFormat="false" ht="12.75" hidden="false" customHeight="false" outlineLevel="0" collapsed="false">
      <c r="D4696" s="144"/>
      <c r="E4696" s="144"/>
      <c r="F4696" s="149" t="e">
        <f aca="false">IF(REF_DT&lt;=LastDay,INDEX(IntraMonth_Buckets,MATCH($A4696,IntraSumMonths,0),1),INDEX(BucketTable,MATCH($A4696,SumMonths,0),1))</f>
        <v>#N/A</v>
      </c>
      <c r="G4696" s="144" t="e">
        <f aca="false">INDEX(Book_Type,MATCH($B4696,Book,0),1)</f>
        <v>#N/A</v>
      </c>
      <c r="H4696" s="144" t="e">
        <f aca="false">$F4696&amp;$C4696</f>
        <v>#N/A</v>
      </c>
    </row>
    <row r="4697" customFormat="false" ht="12.75" hidden="false" customHeight="false" outlineLevel="0" collapsed="false">
      <c r="D4697" s="144"/>
      <c r="E4697" s="144"/>
      <c r="F4697" s="149" t="e">
        <f aca="false">IF(REF_DT&lt;=LastDay,INDEX(IntraMonth_Buckets,MATCH($A4697,IntraSumMonths,0),1),INDEX(BucketTable,MATCH($A4697,SumMonths,0),1))</f>
        <v>#N/A</v>
      </c>
      <c r="G4697" s="144" t="e">
        <f aca="false">INDEX(Book_Type,MATCH($B4697,Book,0),1)</f>
        <v>#N/A</v>
      </c>
      <c r="H4697" s="144" t="e">
        <f aca="false">$F4697&amp;$C4697</f>
        <v>#N/A</v>
      </c>
    </row>
    <row r="4698" customFormat="false" ht="12.75" hidden="false" customHeight="false" outlineLevel="0" collapsed="false">
      <c r="D4698" s="144"/>
      <c r="E4698" s="144"/>
      <c r="F4698" s="149" t="e">
        <f aca="false">IF(REF_DT&lt;=LastDay,INDEX(IntraMonth_Buckets,MATCH($A4698,IntraSumMonths,0),1),INDEX(BucketTable,MATCH($A4698,SumMonths,0),1))</f>
        <v>#N/A</v>
      </c>
      <c r="G4698" s="144" t="e">
        <f aca="false">INDEX(Book_Type,MATCH($B4698,Book,0),1)</f>
        <v>#N/A</v>
      </c>
      <c r="H4698" s="144" t="e">
        <f aca="false">$F4698&amp;$C4698</f>
        <v>#N/A</v>
      </c>
    </row>
    <row r="4699" customFormat="false" ht="12.75" hidden="false" customHeight="false" outlineLevel="0" collapsed="false">
      <c r="D4699" s="144"/>
      <c r="E4699" s="144"/>
      <c r="F4699" s="149" t="e">
        <f aca="false">IF(REF_DT&lt;=LastDay,INDEX(IntraMonth_Buckets,MATCH($A4699,IntraSumMonths,0),1),INDEX(BucketTable,MATCH($A4699,SumMonths,0),1))</f>
        <v>#N/A</v>
      </c>
      <c r="G4699" s="144" t="e">
        <f aca="false">INDEX(Book_Type,MATCH($B4699,Book,0),1)</f>
        <v>#N/A</v>
      </c>
      <c r="H4699" s="144" t="e">
        <f aca="false">$F4699&amp;$C4699</f>
        <v>#N/A</v>
      </c>
    </row>
    <row r="4700" customFormat="false" ht="12.75" hidden="false" customHeight="false" outlineLevel="0" collapsed="false">
      <c r="D4700" s="144"/>
      <c r="E4700" s="144"/>
      <c r="F4700" s="149" t="e">
        <f aca="false">IF(REF_DT&lt;=LastDay,INDEX(IntraMonth_Buckets,MATCH($A4700,IntraSumMonths,0),1),INDEX(BucketTable,MATCH($A4700,SumMonths,0),1))</f>
        <v>#N/A</v>
      </c>
      <c r="G4700" s="144" t="e">
        <f aca="false">INDEX(Book_Type,MATCH($B4700,Book,0),1)</f>
        <v>#N/A</v>
      </c>
      <c r="H4700" s="144" t="e">
        <f aca="false">$F4700&amp;$C4700</f>
        <v>#N/A</v>
      </c>
    </row>
    <row r="4701" customFormat="false" ht="12.75" hidden="false" customHeight="false" outlineLevel="0" collapsed="false">
      <c r="D4701" s="144"/>
      <c r="E4701" s="144"/>
      <c r="F4701" s="149" t="e">
        <f aca="false">IF(REF_DT&lt;=LastDay,INDEX(IntraMonth_Buckets,MATCH($A4701,IntraSumMonths,0),1),INDEX(BucketTable,MATCH($A4701,SumMonths,0),1))</f>
        <v>#N/A</v>
      </c>
      <c r="G4701" s="144" t="e">
        <f aca="false">INDEX(Book_Type,MATCH($B4701,Book,0),1)</f>
        <v>#N/A</v>
      </c>
      <c r="H4701" s="144" t="e">
        <f aca="false">$F4701&amp;$C4701</f>
        <v>#N/A</v>
      </c>
    </row>
    <row r="4702" customFormat="false" ht="12.75" hidden="false" customHeight="false" outlineLevel="0" collapsed="false">
      <c r="D4702" s="144"/>
      <c r="E4702" s="144"/>
      <c r="F4702" s="149" t="e">
        <f aca="false">IF(REF_DT&lt;=LastDay,INDEX(IntraMonth_Buckets,MATCH($A4702,IntraSumMonths,0),1),INDEX(BucketTable,MATCH($A4702,SumMonths,0),1))</f>
        <v>#N/A</v>
      </c>
      <c r="G4702" s="144" t="e">
        <f aca="false">INDEX(Book_Type,MATCH($B4702,Book,0),1)</f>
        <v>#N/A</v>
      </c>
      <c r="H4702" s="144" t="e">
        <f aca="false">$F4702&amp;$C4702</f>
        <v>#N/A</v>
      </c>
    </row>
    <row r="4703" customFormat="false" ht="12.75" hidden="false" customHeight="false" outlineLevel="0" collapsed="false">
      <c r="D4703" s="144"/>
      <c r="E4703" s="144"/>
      <c r="F4703" s="149" t="e">
        <f aca="false">IF(REF_DT&lt;=LastDay,INDEX(IntraMonth_Buckets,MATCH($A4703,IntraSumMonths,0),1),INDEX(BucketTable,MATCH($A4703,SumMonths,0),1))</f>
        <v>#N/A</v>
      </c>
      <c r="G4703" s="144" t="e">
        <f aca="false">INDEX(Book_Type,MATCH($B4703,Book,0),1)</f>
        <v>#N/A</v>
      </c>
      <c r="H4703" s="144" t="e">
        <f aca="false">$F4703&amp;$C4703</f>
        <v>#N/A</v>
      </c>
    </row>
    <row r="4704" customFormat="false" ht="12.75" hidden="false" customHeight="false" outlineLevel="0" collapsed="false">
      <c r="D4704" s="144"/>
      <c r="E4704" s="144"/>
      <c r="F4704" s="149" t="e">
        <f aca="false">IF(REF_DT&lt;=LastDay,INDEX(IntraMonth_Buckets,MATCH($A4704,IntraSumMonths,0),1),INDEX(BucketTable,MATCH($A4704,SumMonths,0),1))</f>
        <v>#N/A</v>
      </c>
      <c r="G4704" s="144" t="e">
        <f aca="false">INDEX(Book_Type,MATCH($B4704,Book,0),1)</f>
        <v>#N/A</v>
      </c>
      <c r="H4704" s="144" t="e">
        <f aca="false">$F4704&amp;$C4704</f>
        <v>#N/A</v>
      </c>
    </row>
    <row r="4705" customFormat="false" ht="12.75" hidden="false" customHeight="false" outlineLevel="0" collapsed="false">
      <c r="D4705" s="144"/>
      <c r="E4705" s="144"/>
      <c r="F4705" s="149" t="e">
        <f aca="false">IF(REF_DT&lt;=LastDay,INDEX(IntraMonth_Buckets,MATCH($A4705,IntraSumMonths,0),1),INDEX(BucketTable,MATCH($A4705,SumMonths,0),1))</f>
        <v>#N/A</v>
      </c>
      <c r="G4705" s="144" t="e">
        <f aca="false">INDEX(Book_Type,MATCH($B4705,Book,0),1)</f>
        <v>#N/A</v>
      </c>
      <c r="H4705" s="144" t="e">
        <f aca="false">$F4705&amp;$C4705</f>
        <v>#N/A</v>
      </c>
    </row>
    <row r="4706" customFormat="false" ht="12.75" hidden="false" customHeight="false" outlineLevel="0" collapsed="false">
      <c r="D4706" s="144"/>
      <c r="E4706" s="144"/>
      <c r="F4706" s="149" t="e">
        <f aca="false">IF(REF_DT&lt;=LastDay,INDEX(IntraMonth_Buckets,MATCH($A4706,IntraSumMonths,0),1),INDEX(BucketTable,MATCH($A4706,SumMonths,0),1))</f>
        <v>#N/A</v>
      </c>
      <c r="G4706" s="144" t="e">
        <f aca="false">INDEX(Book_Type,MATCH($B4706,Book,0),1)</f>
        <v>#N/A</v>
      </c>
      <c r="H4706" s="144" t="e">
        <f aca="false">$F4706&amp;$C4706</f>
        <v>#N/A</v>
      </c>
    </row>
    <row r="4707" customFormat="false" ht="12.75" hidden="false" customHeight="false" outlineLevel="0" collapsed="false">
      <c r="D4707" s="144"/>
      <c r="E4707" s="144"/>
      <c r="F4707" s="149" t="e">
        <f aca="false">IF(REF_DT&lt;=LastDay,INDEX(IntraMonth_Buckets,MATCH($A4707,IntraSumMonths,0),1),INDEX(BucketTable,MATCH($A4707,SumMonths,0),1))</f>
        <v>#N/A</v>
      </c>
      <c r="G4707" s="144" t="e">
        <f aca="false">INDEX(Book_Type,MATCH($B4707,Book,0),1)</f>
        <v>#N/A</v>
      </c>
      <c r="H4707" s="144" t="e">
        <f aca="false">$F4707&amp;$C4707</f>
        <v>#N/A</v>
      </c>
    </row>
    <row r="4708" customFormat="false" ht="12.75" hidden="false" customHeight="false" outlineLevel="0" collapsed="false">
      <c r="D4708" s="144"/>
      <c r="E4708" s="144"/>
      <c r="F4708" s="149" t="e">
        <f aca="false">IF(REF_DT&lt;=LastDay,INDEX(IntraMonth_Buckets,MATCH($A4708,IntraSumMonths,0),1),INDEX(BucketTable,MATCH($A4708,SumMonths,0),1))</f>
        <v>#N/A</v>
      </c>
      <c r="G4708" s="144" t="e">
        <f aca="false">INDEX(Book_Type,MATCH($B4708,Book,0),1)</f>
        <v>#N/A</v>
      </c>
      <c r="H4708" s="144" t="e">
        <f aca="false">$F4708&amp;$C4708</f>
        <v>#N/A</v>
      </c>
    </row>
    <row r="4709" customFormat="false" ht="12.75" hidden="false" customHeight="false" outlineLevel="0" collapsed="false">
      <c r="D4709" s="144"/>
      <c r="E4709" s="144"/>
      <c r="F4709" s="149" t="e">
        <f aca="false">IF(REF_DT&lt;=LastDay,INDEX(IntraMonth_Buckets,MATCH($A4709,IntraSumMonths,0),1),INDEX(BucketTable,MATCH($A4709,SumMonths,0),1))</f>
        <v>#N/A</v>
      </c>
      <c r="G4709" s="144" t="e">
        <f aca="false">INDEX(Book_Type,MATCH($B4709,Book,0),1)</f>
        <v>#N/A</v>
      </c>
      <c r="H4709" s="144" t="e">
        <f aca="false">$F4709&amp;$C4709</f>
        <v>#N/A</v>
      </c>
    </row>
    <row r="4710" customFormat="false" ht="12.75" hidden="false" customHeight="false" outlineLevel="0" collapsed="false">
      <c r="D4710" s="144"/>
      <c r="E4710" s="144"/>
      <c r="F4710" s="149" t="e">
        <f aca="false">IF(REF_DT&lt;=LastDay,INDEX(IntraMonth_Buckets,MATCH($A4710,IntraSumMonths,0),1),INDEX(BucketTable,MATCH($A4710,SumMonths,0),1))</f>
        <v>#N/A</v>
      </c>
      <c r="G4710" s="144" t="e">
        <f aca="false">INDEX(Book_Type,MATCH($B4710,Book,0),1)</f>
        <v>#N/A</v>
      </c>
      <c r="H4710" s="144" t="e">
        <f aca="false">$F4710&amp;$C4710</f>
        <v>#N/A</v>
      </c>
    </row>
    <row r="4711" customFormat="false" ht="12.75" hidden="false" customHeight="false" outlineLevel="0" collapsed="false">
      <c r="D4711" s="144"/>
      <c r="E4711" s="144"/>
      <c r="F4711" s="149" t="e">
        <f aca="false">IF(REF_DT&lt;=LastDay,INDEX(IntraMonth_Buckets,MATCH($A4711,IntraSumMonths,0),1),INDEX(BucketTable,MATCH($A4711,SumMonths,0),1))</f>
        <v>#N/A</v>
      </c>
      <c r="G4711" s="144" t="e">
        <f aca="false">INDEX(Book_Type,MATCH($B4711,Book,0),1)</f>
        <v>#N/A</v>
      </c>
      <c r="H4711" s="144" t="e">
        <f aca="false">$F4711&amp;$C4711</f>
        <v>#N/A</v>
      </c>
    </row>
    <row r="4712" customFormat="false" ht="12.75" hidden="false" customHeight="false" outlineLevel="0" collapsed="false">
      <c r="D4712" s="144"/>
      <c r="E4712" s="144"/>
      <c r="F4712" s="149" t="e">
        <f aca="false">IF(REF_DT&lt;=LastDay,INDEX(IntraMonth_Buckets,MATCH($A4712,IntraSumMonths,0),1),INDEX(BucketTable,MATCH($A4712,SumMonths,0),1))</f>
        <v>#N/A</v>
      </c>
      <c r="G4712" s="144" t="e">
        <f aca="false">INDEX(Book_Type,MATCH($B4712,Book,0),1)</f>
        <v>#N/A</v>
      </c>
      <c r="H4712" s="144" t="e">
        <f aca="false">$F4712&amp;$C4712</f>
        <v>#N/A</v>
      </c>
    </row>
    <row r="4713" customFormat="false" ht="12.75" hidden="false" customHeight="false" outlineLevel="0" collapsed="false">
      <c r="D4713" s="144"/>
      <c r="E4713" s="144"/>
      <c r="F4713" s="149" t="e">
        <f aca="false">IF(REF_DT&lt;=LastDay,INDEX(IntraMonth_Buckets,MATCH($A4713,IntraSumMonths,0),1),INDEX(BucketTable,MATCH($A4713,SumMonths,0),1))</f>
        <v>#N/A</v>
      </c>
      <c r="G4713" s="144" t="e">
        <f aca="false">INDEX(Book_Type,MATCH($B4713,Book,0),1)</f>
        <v>#N/A</v>
      </c>
      <c r="H4713" s="144" t="e">
        <f aca="false">$F4713&amp;$C4713</f>
        <v>#N/A</v>
      </c>
    </row>
    <row r="4714" customFormat="false" ht="12.75" hidden="false" customHeight="false" outlineLevel="0" collapsed="false">
      <c r="D4714" s="144"/>
      <c r="E4714" s="144"/>
      <c r="F4714" s="149" t="e">
        <f aca="false">IF(REF_DT&lt;=LastDay,INDEX(IntraMonth_Buckets,MATCH($A4714,IntraSumMonths,0),1),INDEX(BucketTable,MATCH($A4714,SumMonths,0),1))</f>
        <v>#N/A</v>
      </c>
      <c r="G4714" s="144" t="e">
        <f aca="false">INDEX(Book_Type,MATCH($B4714,Book,0),1)</f>
        <v>#N/A</v>
      </c>
      <c r="H4714" s="144" t="e">
        <f aca="false">$F4714&amp;$C4714</f>
        <v>#N/A</v>
      </c>
    </row>
    <row r="4715" customFormat="false" ht="12.75" hidden="false" customHeight="false" outlineLevel="0" collapsed="false">
      <c r="D4715" s="144"/>
      <c r="E4715" s="144"/>
      <c r="F4715" s="149" t="e">
        <f aca="false">IF(REF_DT&lt;=LastDay,INDEX(IntraMonth_Buckets,MATCH($A4715,IntraSumMonths,0),1),INDEX(BucketTable,MATCH($A4715,SumMonths,0),1))</f>
        <v>#N/A</v>
      </c>
      <c r="G4715" s="144" t="e">
        <f aca="false">INDEX(Book_Type,MATCH($B4715,Book,0),1)</f>
        <v>#N/A</v>
      </c>
      <c r="H4715" s="144" t="e">
        <f aca="false">$F4715&amp;$C4715</f>
        <v>#N/A</v>
      </c>
    </row>
    <row r="4716" customFormat="false" ht="12.75" hidden="false" customHeight="false" outlineLevel="0" collapsed="false">
      <c r="D4716" s="144"/>
      <c r="E4716" s="144"/>
      <c r="F4716" s="149" t="e">
        <f aca="false">IF(REF_DT&lt;=LastDay,INDEX(IntraMonth_Buckets,MATCH($A4716,IntraSumMonths,0),1),INDEX(BucketTable,MATCH($A4716,SumMonths,0),1))</f>
        <v>#N/A</v>
      </c>
      <c r="G4716" s="144" t="e">
        <f aca="false">INDEX(Book_Type,MATCH($B4716,Book,0),1)</f>
        <v>#N/A</v>
      </c>
      <c r="H4716" s="144" t="e">
        <f aca="false">$F4716&amp;$C4716</f>
        <v>#N/A</v>
      </c>
    </row>
    <row r="4717" customFormat="false" ht="12.75" hidden="false" customHeight="false" outlineLevel="0" collapsed="false">
      <c r="D4717" s="144"/>
      <c r="E4717" s="144"/>
      <c r="F4717" s="149" t="e">
        <f aca="false">IF(REF_DT&lt;=LastDay,INDEX(IntraMonth_Buckets,MATCH($A4717,IntraSumMonths,0),1),INDEX(BucketTable,MATCH($A4717,SumMonths,0),1))</f>
        <v>#N/A</v>
      </c>
      <c r="G4717" s="144" t="e">
        <f aca="false">INDEX(Book_Type,MATCH($B4717,Book,0),1)</f>
        <v>#N/A</v>
      </c>
      <c r="H4717" s="144" t="e">
        <f aca="false">$F4717&amp;$C4717</f>
        <v>#N/A</v>
      </c>
    </row>
    <row r="4718" customFormat="false" ht="12.75" hidden="false" customHeight="false" outlineLevel="0" collapsed="false">
      <c r="D4718" s="144"/>
      <c r="E4718" s="144"/>
      <c r="F4718" s="149" t="e">
        <f aca="false">IF(REF_DT&lt;=LastDay,INDEX(IntraMonth_Buckets,MATCH($A4718,IntraSumMonths,0),1),INDEX(BucketTable,MATCH($A4718,SumMonths,0),1))</f>
        <v>#N/A</v>
      </c>
      <c r="G4718" s="144" t="e">
        <f aca="false">INDEX(Book_Type,MATCH($B4718,Book,0),1)</f>
        <v>#N/A</v>
      </c>
      <c r="H4718" s="144" t="e">
        <f aca="false">$F4718&amp;$C4718</f>
        <v>#N/A</v>
      </c>
    </row>
    <row r="4719" customFormat="false" ht="12.75" hidden="false" customHeight="false" outlineLevel="0" collapsed="false">
      <c r="D4719" s="144"/>
      <c r="E4719" s="144"/>
      <c r="F4719" s="149" t="e">
        <f aca="false">IF(REF_DT&lt;=LastDay,INDEX(IntraMonth_Buckets,MATCH($A4719,IntraSumMonths,0),1),INDEX(BucketTable,MATCH($A4719,SumMonths,0),1))</f>
        <v>#N/A</v>
      </c>
      <c r="G4719" s="144" t="e">
        <f aca="false">INDEX(Book_Type,MATCH($B4719,Book,0),1)</f>
        <v>#N/A</v>
      </c>
      <c r="H4719" s="144" t="e">
        <f aca="false">$F4719&amp;$C4719</f>
        <v>#N/A</v>
      </c>
    </row>
    <row r="4720" customFormat="false" ht="12.75" hidden="false" customHeight="false" outlineLevel="0" collapsed="false">
      <c r="D4720" s="144"/>
      <c r="E4720" s="144"/>
      <c r="F4720" s="149" t="e">
        <f aca="false">IF(REF_DT&lt;=LastDay,INDEX(IntraMonth_Buckets,MATCH($A4720,IntraSumMonths,0),1),INDEX(BucketTable,MATCH($A4720,SumMonths,0),1))</f>
        <v>#N/A</v>
      </c>
      <c r="G4720" s="144" t="e">
        <f aca="false">INDEX(Book_Type,MATCH($B4720,Book,0),1)</f>
        <v>#N/A</v>
      </c>
      <c r="H4720" s="144" t="e">
        <f aca="false">$F4720&amp;$C4720</f>
        <v>#N/A</v>
      </c>
    </row>
    <row r="4721" customFormat="false" ht="12.75" hidden="false" customHeight="false" outlineLevel="0" collapsed="false">
      <c r="D4721" s="144"/>
      <c r="E4721" s="144"/>
      <c r="F4721" s="149" t="e">
        <f aca="false">IF(REF_DT&lt;=LastDay,INDEX(IntraMonth_Buckets,MATCH($A4721,IntraSumMonths,0),1),INDEX(BucketTable,MATCH($A4721,SumMonths,0),1))</f>
        <v>#N/A</v>
      </c>
      <c r="G4721" s="144" t="e">
        <f aca="false">INDEX(Book_Type,MATCH($B4721,Book,0),1)</f>
        <v>#N/A</v>
      </c>
      <c r="H4721" s="144" t="e">
        <f aca="false">$F4721&amp;$C4721</f>
        <v>#N/A</v>
      </c>
    </row>
    <row r="4722" customFormat="false" ht="12.75" hidden="false" customHeight="false" outlineLevel="0" collapsed="false">
      <c r="D4722" s="144"/>
      <c r="E4722" s="144"/>
      <c r="F4722" s="149" t="e">
        <f aca="false">IF(REF_DT&lt;=LastDay,INDEX(IntraMonth_Buckets,MATCH($A4722,IntraSumMonths,0),1),INDEX(BucketTable,MATCH($A4722,SumMonths,0),1))</f>
        <v>#N/A</v>
      </c>
      <c r="G4722" s="144" t="e">
        <f aca="false">INDEX(Book_Type,MATCH($B4722,Book,0),1)</f>
        <v>#N/A</v>
      </c>
      <c r="H4722" s="144" t="e">
        <f aca="false">$F4722&amp;$C4722</f>
        <v>#N/A</v>
      </c>
    </row>
    <row r="4723" customFormat="false" ht="12.75" hidden="false" customHeight="false" outlineLevel="0" collapsed="false">
      <c r="D4723" s="144"/>
      <c r="E4723" s="144"/>
      <c r="F4723" s="149" t="e">
        <f aca="false">IF(REF_DT&lt;=LastDay,INDEX(IntraMonth_Buckets,MATCH($A4723,IntraSumMonths,0),1),INDEX(BucketTable,MATCH($A4723,SumMonths,0),1))</f>
        <v>#N/A</v>
      </c>
      <c r="G4723" s="144" t="e">
        <f aca="false">INDEX(Book_Type,MATCH($B4723,Book,0),1)</f>
        <v>#N/A</v>
      </c>
      <c r="H4723" s="144" t="e">
        <f aca="false">$F4723&amp;$C4723</f>
        <v>#N/A</v>
      </c>
    </row>
    <row r="4724" customFormat="false" ht="12.75" hidden="false" customHeight="false" outlineLevel="0" collapsed="false">
      <c r="D4724" s="144"/>
      <c r="E4724" s="144"/>
      <c r="F4724" s="149" t="e">
        <f aca="false">IF(REF_DT&lt;=LastDay,INDEX(IntraMonth_Buckets,MATCH($A4724,IntraSumMonths,0),1),INDEX(BucketTable,MATCH($A4724,SumMonths,0),1))</f>
        <v>#N/A</v>
      </c>
      <c r="G4724" s="144" t="e">
        <f aca="false">INDEX(Book_Type,MATCH($B4724,Book,0),1)</f>
        <v>#N/A</v>
      </c>
      <c r="H4724" s="144" t="e">
        <f aca="false">$F4724&amp;$C4724</f>
        <v>#N/A</v>
      </c>
    </row>
    <row r="4725" customFormat="false" ht="12.75" hidden="false" customHeight="false" outlineLevel="0" collapsed="false">
      <c r="D4725" s="144"/>
      <c r="E4725" s="144"/>
      <c r="F4725" s="149" t="e">
        <f aca="false">IF(REF_DT&lt;=LastDay,INDEX(IntraMonth_Buckets,MATCH($A4725,IntraSumMonths,0),1),INDEX(BucketTable,MATCH($A4725,SumMonths,0),1))</f>
        <v>#N/A</v>
      </c>
      <c r="G4725" s="144" t="e">
        <f aca="false">INDEX(Book_Type,MATCH($B4725,Book,0),1)</f>
        <v>#N/A</v>
      </c>
      <c r="H4725" s="144" t="e">
        <f aca="false">$F4725&amp;$C4725</f>
        <v>#N/A</v>
      </c>
    </row>
    <row r="4726" customFormat="false" ht="12.75" hidden="false" customHeight="false" outlineLevel="0" collapsed="false">
      <c r="D4726" s="144"/>
      <c r="E4726" s="144"/>
      <c r="F4726" s="149" t="e">
        <f aca="false">IF(REF_DT&lt;=LastDay,INDEX(IntraMonth_Buckets,MATCH($A4726,IntraSumMonths,0),1),INDEX(BucketTable,MATCH($A4726,SumMonths,0),1))</f>
        <v>#N/A</v>
      </c>
      <c r="G4726" s="144" t="e">
        <f aca="false">INDEX(Book_Type,MATCH($B4726,Book,0),1)</f>
        <v>#N/A</v>
      </c>
      <c r="H4726" s="144" t="e">
        <f aca="false">$F4726&amp;$C4726</f>
        <v>#N/A</v>
      </c>
    </row>
    <row r="4727" customFormat="false" ht="12.75" hidden="false" customHeight="false" outlineLevel="0" collapsed="false">
      <c r="D4727" s="144"/>
      <c r="E4727" s="144"/>
      <c r="F4727" s="149" t="e">
        <f aca="false">IF(REF_DT&lt;=LastDay,INDEX(IntraMonth_Buckets,MATCH($A4727,IntraSumMonths,0),1),INDEX(BucketTable,MATCH($A4727,SumMonths,0),1))</f>
        <v>#N/A</v>
      </c>
      <c r="G4727" s="144" t="e">
        <f aca="false">INDEX(Book_Type,MATCH($B4727,Book,0),1)</f>
        <v>#N/A</v>
      </c>
      <c r="H4727" s="144" t="e">
        <f aca="false">$F4727&amp;$C4727</f>
        <v>#N/A</v>
      </c>
    </row>
    <row r="4728" customFormat="false" ht="12.75" hidden="false" customHeight="false" outlineLevel="0" collapsed="false">
      <c r="D4728" s="144"/>
      <c r="E4728" s="144"/>
      <c r="F4728" s="149" t="e">
        <f aca="false">IF(REF_DT&lt;=LastDay,INDEX(IntraMonth_Buckets,MATCH($A4728,IntraSumMonths,0),1),INDEX(BucketTable,MATCH($A4728,SumMonths,0),1))</f>
        <v>#N/A</v>
      </c>
      <c r="G4728" s="144" t="e">
        <f aca="false">INDEX(Book_Type,MATCH($B4728,Book,0),1)</f>
        <v>#N/A</v>
      </c>
      <c r="H4728" s="144" t="e">
        <f aca="false">$F4728&amp;$C4728</f>
        <v>#N/A</v>
      </c>
    </row>
    <row r="4729" customFormat="false" ht="12.75" hidden="false" customHeight="false" outlineLevel="0" collapsed="false">
      <c r="D4729" s="144"/>
      <c r="E4729" s="144"/>
      <c r="F4729" s="149" t="e">
        <f aca="false">IF(REF_DT&lt;=LastDay,INDEX(IntraMonth_Buckets,MATCH($A4729,IntraSumMonths,0),1),INDEX(BucketTable,MATCH($A4729,SumMonths,0),1))</f>
        <v>#N/A</v>
      </c>
      <c r="G4729" s="144" t="e">
        <f aca="false">INDEX(Book_Type,MATCH($B4729,Book,0),1)</f>
        <v>#N/A</v>
      </c>
      <c r="H4729" s="144" t="e">
        <f aca="false">$F4729&amp;$C4729</f>
        <v>#N/A</v>
      </c>
    </row>
    <row r="4730" customFormat="false" ht="12.75" hidden="false" customHeight="false" outlineLevel="0" collapsed="false">
      <c r="D4730" s="144"/>
      <c r="E4730" s="144"/>
      <c r="F4730" s="149" t="e">
        <f aca="false">IF(REF_DT&lt;=LastDay,INDEX(IntraMonth_Buckets,MATCH($A4730,IntraSumMonths,0),1),INDEX(BucketTable,MATCH($A4730,SumMonths,0),1))</f>
        <v>#N/A</v>
      </c>
      <c r="G4730" s="144" t="e">
        <f aca="false">INDEX(Book_Type,MATCH($B4730,Book,0),1)</f>
        <v>#N/A</v>
      </c>
      <c r="H4730" s="144" t="e">
        <f aca="false">$F4730&amp;$C4730</f>
        <v>#N/A</v>
      </c>
    </row>
    <row r="4731" customFormat="false" ht="12.75" hidden="false" customHeight="false" outlineLevel="0" collapsed="false">
      <c r="D4731" s="144"/>
      <c r="E4731" s="144"/>
      <c r="F4731" s="149" t="e">
        <f aca="false">IF(REF_DT&lt;=LastDay,INDEX(IntraMonth_Buckets,MATCH($A4731,IntraSumMonths,0),1),INDEX(BucketTable,MATCH($A4731,SumMonths,0),1))</f>
        <v>#N/A</v>
      </c>
      <c r="G4731" s="144" t="e">
        <f aca="false">INDEX(Book_Type,MATCH($B4731,Book,0),1)</f>
        <v>#N/A</v>
      </c>
      <c r="H4731" s="144" t="e">
        <f aca="false">$F4731&amp;$C4731</f>
        <v>#N/A</v>
      </c>
    </row>
    <row r="4732" customFormat="false" ht="12.75" hidden="false" customHeight="false" outlineLevel="0" collapsed="false">
      <c r="D4732" s="144"/>
      <c r="E4732" s="144"/>
      <c r="F4732" s="149" t="e">
        <f aca="false">IF(REF_DT&lt;=LastDay,INDEX(IntraMonth_Buckets,MATCH($A4732,IntraSumMonths,0),1),INDEX(BucketTable,MATCH($A4732,SumMonths,0),1))</f>
        <v>#N/A</v>
      </c>
      <c r="G4732" s="144" t="e">
        <f aca="false">INDEX(Book_Type,MATCH($B4732,Book,0),1)</f>
        <v>#N/A</v>
      </c>
      <c r="H4732" s="144" t="e">
        <f aca="false">$F4732&amp;$C4732</f>
        <v>#N/A</v>
      </c>
    </row>
    <row r="4733" customFormat="false" ht="12.75" hidden="false" customHeight="false" outlineLevel="0" collapsed="false">
      <c r="D4733" s="144"/>
      <c r="E4733" s="144"/>
      <c r="F4733" s="149" t="e">
        <f aca="false">IF(REF_DT&lt;=LastDay,INDEX(IntraMonth_Buckets,MATCH($A4733,IntraSumMonths,0),1),INDEX(BucketTable,MATCH($A4733,SumMonths,0),1))</f>
        <v>#N/A</v>
      </c>
      <c r="G4733" s="144" t="e">
        <f aca="false">INDEX(Book_Type,MATCH($B4733,Book,0),1)</f>
        <v>#N/A</v>
      </c>
      <c r="H4733" s="144" t="e">
        <f aca="false">$F4733&amp;$C4733</f>
        <v>#N/A</v>
      </c>
    </row>
    <row r="4734" customFormat="false" ht="12.75" hidden="false" customHeight="false" outlineLevel="0" collapsed="false">
      <c r="D4734" s="144"/>
      <c r="E4734" s="144"/>
      <c r="F4734" s="149" t="e">
        <f aca="false">IF(REF_DT&lt;=LastDay,INDEX(IntraMonth_Buckets,MATCH($A4734,IntraSumMonths,0),1),INDEX(BucketTable,MATCH($A4734,SumMonths,0),1))</f>
        <v>#N/A</v>
      </c>
      <c r="G4734" s="144" t="e">
        <f aca="false">INDEX(Book_Type,MATCH($B4734,Book,0),1)</f>
        <v>#N/A</v>
      </c>
      <c r="H4734" s="144" t="e">
        <f aca="false">$F4734&amp;$C4734</f>
        <v>#N/A</v>
      </c>
    </row>
    <row r="4735" customFormat="false" ht="12.75" hidden="false" customHeight="false" outlineLevel="0" collapsed="false">
      <c r="D4735" s="144"/>
      <c r="E4735" s="144"/>
      <c r="F4735" s="149" t="e">
        <f aca="false">IF(REF_DT&lt;=LastDay,INDEX(IntraMonth_Buckets,MATCH($A4735,IntraSumMonths,0),1),INDEX(BucketTable,MATCH($A4735,SumMonths,0),1))</f>
        <v>#N/A</v>
      </c>
      <c r="G4735" s="144" t="e">
        <f aca="false">INDEX(Book_Type,MATCH($B4735,Book,0),1)</f>
        <v>#N/A</v>
      </c>
      <c r="H4735" s="144" t="e">
        <f aca="false">$F4735&amp;$C4735</f>
        <v>#N/A</v>
      </c>
    </row>
    <row r="4736" customFormat="false" ht="12.75" hidden="false" customHeight="false" outlineLevel="0" collapsed="false">
      <c r="D4736" s="144"/>
      <c r="E4736" s="144"/>
      <c r="F4736" s="149" t="e">
        <f aca="false">IF(REF_DT&lt;=LastDay,INDEX(IntraMonth_Buckets,MATCH($A4736,IntraSumMonths,0),1),INDEX(BucketTable,MATCH($A4736,SumMonths,0),1))</f>
        <v>#N/A</v>
      </c>
      <c r="G4736" s="144" t="e">
        <f aca="false">INDEX(Book_Type,MATCH($B4736,Book,0),1)</f>
        <v>#N/A</v>
      </c>
      <c r="H4736" s="144" t="e">
        <f aca="false">$F4736&amp;$C4736</f>
        <v>#N/A</v>
      </c>
    </row>
    <row r="4737" customFormat="false" ht="12.75" hidden="false" customHeight="false" outlineLevel="0" collapsed="false">
      <c r="D4737" s="144"/>
      <c r="E4737" s="144"/>
      <c r="F4737" s="149" t="e">
        <f aca="false">IF(REF_DT&lt;=LastDay,INDEX(IntraMonth_Buckets,MATCH($A4737,IntraSumMonths,0),1),INDEX(BucketTable,MATCH($A4737,SumMonths,0),1))</f>
        <v>#N/A</v>
      </c>
      <c r="G4737" s="144" t="e">
        <f aca="false">INDEX(Book_Type,MATCH($B4737,Book,0),1)</f>
        <v>#N/A</v>
      </c>
      <c r="H4737" s="144" t="e">
        <f aca="false">$F4737&amp;$C4737</f>
        <v>#N/A</v>
      </c>
    </row>
    <row r="4738" customFormat="false" ht="12.75" hidden="false" customHeight="false" outlineLevel="0" collapsed="false">
      <c r="D4738" s="144"/>
      <c r="E4738" s="144"/>
      <c r="F4738" s="149" t="e">
        <f aca="false">IF(REF_DT&lt;=LastDay,INDEX(IntraMonth_Buckets,MATCH($A4738,IntraSumMonths,0),1),INDEX(BucketTable,MATCH($A4738,SumMonths,0),1))</f>
        <v>#N/A</v>
      </c>
      <c r="G4738" s="144" t="e">
        <f aca="false">INDEX(Book_Type,MATCH($B4738,Book,0),1)</f>
        <v>#N/A</v>
      </c>
      <c r="H4738" s="144" t="e">
        <f aca="false">$F4738&amp;$C4738</f>
        <v>#N/A</v>
      </c>
    </row>
    <row r="4739" customFormat="false" ht="12.75" hidden="false" customHeight="false" outlineLevel="0" collapsed="false">
      <c r="D4739" s="144"/>
      <c r="E4739" s="144"/>
      <c r="F4739" s="149" t="e">
        <f aca="false">IF(REF_DT&lt;=LastDay,INDEX(IntraMonth_Buckets,MATCH($A4739,IntraSumMonths,0),1),INDEX(BucketTable,MATCH($A4739,SumMonths,0),1))</f>
        <v>#N/A</v>
      </c>
      <c r="G4739" s="144" t="e">
        <f aca="false">INDEX(Book_Type,MATCH($B4739,Book,0),1)</f>
        <v>#N/A</v>
      </c>
      <c r="H4739" s="144" t="e">
        <f aca="false">$F4739&amp;$C4739</f>
        <v>#N/A</v>
      </c>
    </row>
    <row r="4740" customFormat="false" ht="12.75" hidden="false" customHeight="false" outlineLevel="0" collapsed="false">
      <c r="D4740" s="144"/>
      <c r="E4740" s="144"/>
      <c r="F4740" s="149" t="e">
        <f aca="false">IF(REF_DT&lt;=LastDay,INDEX(IntraMonth_Buckets,MATCH($A4740,IntraSumMonths,0),1),INDEX(BucketTable,MATCH($A4740,SumMonths,0),1))</f>
        <v>#N/A</v>
      </c>
      <c r="G4740" s="144" t="e">
        <f aca="false">INDEX(Book_Type,MATCH($B4740,Book,0),1)</f>
        <v>#N/A</v>
      </c>
      <c r="H4740" s="144" t="e">
        <f aca="false">$F4740&amp;$C4740</f>
        <v>#N/A</v>
      </c>
    </row>
    <row r="4741" customFormat="false" ht="12.75" hidden="false" customHeight="false" outlineLevel="0" collapsed="false">
      <c r="D4741" s="144"/>
      <c r="E4741" s="144"/>
      <c r="F4741" s="149" t="e">
        <f aca="false">IF(REF_DT&lt;=LastDay,INDEX(IntraMonth_Buckets,MATCH($A4741,IntraSumMonths,0),1),INDEX(BucketTable,MATCH($A4741,SumMonths,0),1))</f>
        <v>#N/A</v>
      </c>
      <c r="G4741" s="144" t="e">
        <f aca="false">INDEX(Book_Type,MATCH($B4741,Book,0),1)</f>
        <v>#N/A</v>
      </c>
      <c r="H4741" s="144" t="e">
        <f aca="false">$F4741&amp;$C4741</f>
        <v>#N/A</v>
      </c>
    </row>
    <row r="4742" customFormat="false" ht="12.75" hidden="false" customHeight="false" outlineLevel="0" collapsed="false">
      <c r="D4742" s="144"/>
      <c r="E4742" s="144"/>
      <c r="F4742" s="149" t="e">
        <f aca="false">IF(REF_DT&lt;=LastDay,INDEX(IntraMonth_Buckets,MATCH($A4742,IntraSumMonths,0),1),INDEX(BucketTable,MATCH($A4742,SumMonths,0),1))</f>
        <v>#N/A</v>
      </c>
      <c r="G4742" s="144" t="e">
        <f aca="false">INDEX(Book_Type,MATCH($B4742,Book,0),1)</f>
        <v>#N/A</v>
      </c>
      <c r="H4742" s="144" t="e">
        <f aca="false">$F4742&amp;$C4742</f>
        <v>#N/A</v>
      </c>
    </row>
    <row r="4743" customFormat="false" ht="12.75" hidden="false" customHeight="false" outlineLevel="0" collapsed="false">
      <c r="D4743" s="144"/>
      <c r="E4743" s="144"/>
      <c r="F4743" s="149" t="e">
        <f aca="false">IF(REF_DT&lt;=LastDay,INDEX(IntraMonth_Buckets,MATCH($A4743,IntraSumMonths,0),1),INDEX(BucketTable,MATCH($A4743,SumMonths,0),1))</f>
        <v>#N/A</v>
      </c>
      <c r="G4743" s="144" t="e">
        <f aca="false">INDEX(Book_Type,MATCH($B4743,Book,0),1)</f>
        <v>#N/A</v>
      </c>
      <c r="H4743" s="144" t="e">
        <f aca="false">$F4743&amp;$C4743</f>
        <v>#N/A</v>
      </c>
    </row>
    <row r="4744" customFormat="false" ht="12.75" hidden="false" customHeight="false" outlineLevel="0" collapsed="false">
      <c r="D4744" s="144"/>
      <c r="E4744" s="144"/>
      <c r="F4744" s="149" t="e">
        <f aca="false">IF(REF_DT&lt;=LastDay,INDEX(IntraMonth_Buckets,MATCH($A4744,IntraSumMonths,0),1),INDEX(BucketTable,MATCH($A4744,SumMonths,0),1))</f>
        <v>#N/A</v>
      </c>
      <c r="G4744" s="144" t="e">
        <f aca="false">INDEX(Book_Type,MATCH($B4744,Book,0),1)</f>
        <v>#N/A</v>
      </c>
      <c r="H4744" s="144" t="e">
        <f aca="false">$F4744&amp;$C4744</f>
        <v>#N/A</v>
      </c>
    </row>
    <row r="4745" customFormat="false" ht="12.75" hidden="false" customHeight="false" outlineLevel="0" collapsed="false">
      <c r="D4745" s="144"/>
      <c r="E4745" s="144"/>
      <c r="F4745" s="149" t="e">
        <f aca="false">IF(REF_DT&lt;=LastDay,INDEX(IntraMonth_Buckets,MATCH($A4745,IntraSumMonths,0),1),INDEX(BucketTable,MATCH($A4745,SumMonths,0),1))</f>
        <v>#N/A</v>
      </c>
      <c r="G4745" s="144" t="e">
        <f aca="false">INDEX(Book_Type,MATCH($B4745,Book,0),1)</f>
        <v>#N/A</v>
      </c>
      <c r="H4745" s="144" t="e">
        <f aca="false">$F4745&amp;$C4745</f>
        <v>#N/A</v>
      </c>
    </row>
    <row r="4746" customFormat="false" ht="12.75" hidden="false" customHeight="false" outlineLevel="0" collapsed="false">
      <c r="D4746" s="144"/>
      <c r="E4746" s="144"/>
      <c r="F4746" s="149" t="e">
        <f aca="false">IF(REF_DT&lt;=LastDay,INDEX(IntraMonth_Buckets,MATCH($A4746,IntraSumMonths,0),1),INDEX(BucketTable,MATCH($A4746,SumMonths,0),1))</f>
        <v>#N/A</v>
      </c>
      <c r="G4746" s="144" t="e">
        <f aca="false">INDEX(Book_Type,MATCH($B4746,Book,0),1)</f>
        <v>#N/A</v>
      </c>
      <c r="H4746" s="144" t="e">
        <f aca="false">$F4746&amp;$C4746</f>
        <v>#N/A</v>
      </c>
    </row>
    <row r="4747" customFormat="false" ht="12.75" hidden="false" customHeight="false" outlineLevel="0" collapsed="false">
      <c r="D4747" s="144"/>
      <c r="E4747" s="144"/>
      <c r="F4747" s="149" t="e">
        <f aca="false">IF(REF_DT&lt;=LastDay,INDEX(IntraMonth_Buckets,MATCH($A4747,IntraSumMonths,0),1),INDEX(BucketTable,MATCH($A4747,SumMonths,0),1))</f>
        <v>#N/A</v>
      </c>
      <c r="G4747" s="144" t="e">
        <f aca="false">INDEX(Book_Type,MATCH($B4747,Book,0),1)</f>
        <v>#N/A</v>
      </c>
      <c r="H4747" s="144" t="e">
        <f aca="false">$F4747&amp;$C4747</f>
        <v>#N/A</v>
      </c>
    </row>
    <row r="4748" customFormat="false" ht="12.75" hidden="false" customHeight="false" outlineLevel="0" collapsed="false">
      <c r="D4748" s="144"/>
      <c r="E4748" s="144"/>
      <c r="F4748" s="149" t="e">
        <f aca="false">IF(REF_DT&lt;=LastDay,INDEX(IntraMonth_Buckets,MATCH($A4748,IntraSumMonths,0),1),INDEX(BucketTable,MATCH($A4748,SumMonths,0),1))</f>
        <v>#N/A</v>
      </c>
      <c r="G4748" s="144" t="e">
        <f aca="false">INDEX(Book_Type,MATCH($B4748,Book,0),1)</f>
        <v>#N/A</v>
      </c>
      <c r="H4748" s="144" t="e">
        <f aca="false">$F4748&amp;$C4748</f>
        <v>#N/A</v>
      </c>
    </row>
    <row r="4749" customFormat="false" ht="12.75" hidden="false" customHeight="false" outlineLevel="0" collapsed="false">
      <c r="D4749" s="144"/>
      <c r="E4749" s="144"/>
      <c r="F4749" s="149" t="e">
        <f aca="false">IF(REF_DT&lt;=LastDay,INDEX(IntraMonth_Buckets,MATCH($A4749,IntraSumMonths,0),1),INDEX(BucketTable,MATCH($A4749,SumMonths,0),1))</f>
        <v>#N/A</v>
      </c>
      <c r="G4749" s="144" t="e">
        <f aca="false">INDEX(Book_Type,MATCH($B4749,Book,0),1)</f>
        <v>#N/A</v>
      </c>
      <c r="H4749" s="144" t="e">
        <f aca="false">$F4749&amp;$C4749</f>
        <v>#N/A</v>
      </c>
    </row>
    <row r="4750" customFormat="false" ht="12.75" hidden="false" customHeight="false" outlineLevel="0" collapsed="false">
      <c r="D4750" s="144"/>
      <c r="E4750" s="144"/>
      <c r="F4750" s="149" t="e">
        <f aca="false">IF(REF_DT&lt;=LastDay,INDEX(IntraMonth_Buckets,MATCH($A4750,IntraSumMonths,0),1),INDEX(BucketTable,MATCH($A4750,SumMonths,0),1))</f>
        <v>#N/A</v>
      </c>
      <c r="G4750" s="144" t="e">
        <f aca="false">INDEX(Book_Type,MATCH($B4750,Book,0),1)</f>
        <v>#N/A</v>
      </c>
      <c r="H4750" s="144" t="e">
        <f aca="false">$F4750&amp;$C4750</f>
        <v>#N/A</v>
      </c>
    </row>
    <row r="4751" customFormat="false" ht="12.75" hidden="false" customHeight="false" outlineLevel="0" collapsed="false">
      <c r="D4751" s="144"/>
      <c r="E4751" s="144"/>
      <c r="F4751" s="149" t="e">
        <f aca="false">IF(REF_DT&lt;=LastDay,INDEX(IntraMonth_Buckets,MATCH($A4751,IntraSumMonths,0),1),INDEX(BucketTable,MATCH($A4751,SumMonths,0),1))</f>
        <v>#N/A</v>
      </c>
      <c r="G4751" s="144" t="e">
        <f aca="false">INDEX(Book_Type,MATCH($B4751,Book,0),1)</f>
        <v>#N/A</v>
      </c>
      <c r="H4751" s="144" t="e">
        <f aca="false">$F4751&amp;$C4751</f>
        <v>#N/A</v>
      </c>
    </row>
    <row r="4752" customFormat="false" ht="12.75" hidden="false" customHeight="false" outlineLevel="0" collapsed="false">
      <c r="D4752" s="144"/>
      <c r="E4752" s="144"/>
      <c r="F4752" s="149" t="e">
        <f aca="false">IF(REF_DT&lt;=LastDay,INDEX(IntraMonth_Buckets,MATCH($A4752,IntraSumMonths,0),1),INDEX(BucketTable,MATCH($A4752,SumMonths,0),1))</f>
        <v>#N/A</v>
      </c>
      <c r="G4752" s="144" t="e">
        <f aca="false">INDEX(Book_Type,MATCH($B4752,Book,0),1)</f>
        <v>#N/A</v>
      </c>
      <c r="H4752" s="144" t="e">
        <f aca="false">$F4752&amp;$C4752</f>
        <v>#N/A</v>
      </c>
    </row>
    <row r="4753" customFormat="false" ht="12.75" hidden="false" customHeight="false" outlineLevel="0" collapsed="false">
      <c r="D4753" s="144"/>
      <c r="E4753" s="144"/>
      <c r="F4753" s="149" t="e">
        <f aca="false">IF(REF_DT&lt;=LastDay,INDEX(IntraMonth_Buckets,MATCH($A4753,IntraSumMonths,0),1),INDEX(BucketTable,MATCH($A4753,SumMonths,0),1))</f>
        <v>#N/A</v>
      </c>
      <c r="G4753" s="144" t="e">
        <f aca="false">INDEX(Book_Type,MATCH($B4753,Book,0),1)</f>
        <v>#N/A</v>
      </c>
      <c r="H4753" s="144" t="e">
        <f aca="false">$F4753&amp;$C4753</f>
        <v>#N/A</v>
      </c>
    </row>
    <row r="4754" customFormat="false" ht="12.75" hidden="false" customHeight="false" outlineLevel="0" collapsed="false">
      <c r="D4754" s="144"/>
      <c r="E4754" s="144"/>
      <c r="F4754" s="149" t="e">
        <f aca="false">IF(REF_DT&lt;=LastDay,INDEX(IntraMonth_Buckets,MATCH($A4754,IntraSumMonths,0),1),INDEX(BucketTable,MATCH($A4754,SumMonths,0),1))</f>
        <v>#N/A</v>
      </c>
      <c r="G4754" s="144" t="e">
        <f aca="false">INDEX(Book_Type,MATCH($B4754,Book,0),1)</f>
        <v>#N/A</v>
      </c>
      <c r="H4754" s="144" t="e">
        <f aca="false">$F4754&amp;$C4754</f>
        <v>#N/A</v>
      </c>
    </row>
    <row r="4755" customFormat="false" ht="12.75" hidden="false" customHeight="false" outlineLevel="0" collapsed="false">
      <c r="D4755" s="144"/>
      <c r="E4755" s="144"/>
      <c r="F4755" s="149" t="e">
        <f aca="false">IF(REF_DT&lt;=LastDay,INDEX(IntraMonth_Buckets,MATCH($A4755,IntraSumMonths,0),1),INDEX(BucketTable,MATCH($A4755,SumMonths,0),1))</f>
        <v>#N/A</v>
      </c>
      <c r="G4755" s="144" t="e">
        <f aca="false">INDEX(Book_Type,MATCH($B4755,Book,0),1)</f>
        <v>#N/A</v>
      </c>
      <c r="H4755" s="144" t="e">
        <f aca="false">$F4755&amp;$C4755</f>
        <v>#N/A</v>
      </c>
    </row>
    <row r="4756" customFormat="false" ht="12.75" hidden="false" customHeight="false" outlineLevel="0" collapsed="false">
      <c r="D4756" s="144"/>
      <c r="E4756" s="144"/>
      <c r="F4756" s="149" t="e">
        <f aca="false">IF(REF_DT&lt;=LastDay,INDEX(IntraMonth_Buckets,MATCH($A4756,IntraSumMonths,0),1),INDEX(BucketTable,MATCH($A4756,SumMonths,0),1))</f>
        <v>#N/A</v>
      </c>
      <c r="G4756" s="144" t="e">
        <f aca="false">INDEX(Book_Type,MATCH($B4756,Book,0),1)</f>
        <v>#N/A</v>
      </c>
      <c r="H4756" s="144" t="e">
        <f aca="false">$F4756&amp;$C4756</f>
        <v>#N/A</v>
      </c>
    </row>
    <row r="4757" customFormat="false" ht="12.75" hidden="false" customHeight="false" outlineLevel="0" collapsed="false">
      <c r="D4757" s="144"/>
      <c r="E4757" s="144"/>
      <c r="F4757" s="149" t="e">
        <f aca="false">IF(REF_DT&lt;=LastDay,INDEX(IntraMonth_Buckets,MATCH($A4757,IntraSumMonths,0),1),INDEX(BucketTable,MATCH($A4757,SumMonths,0),1))</f>
        <v>#N/A</v>
      </c>
      <c r="G4757" s="144" t="e">
        <f aca="false">INDEX(Book_Type,MATCH($B4757,Book,0),1)</f>
        <v>#N/A</v>
      </c>
      <c r="H4757" s="144" t="e">
        <f aca="false">$F4757&amp;$C4757</f>
        <v>#N/A</v>
      </c>
    </row>
    <row r="4758" customFormat="false" ht="12.75" hidden="false" customHeight="false" outlineLevel="0" collapsed="false">
      <c r="D4758" s="144"/>
      <c r="E4758" s="144"/>
      <c r="F4758" s="149" t="e">
        <f aca="false">IF(REF_DT&lt;=LastDay,INDEX(IntraMonth_Buckets,MATCH($A4758,IntraSumMonths,0),1),INDEX(BucketTable,MATCH($A4758,SumMonths,0),1))</f>
        <v>#N/A</v>
      </c>
      <c r="G4758" s="144" t="e">
        <f aca="false">INDEX(Book_Type,MATCH($B4758,Book,0),1)</f>
        <v>#N/A</v>
      </c>
      <c r="H4758" s="144" t="e">
        <f aca="false">$F4758&amp;$C4758</f>
        <v>#N/A</v>
      </c>
    </row>
    <row r="4759" customFormat="false" ht="12.75" hidden="false" customHeight="false" outlineLevel="0" collapsed="false">
      <c r="D4759" s="144"/>
      <c r="E4759" s="144"/>
      <c r="F4759" s="149" t="e">
        <f aca="false">IF(REF_DT&lt;=LastDay,INDEX(IntraMonth_Buckets,MATCH($A4759,IntraSumMonths,0),1),INDEX(BucketTable,MATCH($A4759,SumMonths,0),1))</f>
        <v>#N/A</v>
      </c>
      <c r="G4759" s="144" t="e">
        <f aca="false">INDEX(Book_Type,MATCH($B4759,Book,0),1)</f>
        <v>#N/A</v>
      </c>
      <c r="H4759" s="144" t="e">
        <f aca="false">$F4759&amp;$C4759</f>
        <v>#N/A</v>
      </c>
    </row>
    <row r="4760" customFormat="false" ht="12.75" hidden="false" customHeight="false" outlineLevel="0" collapsed="false">
      <c r="D4760" s="144"/>
      <c r="E4760" s="144"/>
      <c r="F4760" s="149" t="e">
        <f aca="false">IF(REF_DT&lt;=LastDay,INDEX(IntraMonth_Buckets,MATCH($A4760,IntraSumMonths,0),1),INDEX(BucketTable,MATCH($A4760,SumMonths,0),1))</f>
        <v>#N/A</v>
      </c>
      <c r="G4760" s="144" t="e">
        <f aca="false">INDEX(Book_Type,MATCH($B4760,Book,0),1)</f>
        <v>#N/A</v>
      </c>
      <c r="H4760" s="144" t="e">
        <f aca="false">$F4760&amp;$C4760</f>
        <v>#N/A</v>
      </c>
    </row>
    <row r="4761" customFormat="false" ht="12.75" hidden="false" customHeight="false" outlineLevel="0" collapsed="false">
      <c r="D4761" s="144"/>
      <c r="E4761" s="144"/>
      <c r="F4761" s="149" t="e">
        <f aca="false">IF(REF_DT&lt;=LastDay,INDEX(IntraMonth_Buckets,MATCH($A4761,IntraSumMonths,0),1),INDEX(BucketTable,MATCH($A4761,SumMonths,0),1))</f>
        <v>#N/A</v>
      </c>
      <c r="G4761" s="144" t="e">
        <f aca="false">INDEX(Book_Type,MATCH($B4761,Book,0),1)</f>
        <v>#N/A</v>
      </c>
      <c r="H4761" s="144" t="e">
        <f aca="false">$F4761&amp;$C4761</f>
        <v>#N/A</v>
      </c>
    </row>
    <row r="4762" customFormat="false" ht="12.75" hidden="false" customHeight="false" outlineLevel="0" collapsed="false">
      <c r="D4762" s="144"/>
      <c r="E4762" s="144"/>
      <c r="F4762" s="149" t="e">
        <f aca="false">IF(REF_DT&lt;=LastDay,INDEX(IntraMonth_Buckets,MATCH($A4762,IntraSumMonths,0),1),INDEX(BucketTable,MATCH($A4762,SumMonths,0),1))</f>
        <v>#N/A</v>
      </c>
      <c r="G4762" s="144" t="e">
        <f aca="false">INDEX(Book_Type,MATCH($B4762,Book,0),1)</f>
        <v>#N/A</v>
      </c>
      <c r="H4762" s="144" t="e">
        <f aca="false">$F4762&amp;$C4762</f>
        <v>#N/A</v>
      </c>
    </row>
    <row r="4763" customFormat="false" ht="12.75" hidden="false" customHeight="false" outlineLevel="0" collapsed="false">
      <c r="D4763" s="144"/>
      <c r="E4763" s="144"/>
      <c r="F4763" s="149" t="e">
        <f aca="false">IF(REF_DT&lt;=LastDay,INDEX(IntraMonth_Buckets,MATCH($A4763,IntraSumMonths,0),1),INDEX(BucketTable,MATCH($A4763,SumMonths,0),1))</f>
        <v>#N/A</v>
      </c>
      <c r="G4763" s="144" t="e">
        <f aca="false">INDEX(Book_Type,MATCH($B4763,Book,0),1)</f>
        <v>#N/A</v>
      </c>
      <c r="H4763" s="144" t="e">
        <f aca="false">$F4763&amp;$C4763</f>
        <v>#N/A</v>
      </c>
    </row>
    <row r="4764" customFormat="false" ht="12.75" hidden="false" customHeight="false" outlineLevel="0" collapsed="false">
      <c r="D4764" s="144"/>
      <c r="E4764" s="144"/>
      <c r="F4764" s="149" t="e">
        <f aca="false">IF(REF_DT&lt;=LastDay,INDEX(IntraMonth_Buckets,MATCH($A4764,IntraSumMonths,0),1),INDEX(BucketTable,MATCH($A4764,SumMonths,0),1))</f>
        <v>#N/A</v>
      </c>
      <c r="G4764" s="144" t="e">
        <f aca="false">INDEX(Book_Type,MATCH($B4764,Book,0),1)</f>
        <v>#N/A</v>
      </c>
      <c r="H4764" s="144" t="e">
        <f aca="false">$F4764&amp;$C4764</f>
        <v>#N/A</v>
      </c>
    </row>
    <row r="4765" customFormat="false" ht="12.75" hidden="false" customHeight="false" outlineLevel="0" collapsed="false">
      <c r="D4765" s="144"/>
      <c r="E4765" s="144"/>
      <c r="F4765" s="149" t="e">
        <f aca="false">IF(REF_DT&lt;=LastDay,INDEX(IntraMonth_Buckets,MATCH($A4765,IntraSumMonths,0),1),INDEX(BucketTable,MATCH($A4765,SumMonths,0),1))</f>
        <v>#N/A</v>
      </c>
      <c r="G4765" s="144" t="e">
        <f aca="false">INDEX(Book_Type,MATCH($B4765,Book,0),1)</f>
        <v>#N/A</v>
      </c>
      <c r="H4765" s="144" t="e">
        <f aca="false">$F4765&amp;$C4765</f>
        <v>#N/A</v>
      </c>
    </row>
    <row r="4766" customFormat="false" ht="12.75" hidden="false" customHeight="false" outlineLevel="0" collapsed="false">
      <c r="D4766" s="144"/>
      <c r="E4766" s="144"/>
      <c r="F4766" s="149" t="e">
        <f aca="false">IF(REF_DT&lt;=LastDay,INDEX(IntraMonth_Buckets,MATCH($A4766,IntraSumMonths,0),1),INDEX(BucketTable,MATCH($A4766,SumMonths,0),1))</f>
        <v>#N/A</v>
      </c>
      <c r="G4766" s="144" t="e">
        <f aca="false">INDEX(Book_Type,MATCH($B4766,Book,0),1)</f>
        <v>#N/A</v>
      </c>
      <c r="H4766" s="144" t="e">
        <f aca="false">$F4766&amp;$C4766</f>
        <v>#N/A</v>
      </c>
    </row>
    <row r="4767" customFormat="false" ht="12.75" hidden="false" customHeight="false" outlineLevel="0" collapsed="false">
      <c r="D4767" s="144"/>
      <c r="E4767" s="144"/>
      <c r="F4767" s="149" t="e">
        <f aca="false">IF(REF_DT&lt;=LastDay,INDEX(IntraMonth_Buckets,MATCH($A4767,IntraSumMonths,0),1),INDEX(BucketTable,MATCH($A4767,SumMonths,0),1))</f>
        <v>#N/A</v>
      </c>
      <c r="G4767" s="144" t="e">
        <f aca="false">INDEX(Book_Type,MATCH($B4767,Book,0),1)</f>
        <v>#N/A</v>
      </c>
      <c r="H4767" s="144" t="e">
        <f aca="false">$F4767&amp;$C4767</f>
        <v>#N/A</v>
      </c>
    </row>
    <row r="4768" customFormat="false" ht="12.75" hidden="false" customHeight="false" outlineLevel="0" collapsed="false">
      <c r="D4768" s="144"/>
      <c r="E4768" s="144"/>
      <c r="F4768" s="149" t="e">
        <f aca="false">IF(REF_DT&lt;=LastDay,INDEX(IntraMonth_Buckets,MATCH($A4768,IntraSumMonths,0),1),INDEX(BucketTable,MATCH($A4768,SumMonths,0),1))</f>
        <v>#N/A</v>
      </c>
      <c r="G4768" s="144" t="e">
        <f aca="false">INDEX(Book_Type,MATCH($B4768,Book,0),1)</f>
        <v>#N/A</v>
      </c>
      <c r="H4768" s="144" t="e">
        <f aca="false">$F4768&amp;$C4768</f>
        <v>#N/A</v>
      </c>
    </row>
    <row r="4769" customFormat="false" ht="12.75" hidden="false" customHeight="false" outlineLevel="0" collapsed="false">
      <c r="D4769" s="144"/>
      <c r="E4769" s="144"/>
      <c r="F4769" s="149" t="e">
        <f aca="false">IF(REF_DT&lt;=LastDay,INDEX(IntraMonth_Buckets,MATCH($A4769,IntraSumMonths,0),1),INDEX(BucketTable,MATCH($A4769,SumMonths,0),1))</f>
        <v>#N/A</v>
      </c>
      <c r="G4769" s="144" t="e">
        <f aca="false">INDEX(Book_Type,MATCH($B4769,Book,0),1)</f>
        <v>#N/A</v>
      </c>
      <c r="H4769" s="144" t="e">
        <f aca="false">$F4769&amp;$C4769</f>
        <v>#N/A</v>
      </c>
    </row>
    <row r="4770" customFormat="false" ht="12.75" hidden="false" customHeight="false" outlineLevel="0" collapsed="false">
      <c r="D4770" s="144"/>
      <c r="E4770" s="144"/>
      <c r="F4770" s="149" t="e">
        <f aca="false">IF(REF_DT&lt;=LastDay,INDEX(IntraMonth_Buckets,MATCH($A4770,IntraSumMonths,0),1),INDEX(BucketTable,MATCH($A4770,SumMonths,0),1))</f>
        <v>#N/A</v>
      </c>
      <c r="G4770" s="144" t="e">
        <f aca="false">INDEX(Book_Type,MATCH($B4770,Book,0),1)</f>
        <v>#N/A</v>
      </c>
      <c r="H4770" s="144" t="e">
        <f aca="false">$F4770&amp;$C4770</f>
        <v>#N/A</v>
      </c>
    </row>
    <row r="4771" customFormat="false" ht="12.75" hidden="false" customHeight="false" outlineLevel="0" collapsed="false">
      <c r="D4771" s="144"/>
      <c r="E4771" s="144"/>
      <c r="F4771" s="149" t="e">
        <f aca="false">IF(REF_DT&lt;=LastDay,INDEX(IntraMonth_Buckets,MATCH($A4771,IntraSumMonths,0),1),INDEX(BucketTable,MATCH($A4771,SumMonths,0),1))</f>
        <v>#N/A</v>
      </c>
      <c r="G4771" s="144" t="e">
        <f aca="false">INDEX(Book_Type,MATCH($B4771,Book,0),1)</f>
        <v>#N/A</v>
      </c>
      <c r="H4771" s="144" t="e">
        <f aca="false">$F4771&amp;$C4771</f>
        <v>#N/A</v>
      </c>
    </row>
    <row r="4772" customFormat="false" ht="12.75" hidden="false" customHeight="false" outlineLevel="0" collapsed="false">
      <c r="D4772" s="144"/>
      <c r="E4772" s="144"/>
      <c r="F4772" s="149" t="e">
        <f aca="false">IF(REF_DT&lt;=LastDay,INDEX(IntraMonth_Buckets,MATCH($A4772,IntraSumMonths,0),1),INDEX(BucketTable,MATCH($A4772,SumMonths,0),1))</f>
        <v>#N/A</v>
      </c>
      <c r="G4772" s="144" t="e">
        <f aca="false">INDEX(Book_Type,MATCH($B4772,Book,0),1)</f>
        <v>#N/A</v>
      </c>
      <c r="H4772" s="144" t="e">
        <f aca="false">$F4772&amp;$C4772</f>
        <v>#N/A</v>
      </c>
    </row>
    <row r="4773" customFormat="false" ht="12.75" hidden="false" customHeight="false" outlineLevel="0" collapsed="false">
      <c r="D4773" s="144"/>
      <c r="E4773" s="144"/>
      <c r="F4773" s="149" t="e">
        <f aca="false">IF(REF_DT&lt;=LastDay,INDEX(IntraMonth_Buckets,MATCH($A4773,IntraSumMonths,0),1),INDEX(BucketTable,MATCH($A4773,SumMonths,0),1))</f>
        <v>#N/A</v>
      </c>
      <c r="G4773" s="144" t="e">
        <f aca="false">INDEX(Book_Type,MATCH($B4773,Book,0),1)</f>
        <v>#N/A</v>
      </c>
      <c r="H4773" s="144" t="e">
        <f aca="false">$F4773&amp;$C4773</f>
        <v>#N/A</v>
      </c>
    </row>
    <row r="4774" customFormat="false" ht="12.75" hidden="false" customHeight="false" outlineLevel="0" collapsed="false">
      <c r="D4774" s="144"/>
      <c r="E4774" s="144"/>
      <c r="F4774" s="149" t="e">
        <f aca="false">IF(REF_DT&lt;=LastDay,INDEX(IntraMonth_Buckets,MATCH($A4774,IntraSumMonths,0),1),INDEX(BucketTable,MATCH($A4774,SumMonths,0),1))</f>
        <v>#N/A</v>
      </c>
      <c r="G4774" s="144" t="e">
        <f aca="false">INDEX(Book_Type,MATCH($B4774,Book,0),1)</f>
        <v>#N/A</v>
      </c>
      <c r="H4774" s="144" t="e">
        <f aca="false">$F4774&amp;$C4774</f>
        <v>#N/A</v>
      </c>
    </row>
    <row r="4775" customFormat="false" ht="12.75" hidden="false" customHeight="false" outlineLevel="0" collapsed="false">
      <c r="D4775" s="144"/>
      <c r="E4775" s="144"/>
      <c r="F4775" s="149" t="e">
        <f aca="false">IF(REF_DT&lt;=LastDay,INDEX(IntraMonth_Buckets,MATCH($A4775,IntraSumMonths,0),1),INDEX(BucketTable,MATCH($A4775,SumMonths,0),1))</f>
        <v>#N/A</v>
      </c>
      <c r="G4775" s="144" t="e">
        <f aca="false">INDEX(Book_Type,MATCH($B4775,Book,0),1)</f>
        <v>#N/A</v>
      </c>
      <c r="H4775" s="144" t="e">
        <f aca="false">$F4775&amp;$C4775</f>
        <v>#N/A</v>
      </c>
    </row>
    <row r="4776" customFormat="false" ht="12.75" hidden="false" customHeight="false" outlineLevel="0" collapsed="false">
      <c r="D4776" s="144"/>
      <c r="E4776" s="144"/>
      <c r="F4776" s="149" t="e">
        <f aca="false">IF(REF_DT&lt;=LastDay,INDEX(IntraMonth_Buckets,MATCH($A4776,IntraSumMonths,0),1),INDEX(BucketTable,MATCH($A4776,SumMonths,0),1))</f>
        <v>#N/A</v>
      </c>
      <c r="G4776" s="144" t="e">
        <f aca="false">INDEX(Book_Type,MATCH($B4776,Book,0),1)</f>
        <v>#N/A</v>
      </c>
      <c r="H4776" s="144" t="e">
        <f aca="false">$F4776&amp;$C4776</f>
        <v>#N/A</v>
      </c>
    </row>
    <row r="4777" customFormat="false" ht="12.75" hidden="false" customHeight="false" outlineLevel="0" collapsed="false">
      <c r="D4777" s="144"/>
      <c r="E4777" s="144"/>
      <c r="F4777" s="149" t="e">
        <f aca="false">IF(REF_DT&lt;=LastDay,INDEX(IntraMonth_Buckets,MATCH($A4777,IntraSumMonths,0),1),INDEX(BucketTable,MATCH($A4777,SumMonths,0),1))</f>
        <v>#N/A</v>
      </c>
      <c r="G4777" s="144" t="e">
        <f aca="false">INDEX(Book_Type,MATCH($B4777,Book,0),1)</f>
        <v>#N/A</v>
      </c>
      <c r="H4777" s="144" t="e">
        <f aca="false">$F4777&amp;$C4777</f>
        <v>#N/A</v>
      </c>
    </row>
    <row r="4778" customFormat="false" ht="12.75" hidden="false" customHeight="false" outlineLevel="0" collapsed="false">
      <c r="D4778" s="144"/>
      <c r="E4778" s="144"/>
      <c r="F4778" s="149" t="e">
        <f aca="false">IF(REF_DT&lt;=LastDay,INDEX(IntraMonth_Buckets,MATCH($A4778,IntraSumMonths,0),1),INDEX(BucketTable,MATCH($A4778,SumMonths,0),1))</f>
        <v>#N/A</v>
      </c>
      <c r="G4778" s="144" t="e">
        <f aca="false">INDEX(Book_Type,MATCH($B4778,Book,0),1)</f>
        <v>#N/A</v>
      </c>
      <c r="H4778" s="144" t="e">
        <f aca="false">$F4778&amp;$C4778</f>
        <v>#N/A</v>
      </c>
    </row>
    <row r="4779" customFormat="false" ht="12.75" hidden="false" customHeight="false" outlineLevel="0" collapsed="false">
      <c r="D4779" s="144"/>
      <c r="E4779" s="144"/>
      <c r="F4779" s="149" t="e">
        <f aca="false">IF(REF_DT&lt;=LastDay,INDEX(IntraMonth_Buckets,MATCH($A4779,IntraSumMonths,0),1),INDEX(BucketTable,MATCH($A4779,SumMonths,0),1))</f>
        <v>#N/A</v>
      </c>
      <c r="G4779" s="144" t="e">
        <f aca="false">INDEX(Book_Type,MATCH($B4779,Book,0),1)</f>
        <v>#N/A</v>
      </c>
      <c r="H4779" s="144" t="e">
        <f aca="false">$F4779&amp;$C4779</f>
        <v>#N/A</v>
      </c>
    </row>
    <row r="4780" customFormat="false" ht="12.75" hidden="false" customHeight="false" outlineLevel="0" collapsed="false">
      <c r="D4780" s="144"/>
      <c r="E4780" s="144"/>
      <c r="F4780" s="149" t="e">
        <f aca="false">IF(REF_DT&lt;=LastDay,INDEX(IntraMonth_Buckets,MATCH($A4780,IntraSumMonths,0),1),INDEX(BucketTable,MATCH($A4780,SumMonths,0),1))</f>
        <v>#N/A</v>
      </c>
      <c r="G4780" s="144" t="e">
        <f aca="false">INDEX(Book_Type,MATCH($B4780,Book,0),1)</f>
        <v>#N/A</v>
      </c>
      <c r="H4780" s="144" t="e">
        <f aca="false">$F4780&amp;$C4780</f>
        <v>#N/A</v>
      </c>
    </row>
    <row r="4781" customFormat="false" ht="12.75" hidden="false" customHeight="false" outlineLevel="0" collapsed="false">
      <c r="D4781" s="144"/>
      <c r="E4781" s="144"/>
      <c r="F4781" s="149" t="e">
        <f aca="false">IF(REF_DT&lt;=LastDay,INDEX(IntraMonth_Buckets,MATCH($A4781,IntraSumMonths,0),1),INDEX(BucketTable,MATCH($A4781,SumMonths,0),1))</f>
        <v>#N/A</v>
      </c>
      <c r="G4781" s="144" t="e">
        <f aca="false">INDEX(Book_Type,MATCH($B4781,Book,0),1)</f>
        <v>#N/A</v>
      </c>
      <c r="H4781" s="144" t="e">
        <f aca="false">$F4781&amp;$C4781</f>
        <v>#N/A</v>
      </c>
    </row>
    <row r="4782" customFormat="false" ht="12.75" hidden="false" customHeight="false" outlineLevel="0" collapsed="false">
      <c r="D4782" s="144"/>
      <c r="E4782" s="144"/>
      <c r="F4782" s="149" t="e">
        <f aca="false">IF(REF_DT&lt;=LastDay,INDEX(IntraMonth_Buckets,MATCH($A4782,IntraSumMonths,0),1),INDEX(BucketTable,MATCH($A4782,SumMonths,0),1))</f>
        <v>#N/A</v>
      </c>
      <c r="G4782" s="144" t="e">
        <f aca="false">INDEX(Book_Type,MATCH($B4782,Book,0),1)</f>
        <v>#N/A</v>
      </c>
      <c r="H4782" s="144" t="e">
        <f aca="false">$F4782&amp;$C4782</f>
        <v>#N/A</v>
      </c>
    </row>
    <row r="4783" customFormat="false" ht="12.75" hidden="false" customHeight="false" outlineLevel="0" collapsed="false">
      <c r="D4783" s="144"/>
      <c r="E4783" s="144"/>
      <c r="F4783" s="149" t="e">
        <f aca="false">IF(REF_DT&lt;=LastDay,INDEX(IntraMonth_Buckets,MATCH($A4783,IntraSumMonths,0),1),INDEX(BucketTable,MATCH($A4783,SumMonths,0),1))</f>
        <v>#N/A</v>
      </c>
      <c r="G4783" s="144" t="e">
        <f aca="false">INDEX(Book_Type,MATCH($B4783,Book,0),1)</f>
        <v>#N/A</v>
      </c>
      <c r="H4783" s="144" t="e">
        <f aca="false">$F4783&amp;$C4783</f>
        <v>#N/A</v>
      </c>
    </row>
    <row r="4784" customFormat="false" ht="12.75" hidden="false" customHeight="false" outlineLevel="0" collapsed="false">
      <c r="D4784" s="144"/>
      <c r="E4784" s="144"/>
      <c r="F4784" s="149" t="e">
        <f aca="false">IF(REF_DT&lt;=LastDay,INDEX(IntraMonth_Buckets,MATCH($A4784,IntraSumMonths,0),1),INDEX(BucketTable,MATCH($A4784,SumMonths,0),1))</f>
        <v>#N/A</v>
      </c>
      <c r="G4784" s="144" t="e">
        <f aca="false">INDEX(Book_Type,MATCH($B4784,Book,0),1)</f>
        <v>#N/A</v>
      </c>
      <c r="H4784" s="144" t="e">
        <f aca="false">$F4784&amp;$C4784</f>
        <v>#N/A</v>
      </c>
    </row>
    <row r="4785" customFormat="false" ht="12.75" hidden="false" customHeight="false" outlineLevel="0" collapsed="false">
      <c r="D4785" s="144"/>
      <c r="E4785" s="144"/>
      <c r="F4785" s="149" t="e">
        <f aca="false">IF(REF_DT&lt;=LastDay,INDEX(IntraMonth_Buckets,MATCH($A4785,IntraSumMonths,0),1),INDEX(BucketTable,MATCH($A4785,SumMonths,0),1))</f>
        <v>#N/A</v>
      </c>
      <c r="G4785" s="144" t="e">
        <f aca="false">INDEX(Book_Type,MATCH($B4785,Book,0),1)</f>
        <v>#N/A</v>
      </c>
      <c r="H4785" s="144" t="e">
        <f aca="false">$F4785&amp;$C4785</f>
        <v>#N/A</v>
      </c>
    </row>
    <row r="4786" customFormat="false" ht="12.75" hidden="false" customHeight="false" outlineLevel="0" collapsed="false">
      <c r="D4786" s="144"/>
      <c r="E4786" s="144"/>
      <c r="F4786" s="149" t="e">
        <f aca="false">IF(REF_DT&lt;=LastDay,INDEX(IntraMonth_Buckets,MATCH($A4786,IntraSumMonths,0),1),INDEX(BucketTable,MATCH($A4786,SumMonths,0),1))</f>
        <v>#N/A</v>
      </c>
      <c r="G4786" s="144" t="e">
        <f aca="false">INDEX(Book_Type,MATCH($B4786,Book,0),1)</f>
        <v>#N/A</v>
      </c>
      <c r="H4786" s="144" t="e">
        <f aca="false">$F4786&amp;$C4786</f>
        <v>#N/A</v>
      </c>
    </row>
    <row r="4787" customFormat="false" ht="12.75" hidden="false" customHeight="false" outlineLevel="0" collapsed="false">
      <c r="D4787" s="144"/>
      <c r="E4787" s="144"/>
      <c r="F4787" s="149" t="e">
        <f aca="false">IF(REF_DT&lt;=LastDay,INDEX(IntraMonth_Buckets,MATCH($A4787,IntraSumMonths,0),1),INDEX(BucketTable,MATCH($A4787,SumMonths,0),1))</f>
        <v>#N/A</v>
      </c>
      <c r="G4787" s="144" t="e">
        <f aca="false">INDEX(Book_Type,MATCH($B4787,Book,0),1)</f>
        <v>#N/A</v>
      </c>
      <c r="H4787" s="144" t="e">
        <f aca="false">$F4787&amp;$C4787</f>
        <v>#N/A</v>
      </c>
    </row>
    <row r="4788" customFormat="false" ht="12.75" hidden="false" customHeight="false" outlineLevel="0" collapsed="false">
      <c r="D4788" s="144"/>
      <c r="E4788" s="144"/>
      <c r="F4788" s="149" t="e">
        <f aca="false">IF(REF_DT&lt;=LastDay,INDEX(IntraMonth_Buckets,MATCH($A4788,IntraSumMonths,0),1),INDEX(BucketTable,MATCH($A4788,SumMonths,0),1))</f>
        <v>#N/A</v>
      </c>
      <c r="G4788" s="144" t="e">
        <f aca="false">INDEX(Book_Type,MATCH($B4788,Book,0),1)</f>
        <v>#N/A</v>
      </c>
      <c r="H4788" s="144" t="e">
        <f aca="false">$F4788&amp;$C4788</f>
        <v>#N/A</v>
      </c>
    </row>
    <row r="4789" customFormat="false" ht="12.75" hidden="false" customHeight="false" outlineLevel="0" collapsed="false">
      <c r="D4789" s="144"/>
      <c r="E4789" s="144"/>
      <c r="F4789" s="149" t="e">
        <f aca="false">IF(REF_DT&lt;=LastDay,INDEX(IntraMonth_Buckets,MATCH($A4789,IntraSumMonths,0),1),INDEX(BucketTable,MATCH($A4789,SumMonths,0),1))</f>
        <v>#N/A</v>
      </c>
      <c r="G4789" s="144" t="e">
        <f aca="false">INDEX(Book_Type,MATCH($B4789,Book,0),1)</f>
        <v>#N/A</v>
      </c>
      <c r="H4789" s="144" t="e">
        <f aca="false">$F4789&amp;$C4789</f>
        <v>#N/A</v>
      </c>
    </row>
    <row r="4790" customFormat="false" ht="12.75" hidden="false" customHeight="false" outlineLevel="0" collapsed="false">
      <c r="D4790" s="144"/>
      <c r="E4790" s="144"/>
      <c r="F4790" s="149" t="e">
        <f aca="false">IF(REF_DT&lt;=LastDay,INDEX(IntraMonth_Buckets,MATCH($A4790,IntraSumMonths,0),1),INDEX(BucketTable,MATCH($A4790,SumMonths,0),1))</f>
        <v>#N/A</v>
      </c>
      <c r="G4790" s="144" t="e">
        <f aca="false">INDEX(Book_Type,MATCH($B4790,Book,0),1)</f>
        <v>#N/A</v>
      </c>
      <c r="H4790" s="144" t="e">
        <f aca="false">$F4790&amp;$C4790</f>
        <v>#N/A</v>
      </c>
    </row>
    <row r="4791" customFormat="false" ht="12.75" hidden="false" customHeight="false" outlineLevel="0" collapsed="false">
      <c r="D4791" s="144"/>
      <c r="E4791" s="144"/>
      <c r="F4791" s="149" t="e">
        <f aca="false">IF(REF_DT&lt;=LastDay,INDEX(IntraMonth_Buckets,MATCH($A4791,IntraSumMonths,0),1),INDEX(BucketTable,MATCH($A4791,SumMonths,0),1))</f>
        <v>#N/A</v>
      </c>
      <c r="G4791" s="144" t="e">
        <f aca="false">INDEX(Book_Type,MATCH($B4791,Book,0),1)</f>
        <v>#N/A</v>
      </c>
      <c r="H4791" s="144" t="e">
        <f aca="false">$F4791&amp;$C4791</f>
        <v>#N/A</v>
      </c>
    </row>
    <row r="4792" customFormat="false" ht="12.75" hidden="false" customHeight="false" outlineLevel="0" collapsed="false">
      <c r="D4792" s="144"/>
      <c r="E4792" s="144"/>
      <c r="F4792" s="149" t="e">
        <f aca="false">IF(REF_DT&lt;=LastDay,INDEX(IntraMonth_Buckets,MATCH($A4792,IntraSumMonths,0),1),INDEX(BucketTable,MATCH($A4792,SumMonths,0),1))</f>
        <v>#N/A</v>
      </c>
      <c r="G4792" s="144" t="e">
        <f aca="false">INDEX(Book_Type,MATCH($B4792,Book,0),1)</f>
        <v>#N/A</v>
      </c>
      <c r="H4792" s="144" t="e">
        <f aca="false">$F4792&amp;$C4792</f>
        <v>#N/A</v>
      </c>
    </row>
    <row r="4793" customFormat="false" ht="12.75" hidden="false" customHeight="false" outlineLevel="0" collapsed="false">
      <c r="D4793" s="144"/>
      <c r="E4793" s="144"/>
      <c r="F4793" s="149" t="e">
        <f aca="false">IF(REF_DT&lt;=LastDay,INDEX(IntraMonth_Buckets,MATCH($A4793,IntraSumMonths,0),1),INDEX(BucketTable,MATCH($A4793,SumMonths,0),1))</f>
        <v>#N/A</v>
      </c>
      <c r="G4793" s="144" t="e">
        <f aca="false">INDEX(Book_Type,MATCH($B4793,Book,0),1)</f>
        <v>#N/A</v>
      </c>
      <c r="H4793" s="144" t="e">
        <f aca="false">$F4793&amp;$C4793</f>
        <v>#N/A</v>
      </c>
    </row>
    <row r="4794" customFormat="false" ht="12.75" hidden="false" customHeight="false" outlineLevel="0" collapsed="false">
      <c r="D4794" s="144"/>
      <c r="E4794" s="144"/>
      <c r="F4794" s="149" t="e">
        <f aca="false">IF(REF_DT&lt;=LastDay,INDEX(IntraMonth_Buckets,MATCH($A4794,IntraSumMonths,0),1),INDEX(BucketTable,MATCH($A4794,SumMonths,0),1))</f>
        <v>#N/A</v>
      </c>
      <c r="G4794" s="144" t="e">
        <f aca="false">INDEX(Book_Type,MATCH($B4794,Book,0),1)</f>
        <v>#N/A</v>
      </c>
      <c r="H4794" s="144" t="e">
        <f aca="false">$F4794&amp;$C4794</f>
        <v>#N/A</v>
      </c>
    </row>
    <row r="4795" customFormat="false" ht="12.75" hidden="false" customHeight="false" outlineLevel="0" collapsed="false">
      <c r="D4795" s="144"/>
      <c r="E4795" s="144"/>
      <c r="F4795" s="149" t="e">
        <f aca="false">IF(REF_DT&lt;=LastDay,INDEX(IntraMonth_Buckets,MATCH($A4795,IntraSumMonths,0),1),INDEX(BucketTable,MATCH($A4795,SumMonths,0),1))</f>
        <v>#N/A</v>
      </c>
      <c r="G4795" s="144" t="e">
        <f aca="false">INDEX(Book_Type,MATCH($B4795,Book,0),1)</f>
        <v>#N/A</v>
      </c>
      <c r="H4795" s="144" t="e">
        <f aca="false">$F4795&amp;$C4795</f>
        <v>#N/A</v>
      </c>
    </row>
    <row r="4796" customFormat="false" ht="12.75" hidden="false" customHeight="false" outlineLevel="0" collapsed="false">
      <c r="D4796" s="144"/>
      <c r="E4796" s="144"/>
      <c r="F4796" s="149" t="e">
        <f aca="false">IF(REF_DT&lt;=LastDay,INDEX(IntraMonth_Buckets,MATCH($A4796,IntraSumMonths,0),1),INDEX(BucketTable,MATCH($A4796,SumMonths,0),1))</f>
        <v>#N/A</v>
      </c>
      <c r="G4796" s="144" t="e">
        <f aca="false">INDEX(Book_Type,MATCH($B4796,Book,0),1)</f>
        <v>#N/A</v>
      </c>
      <c r="H4796" s="144" t="e">
        <f aca="false">$F4796&amp;$C4796</f>
        <v>#N/A</v>
      </c>
    </row>
    <row r="4797" customFormat="false" ht="12.75" hidden="false" customHeight="false" outlineLevel="0" collapsed="false">
      <c r="D4797" s="144"/>
      <c r="E4797" s="144"/>
      <c r="F4797" s="149" t="e">
        <f aca="false">IF(REF_DT&lt;=LastDay,INDEX(IntraMonth_Buckets,MATCH($A4797,IntraSumMonths,0),1),INDEX(BucketTable,MATCH($A4797,SumMonths,0),1))</f>
        <v>#N/A</v>
      </c>
      <c r="G4797" s="144" t="e">
        <f aca="false">INDEX(Book_Type,MATCH($B4797,Book,0),1)</f>
        <v>#N/A</v>
      </c>
      <c r="H4797" s="144" t="e">
        <f aca="false">$F4797&amp;$C4797</f>
        <v>#N/A</v>
      </c>
    </row>
    <row r="4798" customFormat="false" ht="12.75" hidden="false" customHeight="false" outlineLevel="0" collapsed="false">
      <c r="D4798" s="144"/>
      <c r="E4798" s="144"/>
      <c r="F4798" s="149" t="e">
        <f aca="false">IF(REF_DT&lt;=LastDay,INDEX(IntraMonth_Buckets,MATCH($A4798,IntraSumMonths,0),1),INDEX(BucketTable,MATCH($A4798,SumMonths,0),1))</f>
        <v>#N/A</v>
      </c>
      <c r="G4798" s="144" t="e">
        <f aca="false">INDEX(Book_Type,MATCH($B4798,Book,0),1)</f>
        <v>#N/A</v>
      </c>
      <c r="H4798" s="144" t="e">
        <f aca="false">$F4798&amp;$C4798</f>
        <v>#N/A</v>
      </c>
    </row>
    <row r="4799" customFormat="false" ht="12.75" hidden="false" customHeight="false" outlineLevel="0" collapsed="false">
      <c r="D4799" s="144"/>
      <c r="E4799" s="144"/>
      <c r="F4799" s="149" t="e">
        <f aca="false">IF(REF_DT&lt;=LastDay,INDEX(IntraMonth_Buckets,MATCH($A4799,IntraSumMonths,0),1),INDEX(BucketTable,MATCH($A4799,SumMonths,0),1))</f>
        <v>#N/A</v>
      </c>
      <c r="G4799" s="144" t="e">
        <f aca="false">INDEX(Book_Type,MATCH($B4799,Book,0),1)</f>
        <v>#N/A</v>
      </c>
      <c r="H4799" s="144" t="e">
        <f aca="false">$F4799&amp;$C4799</f>
        <v>#N/A</v>
      </c>
    </row>
    <row r="4800" customFormat="false" ht="12.75" hidden="false" customHeight="false" outlineLevel="0" collapsed="false">
      <c r="D4800" s="144"/>
      <c r="E4800" s="144"/>
      <c r="F4800" s="149" t="e">
        <f aca="false">IF(REF_DT&lt;=LastDay,INDEX(IntraMonth_Buckets,MATCH($A4800,IntraSumMonths,0),1),INDEX(BucketTable,MATCH($A4800,SumMonths,0),1))</f>
        <v>#N/A</v>
      </c>
      <c r="G4800" s="144" t="e">
        <f aca="false">INDEX(Book_Type,MATCH($B4800,Book,0),1)</f>
        <v>#N/A</v>
      </c>
      <c r="H4800" s="144" t="e">
        <f aca="false">$F4800&amp;$C4800</f>
        <v>#N/A</v>
      </c>
    </row>
    <row r="4801" customFormat="false" ht="12.75" hidden="false" customHeight="false" outlineLevel="0" collapsed="false">
      <c r="D4801" s="144"/>
      <c r="E4801" s="144"/>
      <c r="F4801" s="149" t="e">
        <f aca="false">IF(REF_DT&lt;=LastDay,INDEX(IntraMonth_Buckets,MATCH($A4801,IntraSumMonths,0),1),INDEX(BucketTable,MATCH($A4801,SumMonths,0),1))</f>
        <v>#N/A</v>
      </c>
      <c r="G4801" s="144" t="e">
        <f aca="false">INDEX(Book_Type,MATCH($B4801,Book,0),1)</f>
        <v>#N/A</v>
      </c>
      <c r="H4801" s="144" t="e">
        <f aca="false">$F4801&amp;$C4801</f>
        <v>#N/A</v>
      </c>
    </row>
    <row r="4802" customFormat="false" ht="12.75" hidden="false" customHeight="false" outlineLevel="0" collapsed="false">
      <c r="D4802" s="144"/>
      <c r="E4802" s="144"/>
      <c r="F4802" s="149" t="e">
        <f aca="false">IF(REF_DT&lt;=LastDay,INDEX(IntraMonth_Buckets,MATCH($A4802,IntraSumMonths,0),1),INDEX(BucketTable,MATCH($A4802,SumMonths,0),1))</f>
        <v>#N/A</v>
      </c>
      <c r="G4802" s="144" t="e">
        <f aca="false">INDEX(Book_Type,MATCH($B4802,Book,0),1)</f>
        <v>#N/A</v>
      </c>
      <c r="H4802" s="144" t="e">
        <f aca="false">$F4802&amp;$C4802</f>
        <v>#N/A</v>
      </c>
    </row>
    <row r="4803" customFormat="false" ht="12.75" hidden="false" customHeight="false" outlineLevel="0" collapsed="false">
      <c r="D4803" s="144"/>
      <c r="E4803" s="144"/>
      <c r="F4803" s="149" t="e">
        <f aca="false">IF(REF_DT&lt;=LastDay,INDEX(IntraMonth_Buckets,MATCH($A4803,IntraSumMonths,0),1),INDEX(BucketTable,MATCH($A4803,SumMonths,0),1))</f>
        <v>#N/A</v>
      </c>
      <c r="G4803" s="144" t="e">
        <f aca="false">INDEX(Book_Type,MATCH($B4803,Book,0),1)</f>
        <v>#N/A</v>
      </c>
      <c r="H4803" s="144" t="e">
        <f aca="false">$F4803&amp;$C4803</f>
        <v>#N/A</v>
      </c>
    </row>
    <row r="4804" customFormat="false" ht="12.75" hidden="false" customHeight="false" outlineLevel="0" collapsed="false">
      <c r="D4804" s="144"/>
      <c r="E4804" s="144"/>
      <c r="F4804" s="149" t="e">
        <f aca="false">IF(REF_DT&lt;=LastDay,INDEX(IntraMonth_Buckets,MATCH($A4804,IntraSumMonths,0),1),INDEX(BucketTable,MATCH($A4804,SumMonths,0),1))</f>
        <v>#N/A</v>
      </c>
      <c r="G4804" s="144" t="e">
        <f aca="false">INDEX(Book_Type,MATCH($B4804,Book,0),1)</f>
        <v>#N/A</v>
      </c>
      <c r="H4804" s="144" t="e">
        <f aca="false">$F4804&amp;$C4804</f>
        <v>#N/A</v>
      </c>
    </row>
    <row r="4805" customFormat="false" ht="12.75" hidden="false" customHeight="false" outlineLevel="0" collapsed="false">
      <c r="D4805" s="144"/>
      <c r="E4805" s="144"/>
      <c r="F4805" s="149" t="e">
        <f aca="false">IF(REF_DT&lt;=LastDay,INDEX(IntraMonth_Buckets,MATCH($A4805,IntraSumMonths,0),1),INDEX(BucketTable,MATCH($A4805,SumMonths,0),1))</f>
        <v>#N/A</v>
      </c>
      <c r="G4805" s="144" t="e">
        <f aca="false">INDEX(Book_Type,MATCH($B4805,Book,0),1)</f>
        <v>#N/A</v>
      </c>
      <c r="H4805" s="144" t="e">
        <f aca="false">$F4805&amp;$C4805</f>
        <v>#N/A</v>
      </c>
    </row>
    <row r="4806" customFormat="false" ht="12.75" hidden="false" customHeight="false" outlineLevel="0" collapsed="false">
      <c r="D4806" s="144"/>
      <c r="E4806" s="144"/>
      <c r="F4806" s="149" t="e">
        <f aca="false">IF(REF_DT&lt;=LastDay,INDEX(IntraMonth_Buckets,MATCH($A4806,IntraSumMonths,0),1),INDEX(BucketTable,MATCH($A4806,SumMonths,0),1))</f>
        <v>#N/A</v>
      </c>
      <c r="G4806" s="144" t="e">
        <f aca="false">INDEX(Book_Type,MATCH($B4806,Book,0),1)</f>
        <v>#N/A</v>
      </c>
      <c r="H4806" s="144" t="e">
        <f aca="false">$F4806&amp;$C4806</f>
        <v>#N/A</v>
      </c>
    </row>
    <row r="4807" customFormat="false" ht="12.75" hidden="false" customHeight="false" outlineLevel="0" collapsed="false">
      <c r="D4807" s="144"/>
      <c r="E4807" s="144"/>
      <c r="F4807" s="149" t="e">
        <f aca="false">IF(REF_DT&lt;=LastDay,INDEX(IntraMonth_Buckets,MATCH($A4807,IntraSumMonths,0),1),INDEX(BucketTable,MATCH($A4807,SumMonths,0),1))</f>
        <v>#N/A</v>
      </c>
      <c r="G4807" s="144" t="e">
        <f aca="false">INDEX(Book_Type,MATCH($B4807,Book,0),1)</f>
        <v>#N/A</v>
      </c>
      <c r="H4807" s="144" t="e">
        <f aca="false">$F4807&amp;$C4807</f>
        <v>#N/A</v>
      </c>
    </row>
    <row r="4808" customFormat="false" ht="12.75" hidden="false" customHeight="false" outlineLevel="0" collapsed="false">
      <c r="D4808" s="144"/>
      <c r="E4808" s="144"/>
      <c r="F4808" s="149" t="e">
        <f aca="false">IF(REF_DT&lt;=LastDay,INDEX(IntraMonth_Buckets,MATCH($A4808,IntraSumMonths,0),1),INDEX(BucketTable,MATCH($A4808,SumMonths,0),1))</f>
        <v>#N/A</v>
      </c>
      <c r="G4808" s="144" t="e">
        <f aca="false">INDEX(Book_Type,MATCH($B4808,Book,0),1)</f>
        <v>#N/A</v>
      </c>
      <c r="H4808" s="144" t="e">
        <f aca="false">$F4808&amp;$C4808</f>
        <v>#N/A</v>
      </c>
    </row>
    <row r="4809" customFormat="false" ht="12.75" hidden="false" customHeight="false" outlineLevel="0" collapsed="false">
      <c r="D4809" s="144"/>
      <c r="E4809" s="144"/>
      <c r="F4809" s="149" t="e">
        <f aca="false">IF(REF_DT&lt;=LastDay,INDEX(IntraMonth_Buckets,MATCH($A4809,IntraSumMonths,0),1),INDEX(BucketTable,MATCH($A4809,SumMonths,0),1))</f>
        <v>#N/A</v>
      </c>
      <c r="G4809" s="144" t="e">
        <f aca="false">INDEX(Book_Type,MATCH($B4809,Book,0),1)</f>
        <v>#N/A</v>
      </c>
      <c r="H4809" s="144" t="e">
        <f aca="false">$F4809&amp;$C4809</f>
        <v>#N/A</v>
      </c>
    </row>
    <row r="4810" customFormat="false" ht="12.75" hidden="false" customHeight="false" outlineLevel="0" collapsed="false">
      <c r="D4810" s="144"/>
      <c r="E4810" s="144"/>
      <c r="F4810" s="149" t="e">
        <f aca="false">IF(REF_DT&lt;=LastDay,INDEX(IntraMonth_Buckets,MATCH($A4810,IntraSumMonths,0),1),INDEX(BucketTable,MATCH($A4810,SumMonths,0),1))</f>
        <v>#N/A</v>
      </c>
      <c r="G4810" s="144" t="e">
        <f aca="false">INDEX(Book_Type,MATCH($B4810,Book,0),1)</f>
        <v>#N/A</v>
      </c>
      <c r="H4810" s="144" t="e">
        <f aca="false">$F4810&amp;$C4810</f>
        <v>#N/A</v>
      </c>
    </row>
    <row r="4811" customFormat="false" ht="12.75" hidden="false" customHeight="false" outlineLevel="0" collapsed="false">
      <c r="D4811" s="144"/>
      <c r="E4811" s="144"/>
      <c r="F4811" s="149" t="e">
        <f aca="false">IF(REF_DT&lt;=LastDay,INDEX(IntraMonth_Buckets,MATCH($A4811,IntraSumMonths,0),1),INDEX(BucketTable,MATCH($A4811,SumMonths,0),1))</f>
        <v>#N/A</v>
      </c>
      <c r="G4811" s="144" t="e">
        <f aca="false">INDEX(Book_Type,MATCH($B4811,Book,0),1)</f>
        <v>#N/A</v>
      </c>
      <c r="H4811" s="144" t="e">
        <f aca="false">$F4811&amp;$C4811</f>
        <v>#N/A</v>
      </c>
    </row>
    <row r="4812" customFormat="false" ht="12.75" hidden="false" customHeight="false" outlineLevel="0" collapsed="false">
      <c r="D4812" s="144"/>
      <c r="E4812" s="144"/>
      <c r="F4812" s="149" t="e">
        <f aca="false">IF(REF_DT&lt;=LastDay,INDEX(IntraMonth_Buckets,MATCH($A4812,IntraSumMonths,0),1),INDEX(BucketTable,MATCH($A4812,SumMonths,0),1))</f>
        <v>#N/A</v>
      </c>
      <c r="G4812" s="144" t="e">
        <f aca="false">INDEX(Book_Type,MATCH($B4812,Book,0),1)</f>
        <v>#N/A</v>
      </c>
      <c r="H4812" s="144" t="e">
        <f aca="false">$F4812&amp;$C4812</f>
        <v>#N/A</v>
      </c>
    </row>
    <row r="4813" customFormat="false" ht="12.75" hidden="false" customHeight="false" outlineLevel="0" collapsed="false">
      <c r="D4813" s="144"/>
      <c r="E4813" s="144"/>
      <c r="F4813" s="149" t="e">
        <f aca="false">IF(REF_DT&lt;=LastDay,INDEX(IntraMonth_Buckets,MATCH($A4813,IntraSumMonths,0),1),INDEX(BucketTable,MATCH($A4813,SumMonths,0),1))</f>
        <v>#N/A</v>
      </c>
      <c r="G4813" s="144" t="e">
        <f aca="false">INDEX(Book_Type,MATCH($B4813,Book,0),1)</f>
        <v>#N/A</v>
      </c>
      <c r="H4813" s="144" t="e">
        <f aca="false">$F4813&amp;$C4813</f>
        <v>#N/A</v>
      </c>
    </row>
    <row r="4814" customFormat="false" ht="12.75" hidden="false" customHeight="false" outlineLevel="0" collapsed="false">
      <c r="D4814" s="144"/>
      <c r="E4814" s="144"/>
      <c r="F4814" s="149" t="e">
        <f aca="false">IF(REF_DT&lt;=LastDay,INDEX(IntraMonth_Buckets,MATCH($A4814,IntraSumMonths,0),1),INDEX(BucketTable,MATCH($A4814,SumMonths,0),1))</f>
        <v>#N/A</v>
      </c>
      <c r="G4814" s="144" t="e">
        <f aca="false">INDEX(Book_Type,MATCH($B4814,Book,0),1)</f>
        <v>#N/A</v>
      </c>
      <c r="H4814" s="144" t="e">
        <f aca="false">$F4814&amp;$C4814</f>
        <v>#N/A</v>
      </c>
    </row>
    <row r="4815" customFormat="false" ht="12.75" hidden="false" customHeight="false" outlineLevel="0" collapsed="false">
      <c r="D4815" s="144"/>
      <c r="E4815" s="144"/>
      <c r="F4815" s="149" t="e">
        <f aca="false">IF(REF_DT&lt;=LastDay,INDEX(IntraMonth_Buckets,MATCH($A4815,IntraSumMonths,0),1),INDEX(BucketTable,MATCH($A4815,SumMonths,0),1))</f>
        <v>#N/A</v>
      </c>
      <c r="G4815" s="144" t="e">
        <f aca="false">INDEX(Book_Type,MATCH($B4815,Book,0),1)</f>
        <v>#N/A</v>
      </c>
      <c r="H4815" s="144" t="e">
        <f aca="false">$F4815&amp;$C4815</f>
        <v>#N/A</v>
      </c>
    </row>
    <row r="4816" customFormat="false" ht="12.75" hidden="false" customHeight="false" outlineLevel="0" collapsed="false">
      <c r="D4816" s="144"/>
      <c r="E4816" s="144"/>
      <c r="F4816" s="149" t="e">
        <f aca="false">IF(REF_DT&lt;=LastDay,INDEX(IntraMonth_Buckets,MATCH($A4816,IntraSumMonths,0),1),INDEX(BucketTable,MATCH($A4816,SumMonths,0),1))</f>
        <v>#N/A</v>
      </c>
      <c r="G4816" s="144" t="e">
        <f aca="false">INDEX(Book_Type,MATCH($B4816,Book,0),1)</f>
        <v>#N/A</v>
      </c>
      <c r="H4816" s="144" t="e">
        <f aca="false">$F4816&amp;$C4816</f>
        <v>#N/A</v>
      </c>
    </row>
    <row r="4817" customFormat="false" ht="12.75" hidden="false" customHeight="false" outlineLevel="0" collapsed="false">
      <c r="D4817" s="144"/>
      <c r="E4817" s="144"/>
      <c r="F4817" s="149" t="e">
        <f aca="false">IF(REF_DT&lt;=LastDay,INDEX(IntraMonth_Buckets,MATCH($A4817,IntraSumMonths,0),1),INDEX(BucketTable,MATCH($A4817,SumMonths,0),1))</f>
        <v>#N/A</v>
      </c>
      <c r="G4817" s="144" t="e">
        <f aca="false">INDEX(Book_Type,MATCH($B4817,Book,0),1)</f>
        <v>#N/A</v>
      </c>
      <c r="H4817" s="144" t="e">
        <f aca="false">$F4817&amp;$C4817</f>
        <v>#N/A</v>
      </c>
    </row>
    <row r="4818" customFormat="false" ht="12.75" hidden="false" customHeight="false" outlineLevel="0" collapsed="false">
      <c r="D4818" s="144"/>
      <c r="E4818" s="144"/>
      <c r="F4818" s="149" t="e">
        <f aca="false">IF(REF_DT&lt;=LastDay,INDEX(IntraMonth_Buckets,MATCH($A4818,IntraSumMonths,0),1),INDEX(BucketTable,MATCH($A4818,SumMonths,0),1))</f>
        <v>#N/A</v>
      </c>
      <c r="G4818" s="144" t="e">
        <f aca="false">INDEX(Book_Type,MATCH($B4818,Book,0),1)</f>
        <v>#N/A</v>
      </c>
      <c r="H4818" s="144" t="e">
        <f aca="false">$F4818&amp;$C4818</f>
        <v>#N/A</v>
      </c>
    </row>
    <row r="4819" customFormat="false" ht="12.75" hidden="false" customHeight="false" outlineLevel="0" collapsed="false">
      <c r="D4819" s="144"/>
      <c r="E4819" s="144"/>
      <c r="F4819" s="149" t="e">
        <f aca="false">IF(REF_DT&lt;=LastDay,INDEX(IntraMonth_Buckets,MATCH($A4819,IntraSumMonths,0),1),INDEX(BucketTable,MATCH($A4819,SumMonths,0),1))</f>
        <v>#N/A</v>
      </c>
      <c r="G4819" s="144" t="e">
        <f aca="false">INDEX(Book_Type,MATCH($B4819,Book,0),1)</f>
        <v>#N/A</v>
      </c>
      <c r="H4819" s="144" t="e">
        <f aca="false">$F4819&amp;$C4819</f>
        <v>#N/A</v>
      </c>
    </row>
    <row r="4820" customFormat="false" ht="12.75" hidden="false" customHeight="false" outlineLevel="0" collapsed="false">
      <c r="D4820" s="144"/>
      <c r="E4820" s="144"/>
      <c r="F4820" s="149" t="e">
        <f aca="false">IF(REF_DT&lt;=LastDay,INDEX(IntraMonth_Buckets,MATCH($A4820,IntraSumMonths,0),1),INDEX(BucketTable,MATCH($A4820,SumMonths,0),1))</f>
        <v>#N/A</v>
      </c>
      <c r="G4820" s="144" t="e">
        <f aca="false">INDEX(Book_Type,MATCH($B4820,Book,0),1)</f>
        <v>#N/A</v>
      </c>
      <c r="H4820" s="144" t="e">
        <f aca="false">$F4820&amp;$C4820</f>
        <v>#N/A</v>
      </c>
    </row>
    <row r="4821" customFormat="false" ht="12.75" hidden="false" customHeight="false" outlineLevel="0" collapsed="false">
      <c r="D4821" s="144"/>
      <c r="E4821" s="144"/>
      <c r="F4821" s="149" t="e">
        <f aca="false">IF(REF_DT&lt;=LastDay,INDEX(IntraMonth_Buckets,MATCH($A4821,IntraSumMonths,0),1),INDEX(BucketTable,MATCH($A4821,SumMonths,0),1))</f>
        <v>#N/A</v>
      </c>
      <c r="G4821" s="144" t="e">
        <f aca="false">INDEX(Book_Type,MATCH($B4821,Book,0),1)</f>
        <v>#N/A</v>
      </c>
      <c r="H4821" s="144" t="e">
        <f aca="false">$F4821&amp;$C4821</f>
        <v>#N/A</v>
      </c>
    </row>
    <row r="4822" customFormat="false" ht="12.75" hidden="false" customHeight="false" outlineLevel="0" collapsed="false">
      <c r="D4822" s="144"/>
      <c r="E4822" s="144"/>
      <c r="F4822" s="149" t="e">
        <f aca="false">IF(REF_DT&lt;=LastDay,INDEX(IntraMonth_Buckets,MATCH($A4822,IntraSumMonths,0),1),INDEX(BucketTable,MATCH($A4822,SumMonths,0),1))</f>
        <v>#N/A</v>
      </c>
      <c r="G4822" s="144" t="e">
        <f aca="false">INDEX(Book_Type,MATCH($B4822,Book,0),1)</f>
        <v>#N/A</v>
      </c>
      <c r="H4822" s="144" t="e">
        <f aca="false">$F4822&amp;$C4822</f>
        <v>#N/A</v>
      </c>
    </row>
    <row r="4823" customFormat="false" ht="12.75" hidden="false" customHeight="false" outlineLevel="0" collapsed="false">
      <c r="D4823" s="144"/>
      <c r="E4823" s="144"/>
      <c r="F4823" s="149" t="e">
        <f aca="false">IF(REF_DT&lt;=LastDay,INDEX(IntraMonth_Buckets,MATCH($A4823,IntraSumMonths,0),1),INDEX(BucketTable,MATCH($A4823,SumMonths,0),1))</f>
        <v>#N/A</v>
      </c>
      <c r="G4823" s="144" t="e">
        <f aca="false">INDEX(Book_Type,MATCH($B4823,Book,0),1)</f>
        <v>#N/A</v>
      </c>
      <c r="H4823" s="144" t="e">
        <f aca="false">$F4823&amp;$C4823</f>
        <v>#N/A</v>
      </c>
    </row>
    <row r="4824" customFormat="false" ht="12.75" hidden="false" customHeight="false" outlineLevel="0" collapsed="false">
      <c r="D4824" s="144"/>
      <c r="E4824" s="144"/>
      <c r="F4824" s="149" t="e">
        <f aca="false">IF(REF_DT&lt;=LastDay,INDEX(IntraMonth_Buckets,MATCH($A4824,IntraSumMonths,0),1),INDEX(BucketTable,MATCH($A4824,SumMonths,0),1))</f>
        <v>#N/A</v>
      </c>
      <c r="G4824" s="144" t="e">
        <f aca="false">INDEX(Book_Type,MATCH($B4824,Book,0),1)</f>
        <v>#N/A</v>
      </c>
      <c r="H4824" s="144" t="e">
        <f aca="false">$F4824&amp;$C4824</f>
        <v>#N/A</v>
      </c>
    </row>
    <row r="4825" customFormat="false" ht="12.75" hidden="false" customHeight="false" outlineLevel="0" collapsed="false">
      <c r="D4825" s="144"/>
      <c r="E4825" s="144"/>
      <c r="F4825" s="149" t="e">
        <f aca="false">IF(REF_DT&lt;=LastDay,INDEX(IntraMonth_Buckets,MATCH($A4825,IntraSumMonths,0),1),INDEX(BucketTable,MATCH($A4825,SumMonths,0),1))</f>
        <v>#N/A</v>
      </c>
      <c r="G4825" s="144" t="e">
        <f aca="false">INDEX(Book_Type,MATCH($B4825,Book,0),1)</f>
        <v>#N/A</v>
      </c>
      <c r="H4825" s="144" t="e">
        <f aca="false">$F4825&amp;$C4825</f>
        <v>#N/A</v>
      </c>
    </row>
    <row r="4826" customFormat="false" ht="12.75" hidden="false" customHeight="false" outlineLevel="0" collapsed="false">
      <c r="D4826" s="144"/>
      <c r="E4826" s="144"/>
      <c r="F4826" s="149" t="e">
        <f aca="false">IF(REF_DT&lt;=LastDay,INDEX(IntraMonth_Buckets,MATCH($A4826,IntraSumMonths,0),1),INDEX(BucketTable,MATCH($A4826,SumMonths,0),1))</f>
        <v>#N/A</v>
      </c>
      <c r="G4826" s="144" t="e">
        <f aca="false">INDEX(Book_Type,MATCH($B4826,Book,0),1)</f>
        <v>#N/A</v>
      </c>
      <c r="H4826" s="144" t="e">
        <f aca="false">$F4826&amp;$C4826</f>
        <v>#N/A</v>
      </c>
    </row>
    <row r="4827" customFormat="false" ht="12.75" hidden="false" customHeight="false" outlineLevel="0" collapsed="false">
      <c r="D4827" s="144"/>
      <c r="E4827" s="144"/>
      <c r="F4827" s="149" t="e">
        <f aca="false">IF(REF_DT&lt;=LastDay,INDEX(IntraMonth_Buckets,MATCH($A4827,IntraSumMonths,0),1),INDEX(BucketTable,MATCH($A4827,SumMonths,0),1))</f>
        <v>#N/A</v>
      </c>
      <c r="G4827" s="144" t="e">
        <f aca="false">INDEX(Book_Type,MATCH($B4827,Book,0),1)</f>
        <v>#N/A</v>
      </c>
      <c r="H4827" s="144" t="e">
        <f aca="false">$F4827&amp;$C4827</f>
        <v>#N/A</v>
      </c>
    </row>
    <row r="4828" customFormat="false" ht="12.75" hidden="false" customHeight="false" outlineLevel="0" collapsed="false">
      <c r="D4828" s="144"/>
      <c r="E4828" s="144"/>
      <c r="F4828" s="149" t="e">
        <f aca="false">IF(REF_DT&lt;=LastDay,INDEX(IntraMonth_Buckets,MATCH($A4828,IntraSumMonths,0),1),INDEX(BucketTable,MATCH($A4828,SumMonths,0),1))</f>
        <v>#N/A</v>
      </c>
      <c r="G4828" s="144" t="e">
        <f aca="false">INDEX(Book_Type,MATCH($B4828,Book,0),1)</f>
        <v>#N/A</v>
      </c>
      <c r="H4828" s="144" t="e">
        <f aca="false">$F4828&amp;$C4828</f>
        <v>#N/A</v>
      </c>
    </row>
    <row r="4829" customFormat="false" ht="12.75" hidden="false" customHeight="false" outlineLevel="0" collapsed="false">
      <c r="D4829" s="144"/>
      <c r="E4829" s="144"/>
      <c r="F4829" s="149" t="e">
        <f aca="false">IF(REF_DT&lt;=LastDay,INDEX(IntraMonth_Buckets,MATCH($A4829,IntraSumMonths,0),1),INDEX(BucketTable,MATCH($A4829,SumMonths,0),1))</f>
        <v>#N/A</v>
      </c>
      <c r="G4829" s="144" t="e">
        <f aca="false">INDEX(Book_Type,MATCH($B4829,Book,0),1)</f>
        <v>#N/A</v>
      </c>
      <c r="H4829" s="144" t="e">
        <f aca="false">$F4829&amp;$C4829</f>
        <v>#N/A</v>
      </c>
    </row>
    <row r="4830" customFormat="false" ht="12.75" hidden="false" customHeight="false" outlineLevel="0" collapsed="false">
      <c r="D4830" s="144"/>
      <c r="E4830" s="144"/>
      <c r="F4830" s="149" t="e">
        <f aca="false">IF(REF_DT&lt;=LastDay,INDEX(IntraMonth_Buckets,MATCH($A4830,IntraSumMonths,0),1),INDEX(BucketTable,MATCH($A4830,SumMonths,0),1))</f>
        <v>#N/A</v>
      </c>
      <c r="G4830" s="144" t="e">
        <f aca="false">INDEX(Book_Type,MATCH($B4830,Book,0),1)</f>
        <v>#N/A</v>
      </c>
      <c r="H4830" s="144" t="e">
        <f aca="false">$F4830&amp;$C4830</f>
        <v>#N/A</v>
      </c>
    </row>
    <row r="4831" customFormat="false" ht="12.75" hidden="false" customHeight="false" outlineLevel="0" collapsed="false">
      <c r="D4831" s="144"/>
      <c r="E4831" s="144"/>
      <c r="F4831" s="149" t="e">
        <f aca="false">IF(REF_DT&lt;=LastDay,INDEX(IntraMonth_Buckets,MATCH($A4831,IntraSumMonths,0),1),INDEX(BucketTable,MATCH($A4831,SumMonths,0),1))</f>
        <v>#N/A</v>
      </c>
      <c r="G4831" s="144" t="e">
        <f aca="false">INDEX(Book_Type,MATCH($B4831,Book,0),1)</f>
        <v>#N/A</v>
      </c>
      <c r="H4831" s="144" t="e">
        <f aca="false">$F4831&amp;$C4831</f>
        <v>#N/A</v>
      </c>
    </row>
    <row r="4832" customFormat="false" ht="12.75" hidden="false" customHeight="false" outlineLevel="0" collapsed="false">
      <c r="D4832" s="144"/>
      <c r="E4832" s="144"/>
      <c r="F4832" s="149" t="e">
        <f aca="false">IF(REF_DT&lt;=LastDay,INDEX(IntraMonth_Buckets,MATCH($A4832,IntraSumMonths,0),1),INDEX(BucketTable,MATCH($A4832,SumMonths,0),1))</f>
        <v>#N/A</v>
      </c>
      <c r="G4832" s="144" t="e">
        <f aca="false">INDEX(Book_Type,MATCH($B4832,Book,0),1)</f>
        <v>#N/A</v>
      </c>
      <c r="H4832" s="144" t="e">
        <f aca="false">$F4832&amp;$C4832</f>
        <v>#N/A</v>
      </c>
    </row>
    <row r="4833" customFormat="false" ht="12.75" hidden="false" customHeight="false" outlineLevel="0" collapsed="false">
      <c r="D4833" s="144"/>
      <c r="E4833" s="144"/>
      <c r="F4833" s="149" t="e">
        <f aca="false">IF(REF_DT&lt;=LastDay,INDEX(IntraMonth_Buckets,MATCH($A4833,IntraSumMonths,0),1),INDEX(BucketTable,MATCH($A4833,SumMonths,0),1))</f>
        <v>#N/A</v>
      </c>
      <c r="G4833" s="144" t="e">
        <f aca="false">INDEX(Book_Type,MATCH($B4833,Book,0),1)</f>
        <v>#N/A</v>
      </c>
      <c r="H4833" s="144" t="e">
        <f aca="false">$F4833&amp;$C4833</f>
        <v>#N/A</v>
      </c>
    </row>
    <row r="4834" customFormat="false" ht="12.75" hidden="false" customHeight="false" outlineLevel="0" collapsed="false">
      <c r="D4834" s="144"/>
      <c r="E4834" s="144"/>
      <c r="F4834" s="149" t="e">
        <f aca="false">IF(REF_DT&lt;=LastDay,INDEX(IntraMonth_Buckets,MATCH($A4834,IntraSumMonths,0),1),INDEX(BucketTable,MATCH($A4834,SumMonths,0),1))</f>
        <v>#N/A</v>
      </c>
      <c r="G4834" s="144" t="e">
        <f aca="false">INDEX(Book_Type,MATCH($B4834,Book,0),1)</f>
        <v>#N/A</v>
      </c>
      <c r="H4834" s="144" t="e">
        <f aca="false">$F4834&amp;$C4834</f>
        <v>#N/A</v>
      </c>
    </row>
    <row r="4835" customFormat="false" ht="12.75" hidden="false" customHeight="false" outlineLevel="0" collapsed="false">
      <c r="D4835" s="144"/>
      <c r="E4835" s="144"/>
      <c r="F4835" s="149" t="e">
        <f aca="false">IF(REF_DT&lt;=LastDay,INDEX(IntraMonth_Buckets,MATCH($A4835,IntraSumMonths,0),1),INDEX(BucketTable,MATCH($A4835,SumMonths,0),1))</f>
        <v>#N/A</v>
      </c>
      <c r="G4835" s="144" t="e">
        <f aca="false">INDEX(Book_Type,MATCH($B4835,Book,0),1)</f>
        <v>#N/A</v>
      </c>
      <c r="H4835" s="144" t="e">
        <f aca="false">$F4835&amp;$C4835</f>
        <v>#N/A</v>
      </c>
    </row>
    <row r="4836" customFormat="false" ht="12.75" hidden="false" customHeight="false" outlineLevel="0" collapsed="false">
      <c r="D4836" s="144"/>
      <c r="E4836" s="144"/>
      <c r="F4836" s="149" t="e">
        <f aca="false">IF(REF_DT&lt;=LastDay,INDEX(IntraMonth_Buckets,MATCH($A4836,IntraSumMonths,0),1),INDEX(BucketTable,MATCH($A4836,SumMonths,0),1))</f>
        <v>#N/A</v>
      </c>
      <c r="G4836" s="144" t="e">
        <f aca="false">INDEX(Book_Type,MATCH($B4836,Book,0),1)</f>
        <v>#N/A</v>
      </c>
      <c r="H4836" s="144" t="e">
        <f aca="false">$F4836&amp;$C4836</f>
        <v>#N/A</v>
      </c>
    </row>
    <row r="4837" customFormat="false" ht="12.75" hidden="false" customHeight="false" outlineLevel="0" collapsed="false">
      <c r="D4837" s="144"/>
      <c r="E4837" s="144"/>
      <c r="F4837" s="149" t="e">
        <f aca="false">IF(REF_DT&lt;=LastDay,INDEX(IntraMonth_Buckets,MATCH($A4837,IntraSumMonths,0),1),INDEX(BucketTable,MATCH($A4837,SumMonths,0),1))</f>
        <v>#N/A</v>
      </c>
      <c r="G4837" s="144" t="e">
        <f aca="false">INDEX(Book_Type,MATCH($B4837,Book,0),1)</f>
        <v>#N/A</v>
      </c>
      <c r="H4837" s="144" t="e">
        <f aca="false">$F4837&amp;$C4837</f>
        <v>#N/A</v>
      </c>
    </row>
    <row r="4838" customFormat="false" ht="12.75" hidden="false" customHeight="false" outlineLevel="0" collapsed="false">
      <c r="D4838" s="144"/>
      <c r="E4838" s="144"/>
      <c r="F4838" s="149" t="e">
        <f aca="false">IF(REF_DT&lt;=LastDay,INDEX(IntraMonth_Buckets,MATCH($A4838,IntraSumMonths,0),1),INDEX(BucketTable,MATCH($A4838,SumMonths,0),1))</f>
        <v>#N/A</v>
      </c>
      <c r="G4838" s="144" t="e">
        <f aca="false">INDEX(Book_Type,MATCH($B4838,Book,0),1)</f>
        <v>#N/A</v>
      </c>
      <c r="H4838" s="144" t="e">
        <f aca="false">$F4838&amp;$C4838</f>
        <v>#N/A</v>
      </c>
    </row>
    <row r="4839" customFormat="false" ht="12.75" hidden="false" customHeight="false" outlineLevel="0" collapsed="false">
      <c r="D4839" s="144"/>
      <c r="E4839" s="144"/>
      <c r="F4839" s="149" t="e">
        <f aca="false">IF(REF_DT&lt;=LastDay,INDEX(IntraMonth_Buckets,MATCH($A4839,IntraSumMonths,0),1),INDEX(BucketTable,MATCH($A4839,SumMonths,0),1))</f>
        <v>#N/A</v>
      </c>
      <c r="G4839" s="144" t="e">
        <f aca="false">INDEX(Book_Type,MATCH($B4839,Book,0),1)</f>
        <v>#N/A</v>
      </c>
      <c r="H4839" s="144" t="e">
        <f aca="false">$F4839&amp;$C4839</f>
        <v>#N/A</v>
      </c>
    </row>
    <row r="4840" customFormat="false" ht="12.75" hidden="false" customHeight="false" outlineLevel="0" collapsed="false">
      <c r="D4840" s="144"/>
      <c r="E4840" s="144"/>
      <c r="F4840" s="149" t="e">
        <f aca="false">IF(REF_DT&lt;=LastDay,INDEX(IntraMonth_Buckets,MATCH($A4840,IntraSumMonths,0),1),INDEX(BucketTable,MATCH($A4840,SumMonths,0),1))</f>
        <v>#N/A</v>
      </c>
      <c r="G4840" s="144" t="e">
        <f aca="false">INDEX(Book_Type,MATCH($B4840,Book,0),1)</f>
        <v>#N/A</v>
      </c>
      <c r="H4840" s="144" t="e">
        <f aca="false">$F4840&amp;$C4840</f>
        <v>#N/A</v>
      </c>
    </row>
    <row r="4841" customFormat="false" ht="12.75" hidden="false" customHeight="false" outlineLevel="0" collapsed="false">
      <c r="D4841" s="144"/>
      <c r="E4841" s="144"/>
      <c r="F4841" s="149" t="e">
        <f aca="false">IF(REF_DT&lt;=LastDay,INDEX(IntraMonth_Buckets,MATCH($A4841,IntraSumMonths,0),1),INDEX(BucketTable,MATCH($A4841,SumMonths,0),1))</f>
        <v>#N/A</v>
      </c>
      <c r="G4841" s="144" t="e">
        <f aca="false">INDEX(Book_Type,MATCH($B4841,Book,0),1)</f>
        <v>#N/A</v>
      </c>
      <c r="H4841" s="144" t="e">
        <f aca="false">$F4841&amp;$C4841</f>
        <v>#N/A</v>
      </c>
    </row>
    <row r="4842" customFormat="false" ht="12.75" hidden="false" customHeight="false" outlineLevel="0" collapsed="false">
      <c r="D4842" s="144"/>
      <c r="E4842" s="144"/>
      <c r="F4842" s="149" t="e">
        <f aca="false">IF(REF_DT&lt;=LastDay,INDEX(IntraMonth_Buckets,MATCH($A4842,IntraSumMonths,0),1),INDEX(BucketTable,MATCH($A4842,SumMonths,0),1))</f>
        <v>#N/A</v>
      </c>
      <c r="G4842" s="144" t="e">
        <f aca="false">INDEX(Book_Type,MATCH($B4842,Book,0),1)</f>
        <v>#N/A</v>
      </c>
      <c r="H4842" s="144" t="e">
        <f aca="false">$F4842&amp;$C4842</f>
        <v>#N/A</v>
      </c>
    </row>
    <row r="4843" customFormat="false" ht="12.75" hidden="false" customHeight="false" outlineLevel="0" collapsed="false">
      <c r="D4843" s="144"/>
      <c r="E4843" s="144"/>
      <c r="F4843" s="149" t="e">
        <f aca="false">IF(REF_DT&lt;=LastDay,INDEX(IntraMonth_Buckets,MATCH($A4843,IntraSumMonths,0),1),INDEX(BucketTable,MATCH($A4843,SumMonths,0),1))</f>
        <v>#N/A</v>
      </c>
      <c r="G4843" s="144" t="e">
        <f aca="false">INDEX(Book_Type,MATCH($B4843,Book,0),1)</f>
        <v>#N/A</v>
      </c>
      <c r="H4843" s="144" t="e">
        <f aca="false">$F4843&amp;$C4843</f>
        <v>#N/A</v>
      </c>
    </row>
    <row r="4844" customFormat="false" ht="12.75" hidden="false" customHeight="false" outlineLevel="0" collapsed="false">
      <c r="D4844" s="144"/>
      <c r="E4844" s="144"/>
      <c r="F4844" s="149" t="e">
        <f aca="false">IF(REF_DT&lt;=LastDay,INDEX(IntraMonth_Buckets,MATCH($A4844,IntraSumMonths,0),1),INDEX(BucketTable,MATCH($A4844,SumMonths,0),1))</f>
        <v>#N/A</v>
      </c>
      <c r="G4844" s="144" t="e">
        <f aca="false">INDEX(Book_Type,MATCH($B4844,Book,0),1)</f>
        <v>#N/A</v>
      </c>
      <c r="H4844" s="144" t="e">
        <f aca="false">$F4844&amp;$C4844</f>
        <v>#N/A</v>
      </c>
    </row>
    <row r="4845" customFormat="false" ht="12.75" hidden="false" customHeight="false" outlineLevel="0" collapsed="false">
      <c r="D4845" s="144"/>
      <c r="E4845" s="144"/>
      <c r="F4845" s="149" t="e">
        <f aca="false">IF(REF_DT&lt;=LastDay,INDEX(IntraMonth_Buckets,MATCH($A4845,IntraSumMonths,0),1),INDEX(BucketTable,MATCH($A4845,SumMonths,0),1))</f>
        <v>#N/A</v>
      </c>
      <c r="G4845" s="144" t="e">
        <f aca="false">INDEX(Book_Type,MATCH($B4845,Book,0),1)</f>
        <v>#N/A</v>
      </c>
      <c r="H4845" s="144" t="e">
        <f aca="false">$F4845&amp;$C4845</f>
        <v>#N/A</v>
      </c>
    </row>
    <row r="4846" customFormat="false" ht="12.75" hidden="false" customHeight="false" outlineLevel="0" collapsed="false">
      <c r="D4846" s="144"/>
      <c r="E4846" s="144"/>
      <c r="F4846" s="149" t="e">
        <f aca="false">IF(REF_DT&lt;=LastDay,INDEX(IntraMonth_Buckets,MATCH($A4846,IntraSumMonths,0),1),INDEX(BucketTable,MATCH($A4846,SumMonths,0),1))</f>
        <v>#N/A</v>
      </c>
      <c r="G4846" s="144" t="e">
        <f aca="false">INDEX(Book_Type,MATCH($B4846,Book,0),1)</f>
        <v>#N/A</v>
      </c>
      <c r="H4846" s="144" t="e">
        <f aca="false">$F4846&amp;$C4846</f>
        <v>#N/A</v>
      </c>
    </row>
    <row r="4847" customFormat="false" ht="12.75" hidden="false" customHeight="false" outlineLevel="0" collapsed="false">
      <c r="D4847" s="144"/>
      <c r="E4847" s="144"/>
      <c r="F4847" s="149" t="e">
        <f aca="false">IF(REF_DT&lt;=LastDay,INDEX(IntraMonth_Buckets,MATCH($A4847,IntraSumMonths,0),1),INDEX(BucketTable,MATCH($A4847,SumMonths,0),1))</f>
        <v>#N/A</v>
      </c>
      <c r="G4847" s="144" t="e">
        <f aca="false">INDEX(Book_Type,MATCH($B4847,Book,0),1)</f>
        <v>#N/A</v>
      </c>
      <c r="H4847" s="144" t="e">
        <f aca="false">$F4847&amp;$C4847</f>
        <v>#N/A</v>
      </c>
    </row>
    <row r="4848" customFormat="false" ht="12.75" hidden="false" customHeight="false" outlineLevel="0" collapsed="false">
      <c r="D4848" s="144"/>
      <c r="E4848" s="144"/>
      <c r="F4848" s="149" t="e">
        <f aca="false">IF(REF_DT&lt;=LastDay,INDEX(IntraMonth_Buckets,MATCH($A4848,IntraSumMonths,0),1),INDEX(BucketTable,MATCH($A4848,SumMonths,0),1))</f>
        <v>#N/A</v>
      </c>
      <c r="G4848" s="144" t="e">
        <f aca="false">INDEX(Book_Type,MATCH($B4848,Book,0),1)</f>
        <v>#N/A</v>
      </c>
      <c r="H4848" s="144" t="e">
        <f aca="false">$F4848&amp;$C4848</f>
        <v>#N/A</v>
      </c>
    </row>
    <row r="4849" customFormat="false" ht="12.75" hidden="false" customHeight="false" outlineLevel="0" collapsed="false">
      <c r="D4849" s="144"/>
      <c r="E4849" s="144"/>
      <c r="F4849" s="149" t="e">
        <f aca="false">IF(REF_DT&lt;=LastDay,INDEX(IntraMonth_Buckets,MATCH($A4849,IntraSumMonths,0),1),INDEX(BucketTable,MATCH($A4849,SumMonths,0),1))</f>
        <v>#N/A</v>
      </c>
      <c r="G4849" s="144" t="e">
        <f aca="false">INDEX(Book_Type,MATCH($B4849,Book,0),1)</f>
        <v>#N/A</v>
      </c>
      <c r="H4849" s="144" t="e">
        <f aca="false">$F4849&amp;$C4849</f>
        <v>#N/A</v>
      </c>
    </row>
    <row r="4850" customFormat="false" ht="12.75" hidden="false" customHeight="false" outlineLevel="0" collapsed="false">
      <c r="D4850" s="144"/>
      <c r="E4850" s="144"/>
      <c r="F4850" s="149" t="e">
        <f aca="false">IF(REF_DT&lt;=LastDay,INDEX(IntraMonth_Buckets,MATCH($A4850,IntraSumMonths,0),1),INDEX(BucketTable,MATCH($A4850,SumMonths,0),1))</f>
        <v>#N/A</v>
      </c>
      <c r="G4850" s="144" t="e">
        <f aca="false">INDEX(Book_Type,MATCH($B4850,Book,0),1)</f>
        <v>#N/A</v>
      </c>
      <c r="H4850" s="144" t="e">
        <f aca="false">$F4850&amp;$C4850</f>
        <v>#N/A</v>
      </c>
    </row>
    <row r="4851" customFormat="false" ht="12.75" hidden="false" customHeight="false" outlineLevel="0" collapsed="false">
      <c r="D4851" s="144"/>
      <c r="E4851" s="144"/>
      <c r="F4851" s="149" t="e">
        <f aca="false">IF(REF_DT&lt;=LastDay,INDEX(IntraMonth_Buckets,MATCH($A4851,IntraSumMonths,0),1),INDEX(BucketTable,MATCH($A4851,SumMonths,0),1))</f>
        <v>#N/A</v>
      </c>
      <c r="G4851" s="144" t="e">
        <f aca="false">INDEX(Book_Type,MATCH($B4851,Book,0),1)</f>
        <v>#N/A</v>
      </c>
      <c r="H4851" s="144" t="e">
        <f aca="false">$F4851&amp;$C4851</f>
        <v>#N/A</v>
      </c>
    </row>
    <row r="4852" customFormat="false" ht="12.75" hidden="false" customHeight="false" outlineLevel="0" collapsed="false">
      <c r="D4852" s="144"/>
      <c r="E4852" s="144"/>
      <c r="F4852" s="149" t="e">
        <f aca="false">IF(REF_DT&lt;=LastDay,INDEX(IntraMonth_Buckets,MATCH($A4852,IntraSumMonths,0),1),INDEX(BucketTable,MATCH($A4852,SumMonths,0),1))</f>
        <v>#N/A</v>
      </c>
      <c r="G4852" s="144" t="e">
        <f aca="false">INDEX(Book_Type,MATCH($B4852,Book,0),1)</f>
        <v>#N/A</v>
      </c>
      <c r="H4852" s="144" t="e">
        <f aca="false">$F4852&amp;$C4852</f>
        <v>#N/A</v>
      </c>
    </row>
    <row r="4853" customFormat="false" ht="12.75" hidden="false" customHeight="false" outlineLevel="0" collapsed="false">
      <c r="D4853" s="144"/>
      <c r="E4853" s="144"/>
      <c r="F4853" s="149" t="e">
        <f aca="false">IF(REF_DT&lt;=LastDay,INDEX(IntraMonth_Buckets,MATCH($A4853,IntraSumMonths,0),1),INDEX(BucketTable,MATCH($A4853,SumMonths,0),1))</f>
        <v>#N/A</v>
      </c>
      <c r="G4853" s="144" t="e">
        <f aca="false">INDEX(Book_Type,MATCH($B4853,Book,0),1)</f>
        <v>#N/A</v>
      </c>
      <c r="H4853" s="144" t="e">
        <f aca="false">$F4853&amp;$C4853</f>
        <v>#N/A</v>
      </c>
    </row>
    <row r="4854" customFormat="false" ht="12.75" hidden="false" customHeight="false" outlineLevel="0" collapsed="false">
      <c r="D4854" s="144"/>
      <c r="E4854" s="144"/>
      <c r="F4854" s="149" t="e">
        <f aca="false">IF(REF_DT&lt;=LastDay,INDEX(IntraMonth_Buckets,MATCH($A4854,IntraSumMonths,0),1),INDEX(BucketTable,MATCH($A4854,SumMonths,0),1))</f>
        <v>#N/A</v>
      </c>
      <c r="G4854" s="144" t="e">
        <f aca="false">INDEX(Book_Type,MATCH($B4854,Book,0),1)</f>
        <v>#N/A</v>
      </c>
      <c r="H4854" s="144" t="e">
        <f aca="false">$F4854&amp;$C4854</f>
        <v>#N/A</v>
      </c>
    </row>
    <row r="4855" customFormat="false" ht="12.75" hidden="false" customHeight="false" outlineLevel="0" collapsed="false">
      <c r="D4855" s="144"/>
      <c r="E4855" s="144"/>
      <c r="F4855" s="149" t="e">
        <f aca="false">IF(REF_DT&lt;=LastDay,INDEX(IntraMonth_Buckets,MATCH($A4855,IntraSumMonths,0),1),INDEX(BucketTable,MATCH($A4855,SumMonths,0),1))</f>
        <v>#N/A</v>
      </c>
      <c r="G4855" s="144" t="e">
        <f aca="false">INDEX(Book_Type,MATCH($B4855,Book,0),1)</f>
        <v>#N/A</v>
      </c>
      <c r="H4855" s="144" t="e">
        <f aca="false">$F4855&amp;$C4855</f>
        <v>#N/A</v>
      </c>
    </row>
    <row r="4856" customFormat="false" ht="12.75" hidden="false" customHeight="false" outlineLevel="0" collapsed="false">
      <c r="D4856" s="144"/>
      <c r="E4856" s="144"/>
      <c r="F4856" s="149" t="e">
        <f aca="false">IF(REF_DT&lt;=LastDay,INDEX(IntraMonth_Buckets,MATCH($A4856,IntraSumMonths,0),1),INDEX(BucketTable,MATCH($A4856,SumMonths,0),1))</f>
        <v>#N/A</v>
      </c>
      <c r="G4856" s="144" t="e">
        <f aca="false">INDEX(Book_Type,MATCH($B4856,Book,0),1)</f>
        <v>#N/A</v>
      </c>
      <c r="H4856" s="144" t="e">
        <f aca="false">$F4856&amp;$C4856</f>
        <v>#N/A</v>
      </c>
    </row>
    <row r="4857" customFormat="false" ht="12.75" hidden="false" customHeight="false" outlineLevel="0" collapsed="false">
      <c r="D4857" s="144"/>
      <c r="E4857" s="144"/>
      <c r="F4857" s="149" t="e">
        <f aca="false">IF(REF_DT&lt;=LastDay,INDEX(IntraMonth_Buckets,MATCH($A4857,IntraSumMonths,0),1),INDEX(BucketTable,MATCH($A4857,SumMonths,0),1))</f>
        <v>#N/A</v>
      </c>
      <c r="G4857" s="144" t="e">
        <f aca="false">INDEX(Book_Type,MATCH($B4857,Book,0),1)</f>
        <v>#N/A</v>
      </c>
      <c r="H4857" s="144" t="e">
        <f aca="false">$F4857&amp;$C4857</f>
        <v>#N/A</v>
      </c>
    </row>
    <row r="4858" customFormat="false" ht="12.75" hidden="false" customHeight="false" outlineLevel="0" collapsed="false">
      <c r="D4858" s="144"/>
      <c r="E4858" s="144"/>
      <c r="F4858" s="149" t="e">
        <f aca="false">IF(REF_DT&lt;=LastDay,INDEX(IntraMonth_Buckets,MATCH($A4858,IntraSumMonths,0),1),INDEX(BucketTable,MATCH($A4858,SumMonths,0),1))</f>
        <v>#N/A</v>
      </c>
      <c r="G4858" s="144" t="e">
        <f aca="false">INDEX(Book_Type,MATCH($B4858,Book,0),1)</f>
        <v>#N/A</v>
      </c>
      <c r="H4858" s="144" t="e">
        <f aca="false">$F4858&amp;$C4858</f>
        <v>#N/A</v>
      </c>
    </row>
    <row r="4859" customFormat="false" ht="12.75" hidden="false" customHeight="false" outlineLevel="0" collapsed="false">
      <c r="D4859" s="144"/>
      <c r="E4859" s="144"/>
      <c r="F4859" s="149" t="e">
        <f aca="false">IF(REF_DT&lt;=LastDay,INDEX(IntraMonth_Buckets,MATCH($A4859,IntraSumMonths,0),1),INDEX(BucketTable,MATCH($A4859,SumMonths,0),1))</f>
        <v>#N/A</v>
      </c>
      <c r="G4859" s="144" t="e">
        <f aca="false">INDEX(Book_Type,MATCH($B4859,Book,0),1)</f>
        <v>#N/A</v>
      </c>
      <c r="H4859" s="144" t="e">
        <f aca="false">$F4859&amp;$C4859</f>
        <v>#N/A</v>
      </c>
    </row>
    <row r="4860" customFormat="false" ht="12.75" hidden="false" customHeight="false" outlineLevel="0" collapsed="false">
      <c r="D4860" s="144"/>
      <c r="E4860" s="144"/>
      <c r="F4860" s="149" t="e">
        <f aca="false">IF(REF_DT&lt;=LastDay,INDEX(IntraMonth_Buckets,MATCH($A4860,IntraSumMonths,0),1),INDEX(BucketTable,MATCH($A4860,SumMonths,0),1))</f>
        <v>#N/A</v>
      </c>
      <c r="G4860" s="144" t="e">
        <f aca="false">INDEX(Book_Type,MATCH($B4860,Book,0),1)</f>
        <v>#N/A</v>
      </c>
      <c r="H4860" s="144" t="e">
        <f aca="false">$F4860&amp;$C4860</f>
        <v>#N/A</v>
      </c>
    </row>
    <row r="4861" customFormat="false" ht="12.75" hidden="false" customHeight="false" outlineLevel="0" collapsed="false">
      <c r="D4861" s="144"/>
      <c r="E4861" s="144"/>
      <c r="F4861" s="149" t="e">
        <f aca="false">IF(REF_DT&lt;=LastDay,INDEX(IntraMonth_Buckets,MATCH($A4861,IntraSumMonths,0),1),INDEX(BucketTable,MATCH($A4861,SumMonths,0),1))</f>
        <v>#N/A</v>
      </c>
      <c r="G4861" s="144" t="e">
        <f aca="false">INDEX(Book_Type,MATCH($B4861,Book,0),1)</f>
        <v>#N/A</v>
      </c>
      <c r="H4861" s="144" t="e">
        <f aca="false">$F4861&amp;$C4861</f>
        <v>#N/A</v>
      </c>
    </row>
    <row r="4862" customFormat="false" ht="12.75" hidden="false" customHeight="false" outlineLevel="0" collapsed="false">
      <c r="D4862" s="144"/>
      <c r="E4862" s="144"/>
      <c r="F4862" s="149" t="e">
        <f aca="false">IF(REF_DT&lt;=LastDay,INDEX(IntraMonth_Buckets,MATCH($A4862,IntraSumMonths,0),1),INDEX(BucketTable,MATCH($A4862,SumMonths,0),1))</f>
        <v>#N/A</v>
      </c>
      <c r="G4862" s="144" t="e">
        <f aca="false">INDEX(Book_Type,MATCH($B4862,Book,0),1)</f>
        <v>#N/A</v>
      </c>
      <c r="H4862" s="144" t="e">
        <f aca="false">$F4862&amp;$C4862</f>
        <v>#N/A</v>
      </c>
    </row>
    <row r="4863" customFormat="false" ht="12.75" hidden="false" customHeight="false" outlineLevel="0" collapsed="false">
      <c r="D4863" s="144"/>
      <c r="E4863" s="144"/>
      <c r="F4863" s="149" t="e">
        <f aca="false">IF(REF_DT&lt;=LastDay,INDEX(IntraMonth_Buckets,MATCH($A4863,IntraSumMonths,0),1),INDEX(BucketTable,MATCH($A4863,SumMonths,0),1))</f>
        <v>#N/A</v>
      </c>
      <c r="G4863" s="144" t="e">
        <f aca="false">INDEX(Book_Type,MATCH($B4863,Book,0),1)</f>
        <v>#N/A</v>
      </c>
      <c r="H4863" s="144" t="e">
        <f aca="false">$F4863&amp;$C4863</f>
        <v>#N/A</v>
      </c>
    </row>
    <row r="4864" customFormat="false" ht="12.75" hidden="false" customHeight="false" outlineLevel="0" collapsed="false">
      <c r="D4864" s="144"/>
      <c r="E4864" s="144"/>
      <c r="F4864" s="149" t="e">
        <f aca="false">IF(REF_DT&lt;=LastDay,INDEX(IntraMonth_Buckets,MATCH($A4864,IntraSumMonths,0),1),INDEX(BucketTable,MATCH($A4864,SumMonths,0),1))</f>
        <v>#N/A</v>
      </c>
      <c r="G4864" s="144" t="e">
        <f aca="false">INDEX(Book_Type,MATCH($B4864,Book,0),1)</f>
        <v>#N/A</v>
      </c>
      <c r="H4864" s="144" t="e">
        <f aca="false">$F4864&amp;$C4864</f>
        <v>#N/A</v>
      </c>
    </row>
    <row r="4865" customFormat="false" ht="12.75" hidden="false" customHeight="false" outlineLevel="0" collapsed="false">
      <c r="D4865" s="144"/>
      <c r="E4865" s="144"/>
      <c r="F4865" s="149" t="e">
        <f aca="false">IF(REF_DT&lt;=LastDay,INDEX(IntraMonth_Buckets,MATCH($A4865,IntraSumMonths,0),1),INDEX(BucketTable,MATCH($A4865,SumMonths,0),1))</f>
        <v>#N/A</v>
      </c>
      <c r="G4865" s="144" t="e">
        <f aca="false">INDEX(Book_Type,MATCH($B4865,Book,0),1)</f>
        <v>#N/A</v>
      </c>
      <c r="H4865" s="144" t="e">
        <f aca="false">$F4865&amp;$C4865</f>
        <v>#N/A</v>
      </c>
    </row>
    <row r="4866" customFormat="false" ht="12.75" hidden="false" customHeight="false" outlineLevel="0" collapsed="false">
      <c r="D4866" s="144"/>
      <c r="E4866" s="144"/>
      <c r="F4866" s="149" t="e">
        <f aca="false">IF(REF_DT&lt;=LastDay,INDEX(IntraMonth_Buckets,MATCH($A4866,IntraSumMonths,0),1),INDEX(BucketTable,MATCH($A4866,SumMonths,0),1))</f>
        <v>#N/A</v>
      </c>
      <c r="G4866" s="144" t="e">
        <f aca="false">INDEX(Book_Type,MATCH($B4866,Book,0),1)</f>
        <v>#N/A</v>
      </c>
      <c r="H4866" s="144" t="e">
        <f aca="false">$F4866&amp;$C4866</f>
        <v>#N/A</v>
      </c>
    </row>
    <row r="4867" customFormat="false" ht="12.75" hidden="false" customHeight="false" outlineLevel="0" collapsed="false">
      <c r="D4867" s="144"/>
      <c r="E4867" s="144"/>
      <c r="F4867" s="149" t="e">
        <f aca="false">IF(REF_DT&lt;=LastDay,INDEX(IntraMonth_Buckets,MATCH($A4867,IntraSumMonths,0),1),INDEX(BucketTable,MATCH($A4867,SumMonths,0),1))</f>
        <v>#N/A</v>
      </c>
      <c r="G4867" s="144" t="e">
        <f aca="false">INDEX(Book_Type,MATCH($B4867,Book,0),1)</f>
        <v>#N/A</v>
      </c>
      <c r="H4867" s="144" t="e">
        <f aca="false">$F4867&amp;$C4867</f>
        <v>#N/A</v>
      </c>
    </row>
    <row r="4868" customFormat="false" ht="12.75" hidden="false" customHeight="false" outlineLevel="0" collapsed="false">
      <c r="D4868" s="144"/>
      <c r="E4868" s="144"/>
      <c r="F4868" s="149" t="e">
        <f aca="false">IF(REF_DT&lt;=LastDay,INDEX(IntraMonth_Buckets,MATCH($A4868,IntraSumMonths,0),1),INDEX(BucketTable,MATCH($A4868,SumMonths,0),1))</f>
        <v>#N/A</v>
      </c>
      <c r="G4868" s="144" t="e">
        <f aca="false">INDEX(Book_Type,MATCH($B4868,Book,0),1)</f>
        <v>#N/A</v>
      </c>
      <c r="H4868" s="144" t="e">
        <f aca="false">$F4868&amp;$C4868</f>
        <v>#N/A</v>
      </c>
    </row>
    <row r="4869" customFormat="false" ht="12.75" hidden="false" customHeight="false" outlineLevel="0" collapsed="false">
      <c r="D4869" s="144"/>
      <c r="E4869" s="144"/>
      <c r="F4869" s="149" t="e">
        <f aca="false">IF(REF_DT&lt;=LastDay,INDEX(IntraMonth_Buckets,MATCH($A4869,IntraSumMonths,0),1),INDEX(BucketTable,MATCH($A4869,SumMonths,0),1))</f>
        <v>#N/A</v>
      </c>
      <c r="G4869" s="144" t="e">
        <f aca="false">INDEX(Book_Type,MATCH($B4869,Book,0),1)</f>
        <v>#N/A</v>
      </c>
      <c r="H4869" s="144" t="e">
        <f aca="false">$F4869&amp;$C4869</f>
        <v>#N/A</v>
      </c>
    </row>
    <row r="4870" customFormat="false" ht="12.75" hidden="false" customHeight="false" outlineLevel="0" collapsed="false">
      <c r="D4870" s="144"/>
      <c r="E4870" s="144"/>
      <c r="F4870" s="149" t="e">
        <f aca="false">IF(REF_DT&lt;=LastDay,INDEX(IntraMonth_Buckets,MATCH($A4870,IntraSumMonths,0),1),INDEX(BucketTable,MATCH($A4870,SumMonths,0),1))</f>
        <v>#N/A</v>
      </c>
      <c r="G4870" s="144" t="e">
        <f aca="false">INDEX(Book_Type,MATCH($B4870,Book,0),1)</f>
        <v>#N/A</v>
      </c>
      <c r="H4870" s="144" t="e">
        <f aca="false">$F4870&amp;$C4870</f>
        <v>#N/A</v>
      </c>
    </row>
    <row r="4871" customFormat="false" ht="12.75" hidden="false" customHeight="false" outlineLevel="0" collapsed="false">
      <c r="D4871" s="144"/>
      <c r="E4871" s="144"/>
      <c r="F4871" s="149" t="e">
        <f aca="false">IF(REF_DT&lt;=LastDay,INDEX(IntraMonth_Buckets,MATCH($A4871,IntraSumMonths,0),1),INDEX(BucketTable,MATCH($A4871,SumMonths,0),1))</f>
        <v>#N/A</v>
      </c>
      <c r="G4871" s="144" t="e">
        <f aca="false">INDEX(Book_Type,MATCH($B4871,Book,0),1)</f>
        <v>#N/A</v>
      </c>
      <c r="H4871" s="144" t="e">
        <f aca="false">$F4871&amp;$C4871</f>
        <v>#N/A</v>
      </c>
    </row>
    <row r="4872" customFormat="false" ht="12.75" hidden="false" customHeight="false" outlineLevel="0" collapsed="false">
      <c r="D4872" s="144"/>
      <c r="E4872" s="144"/>
      <c r="F4872" s="149" t="e">
        <f aca="false">IF(REF_DT&lt;=LastDay,INDEX(IntraMonth_Buckets,MATCH($A4872,IntraSumMonths,0),1),INDEX(BucketTable,MATCH($A4872,SumMonths,0),1))</f>
        <v>#N/A</v>
      </c>
      <c r="G4872" s="144" t="e">
        <f aca="false">INDEX(Book_Type,MATCH($B4872,Book,0),1)</f>
        <v>#N/A</v>
      </c>
      <c r="H4872" s="144" t="e">
        <f aca="false">$F4872&amp;$C4872</f>
        <v>#N/A</v>
      </c>
    </row>
    <row r="4873" customFormat="false" ht="12.75" hidden="false" customHeight="false" outlineLevel="0" collapsed="false">
      <c r="D4873" s="144"/>
      <c r="E4873" s="144"/>
      <c r="F4873" s="149" t="e">
        <f aca="false">IF(REF_DT&lt;=LastDay,INDEX(IntraMonth_Buckets,MATCH($A4873,IntraSumMonths,0),1),INDEX(BucketTable,MATCH($A4873,SumMonths,0),1))</f>
        <v>#N/A</v>
      </c>
      <c r="G4873" s="144" t="e">
        <f aca="false">INDEX(Book_Type,MATCH($B4873,Book,0),1)</f>
        <v>#N/A</v>
      </c>
      <c r="H4873" s="144" t="e">
        <f aca="false">$F4873&amp;$C4873</f>
        <v>#N/A</v>
      </c>
    </row>
    <row r="4874" customFormat="false" ht="12.75" hidden="false" customHeight="false" outlineLevel="0" collapsed="false">
      <c r="D4874" s="144"/>
      <c r="E4874" s="144"/>
      <c r="F4874" s="149" t="e">
        <f aca="false">IF(REF_DT&lt;=LastDay,INDEX(IntraMonth_Buckets,MATCH($A4874,IntraSumMonths,0),1),INDEX(BucketTable,MATCH($A4874,SumMonths,0),1))</f>
        <v>#N/A</v>
      </c>
      <c r="G4874" s="144" t="e">
        <f aca="false">INDEX(Book_Type,MATCH($B4874,Book,0),1)</f>
        <v>#N/A</v>
      </c>
      <c r="H4874" s="144" t="e">
        <f aca="false">$F4874&amp;$C4874</f>
        <v>#N/A</v>
      </c>
    </row>
    <row r="4875" customFormat="false" ht="12.75" hidden="false" customHeight="false" outlineLevel="0" collapsed="false">
      <c r="D4875" s="144"/>
      <c r="E4875" s="144"/>
      <c r="F4875" s="149" t="e">
        <f aca="false">IF(REF_DT&lt;=LastDay,INDEX(IntraMonth_Buckets,MATCH($A4875,IntraSumMonths,0),1),INDEX(BucketTable,MATCH($A4875,SumMonths,0),1))</f>
        <v>#N/A</v>
      </c>
      <c r="G4875" s="144" t="e">
        <f aca="false">INDEX(Book_Type,MATCH($B4875,Book,0),1)</f>
        <v>#N/A</v>
      </c>
      <c r="H4875" s="144" t="e">
        <f aca="false">$F4875&amp;$C4875</f>
        <v>#N/A</v>
      </c>
    </row>
    <row r="4876" customFormat="false" ht="12.75" hidden="false" customHeight="false" outlineLevel="0" collapsed="false">
      <c r="D4876" s="144"/>
      <c r="E4876" s="144"/>
      <c r="F4876" s="149" t="e">
        <f aca="false">IF(REF_DT&lt;=LastDay,INDEX(IntraMonth_Buckets,MATCH($A4876,IntraSumMonths,0),1),INDEX(BucketTable,MATCH($A4876,SumMonths,0),1))</f>
        <v>#N/A</v>
      </c>
      <c r="G4876" s="144" t="e">
        <f aca="false">INDEX(Book_Type,MATCH($B4876,Book,0),1)</f>
        <v>#N/A</v>
      </c>
      <c r="H4876" s="144" t="e">
        <f aca="false">$F4876&amp;$C4876</f>
        <v>#N/A</v>
      </c>
    </row>
    <row r="4877" customFormat="false" ht="12.75" hidden="false" customHeight="false" outlineLevel="0" collapsed="false">
      <c r="D4877" s="144"/>
      <c r="E4877" s="144"/>
      <c r="F4877" s="149" t="e">
        <f aca="false">IF(REF_DT&lt;=LastDay,INDEX(IntraMonth_Buckets,MATCH($A4877,IntraSumMonths,0),1),INDEX(BucketTable,MATCH($A4877,SumMonths,0),1))</f>
        <v>#N/A</v>
      </c>
      <c r="G4877" s="144" t="e">
        <f aca="false">INDEX(Book_Type,MATCH($B4877,Book,0),1)</f>
        <v>#N/A</v>
      </c>
      <c r="H4877" s="144" t="e">
        <f aca="false">$F4877&amp;$C4877</f>
        <v>#N/A</v>
      </c>
    </row>
    <row r="4878" customFormat="false" ht="12.75" hidden="false" customHeight="false" outlineLevel="0" collapsed="false">
      <c r="D4878" s="144"/>
      <c r="E4878" s="144"/>
      <c r="F4878" s="149" t="e">
        <f aca="false">IF(REF_DT&lt;=LastDay,INDEX(IntraMonth_Buckets,MATCH($A4878,IntraSumMonths,0),1),INDEX(BucketTable,MATCH($A4878,SumMonths,0),1))</f>
        <v>#N/A</v>
      </c>
      <c r="G4878" s="144" t="e">
        <f aca="false">INDEX(Book_Type,MATCH($B4878,Book,0),1)</f>
        <v>#N/A</v>
      </c>
      <c r="H4878" s="144" t="e">
        <f aca="false">$F4878&amp;$C4878</f>
        <v>#N/A</v>
      </c>
    </row>
    <row r="4879" customFormat="false" ht="12.75" hidden="false" customHeight="false" outlineLevel="0" collapsed="false">
      <c r="D4879" s="144"/>
      <c r="E4879" s="144"/>
      <c r="F4879" s="149" t="e">
        <f aca="false">IF(REF_DT&lt;=LastDay,INDEX(IntraMonth_Buckets,MATCH($A4879,IntraSumMonths,0),1),INDEX(BucketTable,MATCH($A4879,SumMonths,0),1))</f>
        <v>#N/A</v>
      </c>
      <c r="G4879" s="144" t="e">
        <f aca="false">INDEX(Book_Type,MATCH($B4879,Book,0),1)</f>
        <v>#N/A</v>
      </c>
      <c r="H4879" s="144" t="e">
        <f aca="false">$F4879&amp;$C4879</f>
        <v>#N/A</v>
      </c>
    </row>
    <row r="4880" customFormat="false" ht="12.75" hidden="false" customHeight="false" outlineLevel="0" collapsed="false">
      <c r="D4880" s="144"/>
      <c r="E4880" s="144"/>
      <c r="F4880" s="149" t="e">
        <f aca="false">IF(REF_DT&lt;=LastDay,INDEX(IntraMonth_Buckets,MATCH($A4880,IntraSumMonths,0),1),INDEX(BucketTable,MATCH($A4880,SumMonths,0),1))</f>
        <v>#N/A</v>
      </c>
      <c r="G4880" s="144" t="e">
        <f aca="false">INDEX(Book_Type,MATCH($B4880,Book,0),1)</f>
        <v>#N/A</v>
      </c>
      <c r="H4880" s="144" t="e">
        <f aca="false">$F4880&amp;$C4880</f>
        <v>#N/A</v>
      </c>
    </row>
    <row r="4881" customFormat="false" ht="12.75" hidden="false" customHeight="false" outlineLevel="0" collapsed="false">
      <c r="D4881" s="144"/>
      <c r="E4881" s="144"/>
      <c r="F4881" s="149" t="e">
        <f aca="false">IF(REF_DT&lt;=LastDay,INDEX(IntraMonth_Buckets,MATCH($A4881,IntraSumMonths,0),1),INDEX(BucketTable,MATCH($A4881,SumMonths,0),1))</f>
        <v>#N/A</v>
      </c>
      <c r="G4881" s="144" t="e">
        <f aca="false">INDEX(Book_Type,MATCH($B4881,Book,0),1)</f>
        <v>#N/A</v>
      </c>
      <c r="H4881" s="144" t="e">
        <f aca="false">$F4881&amp;$C4881</f>
        <v>#N/A</v>
      </c>
    </row>
    <row r="4882" customFormat="false" ht="12.75" hidden="false" customHeight="false" outlineLevel="0" collapsed="false">
      <c r="D4882" s="144"/>
      <c r="E4882" s="144"/>
      <c r="F4882" s="149" t="e">
        <f aca="false">IF(REF_DT&lt;=LastDay,INDEX(IntraMonth_Buckets,MATCH($A4882,IntraSumMonths,0),1),INDEX(BucketTable,MATCH($A4882,SumMonths,0),1))</f>
        <v>#N/A</v>
      </c>
      <c r="G4882" s="144" t="e">
        <f aca="false">INDEX(Book_Type,MATCH($B4882,Book,0),1)</f>
        <v>#N/A</v>
      </c>
      <c r="H4882" s="144" t="e">
        <f aca="false">$F4882&amp;$C4882</f>
        <v>#N/A</v>
      </c>
    </row>
    <row r="4883" customFormat="false" ht="12.75" hidden="false" customHeight="false" outlineLevel="0" collapsed="false">
      <c r="D4883" s="144"/>
      <c r="E4883" s="144"/>
      <c r="F4883" s="149" t="e">
        <f aca="false">IF(REF_DT&lt;=LastDay,INDEX(IntraMonth_Buckets,MATCH($A4883,IntraSumMonths,0),1),INDEX(BucketTable,MATCH($A4883,SumMonths,0),1))</f>
        <v>#N/A</v>
      </c>
      <c r="G4883" s="144" t="e">
        <f aca="false">INDEX(Book_Type,MATCH($B4883,Book,0),1)</f>
        <v>#N/A</v>
      </c>
      <c r="H4883" s="144" t="e">
        <f aca="false">$F4883&amp;$C4883</f>
        <v>#N/A</v>
      </c>
    </row>
    <row r="4884" customFormat="false" ht="12.75" hidden="false" customHeight="false" outlineLevel="0" collapsed="false">
      <c r="D4884" s="144"/>
      <c r="E4884" s="144"/>
      <c r="F4884" s="149" t="e">
        <f aca="false">IF(REF_DT&lt;=LastDay,INDEX(IntraMonth_Buckets,MATCH($A4884,IntraSumMonths,0),1),INDEX(BucketTable,MATCH($A4884,SumMonths,0),1))</f>
        <v>#N/A</v>
      </c>
      <c r="G4884" s="144" t="e">
        <f aca="false">INDEX(Book_Type,MATCH($B4884,Book,0),1)</f>
        <v>#N/A</v>
      </c>
      <c r="H4884" s="144" t="e">
        <f aca="false">$F4884&amp;$C4884</f>
        <v>#N/A</v>
      </c>
    </row>
    <row r="4885" customFormat="false" ht="12.75" hidden="false" customHeight="false" outlineLevel="0" collapsed="false">
      <c r="D4885" s="144"/>
      <c r="E4885" s="144"/>
      <c r="F4885" s="149" t="e">
        <f aca="false">IF(REF_DT&lt;=LastDay,INDEX(IntraMonth_Buckets,MATCH($A4885,IntraSumMonths,0),1),INDEX(BucketTable,MATCH($A4885,SumMonths,0),1))</f>
        <v>#N/A</v>
      </c>
      <c r="G4885" s="144" t="e">
        <f aca="false">INDEX(Book_Type,MATCH($B4885,Book,0),1)</f>
        <v>#N/A</v>
      </c>
      <c r="H4885" s="144" t="e">
        <f aca="false">$F4885&amp;$C4885</f>
        <v>#N/A</v>
      </c>
    </row>
    <row r="4886" customFormat="false" ht="12.75" hidden="false" customHeight="false" outlineLevel="0" collapsed="false">
      <c r="D4886" s="144"/>
      <c r="E4886" s="144"/>
      <c r="F4886" s="149" t="e">
        <f aca="false">IF(REF_DT&lt;=LastDay,INDEX(IntraMonth_Buckets,MATCH($A4886,IntraSumMonths,0),1),INDEX(BucketTable,MATCH($A4886,SumMonths,0),1))</f>
        <v>#N/A</v>
      </c>
      <c r="G4886" s="144" t="e">
        <f aca="false">INDEX(Book_Type,MATCH($B4886,Book,0),1)</f>
        <v>#N/A</v>
      </c>
      <c r="H4886" s="144" t="e">
        <f aca="false">$F4886&amp;$C4886</f>
        <v>#N/A</v>
      </c>
    </row>
    <row r="4887" customFormat="false" ht="12.75" hidden="false" customHeight="false" outlineLevel="0" collapsed="false">
      <c r="D4887" s="144"/>
      <c r="E4887" s="144"/>
      <c r="F4887" s="149" t="e">
        <f aca="false">IF(REF_DT&lt;=LastDay,INDEX(IntraMonth_Buckets,MATCH($A4887,IntraSumMonths,0),1),INDEX(BucketTable,MATCH($A4887,SumMonths,0),1))</f>
        <v>#N/A</v>
      </c>
      <c r="G4887" s="144" t="e">
        <f aca="false">INDEX(Book_Type,MATCH($B4887,Book,0),1)</f>
        <v>#N/A</v>
      </c>
      <c r="H4887" s="144" t="e">
        <f aca="false">$F4887&amp;$C4887</f>
        <v>#N/A</v>
      </c>
    </row>
    <row r="4888" customFormat="false" ht="12.75" hidden="false" customHeight="false" outlineLevel="0" collapsed="false">
      <c r="D4888" s="144"/>
      <c r="E4888" s="144"/>
      <c r="F4888" s="149" t="e">
        <f aca="false">IF(REF_DT&lt;=LastDay,INDEX(IntraMonth_Buckets,MATCH($A4888,IntraSumMonths,0),1),INDEX(BucketTable,MATCH($A4888,SumMonths,0),1))</f>
        <v>#N/A</v>
      </c>
      <c r="G4888" s="144" t="e">
        <f aca="false">INDEX(Book_Type,MATCH($B4888,Book,0),1)</f>
        <v>#N/A</v>
      </c>
      <c r="H4888" s="144" t="e">
        <f aca="false">$F4888&amp;$C4888</f>
        <v>#N/A</v>
      </c>
    </row>
    <row r="4889" customFormat="false" ht="12.75" hidden="false" customHeight="false" outlineLevel="0" collapsed="false">
      <c r="D4889" s="144"/>
      <c r="E4889" s="144"/>
      <c r="F4889" s="149" t="e">
        <f aca="false">IF(REF_DT&lt;=LastDay,INDEX(IntraMonth_Buckets,MATCH($A4889,IntraSumMonths,0),1),INDEX(BucketTable,MATCH($A4889,SumMonths,0),1))</f>
        <v>#N/A</v>
      </c>
      <c r="G4889" s="144" t="e">
        <f aca="false">INDEX(Book_Type,MATCH($B4889,Book,0),1)</f>
        <v>#N/A</v>
      </c>
      <c r="H4889" s="144" t="e">
        <f aca="false">$F4889&amp;$C4889</f>
        <v>#N/A</v>
      </c>
    </row>
    <row r="4890" customFormat="false" ht="12.75" hidden="false" customHeight="false" outlineLevel="0" collapsed="false">
      <c r="D4890" s="144"/>
      <c r="E4890" s="144"/>
      <c r="F4890" s="149" t="e">
        <f aca="false">IF(REF_DT&lt;=LastDay,INDEX(IntraMonth_Buckets,MATCH($A4890,IntraSumMonths,0),1),INDEX(BucketTable,MATCH($A4890,SumMonths,0),1))</f>
        <v>#N/A</v>
      </c>
      <c r="G4890" s="144" t="e">
        <f aca="false">INDEX(Book_Type,MATCH($B4890,Book,0),1)</f>
        <v>#N/A</v>
      </c>
      <c r="H4890" s="144" t="e">
        <f aca="false">$F4890&amp;$C4890</f>
        <v>#N/A</v>
      </c>
    </row>
    <row r="4891" customFormat="false" ht="12.75" hidden="false" customHeight="false" outlineLevel="0" collapsed="false">
      <c r="D4891" s="144"/>
      <c r="E4891" s="144"/>
      <c r="F4891" s="149" t="e">
        <f aca="false">IF(REF_DT&lt;=LastDay,INDEX(IntraMonth_Buckets,MATCH($A4891,IntraSumMonths,0),1),INDEX(BucketTable,MATCH($A4891,SumMonths,0),1))</f>
        <v>#N/A</v>
      </c>
      <c r="G4891" s="144" t="e">
        <f aca="false">INDEX(Book_Type,MATCH($B4891,Book,0),1)</f>
        <v>#N/A</v>
      </c>
      <c r="H4891" s="144" t="e">
        <f aca="false">$F4891&amp;$C4891</f>
        <v>#N/A</v>
      </c>
    </row>
    <row r="4892" customFormat="false" ht="12.75" hidden="false" customHeight="false" outlineLevel="0" collapsed="false">
      <c r="D4892" s="144"/>
      <c r="E4892" s="144"/>
      <c r="F4892" s="149" t="e">
        <f aca="false">IF(REF_DT&lt;=LastDay,INDEX(IntraMonth_Buckets,MATCH($A4892,IntraSumMonths,0),1),INDEX(BucketTable,MATCH($A4892,SumMonths,0),1))</f>
        <v>#N/A</v>
      </c>
      <c r="G4892" s="144" t="e">
        <f aca="false">INDEX(Book_Type,MATCH($B4892,Book,0),1)</f>
        <v>#N/A</v>
      </c>
      <c r="H4892" s="144" t="e">
        <f aca="false">$F4892&amp;$C4892</f>
        <v>#N/A</v>
      </c>
    </row>
    <row r="4893" customFormat="false" ht="12.75" hidden="false" customHeight="false" outlineLevel="0" collapsed="false">
      <c r="D4893" s="144"/>
      <c r="E4893" s="144"/>
      <c r="F4893" s="149" t="e">
        <f aca="false">IF(REF_DT&lt;=LastDay,INDEX(IntraMonth_Buckets,MATCH($A4893,IntraSumMonths,0),1),INDEX(BucketTable,MATCH($A4893,SumMonths,0),1))</f>
        <v>#N/A</v>
      </c>
      <c r="G4893" s="144" t="e">
        <f aca="false">INDEX(Book_Type,MATCH($B4893,Book,0),1)</f>
        <v>#N/A</v>
      </c>
      <c r="H4893" s="144" t="e">
        <f aca="false">$F4893&amp;$C4893</f>
        <v>#N/A</v>
      </c>
    </row>
    <row r="4894" customFormat="false" ht="12.75" hidden="false" customHeight="false" outlineLevel="0" collapsed="false">
      <c r="D4894" s="144"/>
      <c r="E4894" s="144"/>
      <c r="F4894" s="149" t="e">
        <f aca="false">IF(REF_DT&lt;=LastDay,INDEX(IntraMonth_Buckets,MATCH($A4894,IntraSumMonths,0),1),INDEX(BucketTable,MATCH($A4894,SumMonths,0),1))</f>
        <v>#N/A</v>
      </c>
      <c r="G4894" s="144" t="e">
        <f aca="false">INDEX(Book_Type,MATCH($B4894,Book,0),1)</f>
        <v>#N/A</v>
      </c>
      <c r="H4894" s="144" t="e">
        <f aca="false">$F4894&amp;$C4894</f>
        <v>#N/A</v>
      </c>
    </row>
    <row r="4895" customFormat="false" ht="12.75" hidden="false" customHeight="false" outlineLevel="0" collapsed="false">
      <c r="D4895" s="144"/>
      <c r="E4895" s="144"/>
      <c r="F4895" s="149" t="e">
        <f aca="false">IF(REF_DT&lt;=LastDay,INDEX(IntraMonth_Buckets,MATCH($A4895,IntraSumMonths,0),1),INDEX(BucketTable,MATCH($A4895,SumMonths,0),1))</f>
        <v>#N/A</v>
      </c>
      <c r="G4895" s="144" t="e">
        <f aca="false">INDEX(Book_Type,MATCH($B4895,Book,0),1)</f>
        <v>#N/A</v>
      </c>
      <c r="H4895" s="144" t="e">
        <f aca="false">$F4895&amp;$C4895</f>
        <v>#N/A</v>
      </c>
    </row>
    <row r="4896" customFormat="false" ht="12.75" hidden="false" customHeight="false" outlineLevel="0" collapsed="false">
      <c r="D4896" s="144"/>
      <c r="E4896" s="144"/>
      <c r="F4896" s="149" t="e">
        <f aca="false">IF(REF_DT&lt;=LastDay,INDEX(IntraMonth_Buckets,MATCH($A4896,IntraSumMonths,0),1),INDEX(BucketTable,MATCH($A4896,SumMonths,0),1))</f>
        <v>#N/A</v>
      </c>
      <c r="G4896" s="144" t="e">
        <f aca="false">INDEX(Book_Type,MATCH($B4896,Book,0),1)</f>
        <v>#N/A</v>
      </c>
      <c r="H4896" s="144" t="e">
        <f aca="false">$F4896&amp;$C4896</f>
        <v>#N/A</v>
      </c>
    </row>
    <row r="4897" customFormat="false" ht="12.75" hidden="false" customHeight="false" outlineLevel="0" collapsed="false">
      <c r="D4897" s="144"/>
      <c r="E4897" s="144"/>
      <c r="F4897" s="149" t="e">
        <f aca="false">IF(REF_DT&lt;=LastDay,INDEX(IntraMonth_Buckets,MATCH($A4897,IntraSumMonths,0),1),INDEX(BucketTable,MATCH($A4897,SumMonths,0),1))</f>
        <v>#N/A</v>
      </c>
      <c r="G4897" s="144" t="e">
        <f aca="false">INDEX(Book_Type,MATCH($B4897,Book,0),1)</f>
        <v>#N/A</v>
      </c>
      <c r="H4897" s="144" t="e">
        <f aca="false">$F4897&amp;$C4897</f>
        <v>#N/A</v>
      </c>
    </row>
    <row r="4898" customFormat="false" ht="12.75" hidden="false" customHeight="false" outlineLevel="0" collapsed="false">
      <c r="D4898" s="144"/>
      <c r="E4898" s="144"/>
      <c r="F4898" s="149" t="e">
        <f aca="false">IF(REF_DT&lt;=LastDay,INDEX(IntraMonth_Buckets,MATCH($A4898,IntraSumMonths,0),1),INDEX(BucketTable,MATCH($A4898,SumMonths,0),1))</f>
        <v>#N/A</v>
      </c>
      <c r="G4898" s="144" t="e">
        <f aca="false">INDEX(Book_Type,MATCH($B4898,Book,0),1)</f>
        <v>#N/A</v>
      </c>
      <c r="H4898" s="144" t="e">
        <f aca="false">$F4898&amp;$C4898</f>
        <v>#N/A</v>
      </c>
    </row>
    <row r="4899" customFormat="false" ht="12.75" hidden="false" customHeight="false" outlineLevel="0" collapsed="false">
      <c r="D4899" s="144"/>
      <c r="E4899" s="144"/>
      <c r="F4899" s="149" t="e">
        <f aca="false">IF(REF_DT&lt;=LastDay,INDEX(IntraMonth_Buckets,MATCH($A4899,IntraSumMonths,0),1),INDEX(BucketTable,MATCH($A4899,SumMonths,0),1))</f>
        <v>#N/A</v>
      </c>
      <c r="G4899" s="144" t="e">
        <f aca="false">INDEX(Book_Type,MATCH($B4899,Book,0),1)</f>
        <v>#N/A</v>
      </c>
      <c r="H4899" s="144" t="e">
        <f aca="false">$F4899&amp;$C4899</f>
        <v>#N/A</v>
      </c>
    </row>
    <row r="4900" customFormat="false" ht="12.75" hidden="false" customHeight="false" outlineLevel="0" collapsed="false">
      <c r="D4900" s="144"/>
      <c r="E4900" s="144"/>
      <c r="F4900" s="149" t="e">
        <f aca="false">IF(REF_DT&lt;=LastDay,INDEX(IntraMonth_Buckets,MATCH($A4900,IntraSumMonths,0),1),INDEX(BucketTable,MATCH($A4900,SumMonths,0),1))</f>
        <v>#N/A</v>
      </c>
      <c r="G4900" s="144" t="e">
        <f aca="false">INDEX(Book_Type,MATCH($B4900,Book,0),1)</f>
        <v>#N/A</v>
      </c>
      <c r="H4900" s="144" t="e">
        <f aca="false">$F4900&amp;$C4900</f>
        <v>#N/A</v>
      </c>
    </row>
    <row r="4901" customFormat="false" ht="12.75" hidden="false" customHeight="false" outlineLevel="0" collapsed="false">
      <c r="D4901" s="144"/>
      <c r="E4901" s="144"/>
      <c r="F4901" s="149" t="e">
        <f aca="false">IF(REF_DT&lt;=LastDay,INDEX(IntraMonth_Buckets,MATCH($A4901,IntraSumMonths,0),1),INDEX(BucketTable,MATCH($A4901,SumMonths,0),1))</f>
        <v>#N/A</v>
      </c>
      <c r="G4901" s="144" t="e">
        <f aca="false">INDEX(Book_Type,MATCH($B4901,Book,0),1)</f>
        <v>#N/A</v>
      </c>
      <c r="H4901" s="144" t="e">
        <f aca="false">$F4901&amp;$C4901</f>
        <v>#N/A</v>
      </c>
    </row>
    <row r="4902" customFormat="false" ht="12.75" hidden="false" customHeight="false" outlineLevel="0" collapsed="false">
      <c r="D4902" s="144"/>
      <c r="E4902" s="144"/>
      <c r="F4902" s="149" t="e">
        <f aca="false">IF(REF_DT&lt;=LastDay,INDEX(IntraMonth_Buckets,MATCH($A4902,IntraSumMonths,0),1),INDEX(BucketTable,MATCH($A4902,SumMonths,0),1))</f>
        <v>#N/A</v>
      </c>
      <c r="G4902" s="144" t="e">
        <f aca="false">INDEX(Book_Type,MATCH($B4902,Book,0),1)</f>
        <v>#N/A</v>
      </c>
      <c r="H4902" s="144" t="e">
        <f aca="false">$F4902&amp;$C4902</f>
        <v>#N/A</v>
      </c>
    </row>
    <row r="4903" customFormat="false" ht="12.75" hidden="false" customHeight="false" outlineLevel="0" collapsed="false">
      <c r="D4903" s="144"/>
      <c r="E4903" s="144"/>
      <c r="F4903" s="149" t="e">
        <f aca="false">IF(REF_DT&lt;=LastDay,INDEX(IntraMonth_Buckets,MATCH($A4903,IntraSumMonths,0),1),INDEX(BucketTable,MATCH($A4903,SumMonths,0),1))</f>
        <v>#N/A</v>
      </c>
      <c r="G4903" s="144" t="e">
        <f aca="false">INDEX(Book_Type,MATCH($B4903,Book,0),1)</f>
        <v>#N/A</v>
      </c>
      <c r="H4903" s="144" t="e">
        <f aca="false">$F4903&amp;$C4903</f>
        <v>#N/A</v>
      </c>
    </row>
    <row r="4904" customFormat="false" ht="12.75" hidden="false" customHeight="false" outlineLevel="0" collapsed="false">
      <c r="D4904" s="144"/>
      <c r="E4904" s="144"/>
      <c r="F4904" s="149" t="e">
        <f aca="false">IF(REF_DT&lt;=LastDay,INDEX(IntraMonth_Buckets,MATCH($A4904,IntraSumMonths,0),1),INDEX(BucketTable,MATCH($A4904,SumMonths,0),1))</f>
        <v>#N/A</v>
      </c>
      <c r="G4904" s="144" t="e">
        <f aca="false">INDEX(Book_Type,MATCH($B4904,Book,0),1)</f>
        <v>#N/A</v>
      </c>
      <c r="H4904" s="144" t="e">
        <f aca="false">$F4904&amp;$C4904</f>
        <v>#N/A</v>
      </c>
    </row>
    <row r="4905" customFormat="false" ht="12.75" hidden="false" customHeight="false" outlineLevel="0" collapsed="false">
      <c r="D4905" s="144"/>
      <c r="E4905" s="144"/>
      <c r="F4905" s="149" t="e">
        <f aca="false">IF(REF_DT&lt;=LastDay,INDEX(IntraMonth_Buckets,MATCH($A4905,IntraSumMonths,0),1),INDEX(BucketTable,MATCH($A4905,SumMonths,0),1))</f>
        <v>#N/A</v>
      </c>
      <c r="G4905" s="144" t="e">
        <f aca="false">INDEX(Book_Type,MATCH($B4905,Book,0),1)</f>
        <v>#N/A</v>
      </c>
      <c r="H4905" s="144" t="e">
        <f aca="false">$F4905&amp;$C4905</f>
        <v>#N/A</v>
      </c>
    </row>
    <row r="4906" customFormat="false" ht="12.75" hidden="false" customHeight="false" outlineLevel="0" collapsed="false">
      <c r="D4906" s="144"/>
      <c r="E4906" s="144"/>
      <c r="F4906" s="149" t="e">
        <f aca="false">IF(REF_DT&lt;=LastDay,INDEX(IntraMonth_Buckets,MATCH($A4906,IntraSumMonths,0),1),INDEX(BucketTable,MATCH($A4906,SumMonths,0),1))</f>
        <v>#N/A</v>
      </c>
      <c r="G4906" s="144" t="e">
        <f aca="false">INDEX(Book_Type,MATCH($B4906,Book,0),1)</f>
        <v>#N/A</v>
      </c>
      <c r="H4906" s="144" t="e">
        <f aca="false">$F4906&amp;$C4906</f>
        <v>#N/A</v>
      </c>
    </row>
    <row r="4907" customFormat="false" ht="12.75" hidden="false" customHeight="false" outlineLevel="0" collapsed="false">
      <c r="D4907" s="144"/>
      <c r="E4907" s="144"/>
      <c r="F4907" s="149" t="e">
        <f aca="false">IF(REF_DT&lt;=LastDay,INDEX(IntraMonth_Buckets,MATCH($A4907,IntraSumMonths,0),1),INDEX(BucketTable,MATCH($A4907,SumMonths,0),1))</f>
        <v>#N/A</v>
      </c>
      <c r="G4907" s="144" t="e">
        <f aca="false">INDEX(Book_Type,MATCH($B4907,Book,0),1)</f>
        <v>#N/A</v>
      </c>
      <c r="H4907" s="144" t="e">
        <f aca="false">$F4907&amp;$C4907</f>
        <v>#N/A</v>
      </c>
    </row>
    <row r="4908" customFormat="false" ht="12.75" hidden="false" customHeight="false" outlineLevel="0" collapsed="false">
      <c r="D4908" s="144"/>
      <c r="E4908" s="144"/>
      <c r="F4908" s="149" t="e">
        <f aca="false">IF(REF_DT&lt;=LastDay,INDEX(IntraMonth_Buckets,MATCH($A4908,IntraSumMonths,0),1),INDEX(BucketTable,MATCH($A4908,SumMonths,0),1))</f>
        <v>#N/A</v>
      </c>
      <c r="G4908" s="144" t="e">
        <f aca="false">INDEX(Book_Type,MATCH($B4908,Book,0),1)</f>
        <v>#N/A</v>
      </c>
      <c r="H4908" s="144" t="e">
        <f aca="false">$F4908&amp;$C4908</f>
        <v>#N/A</v>
      </c>
    </row>
    <row r="4909" customFormat="false" ht="12.75" hidden="false" customHeight="false" outlineLevel="0" collapsed="false">
      <c r="D4909" s="144"/>
      <c r="E4909" s="144"/>
      <c r="F4909" s="149" t="e">
        <f aca="false">IF(REF_DT&lt;=LastDay,INDEX(IntraMonth_Buckets,MATCH($A4909,IntraSumMonths,0),1),INDEX(BucketTable,MATCH($A4909,SumMonths,0),1))</f>
        <v>#N/A</v>
      </c>
      <c r="G4909" s="144" t="e">
        <f aca="false">INDEX(Book_Type,MATCH($B4909,Book,0),1)</f>
        <v>#N/A</v>
      </c>
      <c r="H4909" s="144" t="e">
        <f aca="false">$F4909&amp;$C4909</f>
        <v>#N/A</v>
      </c>
    </row>
    <row r="4910" customFormat="false" ht="12.75" hidden="false" customHeight="false" outlineLevel="0" collapsed="false">
      <c r="D4910" s="144"/>
      <c r="E4910" s="144"/>
      <c r="F4910" s="149" t="e">
        <f aca="false">IF(REF_DT&lt;=LastDay,INDEX(IntraMonth_Buckets,MATCH($A4910,IntraSumMonths,0),1),INDEX(BucketTable,MATCH($A4910,SumMonths,0),1))</f>
        <v>#N/A</v>
      </c>
      <c r="G4910" s="144" t="e">
        <f aca="false">INDEX(Book_Type,MATCH($B4910,Book,0),1)</f>
        <v>#N/A</v>
      </c>
      <c r="H4910" s="144" t="e">
        <f aca="false">$F4910&amp;$C4910</f>
        <v>#N/A</v>
      </c>
    </row>
    <row r="4911" customFormat="false" ht="12.75" hidden="false" customHeight="false" outlineLevel="0" collapsed="false">
      <c r="D4911" s="144"/>
      <c r="E4911" s="144"/>
      <c r="F4911" s="149" t="e">
        <f aca="false">IF(REF_DT&lt;=LastDay,INDEX(IntraMonth_Buckets,MATCH($A4911,IntraSumMonths,0),1),INDEX(BucketTable,MATCH($A4911,SumMonths,0),1))</f>
        <v>#N/A</v>
      </c>
      <c r="G4911" s="144" t="e">
        <f aca="false">INDEX(Book_Type,MATCH($B4911,Book,0),1)</f>
        <v>#N/A</v>
      </c>
      <c r="H4911" s="144" t="e">
        <f aca="false">$F4911&amp;$C4911</f>
        <v>#N/A</v>
      </c>
    </row>
    <row r="4912" customFormat="false" ht="12.75" hidden="false" customHeight="false" outlineLevel="0" collapsed="false">
      <c r="D4912" s="144"/>
      <c r="E4912" s="144"/>
      <c r="F4912" s="149" t="e">
        <f aca="false">IF(REF_DT&lt;=LastDay,INDEX(IntraMonth_Buckets,MATCH($A4912,IntraSumMonths,0),1),INDEX(BucketTable,MATCH($A4912,SumMonths,0),1))</f>
        <v>#N/A</v>
      </c>
      <c r="G4912" s="144" t="e">
        <f aca="false">INDEX(Book_Type,MATCH($B4912,Book,0),1)</f>
        <v>#N/A</v>
      </c>
      <c r="H4912" s="144" t="e">
        <f aca="false">$F4912&amp;$C4912</f>
        <v>#N/A</v>
      </c>
    </row>
    <row r="4913" customFormat="false" ht="12.75" hidden="false" customHeight="false" outlineLevel="0" collapsed="false">
      <c r="D4913" s="144"/>
      <c r="E4913" s="144"/>
      <c r="F4913" s="149" t="e">
        <f aca="false">IF(REF_DT&lt;=LastDay,INDEX(IntraMonth_Buckets,MATCH($A4913,IntraSumMonths,0),1),INDEX(BucketTable,MATCH($A4913,SumMonths,0),1))</f>
        <v>#N/A</v>
      </c>
      <c r="G4913" s="144" t="e">
        <f aca="false">INDEX(Book_Type,MATCH($B4913,Book,0),1)</f>
        <v>#N/A</v>
      </c>
      <c r="H4913" s="144" t="e">
        <f aca="false">$F4913&amp;$C4913</f>
        <v>#N/A</v>
      </c>
    </row>
    <row r="4914" customFormat="false" ht="12.75" hidden="false" customHeight="false" outlineLevel="0" collapsed="false">
      <c r="D4914" s="144"/>
      <c r="E4914" s="144"/>
      <c r="F4914" s="149" t="e">
        <f aca="false">IF(REF_DT&lt;=LastDay,INDEX(IntraMonth_Buckets,MATCH($A4914,IntraSumMonths,0),1),INDEX(BucketTable,MATCH($A4914,SumMonths,0),1))</f>
        <v>#N/A</v>
      </c>
      <c r="G4914" s="144" t="e">
        <f aca="false">INDEX(Book_Type,MATCH($B4914,Book,0),1)</f>
        <v>#N/A</v>
      </c>
      <c r="H4914" s="144" t="e">
        <f aca="false">$F4914&amp;$C4914</f>
        <v>#N/A</v>
      </c>
    </row>
    <row r="4915" customFormat="false" ht="12.75" hidden="false" customHeight="false" outlineLevel="0" collapsed="false">
      <c r="D4915" s="144"/>
      <c r="E4915" s="144"/>
      <c r="F4915" s="149" t="e">
        <f aca="false">IF(REF_DT&lt;=LastDay,INDEX(IntraMonth_Buckets,MATCH($A4915,IntraSumMonths,0),1),INDEX(BucketTable,MATCH($A4915,SumMonths,0),1))</f>
        <v>#N/A</v>
      </c>
      <c r="G4915" s="144" t="e">
        <f aca="false">INDEX(Book_Type,MATCH($B4915,Book,0),1)</f>
        <v>#N/A</v>
      </c>
      <c r="H4915" s="144" t="e">
        <f aca="false">$F4915&amp;$C4915</f>
        <v>#N/A</v>
      </c>
    </row>
    <row r="4916" customFormat="false" ht="12.75" hidden="false" customHeight="false" outlineLevel="0" collapsed="false">
      <c r="D4916" s="144"/>
      <c r="E4916" s="144"/>
      <c r="F4916" s="149" t="e">
        <f aca="false">IF(REF_DT&lt;=LastDay,INDEX(IntraMonth_Buckets,MATCH($A4916,IntraSumMonths,0),1),INDEX(BucketTable,MATCH($A4916,SumMonths,0),1))</f>
        <v>#N/A</v>
      </c>
      <c r="G4916" s="144" t="e">
        <f aca="false">INDEX(Book_Type,MATCH($B4916,Book,0),1)</f>
        <v>#N/A</v>
      </c>
      <c r="H4916" s="144" t="e">
        <f aca="false">$F4916&amp;$C4916</f>
        <v>#N/A</v>
      </c>
    </row>
    <row r="4917" customFormat="false" ht="12.75" hidden="false" customHeight="false" outlineLevel="0" collapsed="false">
      <c r="D4917" s="144"/>
      <c r="E4917" s="144"/>
      <c r="F4917" s="149" t="e">
        <f aca="false">IF(REF_DT&lt;=LastDay,INDEX(IntraMonth_Buckets,MATCH($A4917,IntraSumMonths,0),1),INDEX(BucketTable,MATCH($A4917,SumMonths,0),1))</f>
        <v>#N/A</v>
      </c>
      <c r="G4917" s="144" t="e">
        <f aca="false">INDEX(Book_Type,MATCH($B4917,Book,0),1)</f>
        <v>#N/A</v>
      </c>
      <c r="H4917" s="144" t="e">
        <f aca="false">$F4917&amp;$C4917</f>
        <v>#N/A</v>
      </c>
    </row>
    <row r="4918" customFormat="false" ht="12.75" hidden="false" customHeight="false" outlineLevel="0" collapsed="false">
      <c r="D4918" s="144"/>
      <c r="E4918" s="144"/>
      <c r="F4918" s="149" t="e">
        <f aca="false">IF(REF_DT&lt;=LastDay,INDEX(IntraMonth_Buckets,MATCH($A4918,IntraSumMonths,0),1),INDEX(BucketTable,MATCH($A4918,SumMonths,0),1))</f>
        <v>#N/A</v>
      </c>
      <c r="G4918" s="144" t="e">
        <f aca="false">INDEX(Book_Type,MATCH($B4918,Book,0),1)</f>
        <v>#N/A</v>
      </c>
      <c r="H4918" s="144" t="e">
        <f aca="false">$F4918&amp;$C4918</f>
        <v>#N/A</v>
      </c>
    </row>
    <row r="4919" customFormat="false" ht="12.75" hidden="false" customHeight="false" outlineLevel="0" collapsed="false">
      <c r="D4919" s="144"/>
      <c r="E4919" s="144"/>
      <c r="F4919" s="149" t="e">
        <f aca="false">IF(REF_DT&lt;=LastDay,INDEX(IntraMonth_Buckets,MATCH($A4919,IntraSumMonths,0),1),INDEX(BucketTable,MATCH($A4919,SumMonths,0),1))</f>
        <v>#N/A</v>
      </c>
      <c r="G4919" s="144" t="e">
        <f aca="false">INDEX(Book_Type,MATCH($B4919,Book,0),1)</f>
        <v>#N/A</v>
      </c>
      <c r="H4919" s="144" t="e">
        <f aca="false">$F4919&amp;$C4919</f>
        <v>#N/A</v>
      </c>
    </row>
    <row r="4920" customFormat="false" ht="12.75" hidden="false" customHeight="false" outlineLevel="0" collapsed="false">
      <c r="D4920" s="144"/>
      <c r="E4920" s="144"/>
      <c r="F4920" s="149" t="e">
        <f aca="false">IF(REF_DT&lt;=LastDay,INDEX(IntraMonth_Buckets,MATCH($A4920,IntraSumMonths,0),1),INDEX(BucketTable,MATCH($A4920,SumMonths,0),1))</f>
        <v>#N/A</v>
      </c>
      <c r="G4920" s="144" t="e">
        <f aca="false">INDEX(Book_Type,MATCH($B4920,Book,0),1)</f>
        <v>#N/A</v>
      </c>
      <c r="H4920" s="144" t="e">
        <f aca="false">$F4920&amp;$C4920</f>
        <v>#N/A</v>
      </c>
    </row>
    <row r="4921" customFormat="false" ht="12.75" hidden="false" customHeight="false" outlineLevel="0" collapsed="false">
      <c r="D4921" s="144"/>
      <c r="E4921" s="144"/>
      <c r="F4921" s="149" t="e">
        <f aca="false">IF(REF_DT&lt;=LastDay,INDEX(IntraMonth_Buckets,MATCH($A4921,IntraSumMonths,0),1),INDEX(BucketTable,MATCH($A4921,SumMonths,0),1))</f>
        <v>#N/A</v>
      </c>
      <c r="G4921" s="144" t="e">
        <f aca="false">INDEX(Book_Type,MATCH($B4921,Book,0),1)</f>
        <v>#N/A</v>
      </c>
      <c r="H4921" s="144" t="e">
        <f aca="false">$F4921&amp;$C4921</f>
        <v>#N/A</v>
      </c>
    </row>
    <row r="4922" customFormat="false" ht="12.75" hidden="false" customHeight="false" outlineLevel="0" collapsed="false">
      <c r="D4922" s="144"/>
      <c r="E4922" s="144"/>
      <c r="F4922" s="149" t="e">
        <f aca="false">IF(REF_DT&lt;=LastDay,INDEX(IntraMonth_Buckets,MATCH($A4922,IntraSumMonths,0),1),INDEX(BucketTable,MATCH($A4922,SumMonths,0),1))</f>
        <v>#N/A</v>
      </c>
      <c r="G4922" s="144" t="e">
        <f aca="false">INDEX(Book_Type,MATCH($B4922,Book,0),1)</f>
        <v>#N/A</v>
      </c>
      <c r="H4922" s="144" t="e">
        <f aca="false">$F4922&amp;$C4922</f>
        <v>#N/A</v>
      </c>
    </row>
    <row r="4923" customFormat="false" ht="12.75" hidden="false" customHeight="false" outlineLevel="0" collapsed="false">
      <c r="D4923" s="144"/>
      <c r="E4923" s="144"/>
      <c r="F4923" s="149" t="e">
        <f aca="false">IF(REF_DT&lt;=LastDay,INDEX(IntraMonth_Buckets,MATCH($A4923,IntraSumMonths,0),1),INDEX(BucketTable,MATCH($A4923,SumMonths,0),1))</f>
        <v>#N/A</v>
      </c>
      <c r="G4923" s="144" t="e">
        <f aca="false">INDEX(Book_Type,MATCH($B4923,Book,0),1)</f>
        <v>#N/A</v>
      </c>
      <c r="H4923" s="144" t="e">
        <f aca="false">$F4923&amp;$C4923</f>
        <v>#N/A</v>
      </c>
    </row>
    <row r="4924" customFormat="false" ht="12.75" hidden="false" customHeight="false" outlineLevel="0" collapsed="false">
      <c r="D4924" s="144"/>
      <c r="E4924" s="144"/>
      <c r="F4924" s="149" t="e">
        <f aca="false">IF(REF_DT&lt;=LastDay,INDEX(IntraMonth_Buckets,MATCH($A4924,IntraSumMonths,0),1),INDEX(BucketTable,MATCH($A4924,SumMonths,0),1))</f>
        <v>#N/A</v>
      </c>
      <c r="G4924" s="144" t="e">
        <f aca="false">INDEX(Book_Type,MATCH($B4924,Book,0),1)</f>
        <v>#N/A</v>
      </c>
      <c r="H4924" s="144" t="e">
        <f aca="false">$F4924&amp;$C4924</f>
        <v>#N/A</v>
      </c>
    </row>
    <row r="4925" customFormat="false" ht="12.75" hidden="false" customHeight="false" outlineLevel="0" collapsed="false">
      <c r="D4925" s="144"/>
      <c r="E4925" s="144"/>
      <c r="F4925" s="149" t="e">
        <f aca="false">IF(REF_DT&lt;=LastDay,INDEX(IntraMonth_Buckets,MATCH($A4925,IntraSumMonths,0),1),INDEX(BucketTable,MATCH($A4925,SumMonths,0),1))</f>
        <v>#N/A</v>
      </c>
      <c r="G4925" s="144" t="e">
        <f aca="false">INDEX(Book_Type,MATCH($B4925,Book,0),1)</f>
        <v>#N/A</v>
      </c>
      <c r="H4925" s="144" t="e">
        <f aca="false">$F4925&amp;$C4925</f>
        <v>#N/A</v>
      </c>
    </row>
    <row r="4926" customFormat="false" ht="12.75" hidden="false" customHeight="false" outlineLevel="0" collapsed="false">
      <c r="D4926" s="144"/>
      <c r="E4926" s="144"/>
      <c r="F4926" s="149" t="e">
        <f aca="false">IF(REF_DT&lt;=LastDay,INDEX(IntraMonth_Buckets,MATCH($A4926,IntraSumMonths,0),1),INDEX(BucketTable,MATCH($A4926,SumMonths,0),1))</f>
        <v>#N/A</v>
      </c>
      <c r="G4926" s="144" t="e">
        <f aca="false">INDEX(Book_Type,MATCH($B4926,Book,0),1)</f>
        <v>#N/A</v>
      </c>
      <c r="H4926" s="144" t="e">
        <f aca="false">$F4926&amp;$C4926</f>
        <v>#N/A</v>
      </c>
    </row>
    <row r="4927" customFormat="false" ht="12.75" hidden="false" customHeight="false" outlineLevel="0" collapsed="false">
      <c r="D4927" s="144"/>
      <c r="E4927" s="144"/>
      <c r="F4927" s="149" t="e">
        <f aca="false">IF(REF_DT&lt;=LastDay,INDEX(IntraMonth_Buckets,MATCH($A4927,IntraSumMonths,0),1),INDEX(BucketTable,MATCH($A4927,SumMonths,0),1))</f>
        <v>#N/A</v>
      </c>
      <c r="G4927" s="144" t="e">
        <f aca="false">INDEX(Book_Type,MATCH($B4927,Book,0),1)</f>
        <v>#N/A</v>
      </c>
      <c r="H4927" s="144" t="e">
        <f aca="false">$F4927&amp;$C4927</f>
        <v>#N/A</v>
      </c>
    </row>
    <row r="4928" customFormat="false" ht="12.75" hidden="false" customHeight="false" outlineLevel="0" collapsed="false">
      <c r="D4928" s="144"/>
      <c r="E4928" s="144"/>
      <c r="F4928" s="149" t="e">
        <f aca="false">IF(REF_DT&lt;=LastDay,INDEX(IntraMonth_Buckets,MATCH($A4928,IntraSumMonths,0),1),INDEX(BucketTable,MATCH($A4928,SumMonths,0),1))</f>
        <v>#N/A</v>
      </c>
      <c r="G4928" s="144" t="e">
        <f aca="false">INDEX(Book_Type,MATCH($B4928,Book,0),1)</f>
        <v>#N/A</v>
      </c>
      <c r="H4928" s="144" t="e">
        <f aca="false">$F4928&amp;$C4928</f>
        <v>#N/A</v>
      </c>
    </row>
    <row r="4929" customFormat="false" ht="12.75" hidden="false" customHeight="false" outlineLevel="0" collapsed="false">
      <c r="D4929" s="144"/>
      <c r="E4929" s="144"/>
      <c r="F4929" s="149" t="e">
        <f aca="false">IF(REF_DT&lt;=LastDay,INDEX(IntraMonth_Buckets,MATCH($A4929,IntraSumMonths,0),1),INDEX(BucketTable,MATCH($A4929,SumMonths,0),1))</f>
        <v>#N/A</v>
      </c>
      <c r="G4929" s="144" t="e">
        <f aca="false">INDEX(Book_Type,MATCH($B4929,Book,0),1)</f>
        <v>#N/A</v>
      </c>
      <c r="H4929" s="144" t="e">
        <f aca="false">$F4929&amp;$C4929</f>
        <v>#N/A</v>
      </c>
    </row>
    <row r="4930" customFormat="false" ht="12.75" hidden="false" customHeight="false" outlineLevel="0" collapsed="false">
      <c r="D4930" s="144"/>
      <c r="E4930" s="144"/>
      <c r="F4930" s="149" t="e">
        <f aca="false">IF(REF_DT&lt;=LastDay,INDEX(IntraMonth_Buckets,MATCH($A4930,IntraSumMonths,0),1),INDEX(BucketTable,MATCH($A4930,SumMonths,0),1))</f>
        <v>#N/A</v>
      </c>
      <c r="G4930" s="144" t="e">
        <f aca="false">INDEX(Book_Type,MATCH($B4930,Book,0),1)</f>
        <v>#N/A</v>
      </c>
      <c r="H4930" s="144" t="e">
        <f aca="false">$F4930&amp;$C4930</f>
        <v>#N/A</v>
      </c>
    </row>
    <row r="4931" customFormat="false" ht="12.75" hidden="false" customHeight="false" outlineLevel="0" collapsed="false">
      <c r="D4931" s="144"/>
      <c r="E4931" s="144"/>
      <c r="F4931" s="149" t="e">
        <f aca="false">IF(REF_DT&lt;=LastDay,INDEX(IntraMonth_Buckets,MATCH($A4931,IntraSumMonths,0),1),INDEX(BucketTable,MATCH($A4931,SumMonths,0),1))</f>
        <v>#N/A</v>
      </c>
      <c r="G4931" s="144" t="e">
        <f aca="false">INDEX(Book_Type,MATCH($B4931,Book,0),1)</f>
        <v>#N/A</v>
      </c>
      <c r="H4931" s="144" t="e">
        <f aca="false">$F4931&amp;$C4931</f>
        <v>#N/A</v>
      </c>
    </row>
    <row r="4932" customFormat="false" ht="12.75" hidden="false" customHeight="false" outlineLevel="0" collapsed="false">
      <c r="D4932" s="144"/>
      <c r="E4932" s="144"/>
      <c r="F4932" s="149" t="e">
        <f aca="false">IF(REF_DT&lt;=LastDay,INDEX(IntraMonth_Buckets,MATCH($A4932,IntraSumMonths,0),1),INDEX(BucketTable,MATCH($A4932,SumMonths,0),1))</f>
        <v>#N/A</v>
      </c>
      <c r="G4932" s="144" t="e">
        <f aca="false">INDEX(Book_Type,MATCH($B4932,Book,0),1)</f>
        <v>#N/A</v>
      </c>
      <c r="H4932" s="144" t="e">
        <f aca="false">$F4932&amp;$C4932</f>
        <v>#N/A</v>
      </c>
    </row>
    <row r="4933" customFormat="false" ht="12.75" hidden="false" customHeight="false" outlineLevel="0" collapsed="false">
      <c r="D4933" s="144"/>
      <c r="E4933" s="144"/>
      <c r="F4933" s="149" t="e">
        <f aca="false">IF(REF_DT&lt;=LastDay,INDEX(IntraMonth_Buckets,MATCH($A4933,IntraSumMonths,0),1),INDEX(BucketTable,MATCH($A4933,SumMonths,0),1))</f>
        <v>#N/A</v>
      </c>
      <c r="G4933" s="144" t="e">
        <f aca="false">INDEX(Book_Type,MATCH($B4933,Book,0),1)</f>
        <v>#N/A</v>
      </c>
      <c r="H4933" s="144" t="e">
        <f aca="false">$F4933&amp;$C4933</f>
        <v>#N/A</v>
      </c>
    </row>
    <row r="4934" customFormat="false" ht="12.75" hidden="false" customHeight="false" outlineLevel="0" collapsed="false">
      <c r="D4934" s="144"/>
      <c r="E4934" s="144"/>
      <c r="F4934" s="149" t="e">
        <f aca="false">IF(REF_DT&lt;=LastDay,INDEX(IntraMonth_Buckets,MATCH($A4934,IntraSumMonths,0),1),INDEX(BucketTable,MATCH($A4934,SumMonths,0),1))</f>
        <v>#N/A</v>
      </c>
      <c r="G4934" s="144" t="e">
        <f aca="false">INDEX(Book_Type,MATCH($B4934,Book,0),1)</f>
        <v>#N/A</v>
      </c>
      <c r="H4934" s="144" t="e">
        <f aca="false">$F4934&amp;$C4934</f>
        <v>#N/A</v>
      </c>
    </row>
    <row r="4935" customFormat="false" ht="12.75" hidden="false" customHeight="false" outlineLevel="0" collapsed="false">
      <c r="D4935" s="144"/>
      <c r="E4935" s="144"/>
      <c r="F4935" s="149" t="e">
        <f aca="false">IF(REF_DT&lt;=LastDay,INDEX(IntraMonth_Buckets,MATCH($A4935,IntraSumMonths,0),1),INDEX(BucketTable,MATCH($A4935,SumMonths,0),1))</f>
        <v>#N/A</v>
      </c>
      <c r="G4935" s="144" t="e">
        <f aca="false">INDEX(Book_Type,MATCH($B4935,Book,0),1)</f>
        <v>#N/A</v>
      </c>
      <c r="H4935" s="144" t="e">
        <f aca="false">$F4935&amp;$C4935</f>
        <v>#N/A</v>
      </c>
    </row>
    <row r="4936" customFormat="false" ht="12.75" hidden="false" customHeight="false" outlineLevel="0" collapsed="false">
      <c r="D4936" s="144"/>
      <c r="E4936" s="144"/>
      <c r="F4936" s="149" t="e">
        <f aca="false">IF(REF_DT&lt;=LastDay,INDEX(IntraMonth_Buckets,MATCH($A4936,IntraSumMonths,0),1),INDEX(BucketTable,MATCH($A4936,SumMonths,0),1))</f>
        <v>#N/A</v>
      </c>
      <c r="G4936" s="144" t="e">
        <f aca="false">INDEX(Book_Type,MATCH($B4936,Book,0),1)</f>
        <v>#N/A</v>
      </c>
      <c r="H4936" s="144" t="e">
        <f aca="false">$F4936&amp;$C4936</f>
        <v>#N/A</v>
      </c>
    </row>
    <row r="4937" customFormat="false" ht="12.75" hidden="false" customHeight="false" outlineLevel="0" collapsed="false">
      <c r="D4937" s="144"/>
      <c r="E4937" s="144"/>
      <c r="F4937" s="149" t="e">
        <f aca="false">IF(REF_DT&lt;=LastDay,INDEX(IntraMonth_Buckets,MATCH($A4937,IntraSumMonths,0),1),INDEX(BucketTable,MATCH($A4937,SumMonths,0),1))</f>
        <v>#N/A</v>
      </c>
      <c r="G4937" s="144" t="e">
        <f aca="false">INDEX(Book_Type,MATCH($B4937,Book,0),1)</f>
        <v>#N/A</v>
      </c>
      <c r="H4937" s="144" t="e">
        <f aca="false">$F4937&amp;$C4937</f>
        <v>#N/A</v>
      </c>
    </row>
    <row r="4938" customFormat="false" ht="12.75" hidden="false" customHeight="false" outlineLevel="0" collapsed="false">
      <c r="D4938" s="144"/>
      <c r="E4938" s="144"/>
      <c r="F4938" s="149" t="e">
        <f aca="false">IF(REF_DT&lt;=LastDay,INDEX(IntraMonth_Buckets,MATCH($A4938,IntraSumMonths,0),1),INDEX(BucketTable,MATCH($A4938,SumMonths,0),1))</f>
        <v>#N/A</v>
      </c>
      <c r="G4938" s="144" t="e">
        <f aca="false">INDEX(Book_Type,MATCH($B4938,Book,0),1)</f>
        <v>#N/A</v>
      </c>
      <c r="H4938" s="144" t="e">
        <f aca="false">$F4938&amp;$C4938</f>
        <v>#N/A</v>
      </c>
    </row>
    <row r="4939" customFormat="false" ht="12.75" hidden="false" customHeight="false" outlineLevel="0" collapsed="false">
      <c r="D4939" s="144"/>
      <c r="E4939" s="144"/>
      <c r="F4939" s="149" t="e">
        <f aca="false">IF(REF_DT&lt;=LastDay,INDEX(IntraMonth_Buckets,MATCH($A4939,IntraSumMonths,0),1),INDEX(BucketTable,MATCH($A4939,SumMonths,0),1))</f>
        <v>#N/A</v>
      </c>
      <c r="G4939" s="144" t="e">
        <f aca="false">INDEX(Book_Type,MATCH($B4939,Book,0),1)</f>
        <v>#N/A</v>
      </c>
      <c r="H4939" s="144" t="e">
        <f aca="false">$F4939&amp;$C4939</f>
        <v>#N/A</v>
      </c>
    </row>
    <row r="4940" customFormat="false" ht="12.75" hidden="false" customHeight="false" outlineLevel="0" collapsed="false">
      <c r="D4940" s="144"/>
      <c r="E4940" s="144"/>
      <c r="F4940" s="149" t="e">
        <f aca="false">IF(REF_DT&lt;=LastDay,INDEX(IntraMonth_Buckets,MATCH($A4940,IntraSumMonths,0),1),INDEX(BucketTable,MATCH($A4940,SumMonths,0),1))</f>
        <v>#N/A</v>
      </c>
      <c r="G4940" s="144" t="e">
        <f aca="false">INDEX(Book_Type,MATCH($B4940,Book,0),1)</f>
        <v>#N/A</v>
      </c>
      <c r="H4940" s="144" t="e">
        <f aca="false">$F4940&amp;$C4940</f>
        <v>#N/A</v>
      </c>
    </row>
    <row r="4941" customFormat="false" ht="12.75" hidden="false" customHeight="false" outlineLevel="0" collapsed="false">
      <c r="D4941" s="144"/>
      <c r="E4941" s="144"/>
      <c r="F4941" s="149" t="e">
        <f aca="false">IF(REF_DT&lt;=LastDay,INDEX(IntraMonth_Buckets,MATCH($A4941,IntraSumMonths,0),1),INDEX(BucketTable,MATCH($A4941,SumMonths,0),1))</f>
        <v>#N/A</v>
      </c>
      <c r="G4941" s="144" t="e">
        <f aca="false">INDEX(Book_Type,MATCH($B4941,Book,0),1)</f>
        <v>#N/A</v>
      </c>
      <c r="H4941" s="144" t="e">
        <f aca="false">$F4941&amp;$C4941</f>
        <v>#N/A</v>
      </c>
    </row>
    <row r="4942" customFormat="false" ht="12.75" hidden="false" customHeight="false" outlineLevel="0" collapsed="false">
      <c r="D4942" s="144"/>
      <c r="E4942" s="144"/>
      <c r="F4942" s="149" t="e">
        <f aca="false">IF(REF_DT&lt;=LastDay,INDEX(IntraMonth_Buckets,MATCH($A4942,IntraSumMonths,0),1),INDEX(BucketTable,MATCH($A4942,SumMonths,0),1))</f>
        <v>#N/A</v>
      </c>
      <c r="G4942" s="144" t="e">
        <f aca="false">INDEX(Book_Type,MATCH($B4942,Book,0),1)</f>
        <v>#N/A</v>
      </c>
      <c r="H4942" s="144" t="e">
        <f aca="false">$F4942&amp;$C4942</f>
        <v>#N/A</v>
      </c>
    </row>
    <row r="4943" customFormat="false" ht="12.75" hidden="false" customHeight="false" outlineLevel="0" collapsed="false">
      <c r="D4943" s="144"/>
      <c r="E4943" s="144"/>
      <c r="F4943" s="149" t="e">
        <f aca="false">IF(REF_DT&lt;=LastDay,INDEX(IntraMonth_Buckets,MATCH($A4943,IntraSumMonths,0),1),INDEX(BucketTable,MATCH($A4943,SumMonths,0),1))</f>
        <v>#N/A</v>
      </c>
      <c r="G4943" s="144" t="e">
        <f aca="false">INDEX(Book_Type,MATCH($B4943,Book,0),1)</f>
        <v>#N/A</v>
      </c>
      <c r="H4943" s="144" t="e">
        <f aca="false">$F4943&amp;$C4943</f>
        <v>#N/A</v>
      </c>
    </row>
    <row r="4944" customFormat="false" ht="12.75" hidden="false" customHeight="false" outlineLevel="0" collapsed="false">
      <c r="D4944" s="144"/>
      <c r="E4944" s="144"/>
      <c r="F4944" s="149" t="e">
        <f aca="false">IF(REF_DT&lt;=LastDay,INDEX(IntraMonth_Buckets,MATCH($A4944,IntraSumMonths,0),1),INDEX(BucketTable,MATCH($A4944,SumMonths,0),1))</f>
        <v>#N/A</v>
      </c>
      <c r="G4944" s="144" t="e">
        <f aca="false">INDEX(Book_Type,MATCH($B4944,Book,0),1)</f>
        <v>#N/A</v>
      </c>
      <c r="H4944" s="144" t="e">
        <f aca="false">$F4944&amp;$C4944</f>
        <v>#N/A</v>
      </c>
    </row>
    <row r="4945" customFormat="false" ht="12.75" hidden="false" customHeight="false" outlineLevel="0" collapsed="false">
      <c r="D4945" s="144"/>
      <c r="E4945" s="144"/>
      <c r="F4945" s="149" t="e">
        <f aca="false">IF(REF_DT&lt;=LastDay,INDEX(IntraMonth_Buckets,MATCH($A4945,IntraSumMonths,0),1),INDEX(BucketTable,MATCH($A4945,SumMonths,0),1))</f>
        <v>#N/A</v>
      </c>
      <c r="G4945" s="144" t="e">
        <f aca="false">INDEX(Book_Type,MATCH($B4945,Book,0),1)</f>
        <v>#N/A</v>
      </c>
      <c r="H4945" s="144" t="e">
        <f aca="false">$F4945&amp;$C4945</f>
        <v>#N/A</v>
      </c>
    </row>
    <row r="4946" customFormat="false" ht="12.75" hidden="false" customHeight="false" outlineLevel="0" collapsed="false">
      <c r="D4946" s="144"/>
      <c r="E4946" s="144"/>
      <c r="F4946" s="149" t="e">
        <f aca="false">IF(REF_DT&lt;=LastDay,INDEX(IntraMonth_Buckets,MATCH($A4946,IntraSumMonths,0),1),INDEX(BucketTable,MATCH($A4946,SumMonths,0),1))</f>
        <v>#N/A</v>
      </c>
      <c r="G4946" s="144" t="e">
        <f aca="false">INDEX(Book_Type,MATCH($B4946,Book,0),1)</f>
        <v>#N/A</v>
      </c>
      <c r="H4946" s="144" t="e">
        <f aca="false">$F4946&amp;$C4946</f>
        <v>#N/A</v>
      </c>
    </row>
    <row r="4947" customFormat="false" ht="12.75" hidden="false" customHeight="false" outlineLevel="0" collapsed="false">
      <c r="D4947" s="144"/>
      <c r="E4947" s="144"/>
      <c r="F4947" s="149" t="e">
        <f aca="false">IF(REF_DT&lt;=LastDay,INDEX(IntraMonth_Buckets,MATCH($A4947,IntraSumMonths,0),1),INDEX(BucketTable,MATCH($A4947,SumMonths,0),1))</f>
        <v>#N/A</v>
      </c>
      <c r="G4947" s="144" t="e">
        <f aca="false">INDEX(Book_Type,MATCH($B4947,Book,0),1)</f>
        <v>#N/A</v>
      </c>
      <c r="H4947" s="144" t="e">
        <f aca="false">$F4947&amp;$C4947</f>
        <v>#N/A</v>
      </c>
    </row>
    <row r="4948" customFormat="false" ht="12.75" hidden="false" customHeight="false" outlineLevel="0" collapsed="false">
      <c r="D4948" s="144"/>
      <c r="E4948" s="144"/>
      <c r="F4948" s="149" t="e">
        <f aca="false">IF(REF_DT&lt;=LastDay,INDEX(IntraMonth_Buckets,MATCH($A4948,IntraSumMonths,0),1),INDEX(BucketTable,MATCH($A4948,SumMonths,0),1))</f>
        <v>#N/A</v>
      </c>
      <c r="G4948" s="144" t="e">
        <f aca="false">INDEX(Book_Type,MATCH($B4948,Book,0),1)</f>
        <v>#N/A</v>
      </c>
      <c r="H4948" s="144" t="e">
        <f aca="false">$F4948&amp;$C4948</f>
        <v>#N/A</v>
      </c>
    </row>
    <row r="4949" customFormat="false" ht="12.75" hidden="false" customHeight="false" outlineLevel="0" collapsed="false">
      <c r="D4949" s="144"/>
      <c r="E4949" s="144"/>
      <c r="F4949" s="149" t="e">
        <f aca="false">IF(REF_DT&lt;=LastDay,INDEX(IntraMonth_Buckets,MATCH($A4949,IntraSumMonths,0),1),INDEX(BucketTable,MATCH($A4949,SumMonths,0),1))</f>
        <v>#N/A</v>
      </c>
      <c r="G4949" s="144" t="e">
        <f aca="false">INDEX(Book_Type,MATCH($B4949,Book,0),1)</f>
        <v>#N/A</v>
      </c>
      <c r="H4949" s="144" t="e">
        <f aca="false">$F4949&amp;$C4949</f>
        <v>#N/A</v>
      </c>
    </row>
    <row r="4950" customFormat="false" ht="12.75" hidden="false" customHeight="false" outlineLevel="0" collapsed="false">
      <c r="D4950" s="144"/>
      <c r="E4950" s="144"/>
      <c r="F4950" s="149" t="e">
        <f aca="false">IF(REF_DT&lt;=LastDay,INDEX(IntraMonth_Buckets,MATCH($A4950,IntraSumMonths,0),1),INDEX(BucketTable,MATCH($A4950,SumMonths,0),1))</f>
        <v>#N/A</v>
      </c>
      <c r="G4950" s="144" t="e">
        <f aca="false">INDEX(Book_Type,MATCH($B4950,Book,0),1)</f>
        <v>#N/A</v>
      </c>
      <c r="H4950" s="144" t="e">
        <f aca="false">$F4950&amp;$C4950</f>
        <v>#N/A</v>
      </c>
    </row>
    <row r="4951" customFormat="false" ht="12.75" hidden="false" customHeight="false" outlineLevel="0" collapsed="false">
      <c r="D4951" s="144"/>
      <c r="E4951" s="144"/>
      <c r="F4951" s="149" t="e">
        <f aca="false">IF(REF_DT&lt;=LastDay,INDEX(IntraMonth_Buckets,MATCH($A4951,IntraSumMonths,0),1),INDEX(BucketTable,MATCH($A4951,SumMonths,0),1))</f>
        <v>#N/A</v>
      </c>
      <c r="G4951" s="144" t="e">
        <f aca="false">INDEX(Book_Type,MATCH($B4951,Book,0),1)</f>
        <v>#N/A</v>
      </c>
      <c r="H4951" s="144" t="e">
        <f aca="false">$F4951&amp;$C4951</f>
        <v>#N/A</v>
      </c>
    </row>
    <row r="4952" customFormat="false" ht="12.75" hidden="false" customHeight="false" outlineLevel="0" collapsed="false">
      <c r="D4952" s="144"/>
      <c r="E4952" s="144"/>
      <c r="F4952" s="149" t="e">
        <f aca="false">IF(REF_DT&lt;=LastDay,INDEX(IntraMonth_Buckets,MATCH($A4952,IntraSumMonths,0),1),INDEX(BucketTable,MATCH($A4952,SumMonths,0),1))</f>
        <v>#N/A</v>
      </c>
      <c r="G4952" s="144" t="e">
        <f aca="false">INDEX(Book_Type,MATCH($B4952,Book,0),1)</f>
        <v>#N/A</v>
      </c>
      <c r="H4952" s="144" t="e">
        <f aca="false">$F4952&amp;$C4952</f>
        <v>#N/A</v>
      </c>
    </row>
    <row r="4953" customFormat="false" ht="12.75" hidden="false" customHeight="false" outlineLevel="0" collapsed="false">
      <c r="D4953" s="144"/>
      <c r="E4953" s="144"/>
      <c r="F4953" s="149" t="e">
        <f aca="false">IF(REF_DT&lt;=LastDay,INDEX(IntraMonth_Buckets,MATCH($A4953,IntraSumMonths,0),1),INDEX(BucketTable,MATCH($A4953,SumMonths,0),1))</f>
        <v>#N/A</v>
      </c>
      <c r="G4953" s="144" t="e">
        <f aca="false">INDEX(Book_Type,MATCH($B4953,Book,0),1)</f>
        <v>#N/A</v>
      </c>
      <c r="H4953" s="144" t="e">
        <f aca="false">$F4953&amp;$C4953</f>
        <v>#N/A</v>
      </c>
    </row>
    <row r="4954" customFormat="false" ht="12.75" hidden="false" customHeight="false" outlineLevel="0" collapsed="false">
      <c r="D4954" s="144"/>
      <c r="E4954" s="144"/>
      <c r="F4954" s="149" t="e">
        <f aca="false">IF(REF_DT&lt;=LastDay,INDEX(IntraMonth_Buckets,MATCH($A4954,IntraSumMonths,0),1),INDEX(BucketTable,MATCH($A4954,SumMonths,0),1))</f>
        <v>#N/A</v>
      </c>
      <c r="G4954" s="144" t="e">
        <f aca="false">INDEX(Book_Type,MATCH($B4954,Book,0),1)</f>
        <v>#N/A</v>
      </c>
      <c r="H4954" s="144" t="e">
        <f aca="false">$F4954&amp;$C4954</f>
        <v>#N/A</v>
      </c>
    </row>
    <row r="4955" customFormat="false" ht="12.75" hidden="false" customHeight="false" outlineLevel="0" collapsed="false">
      <c r="D4955" s="144"/>
      <c r="E4955" s="144"/>
      <c r="F4955" s="149" t="e">
        <f aca="false">IF(REF_DT&lt;=LastDay,INDEX(IntraMonth_Buckets,MATCH($A4955,IntraSumMonths,0),1),INDEX(BucketTable,MATCH($A4955,SumMonths,0),1))</f>
        <v>#N/A</v>
      </c>
      <c r="G4955" s="144" t="e">
        <f aca="false">INDEX(Book_Type,MATCH($B4955,Book,0),1)</f>
        <v>#N/A</v>
      </c>
      <c r="H4955" s="144" t="e">
        <f aca="false">$F4955&amp;$C4955</f>
        <v>#N/A</v>
      </c>
    </row>
    <row r="4956" customFormat="false" ht="12.75" hidden="false" customHeight="false" outlineLevel="0" collapsed="false">
      <c r="D4956" s="144"/>
      <c r="E4956" s="144"/>
      <c r="F4956" s="149" t="e">
        <f aca="false">IF(REF_DT&lt;=LastDay,INDEX(IntraMonth_Buckets,MATCH($A4956,IntraSumMonths,0),1),INDEX(BucketTable,MATCH($A4956,SumMonths,0),1))</f>
        <v>#N/A</v>
      </c>
      <c r="G4956" s="144" t="e">
        <f aca="false">INDEX(Book_Type,MATCH($B4956,Book,0),1)</f>
        <v>#N/A</v>
      </c>
      <c r="H4956" s="144" t="e">
        <f aca="false">$F4956&amp;$C4956</f>
        <v>#N/A</v>
      </c>
    </row>
    <row r="4957" customFormat="false" ht="12.75" hidden="false" customHeight="false" outlineLevel="0" collapsed="false">
      <c r="D4957" s="144"/>
      <c r="E4957" s="144"/>
      <c r="F4957" s="149" t="e">
        <f aca="false">IF(REF_DT&lt;=LastDay,INDEX(IntraMonth_Buckets,MATCH($A4957,IntraSumMonths,0),1),INDEX(BucketTable,MATCH($A4957,SumMonths,0),1))</f>
        <v>#N/A</v>
      </c>
      <c r="G4957" s="144" t="e">
        <f aca="false">INDEX(Book_Type,MATCH($B4957,Book,0),1)</f>
        <v>#N/A</v>
      </c>
      <c r="H4957" s="144" t="e">
        <f aca="false">$F4957&amp;$C4957</f>
        <v>#N/A</v>
      </c>
    </row>
    <row r="4958" customFormat="false" ht="12.75" hidden="false" customHeight="false" outlineLevel="0" collapsed="false">
      <c r="D4958" s="144"/>
      <c r="E4958" s="144"/>
      <c r="F4958" s="149" t="e">
        <f aca="false">IF(REF_DT&lt;=LastDay,INDEX(IntraMonth_Buckets,MATCH($A4958,IntraSumMonths,0),1),INDEX(BucketTable,MATCH($A4958,SumMonths,0),1))</f>
        <v>#N/A</v>
      </c>
      <c r="G4958" s="144" t="e">
        <f aca="false">INDEX(Book_Type,MATCH($B4958,Book,0),1)</f>
        <v>#N/A</v>
      </c>
      <c r="H4958" s="144" t="e">
        <f aca="false">$F4958&amp;$C4958</f>
        <v>#N/A</v>
      </c>
    </row>
    <row r="4959" customFormat="false" ht="12.75" hidden="false" customHeight="false" outlineLevel="0" collapsed="false">
      <c r="D4959" s="144"/>
      <c r="E4959" s="144"/>
      <c r="F4959" s="149" t="e">
        <f aca="false">IF(REF_DT&lt;=LastDay,INDEX(IntraMonth_Buckets,MATCH($A4959,IntraSumMonths,0),1),INDEX(BucketTable,MATCH($A4959,SumMonths,0),1))</f>
        <v>#N/A</v>
      </c>
      <c r="G4959" s="144" t="e">
        <f aca="false">INDEX(Book_Type,MATCH($B4959,Book,0),1)</f>
        <v>#N/A</v>
      </c>
      <c r="H4959" s="144" t="e">
        <f aca="false">$F4959&amp;$C4959</f>
        <v>#N/A</v>
      </c>
    </row>
    <row r="4960" customFormat="false" ht="12.75" hidden="false" customHeight="false" outlineLevel="0" collapsed="false">
      <c r="D4960" s="144"/>
      <c r="E4960" s="144"/>
      <c r="F4960" s="149" t="e">
        <f aca="false">IF(REF_DT&lt;=LastDay,INDEX(IntraMonth_Buckets,MATCH($A4960,IntraSumMonths,0),1),INDEX(BucketTable,MATCH($A4960,SumMonths,0),1))</f>
        <v>#N/A</v>
      </c>
      <c r="G4960" s="144" t="e">
        <f aca="false">INDEX(Book_Type,MATCH($B4960,Book,0),1)</f>
        <v>#N/A</v>
      </c>
      <c r="H4960" s="144" t="e">
        <f aca="false">$F4960&amp;$C4960</f>
        <v>#N/A</v>
      </c>
    </row>
    <row r="4961" customFormat="false" ht="12.75" hidden="false" customHeight="false" outlineLevel="0" collapsed="false">
      <c r="D4961" s="144"/>
      <c r="E4961" s="144"/>
      <c r="F4961" s="149" t="e">
        <f aca="false">IF(REF_DT&lt;=LastDay,INDEX(IntraMonth_Buckets,MATCH($A4961,IntraSumMonths,0),1),INDEX(BucketTable,MATCH($A4961,SumMonths,0),1))</f>
        <v>#N/A</v>
      </c>
      <c r="G4961" s="144" t="e">
        <f aca="false">INDEX(Book_Type,MATCH($B4961,Book,0),1)</f>
        <v>#N/A</v>
      </c>
      <c r="H4961" s="144" t="e">
        <f aca="false">$F4961&amp;$C4961</f>
        <v>#N/A</v>
      </c>
    </row>
    <row r="4962" customFormat="false" ht="12.75" hidden="false" customHeight="false" outlineLevel="0" collapsed="false">
      <c r="D4962" s="144"/>
      <c r="E4962" s="144"/>
      <c r="F4962" s="149" t="e">
        <f aca="false">IF(REF_DT&lt;=LastDay,INDEX(IntraMonth_Buckets,MATCH($A4962,IntraSumMonths,0),1),INDEX(BucketTable,MATCH($A4962,SumMonths,0),1))</f>
        <v>#N/A</v>
      </c>
      <c r="G4962" s="144" t="e">
        <f aca="false">INDEX(Book_Type,MATCH($B4962,Book,0),1)</f>
        <v>#N/A</v>
      </c>
      <c r="H4962" s="144" t="e">
        <f aca="false">$F4962&amp;$C4962</f>
        <v>#N/A</v>
      </c>
    </row>
    <row r="4963" customFormat="false" ht="12.75" hidden="false" customHeight="false" outlineLevel="0" collapsed="false">
      <c r="D4963" s="144"/>
      <c r="E4963" s="144"/>
      <c r="F4963" s="149" t="e">
        <f aca="false">IF(REF_DT&lt;=LastDay,INDEX(IntraMonth_Buckets,MATCH($A4963,IntraSumMonths,0),1),INDEX(BucketTable,MATCH($A4963,SumMonths,0),1))</f>
        <v>#N/A</v>
      </c>
      <c r="G4963" s="144" t="e">
        <f aca="false">INDEX(Book_Type,MATCH($B4963,Book,0),1)</f>
        <v>#N/A</v>
      </c>
      <c r="H4963" s="144" t="e">
        <f aca="false">$F4963&amp;$C4963</f>
        <v>#N/A</v>
      </c>
    </row>
    <row r="4964" customFormat="false" ht="12.75" hidden="false" customHeight="false" outlineLevel="0" collapsed="false">
      <c r="D4964" s="144"/>
      <c r="E4964" s="144"/>
      <c r="F4964" s="149" t="e">
        <f aca="false">IF(REF_DT&lt;=LastDay,INDEX(IntraMonth_Buckets,MATCH($A4964,IntraSumMonths,0),1),INDEX(BucketTable,MATCH($A4964,SumMonths,0),1))</f>
        <v>#N/A</v>
      </c>
      <c r="G4964" s="144" t="e">
        <f aca="false">INDEX(Book_Type,MATCH($B4964,Book,0),1)</f>
        <v>#N/A</v>
      </c>
      <c r="H4964" s="144" t="e">
        <f aca="false">$F4964&amp;$C4964</f>
        <v>#N/A</v>
      </c>
    </row>
    <row r="4965" customFormat="false" ht="12.75" hidden="false" customHeight="false" outlineLevel="0" collapsed="false">
      <c r="D4965" s="144"/>
      <c r="E4965" s="144"/>
      <c r="F4965" s="149" t="e">
        <f aca="false">IF(REF_DT&lt;=LastDay,INDEX(IntraMonth_Buckets,MATCH($A4965,IntraSumMonths,0),1),INDEX(BucketTable,MATCH($A4965,SumMonths,0),1))</f>
        <v>#N/A</v>
      </c>
      <c r="G4965" s="144" t="e">
        <f aca="false">INDEX(Book_Type,MATCH($B4965,Book,0),1)</f>
        <v>#N/A</v>
      </c>
      <c r="H4965" s="144" t="e">
        <f aca="false">$F4965&amp;$C4965</f>
        <v>#N/A</v>
      </c>
    </row>
    <row r="4966" customFormat="false" ht="12.75" hidden="false" customHeight="false" outlineLevel="0" collapsed="false">
      <c r="D4966" s="144"/>
      <c r="E4966" s="144"/>
      <c r="F4966" s="149" t="e">
        <f aca="false">IF(REF_DT&lt;=LastDay,INDEX(IntraMonth_Buckets,MATCH($A4966,IntraSumMonths,0),1),INDEX(BucketTable,MATCH($A4966,SumMonths,0),1))</f>
        <v>#N/A</v>
      </c>
      <c r="G4966" s="144" t="e">
        <f aca="false">INDEX(Book_Type,MATCH($B4966,Book,0),1)</f>
        <v>#N/A</v>
      </c>
      <c r="H4966" s="144" t="e">
        <f aca="false">$F4966&amp;$C4966</f>
        <v>#N/A</v>
      </c>
    </row>
    <row r="4967" customFormat="false" ht="12.75" hidden="false" customHeight="false" outlineLevel="0" collapsed="false">
      <c r="D4967" s="144"/>
      <c r="E4967" s="144"/>
      <c r="F4967" s="149" t="e">
        <f aca="false">IF(REF_DT&lt;=LastDay,INDEX(IntraMonth_Buckets,MATCH($A4967,IntraSumMonths,0),1),INDEX(BucketTable,MATCH($A4967,SumMonths,0),1))</f>
        <v>#N/A</v>
      </c>
      <c r="G4967" s="144" t="e">
        <f aca="false">INDEX(Book_Type,MATCH($B4967,Book,0),1)</f>
        <v>#N/A</v>
      </c>
      <c r="H4967" s="144" t="e">
        <f aca="false">$F4967&amp;$C4967</f>
        <v>#N/A</v>
      </c>
    </row>
    <row r="4968" customFormat="false" ht="12.75" hidden="false" customHeight="false" outlineLevel="0" collapsed="false">
      <c r="D4968" s="144"/>
      <c r="E4968" s="144"/>
      <c r="F4968" s="149" t="e">
        <f aca="false">IF(REF_DT&lt;=LastDay,INDEX(IntraMonth_Buckets,MATCH($A4968,IntraSumMonths,0),1),INDEX(BucketTable,MATCH($A4968,SumMonths,0),1))</f>
        <v>#N/A</v>
      </c>
      <c r="G4968" s="144" t="e">
        <f aca="false">INDEX(Book_Type,MATCH($B4968,Book,0),1)</f>
        <v>#N/A</v>
      </c>
      <c r="H4968" s="144" t="e">
        <f aca="false">$F4968&amp;$C4968</f>
        <v>#N/A</v>
      </c>
    </row>
    <row r="4969" customFormat="false" ht="12.75" hidden="false" customHeight="false" outlineLevel="0" collapsed="false">
      <c r="D4969" s="144"/>
      <c r="E4969" s="144"/>
      <c r="F4969" s="149" t="e">
        <f aca="false">IF(REF_DT&lt;=LastDay,INDEX(IntraMonth_Buckets,MATCH($A4969,IntraSumMonths,0),1),INDEX(BucketTable,MATCH($A4969,SumMonths,0),1))</f>
        <v>#N/A</v>
      </c>
      <c r="G4969" s="144" t="e">
        <f aca="false">INDEX(Book_Type,MATCH($B4969,Book,0),1)</f>
        <v>#N/A</v>
      </c>
      <c r="H4969" s="144" t="e">
        <f aca="false">$F4969&amp;$C4969</f>
        <v>#N/A</v>
      </c>
    </row>
    <row r="4970" customFormat="false" ht="12.75" hidden="false" customHeight="false" outlineLevel="0" collapsed="false">
      <c r="D4970" s="144"/>
      <c r="E4970" s="144"/>
      <c r="F4970" s="149" t="e">
        <f aca="false">IF(REF_DT&lt;=LastDay,INDEX(IntraMonth_Buckets,MATCH($A4970,IntraSumMonths,0),1),INDEX(BucketTable,MATCH($A4970,SumMonths,0),1))</f>
        <v>#N/A</v>
      </c>
      <c r="G4970" s="144" t="e">
        <f aca="false">INDEX(Book_Type,MATCH($B4970,Book,0),1)</f>
        <v>#N/A</v>
      </c>
      <c r="H4970" s="144" t="e">
        <f aca="false">$F4970&amp;$C4970</f>
        <v>#N/A</v>
      </c>
    </row>
    <row r="4971" customFormat="false" ht="12.75" hidden="false" customHeight="false" outlineLevel="0" collapsed="false">
      <c r="D4971" s="144"/>
      <c r="E4971" s="144"/>
      <c r="F4971" s="149" t="e">
        <f aca="false">IF(REF_DT&lt;=LastDay,INDEX(IntraMonth_Buckets,MATCH($A4971,IntraSumMonths,0),1),INDEX(BucketTable,MATCH($A4971,SumMonths,0),1))</f>
        <v>#N/A</v>
      </c>
      <c r="G4971" s="144" t="e">
        <f aca="false">INDEX(Book_Type,MATCH($B4971,Book,0),1)</f>
        <v>#N/A</v>
      </c>
      <c r="H4971" s="144" t="e">
        <f aca="false">$F4971&amp;$C4971</f>
        <v>#N/A</v>
      </c>
    </row>
    <row r="4972" customFormat="false" ht="12.75" hidden="false" customHeight="false" outlineLevel="0" collapsed="false">
      <c r="D4972" s="144"/>
      <c r="E4972" s="144"/>
      <c r="F4972" s="149" t="e">
        <f aca="false">IF(REF_DT&lt;=LastDay,INDEX(IntraMonth_Buckets,MATCH($A4972,IntraSumMonths,0),1),INDEX(BucketTable,MATCH($A4972,SumMonths,0),1))</f>
        <v>#N/A</v>
      </c>
      <c r="G4972" s="144" t="e">
        <f aca="false">INDEX(Book_Type,MATCH($B4972,Book,0),1)</f>
        <v>#N/A</v>
      </c>
      <c r="H4972" s="144" t="e">
        <f aca="false">$F4972&amp;$C4972</f>
        <v>#N/A</v>
      </c>
    </row>
    <row r="4973" customFormat="false" ht="12.75" hidden="false" customHeight="false" outlineLevel="0" collapsed="false">
      <c r="D4973" s="144"/>
      <c r="E4973" s="144"/>
      <c r="F4973" s="149" t="e">
        <f aca="false">IF(REF_DT&lt;=LastDay,INDEX(IntraMonth_Buckets,MATCH($A4973,IntraSumMonths,0),1),INDEX(BucketTable,MATCH($A4973,SumMonths,0),1))</f>
        <v>#N/A</v>
      </c>
      <c r="G4973" s="144" t="e">
        <f aca="false">INDEX(Book_Type,MATCH($B4973,Book,0),1)</f>
        <v>#N/A</v>
      </c>
      <c r="H4973" s="144" t="e">
        <f aca="false">$F4973&amp;$C4973</f>
        <v>#N/A</v>
      </c>
    </row>
    <row r="4974" customFormat="false" ht="12.75" hidden="false" customHeight="false" outlineLevel="0" collapsed="false">
      <c r="D4974" s="144"/>
      <c r="E4974" s="144"/>
      <c r="F4974" s="149" t="e">
        <f aca="false">IF(REF_DT&lt;=LastDay,INDEX(IntraMonth_Buckets,MATCH($A4974,IntraSumMonths,0),1),INDEX(BucketTable,MATCH($A4974,SumMonths,0),1))</f>
        <v>#N/A</v>
      </c>
      <c r="G4974" s="144" t="e">
        <f aca="false">INDEX(Book_Type,MATCH($B4974,Book,0),1)</f>
        <v>#N/A</v>
      </c>
      <c r="H4974" s="144" t="e">
        <f aca="false">$F4974&amp;$C4974</f>
        <v>#N/A</v>
      </c>
    </row>
    <row r="4975" customFormat="false" ht="12.75" hidden="false" customHeight="false" outlineLevel="0" collapsed="false">
      <c r="D4975" s="144"/>
      <c r="E4975" s="144"/>
      <c r="F4975" s="149" t="e">
        <f aca="false">IF(REF_DT&lt;=LastDay,INDEX(IntraMonth_Buckets,MATCH($A4975,IntraSumMonths,0),1),INDEX(BucketTable,MATCH($A4975,SumMonths,0),1))</f>
        <v>#N/A</v>
      </c>
      <c r="G4975" s="144" t="e">
        <f aca="false">INDEX(Book_Type,MATCH($B4975,Book,0),1)</f>
        <v>#N/A</v>
      </c>
      <c r="H4975" s="144" t="e">
        <f aca="false">$F4975&amp;$C4975</f>
        <v>#N/A</v>
      </c>
    </row>
    <row r="4976" customFormat="false" ht="12.75" hidden="false" customHeight="false" outlineLevel="0" collapsed="false">
      <c r="D4976" s="144"/>
      <c r="E4976" s="144"/>
      <c r="F4976" s="149" t="e">
        <f aca="false">IF(REF_DT&lt;=LastDay,INDEX(IntraMonth_Buckets,MATCH($A4976,IntraSumMonths,0),1),INDEX(BucketTable,MATCH($A4976,SumMonths,0),1))</f>
        <v>#N/A</v>
      </c>
      <c r="G4976" s="144" t="e">
        <f aca="false">INDEX(Book_Type,MATCH($B4976,Book,0),1)</f>
        <v>#N/A</v>
      </c>
      <c r="H4976" s="144" t="e">
        <f aca="false">$F4976&amp;$C4976</f>
        <v>#N/A</v>
      </c>
    </row>
    <row r="4977" customFormat="false" ht="12.75" hidden="false" customHeight="false" outlineLevel="0" collapsed="false">
      <c r="D4977" s="144"/>
      <c r="E4977" s="144"/>
      <c r="F4977" s="149" t="e">
        <f aca="false">IF(REF_DT&lt;=LastDay,INDEX(IntraMonth_Buckets,MATCH($A4977,IntraSumMonths,0),1),INDEX(BucketTable,MATCH($A4977,SumMonths,0),1))</f>
        <v>#N/A</v>
      </c>
      <c r="G4977" s="144" t="e">
        <f aca="false">INDEX(Book_Type,MATCH($B4977,Book,0),1)</f>
        <v>#N/A</v>
      </c>
      <c r="H4977" s="144" t="e">
        <f aca="false">$F4977&amp;$C4977</f>
        <v>#N/A</v>
      </c>
    </row>
    <row r="4978" customFormat="false" ht="12.75" hidden="false" customHeight="false" outlineLevel="0" collapsed="false">
      <c r="D4978" s="144"/>
      <c r="E4978" s="144"/>
      <c r="F4978" s="149" t="e">
        <f aca="false">IF(REF_DT&lt;=LastDay,INDEX(IntraMonth_Buckets,MATCH($A4978,IntraSumMonths,0),1),INDEX(BucketTable,MATCH($A4978,SumMonths,0),1))</f>
        <v>#N/A</v>
      </c>
      <c r="G4978" s="144" t="e">
        <f aca="false">INDEX(Book_Type,MATCH($B4978,Book,0),1)</f>
        <v>#N/A</v>
      </c>
      <c r="H4978" s="144" t="e">
        <f aca="false">$F4978&amp;$C4978</f>
        <v>#N/A</v>
      </c>
    </row>
    <row r="4979" customFormat="false" ht="12.75" hidden="false" customHeight="false" outlineLevel="0" collapsed="false">
      <c r="D4979" s="144"/>
      <c r="E4979" s="144"/>
      <c r="F4979" s="149" t="e">
        <f aca="false">IF(REF_DT&lt;=LastDay,INDEX(IntraMonth_Buckets,MATCH($A4979,IntraSumMonths,0),1),INDEX(BucketTable,MATCH($A4979,SumMonths,0),1))</f>
        <v>#N/A</v>
      </c>
      <c r="G4979" s="144" t="e">
        <f aca="false">INDEX(Book_Type,MATCH($B4979,Book,0),1)</f>
        <v>#N/A</v>
      </c>
      <c r="H4979" s="144" t="e">
        <f aca="false">$F4979&amp;$C4979</f>
        <v>#N/A</v>
      </c>
    </row>
    <row r="4980" customFormat="false" ht="12.75" hidden="false" customHeight="false" outlineLevel="0" collapsed="false">
      <c r="D4980" s="144"/>
      <c r="E4980" s="144"/>
      <c r="F4980" s="149" t="e">
        <f aca="false">IF(REF_DT&lt;=LastDay,INDEX(IntraMonth_Buckets,MATCH($A4980,IntraSumMonths,0),1),INDEX(BucketTable,MATCH($A4980,SumMonths,0),1))</f>
        <v>#N/A</v>
      </c>
      <c r="G4980" s="144" t="e">
        <f aca="false">INDEX(Book_Type,MATCH($B4980,Book,0),1)</f>
        <v>#N/A</v>
      </c>
      <c r="H4980" s="144" t="e">
        <f aca="false">$F4980&amp;$C4980</f>
        <v>#N/A</v>
      </c>
    </row>
    <row r="4981" customFormat="false" ht="12.75" hidden="false" customHeight="false" outlineLevel="0" collapsed="false">
      <c r="D4981" s="144"/>
      <c r="E4981" s="144"/>
      <c r="F4981" s="149" t="e">
        <f aca="false">IF(REF_DT&lt;=LastDay,INDEX(IntraMonth_Buckets,MATCH($A4981,IntraSumMonths,0),1),INDEX(BucketTable,MATCH($A4981,SumMonths,0),1))</f>
        <v>#N/A</v>
      </c>
      <c r="G4981" s="144" t="e">
        <f aca="false">INDEX(Book_Type,MATCH($B4981,Book,0),1)</f>
        <v>#N/A</v>
      </c>
      <c r="H4981" s="144" t="e">
        <f aca="false">$F4981&amp;$C4981</f>
        <v>#N/A</v>
      </c>
    </row>
    <row r="4982" customFormat="false" ht="12.75" hidden="false" customHeight="false" outlineLevel="0" collapsed="false">
      <c r="D4982" s="144"/>
      <c r="E4982" s="144"/>
      <c r="F4982" s="149" t="e">
        <f aca="false">IF(REF_DT&lt;=LastDay,INDEX(IntraMonth_Buckets,MATCH($A4982,IntraSumMonths,0),1),INDEX(BucketTable,MATCH($A4982,SumMonths,0),1))</f>
        <v>#N/A</v>
      </c>
      <c r="G4982" s="144" t="e">
        <f aca="false">INDEX(Book_Type,MATCH($B4982,Book,0),1)</f>
        <v>#N/A</v>
      </c>
      <c r="H4982" s="144" t="e">
        <f aca="false">$F4982&amp;$C4982</f>
        <v>#N/A</v>
      </c>
    </row>
    <row r="4983" customFormat="false" ht="12.75" hidden="false" customHeight="false" outlineLevel="0" collapsed="false">
      <c r="D4983" s="144"/>
      <c r="E4983" s="144"/>
      <c r="F4983" s="149" t="e">
        <f aca="false">IF(REF_DT&lt;=LastDay,INDEX(IntraMonth_Buckets,MATCH($A4983,IntraSumMonths,0),1),INDEX(BucketTable,MATCH($A4983,SumMonths,0),1))</f>
        <v>#N/A</v>
      </c>
      <c r="G4983" s="144" t="e">
        <f aca="false">INDEX(Book_Type,MATCH($B4983,Book,0),1)</f>
        <v>#N/A</v>
      </c>
      <c r="H4983" s="144" t="e">
        <f aca="false">$F4983&amp;$C4983</f>
        <v>#N/A</v>
      </c>
    </row>
    <row r="4984" customFormat="false" ht="12.75" hidden="false" customHeight="false" outlineLevel="0" collapsed="false">
      <c r="D4984" s="144"/>
      <c r="E4984" s="144"/>
      <c r="F4984" s="149" t="e">
        <f aca="false">IF(REF_DT&lt;=LastDay,INDEX(IntraMonth_Buckets,MATCH($A4984,IntraSumMonths,0),1),INDEX(BucketTable,MATCH($A4984,SumMonths,0),1))</f>
        <v>#N/A</v>
      </c>
      <c r="G4984" s="144" t="e">
        <f aca="false">INDEX(Book_Type,MATCH($B4984,Book,0),1)</f>
        <v>#N/A</v>
      </c>
      <c r="H4984" s="144" t="e">
        <f aca="false">$F4984&amp;$C4984</f>
        <v>#N/A</v>
      </c>
    </row>
    <row r="4985" customFormat="false" ht="12.75" hidden="false" customHeight="false" outlineLevel="0" collapsed="false">
      <c r="D4985" s="144"/>
      <c r="E4985" s="144"/>
      <c r="F4985" s="149" t="e">
        <f aca="false">IF(REF_DT&lt;=LastDay,INDEX(IntraMonth_Buckets,MATCH($A4985,IntraSumMonths,0),1),INDEX(BucketTable,MATCH($A4985,SumMonths,0),1))</f>
        <v>#N/A</v>
      </c>
      <c r="G4985" s="144" t="e">
        <f aca="false">INDEX(Book_Type,MATCH($B4985,Book,0),1)</f>
        <v>#N/A</v>
      </c>
      <c r="H4985" s="144" t="e">
        <f aca="false">$F4985&amp;$C4985</f>
        <v>#N/A</v>
      </c>
    </row>
    <row r="4986" customFormat="false" ht="12.75" hidden="false" customHeight="false" outlineLevel="0" collapsed="false">
      <c r="D4986" s="144"/>
      <c r="E4986" s="144"/>
      <c r="F4986" s="149" t="e">
        <f aca="false">IF(REF_DT&lt;=LastDay,INDEX(IntraMonth_Buckets,MATCH($A4986,IntraSumMonths,0),1),INDEX(BucketTable,MATCH($A4986,SumMonths,0),1))</f>
        <v>#N/A</v>
      </c>
      <c r="G4986" s="144" t="e">
        <f aca="false">INDEX(Book_Type,MATCH($B4986,Book,0),1)</f>
        <v>#N/A</v>
      </c>
      <c r="H4986" s="144" t="e">
        <f aca="false">$F4986&amp;$C4986</f>
        <v>#N/A</v>
      </c>
    </row>
    <row r="4987" customFormat="false" ht="12.75" hidden="false" customHeight="false" outlineLevel="0" collapsed="false">
      <c r="D4987" s="144"/>
      <c r="E4987" s="144"/>
      <c r="F4987" s="149" t="e">
        <f aca="false">IF(REF_DT&lt;=LastDay,INDEX(IntraMonth_Buckets,MATCH($A4987,IntraSumMonths,0),1),INDEX(BucketTable,MATCH($A4987,SumMonths,0),1))</f>
        <v>#N/A</v>
      </c>
      <c r="G4987" s="144" t="e">
        <f aca="false">INDEX(Book_Type,MATCH($B4987,Book,0),1)</f>
        <v>#N/A</v>
      </c>
      <c r="H4987" s="144" t="e">
        <f aca="false">$F4987&amp;$C4987</f>
        <v>#N/A</v>
      </c>
    </row>
    <row r="4988" customFormat="false" ht="12.75" hidden="false" customHeight="false" outlineLevel="0" collapsed="false">
      <c r="D4988" s="144"/>
      <c r="E4988" s="144"/>
      <c r="F4988" s="149" t="e">
        <f aca="false">IF(REF_DT&lt;=LastDay,INDEX(IntraMonth_Buckets,MATCH($A4988,IntraSumMonths,0),1),INDEX(BucketTable,MATCH($A4988,SumMonths,0),1))</f>
        <v>#N/A</v>
      </c>
      <c r="G4988" s="144" t="e">
        <f aca="false">INDEX(Book_Type,MATCH($B4988,Book,0),1)</f>
        <v>#N/A</v>
      </c>
      <c r="H4988" s="144" t="e">
        <f aca="false">$F4988&amp;$C4988</f>
        <v>#N/A</v>
      </c>
    </row>
    <row r="4989" customFormat="false" ht="12.75" hidden="false" customHeight="false" outlineLevel="0" collapsed="false">
      <c r="D4989" s="144"/>
      <c r="E4989" s="144"/>
      <c r="F4989" s="149" t="e">
        <f aca="false">IF(REF_DT&lt;=LastDay,INDEX(IntraMonth_Buckets,MATCH($A4989,IntraSumMonths,0),1),INDEX(BucketTable,MATCH($A4989,SumMonths,0),1))</f>
        <v>#N/A</v>
      </c>
      <c r="G4989" s="144" t="e">
        <f aca="false">INDEX(Book_Type,MATCH($B4989,Book,0),1)</f>
        <v>#N/A</v>
      </c>
      <c r="H4989" s="144" t="e">
        <f aca="false">$F4989&amp;$C4989</f>
        <v>#N/A</v>
      </c>
    </row>
    <row r="4990" customFormat="false" ht="12.75" hidden="false" customHeight="false" outlineLevel="0" collapsed="false">
      <c r="D4990" s="144"/>
      <c r="E4990" s="144"/>
      <c r="F4990" s="149" t="e">
        <f aca="false">IF(REF_DT&lt;=LastDay,INDEX(IntraMonth_Buckets,MATCH($A4990,IntraSumMonths,0),1),INDEX(BucketTable,MATCH($A4990,SumMonths,0),1))</f>
        <v>#N/A</v>
      </c>
      <c r="G4990" s="144" t="e">
        <f aca="false">INDEX(Book_Type,MATCH($B4990,Book,0),1)</f>
        <v>#N/A</v>
      </c>
      <c r="H4990" s="144" t="e">
        <f aca="false">$F4990&amp;$C4990</f>
        <v>#N/A</v>
      </c>
    </row>
    <row r="4991" customFormat="false" ht="12.75" hidden="false" customHeight="false" outlineLevel="0" collapsed="false">
      <c r="D4991" s="144"/>
      <c r="E4991" s="144"/>
      <c r="F4991" s="149" t="e">
        <f aca="false">IF(REF_DT&lt;=LastDay,INDEX(IntraMonth_Buckets,MATCH($A4991,IntraSumMonths,0),1),INDEX(BucketTable,MATCH($A4991,SumMonths,0),1))</f>
        <v>#N/A</v>
      </c>
      <c r="G4991" s="144" t="e">
        <f aca="false">INDEX(Book_Type,MATCH($B4991,Book,0),1)</f>
        <v>#N/A</v>
      </c>
      <c r="H4991" s="144" t="e">
        <f aca="false">$F4991&amp;$C4991</f>
        <v>#N/A</v>
      </c>
    </row>
    <row r="4992" customFormat="false" ht="12.75" hidden="false" customHeight="false" outlineLevel="0" collapsed="false">
      <c r="D4992" s="144"/>
      <c r="E4992" s="144"/>
      <c r="F4992" s="149" t="e">
        <f aca="false">IF(REF_DT&lt;=LastDay,INDEX(IntraMonth_Buckets,MATCH($A4992,IntraSumMonths,0),1),INDEX(BucketTable,MATCH($A4992,SumMonths,0),1))</f>
        <v>#N/A</v>
      </c>
      <c r="G4992" s="144" t="e">
        <f aca="false">INDEX(Book_Type,MATCH($B4992,Book,0),1)</f>
        <v>#N/A</v>
      </c>
      <c r="H4992" s="144" t="e">
        <f aca="false">$F4992&amp;$C4992</f>
        <v>#N/A</v>
      </c>
    </row>
    <row r="4993" customFormat="false" ht="12.75" hidden="false" customHeight="false" outlineLevel="0" collapsed="false">
      <c r="D4993" s="144"/>
      <c r="E4993" s="144"/>
      <c r="F4993" s="149" t="e">
        <f aca="false">IF(REF_DT&lt;=LastDay,INDEX(IntraMonth_Buckets,MATCH($A4993,IntraSumMonths,0),1),INDEX(BucketTable,MATCH($A4993,SumMonths,0),1))</f>
        <v>#N/A</v>
      </c>
      <c r="G4993" s="144" t="e">
        <f aca="false">INDEX(Book_Type,MATCH($B4993,Book,0),1)</f>
        <v>#N/A</v>
      </c>
      <c r="H4993" s="144" t="e">
        <f aca="false">$F4993&amp;$C4993</f>
        <v>#N/A</v>
      </c>
    </row>
    <row r="4994" customFormat="false" ht="12.75" hidden="false" customHeight="false" outlineLevel="0" collapsed="false">
      <c r="D4994" s="144"/>
      <c r="E4994" s="144"/>
      <c r="F4994" s="149" t="e">
        <f aca="false">IF(REF_DT&lt;=LastDay,INDEX(IntraMonth_Buckets,MATCH($A4994,IntraSumMonths,0),1),INDEX(BucketTable,MATCH($A4994,SumMonths,0),1))</f>
        <v>#N/A</v>
      </c>
      <c r="G4994" s="144" t="e">
        <f aca="false">INDEX(Book_Type,MATCH($B4994,Book,0),1)</f>
        <v>#N/A</v>
      </c>
      <c r="H4994" s="144" t="e">
        <f aca="false">$F4994&amp;$C4994</f>
        <v>#N/A</v>
      </c>
    </row>
    <row r="4995" customFormat="false" ht="12.75" hidden="false" customHeight="false" outlineLevel="0" collapsed="false">
      <c r="D4995" s="144"/>
      <c r="E4995" s="144"/>
      <c r="F4995" s="149" t="e">
        <f aca="false">IF(REF_DT&lt;=LastDay,INDEX(IntraMonth_Buckets,MATCH($A4995,IntraSumMonths,0),1),INDEX(BucketTable,MATCH($A4995,SumMonths,0),1))</f>
        <v>#N/A</v>
      </c>
      <c r="G4995" s="144" t="e">
        <f aca="false">INDEX(Book_Type,MATCH($B4995,Book,0),1)</f>
        <v>#N/A</v>
      </c>
      <c r="H4995" s="144" t="e">
        <f aca="false">$F4995&amp;$C4995</f>
        <v>#N/A</v>
      </c>
    </row>
    <row r="4996" customFormat="false" ht="12.75" hidden="false" customHeight="false" outlineLevel="0" collapsed="false">
      <c r="D4996" s="144"/>
      <c r="E4996" s="144"/>
      <c r="F4996" s="149" t="e">
        <f aca="false">IF(REF_DT&lt;=LastDay,INDEX(IntraMonth_Buckets,MATCH($A4996,IntraSumMonths,0),1),INDEX(BucketTable,MATCH($A4996,SumMonths,0),1))</f>
        <v>#N/A</v>
      </c>
      <c r="G4996" s="144" t="e">
        <f aca="false">INDEX(Book_Type,MATCH($B4996,Book,0),1)</f>
        <v>#N/A</v>
      </c>
      <c r="H4996" s="144" t="e">
        <f aca="false">$F4996&amp;$C4996</f>
        <v>#N/A</v>
      </c>
    </row>
    <row r="4997" customFormat="false" ht="12.75" hidden="false" customHeight="false" outlineLevel="0" collapsed="false">
      <c r="D4997" s="144"/>
      <c r="E4997" s="144"/>
      <c r="F4997" s="149" t="e">
        <f aca="false">IF(REF_DT&lt;=LastDay,INDEX(IntraMonth_Buckets,MATCH($A4997,IntraSumMonths,0),1),INDEX(BucketTable,MATCH($A4997,SumMonths,0),1))</f>
        <v>#N/A</v>
      </c>
      <c r="G4997" s="144" t="e">
        <f aca="false">INDEX(Book_Type,MATCH($B4997,Book,0),1)</f>
        <v>#N/A</v>
      </c>
      <c r="H4997" s="144" t="e">
        <f aca="false">$F4997&amp;$C4997</f>
        <v>#N/A</v>
      </c>
    </row>
    <row r="4998" customFormat="false" ht="12.75" hidden="false" customHeight="false" outlineLevel="0" collapsed="false">
      <c r="D4998" s="144"/>
      <c r="E4998" s="144"/>
      <c r="F4998" s="149" t="e">
        <f aca="false">IF(REF_DT&lt;=LastDay,INDEX(IntraMonth_Buckets,MATCH($A4998,IntraSumMonths,0),1),INDEX(BucketTable,MATCH($A4998,SumMonths,0),1))</f>
        <v>#N/A</v>
      </c>
      <c r="G4998" s="144" t="e">
        <f aca="false">INDEX(Book_Type,MATCH($B4998,Book,0),1)</f>
        <v>#N/A</v>
      </c>
      <c r="H4998" s="144" t="e">
        <f aca="false">$F4998&amp;$C4998</f>
        <v>#N/A</v>
      </c>
    </row>
    <row r="4999" customFormat="false" ht="12.75" hidden="false" customHeight="false" outlineLevel="0" collapsed="false">
      <c r="D4999" s="144"/>
      <c r="E4999" s="144"/>
      <c r="F4999" s="149" t="e">
        <f aca="false">IF(REF_DT&lt;=LastDay,INDEX(IntraMonth_Buckets,MATCH($A4999,IntraSumMonths,0),1),INDEX(BucketTable,MATCH($A4999,SumMonths,0),1))</f>
        <v>#N/A</v>
      </c>
      <c r="G4999" s="144" t="e">
        <f aca="false">INDEX(Book_Type,MATCH($B4999,Book,0),1)</f>
        <v>#N/A</v>
      </c>
      <c r="H4999" s="144" t="e">
        <f aca="false">$F4999&amp;$C4999</f>
        <v>#N/A</v>
      </c>
    </row>
    <row r="5000" customFormat="false" ht="12.75" hidden="false" customHeight="false" outlineLevel="0" collapsed="false">
      <c r="D5000" s="144"/>
      <c r="E5000" s="144"/>
      <c r="F5000" s="149" t="e">
        <f aca="false">IF(REF_DT&lt;=LastDay,INDEX(IntraMonth_Buckets,MATCH($A5000,IntraSumMonths,0),1),INDEX(BucketTable,MATCH($A5000,SumMonths,0),1))</f>
        <v>#N/A</v>
      </c>
      <c r="G5000" s="144" t="e">
        <f aca="false">INDEX(Book_Type,MATCH($B5000,Book,0),1)</f>
        <v>#N/A</v>
      </c>
      <c r="H5000" s="144" t="e">
        <f aca="false">$F5000&amp;$C5000</f>
        <v>#N/A</v>
      </c>
    </row>
    <row r="5001" customFormat="false" ht="12.75" hidden="false" customHeight="false" outlineLevel="0" collapsed="false">
      <c r="D5001" s="144"/>
      <c r="E5001" s="144"/>
      <c r="F5001" s="149" t="e">
        <f aca="false">IF(REF_DT&lt;=LastDay,INDEX(IntraMonth_Buckets,MATCH($A5001,IntraSumMonths,0),1),INDEX(BucketTable,MATCH($A5001,SumMonths,0),1))</f>
        <v>#N/A</v>
      </c>
      <c r="G5001" s="144" t="e">
        <f aca="false">INDEX(Book_Type,MATCH($B5001,Book,0),1)</f>
        <v>#N/A</v>
      </c>
      <c r="H5001" s="144" t="e">
        <f aca="false">$F5001&amp;$C5001</f>
        <v>#N/A</v>
      </c>
    </row>
    <row r="5002" customFormat="false" ht="12.75" hidden="false" customHeight="false" outlineLevel="0" collapsed="false">
      <c r="D5002" s="144"/>
      <c r="E5002" s="144"/>
      <c r="F5002" s="149" t="e">
        <f aca="false">IF(REF_DT&lt;=LastDay,INDEX(IntraMonth_Buckets,MATCH($A5002,IntraSumMonths,0),1),INDEX(BucketTable,MATCH($A5002,SumMonths,0),1))</f>
        <v>#N/A</v>
      </c>
      <c r="G5002" s="144" t="e">
        <f aca="false">INDEX(Book_Type,MATCH($B5002,Book,0),1)</f>
        <v>#N/A</v>
      </c>
      <c r="H5002" s="144" t="e">
        <f aca="false">$F5002&amp;$C5002</f>
        <v>#N/A</v>
      </c>
    </row>
    <row r="5003" customFormat="false" ht="12.75" hidden="false" customHeight="false" outlineLevel="0" collapsed="false">
      <c r="D5003" s="144"/>
      <c r="E5003" s="144"/>
      <c r="F5003" s="149" t="e">
        <f aca="false">IF(REF_DT&lt;=LastDay,INDEX(IntraMonth_Buckets,MATCH($A5003,IntraSumMonths,0),1),INDEX(BucketTable,MATCH($A5003,SumMonths,0),1))</f>
        <v>#N/A</v>
      </c>
      <c r="G5003" s="144" t="e">
        <f aca="false">INDEX(Book_Type,MATCH($B5003,Book,0),1)</f>
        <v>#N/A</v>
      </c>
      <c r="H5003" s="144" t="e">
        <f aca="false">$F5003&amp;$C5003</f>
        <v>#N/A</v>
      </c>
    </row>
    <row r="5004" customFormat="false" ht="12.75" hidden="false" customHeight="false" outlineLevel="0" collapsed="false">
      <c r="D5004" s="144"/>
      <c r="E5004" s="144"/>
      <c r="F5004" s="149" t="e">
        <f aca="false">IF(REF_DT&lt;=LastDay,INDEX(IntraMonth_Buckets,MATCH($A5004,IntraSumMonths,0),1),INDEX(BucketTable,MATCH($A5004,SumMonths,0),1))</f>
        <v>#N/A</v>
      </c>
      <c r="G5004" s="144" t="e">
        <f aca="false">INDEX(Book_Type,MATCH($B5004,Book,0),1)</f>
        <v>#N/A</v>
      </c>
      <c r="H5004" s="144" t="e">
        <f aca="false">$F5004&amp;$C5004</f>
        <v>#N/A</v>
      </c>
    </row>
    <row r="5005" customFormat="false" ht="12.75" hidden="false" customHeight="false" outlineLevel="0" collapsed="false">
      <c r="D5005" s="144"/>
      <c r="E5005" s="144"/>
      <c r="F5005" s="149" t="e">
        <f aca="false">IF(REF_DT&lt;=LastDay,INDEX(IntraMonth_Buckets,MATCH($A5005,IntraSumMonths,0),1),INDEX(BucketTable,MATCH($A5005,SumMonths,0),1))</f>
        <v>#N/A</v>
      </c>
      <c r="G5005" s="144" t="e">
        <f aca="false">INDEX(Book_Type,MATCH($B5005,Book,0),1)</f>
        <v>#N/A</v>
      </c>
      <c r="H5005" s="144" t="e">
        <f aca="false">$F5005&amp;$C5005</f>
        <v>#N/A</v>
      </c>
    </row>
    <row r="5006" customFormat="false" ht="12.75" hidden="false" customHeight="false" outlineLevel="0" collapsed="false">
      <c r="D5006" s="144"/>
      <c r="E5006" s="144"/>
      <c r="F5006" s="149" t="e">
        <f aca="false">IF(REF_DT&lt;=LastDay,INDEX(IntraMonth_Buckets,MATCH($A5006,IntraSumMonths,0),1),INDEX(BucketTable,MATCH($A5006,SumMonths,0),1))</f>
        <v>#N/A</v>
      </c>
      <c r="G5006" s="144" t="e">
        <f aca="false">INDEX(Book_Type,MATCH($B5006,Book,0),1)</f>
        <v>#N/A</v>
      </c>
      <c r="H5006" s="144" t="e">
        <f aca="false">$F5006&amp;$C5006</f>
        <v>#N/A</v>
      </c>
    </row>
    <row r="5007" customFormat="false" ht="12.75" hidden="false" customHeight="false" outlineLevel="0" collapsed="false">
      <c r="D5007" s="144"/>
      <c r="E5007" s="144"/>
      <c r="F5007" s="149" t="e">
        <f aca="false">IF(REF_DT&lt;=LastDay,INDEX(IntraMonth_Buckets,MATCH($A5007,IntraSumMonths,0),1),INDEX(BucketTable,MATCH($A5007,SumMonths,0),1))</f>
        <v>#N/A</v>
      </c>
      <c r="G5007" s="144" t="e">
        <f aca="false">INDEX(Book_Type,MATCH($B5007,Book,0),1)</f>
        <v>#N/A</v>
      </c>
      <c r="H5007" s="144" t="e">
        <f aca="false">$F5007&amp;$C5007</f>
        <v>#N/A</v>
      </c>
    </row>
    <row r="5008" customFormat="false" ht="12.75" hidden="false" customHeight="false" outlineLevel="0" collapsed="false">
      <c r="D5008" s="144"/>
      <c r="E5008" s="144"/>
      <c r="F5008" s="149" t="e">
        <f aca="false">IF(REF_DT&lt;=LastDay,INDEX(IntraMonth_Buckets,MATCH($A5008,IntraSumMonths,0),1),INDEX(BucketTable,MATCH($A5008,SumMonths,0),1))</f>
        <v>#N/A</v>
      </c>
      <c r="G5008" s="144" t="e">
        <f aca="false">INDEX(Book_Type,MATCH($B5008,Book,0),1)</f>
        <v>#N/A</v>
      </c>
      <c r="H5008" s="144" t="e">
        <f aca="false">$F5008&amp;$C5008</f>
        <v>#N/A</v>
      </c>
    </row>
    <row r="5009" customFormat="false" ht="12.75" hidden="false" customHeight="false" outlineLevel="0" collapsed="false">
      <c r="D5009" s="144"/>
      <c r="E5009" s="144"/>
      <c r="F5009" s="149" t="e">
        <f aca="false">IF(REF_DT&lt;=LastDay,INDEX(IntraMonth_Buckets,MATCH($A5009,IntraSumMonths,0),1),INDEX(BucketTable,MATCH($A5009,SumMonths,0),1))</f>
        <v>#N/A</v>
      </c>
      <c r="G5009" s="144" t="e">
        <f aca="false">INDEX(Book_Type,MATCH($B5009,Book,0),1)</f>
        <v>#N/A</v>
      </c>
      <c r="H5009" s="144" t="e">
        <f aca="false">$F5009&amp;$C5009</f>
        <v>#N/A</v>
      </c>
    </row>
    <row r="5010" customFormat="false" ht="12.75" hidden="false" customHeight="false" outlineLevel="0" collapsed="false">
      <c r="D5010" s="144"/>
      <c r="E5010" s="144"/>
      <c r="F5010" s="149" t="e">
        <f aca="false">IF(REF_DT&lt;=LastDay,INDEX(IntraMonth_Buckets,MATCH($A5010,IntraSumMonths,0),1),INDEX(BucketTable,MATCH($A5010,SumMonths,0),1))</f>
        <v>#N/A</v>
      </c>
      <c r="G5010" s="144" t="e">
        <f aca="false">INDEX(Book_Type,MATCH($B5010,Book,0),1)</f>
        <v>#N/A</v>
      </c>
      <c r="H5010" s="144" t="e">
        <f aca="false">$F5010&amp;$C5010</f>
        <v>#N/A</v>
      </c>
    </row>
    <row r="5011" customFormat="false" ht="12.75" hidden="false" customHeight="false" outlineLevel="0" collapsed="false">
      <c r="D5011" s="144"/>
      <c r="E5011" s="144"/>
      <c r="F5011" s="149" t="e">
        <f aca="false">IF(REF_DT&lt;=LastDay,INDEX(IntraMonth_Buckets,MATCH($A5011,IntraSumMonths,0),1),INDEX(BucketTable,MATCH($A5011,SumMonths,0),1))</f>
        <v>#N/A</v>
      </c>
      <c r="G5011" s="144" t="e">
        <f aca="false">INDEX(Book_Type,MATCH($B5011,Book,0),1)</f>
        <v>#N/A</v>
      </c>
      <c r="H5011" s="144" t="e">
        <f aca="false">$F5011&amp;$C5011</f>
        <v>#N/A</v>
      </c>
    </row>
    <row r="5012" customFormat="false" ht="12.75" hidden="false" customHeight="false" outlineLevel="0" collapsed="false">
      <c r="D5012" s="144"/>
      <c r="E5012" s="144"/>
      <c r="F5012" s="149" t="e">
        <f aca="false">IF(REF_DT&lt;=LastDay,INDEX(IntraMonth_Buckets,MATCH($A5012,IntraSumMonths,0),1),INDEX(BucketTable,MATCH($A5012,SumMonths,0),1))</f>
        <v>#N/A</v>
      </c>
      <c r="G5012" s="144" t="e">
        <f aca="false">INDEX(Book_Type,MATCH($B5012,Book,0),1)</f>
        <v>#N/A</v>
      </c>
      <c r="H5012" s="144" t="e">
        <f aca="false">$F5012&amp;$C5012</f>
        <v>#N/A</v>
      </c>
    </row>
    <row r="5013" customFormat="false" ht="12.75" hidden="false" customHeight="false" outlineLevel="0" collapsed="false">
      <c r="D5013" s="144"/>
      <c r="E5013" s="144"/>
      <c r="F5013" s="149" t="e">
        <f aca="false">IF(REF_DT&lt;=LastDay,INDEX(IntraMonth_Buckets,MATCH($A5013,IntraSumMonths,0),1),INDEX(BucketTable,MATCH($A5013,SumMonths,0),1))</f>
        <v>#N/A</v>
      </c>
      <c r="G5013" s="144" t="e">
        <f aca="false">INDEX(Book_Type,MATCH($B5013,Book,0),1)</f>
        <v>#N/A</v>
      </c>
      <c r="H5013" s="144" t="e">
        <f aca="false">$F5013&amp;$C5013</f>
        <v>#N/A</v>
      </c>
    </row>
    <row r="5014" customFormat="false" ht="12.75" hidden="false" customHeight="false" outlineLevel="0" collapsed="false">
      <c r="D5014" s="144"/>
      <c r="E5014" s="144"/>
      <c r="F5014" s="149" t="e">
        <f aca="false">IF(REF_DT&lt;=LastDay,INDEX(IntraMonth_Buckets,MATCH($A5014,IntraSumMonths,0),1),INDEX(BucketTable,MATCH($A5014,SumMonths,0),1))</f>
        <v>#N/A</v>
      </c>
      <c r="G5014" s="144" t="e">
        <f aca="false">INDEX(Book_Type,MATCH($B5014,Book,0),1)</f>
        <v>#N/A</v>
      </c>
      <c r="H5014" s="144" t="e">
        <f aca="false">$F5014&amp;$C5014</f>
        <v>#N/A</v>
      </c>
    </row>
    <row r="5015" customFormat="false" ht="12.75" hidden="false" customHeight="false" outlineLevel="0" collapsed="false">
      <c r="D5015" s="144"/>
      <c r="E5015" s="144"/>
      <c r="F5015" s="149" t="e">
        <f aca="false">IF(REF_DT&lt;=LastDay,INDEX(IntraMonth_Buckets,MATCH($A5015,IntraSumMonths,0),1),INDEX(BucketTable,MATCH($A5015,SumMonths,0),1))</f>
        <v>#N/A</v>
      </c>
      <c r="G5015" s="144" t="e">
        <f aca="false">INDEX(Book_Type,MATCH($B5015,Book,0),1)</f>
        <v>#N/A</v>
      </c>
      <c r="H5015" s="144" t="e">
        <f aca="false">$F5015&amp;$C5015</f>
        <v>#N/A</v>
      </c>
    </row>
    <row r="5016" customFormat="false" ht="12.75" hidden="false" customHeight="false" outlineLevel="0" collapsed="false">
      <c r="D5016" s="144"/>
      <c r="E5016" s="144"/>
      <c r="F5016" s="149" t="e">
        <f aca="false">IF(REF_DT&lt;=LastDay,INDEX(IntraMonth_Buckets,MATCH($A5016,IntraSumMonths,0),1),INDEX(BucketTable,MATCH($A5016,SumMonths,0),1))</f>
        <v>#N/A</v>
      </c>
      <c r="G5016" s="144" t="e">
        <f aca="false">INDEX(Book_Type,MATCH($B5016,Book,0),1)</f>
        <v>#N/A</v>
      </c>
      <c r="H5016" s="144" t="e">
        <f aca="false">$F5016&amp;$C5016</f>
        <v>#N/A</v>
      </c>
    </row>
    <row r="5017" customFormat="false" ht="12.75" hidden="false" customHeight="false" outlineLevel="0" collapsed="false">
      <c r="D5017" s="144"/>
      <c r="E5017" s="144"/>
      <c r="F5017" s="149" t="e">
        <f aca="false">IF(REF_DT&lt;=LastDay,INDEX(IntraMonth_Buckets,MATCH($A5017,IntraSumMonths,0),1),INDEX(BucketTable,MATCH($A5017,SumMonths,0),1))</f>
        <v>#N/A</v>
      </c>
      <c r="G5017" s="144" t="e">
        <f aca="false">INDEX(Book_Type,MATCH($B5017,Book,0),1)</f>
        <v>#N/A</v>
      </c>
      <c r="H5017" s="144" t="e">
        <f aca="false">$F5017&amp;$C5017</f>
        <v>#N/A</v>
      </c>
    </row>
    <row r="5018" customFormat="false" ht="12.75" hidden="false" customHeight="false" outlineLevel="0" collapsed="false">
      <c r="D5018" s="144"/>
      <c r="E5018" s="144"/>
      <c r="F5018" s="149" t="e">
        <f aca="false">IF(REF_DT&lt;=LastDay,INDEX(IntraMonth_Buckets,MATCH($A5018,IntraSumMonths,0),1),INDEX(BucketTable,MATCH($A5018,SumMonths,0),1))</f>
        <v>#N/A</v>
      </c>
      <c r="G5018" s="144" t="e">
        <f aca="false">INDEX(Book_Type,MATCH($B5018,Book,0),1)</f>
        <v>#N/A</v>
      </c>
      <c r="H5018" s="144" t="e">
        <f aca="false">$F5018&amp;$C5018</f>
        <v>#N/A</v>
      </c>
    </row>
    <row r="5019" customFormat="false" ht="12.75" hidden="false" customHeight="false" outlineLevel="0" collapsed="false">
      <c r="D5019" s="144"/>
      <c r="E5019" s="144"/>
      <c r="F5019" s="149" t="e">
        <f aca="false">IF(REF_DT&lt;=LastDay,INDEX(IntraMonth_Buckets,MATCH($A5019,IntraSumMonths,0),1),INDEX(BucketTable,MATCH($A5019,SumMonths,0),1))</f>
        <v>#N/A</v>
      </c>
      <c r="G5019" s="144" t="e">
        <f aca="false">INDEX(Book_Type,MATCH($B5019,Book,0),1)</f>
        <v>#N/A</v>
      </c>
      <c r="H5019" s="144" t="e">
        <f aca="false">$F5019&amp;$C5019</f>
        <v>#N/A</v>
      </c>
    </row>
    <row r="5020" customFormat="false" ht="12.75" hidden="false" customHeight="false" outlineLevel="0" collapsed="false">
      <c r="D5020" s="144"/>
      <c r="E5020" s="144"/>
      <c r="F5020" s="149" t="e">
        <f aca="false">IF(REF_DT&lt;=LastDay,INDEX(IntraMonth_Buckets,MATCH($A5020,IntraSumMonths,0),1),INDEX(BucketTable,MATCH($A5020,SumMonths,0),1))</f>
        <v>#N/A</v>
      </c>
      <c r="G5020" s="144" t="e">
        <f aca="false">INDEX(Book_Type,MATCH($B5020,Book,0),1)</f>
        <v>#N/A</v>
      </c>
      <c r="H5020" s="144" t="e">
        <f aca="false">$F5020&amp;$C5020</f>
        <v>#N/A</v>
      </c>
    </row>
    <row r="5021" customFormat="false" ht="12.75" hidden="false" customHeight="false" outlineLevel="0" collapsed="false">
      <c r="D5021" s="144"/>
      <c r="E5021" s="144"/>
      <c r="F5021" s="149" t="e">
        <f aca="false">IF(REF_DT&lt;=LastDay,INDEX(IntraMonth_Buckets,MATCH($A5021,IntraSumMonths,0),1),INDEX(BucketTable,MATCH($A5021,SumMonths,0),1))</f>
        <v>#N/A</v>
      </c>
      <c r="G5021" s="144" t="e">
        <f aca="false">INDEX(Book_Type,MATCH($B5021,Book,0),1)</f>
        <v>#N/A</v>
      </c>
      <c r="H5021" s="144" t="e">
        <f aca="false">$F5021&amp;$C5021</f>
        <v>#N/A</v>
      </c>
    </row>
    <row r="5022" customFormat="false" ht="12.75" hidden="false" customHeight="false" outlineLevel="0" collapsed="false">
      <c r="D5022" s="144"/>
      <c r="E5022" s="144"/>
      <c r="F5022" s="149" t="e">
        <f aca="false">IF(REF_DT&lt;=LastDay,INDEX(IntraMonth_Buckets,MATCH($A5022,IntraSumMonths,0),1),INDEX(BucketTable,MATCH($A5022,SumMonths,0),1))</f>
        <v>#N/A</v>
      </c>
      <c r="G5022" s="144" t="e">
        <f aca="false">INDEX(Book_Type,MATCH($B5022,Book,0),1)</f>
        <v>#N/A</v>
      </c>
      <c r="H5022" s="144" t="e">
        <f aca="false">$F5022&amp;$C5022</f>
        <v>#N/A</v>
      </c>
    </row>
    <row r="5023" customFormat="false" ht="12.75" hidden="false" customHeight="false" outlineLevel="0" collapsed="false">
      <c r="D5023" s="144"/>
      <c r="E5023" s="144"/>
      <c r="F5023" s="149" t="e">
        <f aca="false">IF(REF_DT&lt;=LastDay,INDEX(IntraMonth_Buckets,MATCH($A5023,IntraSumMonths,0),1),INDEX(BucketTable,MATCH($A5023,SumMonths,0),1))</f>
        <v>#N/A</v>
      </c>
      <c r="G5023" s="144" t="e">
        <f aca="false">INDEX(Book_Type,MATCH($B5023,Book,0),1)</f>
        <v>#N/A</v>
      </c>
      <c r="H5023" s="144" t="e">
        <f aca="false">$F5023&amp;$C5023</f>
        <v>#N/A</v>
      </c>
    </row>
    <row r="5024" customFormat="false" ht="12.75" hidden="false" customHeight="false" outlineLevel="0" collapsed="false">
      <c r="D5024" s="144"/>
      <c r="E5024" s="144"/>
      <c r="F5024" s="149" t="e">
        <f aca="false">IF(REF_DT&lt;=LastDay,INDEX(IntraMonth_Buckets,MATCH($A5024,IntraSumMonths,0),1),INDEX(BucketTable,MATCH($A5024,SumMonths,0),1))</f>
        <v>#N/A</v>
      </c>
      <c r="G5024" s="144" t="e">
        <f aca="false">INDEX(Book_Type,MATCH($B5024,Book,0),1)</f>
        <v>#N/A</v>
      </c>
      <c r="H5024" s="144" t="e">
        <f aca="false">$F5024&amp;$C5024</f>
        <v>#N/A</v>
      </c>
    </row>
    <row r="5025" customFormat="false" ht="12.75" hidden="false" customHeight="false" outlineLevel="0" collapsed="false">
      <c r="D5025" s="144"/>
      <c r="E5025" s="144"/>
      <c r="F5025" s="149" t="e">
        <f aca="false">IF(REF_DT&lt;=LastDay,INDEX(IntraMonth_Buckets,MATCH($A5025,IntraSumMonths,0),1),INDEX(BucketTable,MATCH($A5025,SumMonths,0),1))</f>
        <v>#N/A</v>
      </c>
      <c r="G5025" s="144" t="e">
        <f aca="false">INDEX(Book_Type,MATCH($B5025,Book,0),1)</f>
        <v>#N/A</v>
      </c>
      <c r="H5025" s="144" t="e">
        <f aca="false">$F5025&amp;$C5025</f>
        <v>#N/A</v>
      </c>
    </row>
    <row r="5026" customFormat="false" ht="12.75" hidden="false" customHeight="false" outlineLevel="0" collapsed="false">
      <c r="D5026" s="144"/>
      <c r="E5026" s="144"/>
      <c r="F5026" s="149" t="e">
        <f aca="false">IF(REF_DT&lt;=LastDay,INDEX(IntraMonth_Buckets,MATCH($A5026,IntraSumMonths,0),1),INDEX(BucketTable,MATCH($A5026,SumMonths,0),1))</f>
        <v>#N/A</v>
      </c>
      <c r="G5026" s="144" t="e">
        <f aca="false">INDEX(Book_Type,MATCH($B5026,Book,0),1)</f>
        <v>#N/A</v>
      </c>
      <c r="H5026" s="144" t="e">
        <f aca="false">$F5026&amp;$C5026</f>
        <v>#N/A</v>
      </c>
    </row>
    <row r="5027" customFormat="false" ht="12.75" hidden="false" customHeight="false" outlineLevel="0" collapsed="false">
      <c r="D5027" s="144"/>
      <c r="E5027" s="144"/>
      <c r="F5027" s="149" t="e">
        <f aca="false">IF(REF_DT&lt;=LastDay,INDEX(IntraMonth_Buckets,MATCH($A5027,IntraSumMonths,0),1),INDEX(BucketTable,MATCH($A5027,SumMonths,0),1))</f>
        <v>#N/A</v>
      </c>
      <c r="G5027" s="144" t="e">
        <f aca="false">INDEX(Book_Type,MATCH($B5027,Book,0),1)</f>
        <v>#N/A</v>
      </c>
      <c r="H5027" s="144" t="e">
        <f aca="false">$F5027&amp;$C5027</f>
        <v>#N/A</v>
      </c>
    </row>
    <row r="5028" customFormat="false" ht="12.75" hidden="false" customHeight="false" outlineLevel="0" collapsed="false">
      <c r="D5028" s="144"/>
      <c r="E5028" s="144"/>
      <c r="F5028" s="149" t="e">
        <f aca="false">IF(REF_DT&lt;=LastDay,INDEX(IntraMonth_Buckets,MATCH($A5028,IntraSumMonths,0),1),INDEX(BucketTable,MATCH($A5028,SumMonths,0),1))</f>
        <v>#N/A</v>
      </c>
      <c r="G5028" s="144" t="e">
        <f aca="false">INDEX(Book_Type,MATCH($B5028,Book,0),1)</f>
        <v>#N/A</v>
      </c>
      <c r="H5028" s="144" t="e">
        <f aca="false">$F5028&amp;$C5028</f>
        <v>#N/A</v>
      </c>
    </row>
    <row r="5029" customFormat="false" ht="12.75" hidden="false" customHeight="false" outlineLevel="0" collapsed="false">
      <c r="D5029" s="144"/>
      <c r="E5029" s="144"/>
      <c r="F5029" s="149" t="e">
        <f aca="false">IF(REF_DT&lt;=LastDay,INDEX(IntraMonth_Buckets,MATCH($A5029,IntraSumMonths,0),1),INDEX(BucketTable,MATCH($A5029,SumMonths,0),1))</f>
        <v>#N/A</v>
      </c>
      <c r="G5029" s="144" t="e">
        <f aca="false">INDEX(Book_Type,MATCH($B5029,Book,0),1)</f>
        <v>#N/A</v>
      </c>
      <c r="H5029" s="144" t="e">
        <f aca="false">$F5029&amp;$C5029</f>
        <v>#N/A</v>
      </c>
    </row>
    <row r="5030" customFormat="false" ht="12.75" hidden="false" customHeight="false" outlineLevel="0" collapsed="false">
      <c r="D5030" s="144"/>
      <c r="E5030" s="144"/>
      <c r="F5030" s="149" t="e">
        <f aca="false">IF(REF_DT&lt;=LastDay,INDEX(IntraMonth_Buckets,MATCH($A5030,IntraSumMonths,0),1),INDEX(BucketTable,MATCH($A5030,SumMonths,0),1))</f>
        <v>#N/A</v>
      </c>
      <c r="G5030" s="144" t="e">
        <f aca="false">INDEX(Book_Type,MATCH($B5030,Book,0),1)</f>
        <v>#N/A</v>
      </c>
      <c r="H5030" s="144" t="e">
        <f aca="false">$F5030&amp;$C5030</f>
        <v>#N/A</v>
      </c>
    </row>
    <row r="5031" customFormat="false" ht="12.75" hidden="false" customHeight="false" outlineLevel="0" collapsed="false">
      <c r="D5031" s="144"/>
      <c r="E5031" s="144"/>
      <c r="F5031" s="149" t="e">
        <f aca="false">IF(REF_DT&lt;=LastDay,INDEX(IntraMonth_Buckets,MATCH($A5031,IntraSumMonths,0),1),INDEX(BucketTable,MATCH($A5031,SumMonths,0),1))</f>
        <v>#N/A</v>
      </c>
      <c r="G5031" s="144" t="e">
        <f aca="false">INDEX(Book_Type,MATCH($B5031,Book,0),1)</f>
        <v>#N/A</v>
      </c>
      <c r="H5031" s="144" t="e">
        <f aca="false">$F5031&amp;$C5031</f>
        <v>#N/A</v>
      </c>
    </row>
    <row r="5032" customFormat="false" ht="12.75" hidden="false" customHeight="false" outlineLevel="0" collapsed="false">
      <c r="D5032" s="144"/>
      <c r="E5032" s="144"/>
      <c r="F5032" s="149" t="e">
        <f aca="false">IF(REF_DT&lt;=LastDay,INDEX(IntraMonth_Buckets,MATCH($A5032,IntraSumMonths,0),1),INDEX(BucketTable,MATCH($A5032,SumMonths,0),1))</f>
        <v>#N/A</v>
      </c>
      <c r="G5032" s="144" t="e">
        <f aca="false">INDEX(Book_Type,MATCH($B5032,Book,0),1)</f>
        <v>#N/A</v>
      </c>
      <c r="H5032" s="144" t="e">
        <f aca="false">$F5032&amp;$C5032</f>
        <v>#N/A</v>
      </c>
    </row>
    <row r="5033" customFormat="false" ht="12.75" hidden="false" customHeight="false" outlineLevel="0" collapsed="false">
      <c r="D5033" s="144"/>
      <c r="E5033" s="144"/>
      <c r="F5033" s="149" t="e">
        <f aca="false">IF(REF_DT&lt;=LastDay,INDEX(IntraMonth_Buckets,MATCH($A5033,IntraSumMonths,0),1),INDEX(BucketTable,MATCH($A5033,SumMonths,0),1))</f>
        <v>#N/A</v>
      </c>
      <c r="G5033" s="144" t="e">
        <f aca="false">INDEX(Book_Type,MATCH($B5033,Book,0),1)</f>
        <v>#N/A</v>
      </c>
      <c r="H5033" s="144" t="e">
        <f aca="false">$F5033&amp;$C5033</f>
        <v>#N/A</v>
      </c>
    </row>
    <row r="5034" customFormat="false" ht="12.75" hidden="false" customHeight="false" outlineLevel="0" collapsed="false">
      <c r="D5034" s="144"/>
      <c r="E5034" s="144"/>
      <c r="F5034" s="149" t="e">
        <f aca="false">IF(REF_DT&lt;=LastDay,INDEX(IntraMonth_Buckets,MATCH($A5034,IntraSumMonths,0),1),INDEX(BucketTable,MATCH($A5034,SumMonths,0),1))</f>
        <v>#N/A</v>
      </c>
      <c r="G5034" s="144" t="e">
        <f aca="false">INDEX(Book_Type,MATCH($B5034,Book,0),1)</f>
        <v>#N/A</v>
      </c>
      <c r="H5034" s="144" t="e">
        <f aca="false">$F5034&amp;$C5034</f>
        <v>#N/A</v>
      </c>
    </row>
    <row r="5035" customFormat="false" ht="12.75" hidden="false" customHeight="false" outlineLevel="0" collapsed="false">
      <c r="D5035" s="144"/>
      <c r="E5035" s="144"/>
      <c r="F5035" s="149" t="e">
        <f aca="false">IF(REF_DT&lt;=LastDay,INDEX(IntraMonth_Buckets,MATCH($A5035,IntraSumMonths,0),1),INDEX(BucketTable,MATCH($A5035,SumMonths,0),1))</f>
        <v>#N/A</v>
      </c>
      <c r="G5035" s="144" t="e">
        <f aca="false">INDEX(Book_Type,MATCH($B5035,Book,0),1)</f>
        <v>#N/A</v>
      </c>
      <c r="H5035" s="144" t="e">
        <f aca="false">$F5035&amp;$C5035</f>
        <v>#N/A</v>
      </c>
    </row>
    <row r="5036" customFormat="false" ht="12.75" hidden="false" customHeight="false" outlineLevel="0" collapsed="false">
      <c r="D5036" s="144"/>
      <c r="E5036" s="144"/>
      <c r="F5036" s="149" t="e">
        <f aca="false">IF(REF_DT&lt;=LastDay,INDEX(IntraMonth_Buckets,MATCH($A5036,IntraSumMonths,0),1),INDEX(BucketTable,MATCH($A5036,SumMonths,0),1))</f>
        <v>#N/A</v>
      </c>
      <c r="G5036" s="144" t="e">
        <f aca="false">INDEX(Book_Type,MATCH($B5036,Book,0),1)</f>
        <v>#N/A</v>
      </c>
      <c r="H5036" s="144" t="e">
        <f aca="false">$F5036&amp;$C5036</f>
        <v>#N/A</v>
      </c>
    </row>
    <row r="5037" customFormat="false" ht="12.75" hidden="false" customHeight="false" outlineLevel="0" collapsed="false">
      <c r="D5037" s="144"/>
      <c r="E5037" s="144"/>
      <c r="F5037" s="149" t="e">
        <f aca="false">IF(REF_DT&lt;=LastDay,INDEX(IntraMonth_Buckets,MATCH($A5037,IntraSumMonths,0),1),INDEX(BucketTable,MATCH($A5037,SumMonths,0),1))</f>
        <v>#N/A</v>
      </c>
      <c r="G5037" s="144" t="e">
        <f aca="false">INDEX(Book_Type,MATCH($B5037,Book,0),1)</f>
        <v>#N/A</v>
      </c>
      <c r="H5037" s="144" t="e">
        <f aca="false">$F5037&amp;$C5037</f>
        <v>#N/A</v>
      </c>
    </row>
    <row r="5038" customFormat="false" ht="12.75" hidden="false" customHeight="false" outlineLevel="0" collapsed="false">
      <c r="D5038" s="144"/>
      <c r="E5038" s="144"/>
      <c r="F5038" s="149" t="e">
        <f aca="false">IF(REF_DT&lt;=LastDay,INDEX(IntraMonth_Buckets,MATCH($A5038,IntraSumMonths,0),1),INDEX(BucketTable,MATCH($A5038,SumMonths,0),1))</f>
        <v>#N/A</v>
      </c>
      <c r="G5038" s="144" t="e">
        <f aca="false">INDEX(Book_Type,MATCH($B5038,Book,0),1)</f>
        <v>#N/A</v>
      </c>
      <c r="H5038" s="144" t="e">
        <f aca="false">$F5038&amp;$C5038</f>
        <v>#N/A</v>
      </c>
    </row>
    <row r="5039" customFormat="false" ht="12.75" hidden="false" customHeight="false" outlineLevel="0" collapsed="false">
      <c r="D5039" s="144"/>
      <c r="E5039" s="144"/>
      <c r="F5039" s="149" t="e">
        <f aca="false">IF(REF_DT&lt;=LastDay,INDEX(IntraMonth_Buckets,MATCH($A5039,IntraSumMonths,0),1),INDEX(BucketTable,MATCH($A5039,SumMonths,0),1))</f>
        <v>#N/A</v>
      </c>
      <c r="G5039" s="144" t="e">
        <f aca="false">INDEX(Book_Type,MATCH($B5039,Book,0),1)</f>
        <v>#N/A</v>
      </c>
      <c r="H5039" s="144" t="e">
        <f aca="false">$F5039&amp;$C5039</f>
        <v>#N/A</v>
      </c>
    </row>
    <row r="5040" customFormat="false" ht="12.75" hidden="false" customHeight="false" outlineLevel="0" collapsed="false">
      <c r="D5040" s="144"/>
      <c r="E5040" s="144"/>
      <c r="F5040" s="149" t="e">
        <f aca="false">IF(REF_DT&lt;=LastDay,INDEX(IntraMonth_Buckets,MATCH($A5040,IntraSumMonths,0),1),INDEX(BucketTable,MATCH($A5040,SumMonths,0),1))</f>
        <v>#N/A</v>
      </c>
      <c r="G5040" s="144" t="e">
        <f aca="false">INDEX(Book_Type,MATCH($B5040,Book,0),1)</f>
        <v>#N/A</v>
      </c>
      <c r="H5040" s="144" t="e">
        <f aca="false">$F5040&amp;$C5040</f>
        <v>#N/A</v>
      </c>
    </row>
    <row r="5041" customFormat="false" ht="12.75" hidden="false" customHeight="false" outlineLevel="0" collapsed="false">
      <c r="D5041" s="144"/>
      <c r="E5041" s="144"/>
      <c r="F5041" s="149" t="e">
        <f aca="false">IF(REF_DT&lt;=LastDay,INDEX(IntraMonth_Buckets,MATCH($A5041,IntraSumMonths,0),1),INDEX(BucketTable,MATCH($A5041,SumMonths,0),1))</f>
        <v>#N/A</v>
      </c>
      <c r="G5041" s="144" t="e">
        <f aca="false">INDEX(Book_Type,MATCH($B5041,Book,0),1)</f>
        <v>#N/A</v>
      </c>
      <c r="H5041" s="144" t="e">
        <f aca="false">$F5041&amp;$C5041</f>
        <v>#N/A</v>
      </c>
    </row>
    <row r="5042" customFormat="false" ht="12.75" hidden="false" customHeight="false" outlineLevel="0" collapsed="false">
      <c r="D5042" s="144"/>
      <c r="E5042" s="144"/>
      <c r="F5042" s="149" t="e">
        <f aca="false">IF(REF_DT&lt;=LastDay,INDEX(IntraMonth_Buckets,MATCH($A5042,IntraSumMonths,0),1),INDEX(BucketTable,MATCH($A5042,SumMonths,0),1))</f>
        <v>#N/A</v>
      </c>
      <c r="G5042" s="144" t="e">
        <f aca="false">INDEX(Book_Type,MATCH($B5042,Book,0),1)</f>
        <v>#N/A</v>
      </c>
      <c r="H5042" s="144" t="e">
        <f aca="false">$F5042&amp;$C5042</f>
        <v>#N/A</v>
      </c>
    </row>
    <row r="5043" customFormat="false" ht="12.75" hidden="false" customHeight="false" outlineLevel="0" collapsed="false">
      <c r="D5043" s="144"/>
      <c r="E5043" s="144"/>
      <c r="F5043" s="149" t="e">
        <f aca="false">IF(REF_DT&lt;=LastDay,INDEX(IntraMonth_Buckets,MATCH($A5043,IntraSumMonths,0),1),INDEX(BucketTable,MATCH($A5043,SumMonths,0),1))</f>
        <v>#N/A</v>
      </c>
      <c r="G5043" s="144" t="e">
        <f aca="false">INDEX(Book_Type,MATCH($B5043,Book,0),1)</f>
        <v>#N/A</v>
      </c>
      <c r="H5043" s="144" t="e">
        <f aca="false">$F5043&amp;$C5043</f>
        <v>#N/A</v>
      </c>
    </row>
    <row r="5044" customFormat="false" ht="12.75" hidden="false" customHeight="false" outlineLevel="0" collapsed="false">
      <c r="D5044" s="144"/>
      <c r="E5044" s="144"/>
      <c r="F5044" s="149" t="e">
        <f aca="false">IF(REF_DT&lt;=LastDay,INDEX(IntraMonth_Buckets,MATCH($A5044,IntraSumMonths,0),1),INDEX(BucketTable,MATCH($A5044,SumMonths,0),1))</f>
        <v>#N/A</v>
      </c>
      <c r="G5044" s="144" t="e">
        <f aca="false">INDEX(Book_Type,MATCH($B5044,Book,0),1)</f>
        <v>#N/A</v>
      </c>
      <c r="H5044" s="144" t="e">
        <f aca="false">$F5044&amp;$C5044</f>
        <v>#N/A</v>
      </c>
    </row>
    <row r="5045" customFormat="false" ht="12.75" hidden="false" customHeight="false" outlineLevel="0" collapsed="false">
      <c r="D5045" s="144"/>
      <c r="E5045" s="144"/>
      <c r="F5045" s="149" t="e">
        <f aca="false">IF(REF_DT&lt;=LastDay,INDEX(IntraMonth_Buckets,MATCH($A5045,IntraSumMonths,0),1),INDEX(BucketTable,MATCH($A5045,SumMonths,0),1))</f>
        <v>#N/A</v>
      </c>
      <c r="G5045" s="144" t="e">
        <f aca="false">INDEX(Book_Type,MATCH($B5045,Book,0),1)</f>
        <v>#N/A</v>
      </c>
      <c r="H5045" s="144" t="e">
        <f aca="false">$F5045&amp;$C5045</f>
        <v>#N/A</v>
      </c>
    </row>
    <row r="5046" customFormat="false" ht="12.75" hidden="false" customHeight="false" outlineLevel="0" collapsed="false">
      <c r="D5046" s="144"/>
      <c r="E5046" s="144"/>
      <c r="F5046" s="149" t="e">
        <f aca="false">IF(REF_DT&lt;=LastDay,INDEX(IntraMonth_Buckets,MATCH($A5046,IntraSumMonths,0),1),INDEX(BucketTable,MATCH($A5046,SumMonths,0),1))</f>
        <v>#N/A</v>
      </c>
      <c r="G5046" s="144" t="e">
        <f aca="false">INDEX(Book_Type,MATCH($B5046,Book,0),1)</f>
        <v>#N/A</v>
      </c>
      <c r="H5046" s="144" t="e">
        <f aca="false">$F5046&amp;$C5046</f>
        <v>#N/A</v>
      </c>
    </row>
    <row r="5047" customFormat="false" ht="12.75" hidden="false" customHeight="false" outlineLevel="0" collapsed="false">
      <c r="D5047" s="144"/>
      <c r="E5047" s="144"/>
      <c r="F5047" s="149" t="e">
        <f aca="false">IF(REF_DT&lt;=LastDay,INDEX(IntraMonth_Buckets,MATCH($A5047,IntraSumMonths,0),1),INDEX(BucketTable,MATCH($A5047,SumMonths,0),1))</f>
        <v>#N/A</v>
      </c>
      <c r="G5047" s="144" t="e">
        <f aca="false">INDEX(Book_Type,MATCH($B5047,Book,0),1)</f>
        <v>#N/A</v>
      </c>
      <c r="H5047" s="144" t="e">
        <f aca="false">$F5047&amp;$C5047</f>
        <v>#N/A</v>
      </c>
    </row>
    <row r="5048" customFormat="false" ht="12.75" hidden="false" customHeight="false" outlineLevel="0" collapsed="false">
      <c r="D5048" s="144"/>
      <c r="E5048" s="144"/>
      <c r="F5048" s="149" t="e">
        <f aca="false">IF(REF_DT&lt;=LastDay,INDEX(IntraMonth_Buckets,MATCH($A5048,IntraSumMonths,0),1),INDEX(BucketTable,MATCH($A5048,SumMonths,0),1))</f>
        <v>#N/A</v>
      </c>
      <c r="G5048" s="144" t="e">
        <f aca="false">INDEX(Book_Type,MATCH($B5048,Book,0),1)</f>
        <v>#N/A</v>
      </c>
      <c r="H5048" s="144" t="e">
        <f aca="false">$F5048&amp;$C5048</f>
        <v>#N/A</v>
      </c>
    </row>
    <row r="5049" customFormat="false" ht="12.75" hidden="false" customHeight="false" outlineLevel="0" collapsed="false">
      <c r="D5049" s="144"/>
      <c r="E5049" s="144"/>
      <c r="F5049" s="149" t="e">
        <f aca="false">IF(REF_DT&lt;=LastDay,INDEX(IntraMonth_Buckets,MATCH($A5049,IntraSumMonths,0),1),INDEX(BucketTable,MATCH($A5049,SumMonths,0),1))</f>
        <v>#N/A</v>
      </c>
      <c r="G5049" s="144" t="e">
        <f aca="false">INDEX(Book_Type,MATCH($B5049,Book,0),1)</f>
        <v>#N/A</v>
      </c>
      <c r="H5049" s="144" t="e">
        <f aca="false">$F5049&amp;$C5049</f>
        <v>#N/A</v>
      </c>
    </row>
    <row r="5050" customFormat="false" ht="12.75" hidden="false" customHeight="false" outlineLevel="0" collapsed="false">
      <c r="D5050" s="144"/>
      <c r="E5050" s="144"/>
      <c r="F5050" s="149" t="e">
        <f aca="false">IF(REF_DT&lt;=LastDay,INDEX(IntraMonth_Buckets,MATCH($A5050,IntraSumMonths,0),1),INDEX(BucketTable,MATCH($A5050,SumMonths,0),1))</f>
        <v>#N/A</v>
      </c>
      <c r="G5050" s="144" t="e">
        <f aca="false">INDEX(Book_Type,MATCH($B5050,Book,0),1)</f>
        <v>#N/A</v>
      </c>
      <c r="H5050" s="144" t="e">
        <f aca="false">$F5050&amp;$C5050</f>
        <v>#N/A</v>
      </c>
    </row>
    <row r="5051" customFormat="false" ht="12.75" hidden="false" customHeight="false" outlineLevel="0" collapsed="false">
      <c r="D5051" s="144"/>
      <c r="E5051" s="144"/>
      <c r="F5051" s="149" t="e">
        <f aca="false">IF(REF_DT&lt;=LastDay,INDEX(IntraMonth_Buckets,MATCH($A5051,IntraSumMonths,0),1),INDEX(BucketTable,MATCH($A5051,SumMonths,0),1))</f>
        <v>#N/A</v>
      </c>
      <c r="G5051" s="144" t="e">
        <f aca="false">INDEX(Book_Type,MATCH($B5051,Book,0),1)</f>
        <v>#N/A</v>
      </c>
      <c r="H5051" s="144" t="e">
        <f aca="false">$F5051&amp;$C5051</f>
        <v>#N/A</v>
      </c>
    </row>
    <row r="5052" customFormat="false" ht="12.75" hidden="false" customHeight="false" outlineLevel="0" collapsed="false">
      <c r="D5052" s="144"/>
      <c r="E5052" s="144"/>
      <c r="F5052" s="149" t="e">
        <f aca="false">IF(REF_DT&lt;=LastDay,INDEX(IntraMonth_Buckets,MATCH($A5052,IntraSumMonths,0),1),INDEX(BucketTable,MATCH($A5052,SumMonths,0),1))</f>
        <v>#N/A</v>
      </c>
      <c r="G5052" s="144" t="e">
        <f aca="false">INDEX(Book_Type,MATCH($B5052,Book,0),1)</f>
        <v>#N/A</v>
      </c>
      <c r="H5052" s="144" t="e">
        <f aca="false">$F5052&amp;$C5052</f>
        <v>#N/A</v>
      </c>
    </row>
    <row r="5053" customFormat="false" ht="12.75" hidden="false" customHeight="false" outlineLevel="0" collapsed="false">
      <c r="D5053" s="144"/>
      <c r="E5053" s="144"/>
      <c r="F5053" s="149" t="e">
        <f aca="false">IF(REF_DT&lt;=LastDay,INDEX(IntraMonth_Buckets,MATCH($A5053,IntraSumMonths,0),1),INDEX(BucketTable,MATCH($A5053,SumMonths,0),1))</f>
        <v>#N/A</v>
      </c>
      <c r="G5053" s="144" t="e">
        <f aca="false">INDEX(Book_Type,MATCH($B5053,Book,0),1)</f>
        <v>#N/A</v>
      </c>
      <c r="H5053" s="144" t="e">
        <f aca="false">$F5053&amp;$C5053</f>
        <v>#N/A</v>
      </c>
    </row>
    <row r="5054" customFormat="false" ht="12.75" hidden="false" customHeight="false" outlineLevel="0" collapsed="false">
      <c r="D5054" s="144"/>
      <c r="E5054" s="144"/>
      <c r="F5054" s="149" t="e">
        <f aca="false">IF(REF_DT&lt;=LastDay,INDEX(IntraMonth_Buckets,MATCH($A5054,IntraSumMonths,0),1),INDEX(BucketTable,MATCH($A5054,SumMonths,0),1))</f>
        <v>#N/A</v>
      </c>
      <c r="G5054" s="144" t="e">
        <f aca="false">INDEX(Book_Type,MATCH($B5054,Book,0),1)</f>
        <v>#N/A</v>
      </c>
      <c r="H5054" s="144" t="e">
        <f aca="false">$F5054&amp;$C5054</f>
        <v>#N/A</v>
      </c>
    </row>
    <row r="5055" customFormat="false" ht="12.75" hidden="false" customHeight="false" outlineLevel="0" collapsed="false">
      <c r="D5055" s="144"/>
      <c r="E5055" s="144"/>
      <c r="F5055" s="149" t="e">
        <f aca="false">IF(REF_DT&lt;=LastDay,INDEX(IntraMonth_Buckets,MATCH($A5055,IntraSumMonths,0),1),INDEX(BucketTable,MATCH($A5055,SumMonths,0),1))</f>
        <v>#N/A</v>
      </c>
      <c r="G5055" s="144" t="e">
        <f aca="false">INDEX(Book_Type,MATCH($B5055,Book,0),1)</f>
        <v>#N/A</v>
      </c>
      <c r="H5055" s="144" t="e">
        <f aca="false">$F5055&amp;$C5055</f>
        <v>#N/A</v>
      </c>
    </row>
    <row r="5056" customFormat="false" ht="12.75" hidden="false" customHeight="false" outlineLevel="0" collapsed="false">
      <c r="D5056" s="144"/>
      <c r="E5056" s="144"/>
      <c r="F5056" s="149" t="e">
        <f aca="false">IF(REF_DT&lt;=LastDay,INDEX(IntraMonth_Buckets,MATCH($A5056,IntraSumMonths,0),1),INDEX(BucketTable,MATCH($A5056,SumMonths,0),1))</f>
        <v>#N/A</v>
      </c>
      <c r="G5056" s="144" t="e">
        <f aca="false">INDEX(Book_Type,MATCH($B5056,Book,0),1)</f>
        <v>#N/A</v>
      </c>
      <c r="H5056" s="144" t="e">
        <f aca="false">$F5056&amp;$C5056</f>
        <v>#N/A</v>
      </c>
    </row>
    <row r="5057" customFormat="false" ht="12.75" hidden="false" customHeight="false" outlineLevel="0" collapsed="false">
      <c r="D5057" s="144"/>
      <c r="E5057" s="144"/>
      <c r="F5057" s="149" t="e">
        <f aca="false">IF(REF_DT&lt;=LastDay,INDEX(IntraMonth_Buckets,MATCH($A5057,IntraSumMonths,0),1),INDEX(BucketTable,MATCH($A5057,SumMonths,0),1))</f>
        <v>#N/A</v>
      </c>
      <c r="G5057" s="144" t="e">
        <f aca="false">INDEX(Book_Type,MATCH($B5057,Book,0),1)</f>
        <v>#N/A</v>
      </c>
      <c r="H5057" s="144" t="e">
        <f aca="false">$F5057&amp;$C5057</f>
        <v>#N/A</v>
      </c>
    </row>
    <row r="5058" customFormat="false" ht="12.75" hidden="false" customHeight="false" outlineLevel="0" collapsed="false">
      <c r="D5058" s="144"/>
      <c r="E5058" s="144"/>
      <c r="F5058" s="149" t="e">
        <f aca="false">IF(REF_DT&lt;=LastDay,INDEX(IntraMonth_Buckets,MATCH($A5058,IntraSumMonths,0),1),INDEX(BucketTable,MATCH($A5058,SumMonths,0),1))</f>
        <v>#N/A</v>
      </c>
      <c r="G5058" s="144" t="e">
        <f aca="false">INDEX(Book_Type,MATCH($B5058,Book,0),1)</f>
        <v>#N/A</v>
      </c>
      <c r="H5058" s="144" t="e">
        <f aca="false">$F5058&amp;$C5058</f>
        <v>#N/A</v>
      </c>
    </row>
    <row r="5059" customFormat="false" ht="12.75" hidden="false" customHeight="false" outlineLevel="0" collapsed="false">
      <c r="D5059" s="144"/>
      <c r="E5059" s="144"/>
      <c r="F5059" s="149" t="e">
        <f aca="false">IF(REF_DT&lt;=LastDay,INDEX(IntraMonth_Buckets,MATCH($A5059,IntraSumMonths,0),1),INDEX(BucketTable,MATCH($A5059,SumMonths,0),1))</f>
        <v>#N/A</v>
      </c>
      <c r="G5059" s="144" t="e">
        <f aca="false">INDEX(Book_Type,MATCH($B5059,Book,0),1)</f>
        <v>#N/A</v>
      </c>
      <c r="H5059" s="144" t="e">
        <f aca="false">$F5059&amp;$C5059</f>
        <v>#N/A</v>
      </c>
    </row>
    <row r="5060" customFormat="false" ht="12.75" hidden="false" customHeight="false" outlineLevel="0" collapsed="false">
      <c r="D5060" s="144"/>
      <c r="E5060" s="144"/>
      <c r="F5060" s="149" t="e">
        <f aca="false">IF(REF_DT&lt;=LastDay,INDEX(IntraMonth_Buckets,MATCH($A5060,IntraSumMonths,0),1),INDEX(BucketTable,MATCH($A5060,SumMonths,0),1))</f>
        <v>#N/A</v>
      </c>
      <c r="G5060" s="144" t="e">
        <f aca="false">INDEX(Book_Type,MATCH($B5060,Book,0),1)</f>
        <v>#N/A</v>
      </c>
      <c r="H5060" s="144" t="e">
        <f aca="false">$F5060&amp;$C5060</f>
        <v>#N/A</v>
      </c>
    </row>
    <row r="5061" customFormat="false" ht="12.75" hidden="false" customHeight="false" outlineLevel="0" collapsed="false">
      <c r="D5061" s="144"/>
      <c r="E5061" s="144"/>
      <c r="F5061" s="149" t="e">
        <f aca="false">IF(REF_DT&lt;=LastDay,INDEX(IntraMonth_Buckets,MATCH($A5061,IntraSumMonths,0),1),INDEX(BucketTable,MATCH($A5061,SumMonths,0),1))</f>
        <v>#N/A</v>
      </c>
      <c r="G5061" s="144" t="e">
        <f aca="false">INDEX(Book_Type,MATCH($B5061,Book,0),1)</f>
        <v>#N/A</v>
      </c>
      <c r="H5061" s="144" t="e">
        <f aca="false">$F5061&amp;$C5061</f>
        <v>#N/A</v>
      </c>
    </row>
    <row r="5062" customFormat="false" ht="12.75" hidden="false" customHeight="false" outlineLevel="0" collapsed="false">
      <c r="D5062" s="144"/>
      <c r="E5062" s="144"/>
      <c r="F5062" s="149" t="e">
        <f aca="false">IF(REF_DT&lt;=LastDay,INDEX(IntraMonth_Buckets,MATCH($A5062,IntraSumMonths,0),1),INDEX(BucketTable,MATCH($A5062,SumMonths,0),1))</f>
        <v>#N/A</v>
      </c>
      <c r="G5062" s="144" t="e">
        <f aca="false">INDEX(Book_Type,MATCH($B5062,Book,0),1)</f>
        <v>#N/A</v>
      </c>
      <c r="H5062" s="144" t="e">
        <f aca="false">$F5062&amp;$C5062</f>
        <v>#N/A</v>
      </c>
    </row>
    <row r="5063" customFormat="false" ht="12.75" hidden="false" customHeight="false" outlineLevel="0" collapsed="false">
      <c r="D5063" s="144"/>
      <c r="E5063" s="144"/>
      <c r="F5063" s="149" t="e">
        <f aca="false">IF(REF_DT&lt;=LastDay,INDEX(IntraMonth_Buckets,MATCH($A5063,IntraSumMonths,0),1),INDEX(BucketTable,MATCH($A5063,SumMonths,0),1))</f>
        <v>#N/A</v>
      </c>
      <c r="G5063" s="144" t="e">
        <f aca="false">INDEX(Book_Type,MATCH($B5063,Book,0),1)</f>
        <v>#N/A</v>
      </c>
      <c r="H5063" s="144" t="e">
        <f aca="false">$F5063&amp;$C5063</f>
        <v>#N/A</v>
      </c>
    </row>
    <row r="5064" customFormat="false" ht="12.75" hidden="false" customHeight="false" outlineLevel="0" collapsed="false">
      <c r="D5064" s="144"/>
      <c r="E5064" s="144"/>
      <c r="F5064" s="149" t="e">
        <f aca="false">IF(REF_DT&lt;=LastDay,INDEX(IntraMonth_Buckets,MATCH($A5064,IntraSumMonths,0),1),INDEX(BucketTable,MATCH($A5064,SumMonths,0),1))</f>
        <v>#N/A</v>
      </c>
      <c r="G5064" s="144" t="e">
        <f aca="false">INDEX(Book_Type,MATCH($B5064,Book,0),1)</f>
        <v>#N/A</v>
      </c>
      <c r="H5064" s="144" t="e">
        <f aca="false">$F5064&amp;$C5064</f>
        <v>#N/A</v>
      </c>
    </row>
    <row r="5065" customFormat="false" ht="12.75" hidden="false" customHeight="false" outlineLevel="0" collapsed="false">
      <c r="D5065" s="144"/>
      <c r="E5065" s="144"/>
      <c r="F5065" s="149" t="e">
        <f aca="false">IF(REF_DT&lt;=LastDay,INDEX(IntraMonth_Buckets,MATCH($A5065,IntraSumMonths,0),1),INDEX(BucketTable,MATCH($A5065,SumMonths,0),1))</f>
        <v>#N/A</v>
      </c>
      <c r="G5065" s="144" t="e">
        <f aca="false">INDEX(Book_Type,MATCH($B5065,Book,0),1)</f>
        <v>#N/A</v>
      </c>
      <c r="H5065" s="144" t="e">
        <f aca="false">$F5065&amp;$C5065</f>
        <v>#N/A</v>
      </c>
    </row>
    <row r="5066" customFormat="false" ht="12.75" hidden="false" customHeight="false" outlineLevel="0" collapsed="false">
      <c r="D5066" s="144"/>
      <c r="E5066" s="144"/>
      <c r="F5066" s="149" t="e">
        <f aca="false">IF(REF_DT&lt;=LastDay,INDEX(IntraMonth_Buckets,MATCH($A5066,IntraSumMonths,0),1),INDEX(BucketTable,MATCH($A5066,SumMonths,0),1))</f>
        <v>#N/A</v>
      </c>
      <c r="G5066" s="144" t="e">
        <f aca="false">INDEX(Book_Type,MATCH($B5066,Book,0),1)</f>
        <v>#N/A</v>
      </c>
      <c r="H5066" s="144" t="e">
        <f aca="false">$F5066&amp;$C5066</f>
        <v>#N/A</v>
      </c>
    </row>
    <row r="5067" customFormat="false" ht="12.75" hidden="false" customHeight="false" outlineLevel="0" collapsed="false">
      <c r="D5067" s="144"/>
      <c r="E5067" s="144"/>
      <c r="F5067" s="149" t="e">
        <f aca="false">IF(REF_DT&lt;=LastDay,INDEX(IntraMonth_Buckets,MATCH($A5067,IntraSumMonths,0),1),INDEX(BucketTable,MATCH($A5067,SumMonths,0),1))</f>
        <v>#N/A</v>
      </c>
      <c r="G5067" s="144" t="e">
        <f aca="false">INDEX(Book_Type,MATCH($B5067,Book,0),1)</f>
        <v>#N/A</v>
      </c>
      <c r="H5067" s="144" t="e">
        <f aca="false">$F5067&amp;$C5067</f>
        <v>#N/A</v>
      </c>
    </row>
    <row r="5068" customFormat="false" ht="12.75" hidden="false" customHeight="false" outlineLevel="0" collapsed="false">
      <c r="D5068" s="144"/>
      <c r="E5068" s="144"/>
      <c r="F5068" s="149" t="e">
        <f aca="false">IF(REF_DT&lt;=LastDay,INDEX(IntraMonth_Buckets,MATCH($A5068,IntraSumMonths,0),1),INDEX(BucketTable,MATCH($A5068,SumMonths,0),1))</f>
        <v>#N/A</v>
      </c>
      <c r="G5068" s="144" t="e">
        <f aca="false">INDEX(Book_Type,MATCH($B5068,Book,0),1)</f>
        <v>#N/A</v>
      </c>
      <c r="H5068" s="144" t="e">
        <f aca="false">$F5068&amp;$C5068</f>
        <v>#N/A</v>
      </c>
    </row>
    <row r="5069" customFormat="false" ht="12.75" hidden="false" customHeight="false" outlineLevel="0" collapsed="false">
      <c r="D5069" s="144"/>
      <c r="E5069" s="144"/>
      <c r="F5069" s="149" t="e">
        <f aca="false">IF(REF_DT&lt;=LastDay,INDEX(IntraMonth_Buckets,MATCH($A5069,IntraSumMonths,0),1),INDEX(BucketTable,MATCH($A5069,SumMonths,0),1))</f>
        <v>#N/A</v>
      </c>
      <c r="G5069" s="144" t="e">
        <f aca="false">INDEX(Book_Type,MATCH($B5069,Book,0),1)</f>
        <v>#N/A</v>
      </c>
      <c r="H5069" s="144" t="e">
        <f aca="false">$F5069&amp;$C5069</f>
        <v>#N/A</v>
      </c>
    </row>
    <row r="5070" customFormat="false" ht="12.75" hidden="false" customHeight="false" outlineLevel="0" collapsed="false">
      <c r="D5070" s="144"/>
      <c r="E5070" s="144"/>
      <c r="F5070" s="149" t="e">
        <f aca="false">IF(REF_DT&lt;=LastDay,INDEX(IntraMonth_Buckets,MATCH($A5070,IntraSumMonths,0),1),INDEX(BucketTable,MATCH($A5070,SumMonths,0),1))</f>
        <v>#N/A</v>
      </c>
      <c r="G5070" s="144" t="e">
        <f aca="false">INDEX(Book_Type,MATCH($B5070,Book,0),1)</f>
        <v>#N/A</v>
      </c>
      <c r="H5070" s="144" t="e">
        <f aca="false">$F5070&amp;$C5070</f>
        <v>#N/A</v>
      </c>
    </row>
    <row r="5071" customFormat="false" ht="12.75" hidden="false" customHeight="false" outlineLevel="0" collapsed="false">
      <c r="D5071" s="144"/>
      <c r="E5071" s="144"/>
      <c r="F5071" s="149" t="e">
        <f aca="false">IF(REF_DT&lt;=LastDay,INDEX(IntraMonth_Buckets,MATCH($A5071,IntraSumMonths,0),1),INDEX(BucketTable,MATCH($A5071,SumMonths,0),1))</f>
        <v>#N/A</v>
      </c>
      <c r="G5071" s="144" t="e">
        <f aca="false">INDEX(Book_Type,MATCH($B5071,Book,0),1)</f>
        <v>#N/A</v>
      </c>
      <c r="H5071" s="144" t="e">
        <f aca="false">$F5071&amp;$C5071</f>
        <v>#N/A</v>
      </c>
    </row>
    <row r="5072" customFormat="false" ht="12.75" hidden="false" customHeight="false" outlineLevel="0" collapsed="false">
      <c r="D5072" s="144"/>
      <c r="E5072" s="144"/>
      <c r="F5072" s="149" t="e">
        <f aca="false">IF(REF_DT&lt;=LastDay,INDEX(IntraMonth_Buckets,MATCH($A5072,IntraSumMonths,0),1),INDEX(BucketTable,MATCH($A5072,SumMonths,0),1))</f>
        <v>#N/A</v>
      </c>
      <c r="G5072" s="144" t="e">
        <f aca="false">INDEX(Book_Type,MATCH($B5072,Book,0),1)</f>
        <v>#N/A</v>
      </c>
      <c r="H5072" s="144" t="e">
        <f aca="false">$F5072&amp;$C5072</f>
        <v>#N/A</v>
      </c>
    </row>
    <row r="5073" customFormat="false" ht="12.75" hidden="false" customHeight="false" outlineLevel="0" collapsed="false">
      <c r="D5073" s="144"/>
      <c r="E5073" s="144"/>
      <c r="F5073" s="149" t="e">
        <f aca="false">IF(REF_DT&lt;=LastDay,INDEX(IntraMonth_Buckets,MATCH($A5073,IntraSumMonths,0),1),INDEX(BucketTable,MATCH($A5073,SumMonths,0),1))</f>
        <v>#N/A</v>
      </c>
      <c r="G5073" s="144" t="e">
        <f aca="false">INDEX(Book_Type,MATCH($B5073,Book,0),1)</f>
        <v>#N/A</v>
      </c>
      <c r="H5073" s="144" t="e">
        <f aca="false">$F5073&amp;$C5073</f>
        <v>#N/A</v>
      </c>
    </row>
    <row r="5074" customFormat="false" ht="12.75" hidden="false" customHeight="false" outlineLevel="0" collapsed="false">
      <c r="D5074" s="144"/>
      <c r="E5074" s="144"/>
      <c r="F5074" s="149" t="e">
        <f aca="false">IF(REF_DT&lt;=LastDay,INDEX(IntraMonth_Buckets,MATCH($A5074,IntraSumMonths,0),1),INDEX(BucketTable,MATCH($A5074,SumMonths,0),1))</f>
        <v>#N/A</v>
      </c>
      <c r="G5074" s="144" t="e">
        <f aca="false">INDEX(Book_Type,MATCH($B5074,Book,0),1)</f>
        <v>#N/A</v>
      </c>
      <c r="H5074" s="144" t="e">
        <f aca="false">$F5074&amp;$C5074</f>
        <v>#N/A</v>
      </c>
    </row>
    <row r="5075" customFormat="false" ht="12.75" hidden="false" customHeight="false" outlineLevel="0" collapsed="false">
      <c r="D5075" s="144"/>
      <c r="E5075" s="144"/>
      <c r="F5075" s="149" t="e">
        <f aca="false">IF(REF_DT&lt;=LastDay,INDEX(IntraMonth_Buckets,MATCH($A5075,IntraSumMonths,0),1),INDEX(BucketTable,MATCH($A5075,SumMonths,0),1))</f>
        <v>#N/A</v>
      </c>
      <c r="G5075" s="144" t="e">
        <f aca="false">INDEX(Book_Type,MATCH($B5075,Book,0),1)</f>
        <v>#N/A</v>
      </c>
      <c r="H5075" s="144" t="e">
        <f aca="false">$F5075&amp;$C5075</f>
        <v>#N/A</v>
      </c>
    </row>
    <row r="5076" customFormat="false" ht="12.75" hidden="false" customHeight="false" outlineLevel="0" collapsed="false">
      <c r="D5076" s="144"/>
      <c r="E5076" s="144"/>
      <c r="F5076" s="149" t="e">
        <f aca="false">IF(REF_DT&lt;=LastDay,INDEX(IntraMonth_Buckets,MATCH($A5076,IntraSumMonths,0),1),INDEX(BucketTable,MATCH($A5076,SumMonths,0),1))</f>
        <v>#N/A</v>
      </c>
      <c r="G5076" s="144" t="e">
        <f aca="false">INDEX(Book_Type,MATCH($B5076,Book,0),1)</f>
        <v>#N/A</v>
      </c>
      <c r="H5076" s="144" t="e">
        <f aca="false">$F5076&amp;$C5076</f>
        <v>#N/A</v>
      </c>
    </row>
    <row r="5077" customFormat="false" ht="12.75" hidden="false" customHeight="false" outlineLevel="0" collapsed="false">
      <c r="D5077" s="144"/>
      <c r="E5077" s="144"/>
      <c r="F5077" s="149" t="e">
        <f aca="false">IF(REF_DT&lt;=LastDay,INDEX(IntraMonth_Buckets,MATCH($A5077,IntraSumMonths,0),1),INDEX(BucketTable,MATCH($A5077,SumMonths,0),1))</f>
        <v>#N/A</v>
      </c>
      <c r="G5077" s="144" t="e">
        <f aca="false">INDEX(Book_Type,MATCH($B5077,Book,0),1)</f>
        <v>#N/A</v>
      </c>
      <c r="H5077" s="144" t="e">
        <f aca="false">$F5077&amp;$C5077</f>
        <v>#N/A</v>
      </c>
    </row>
    <row r="5078" customFormat="false" ht="12.75" hidden="false" customHeight="false" outlineLevel="0" collapsed="false">
      <c r="D5078" s="144"/>
      <c r="E5078" s="144"/>
      <c r="F5078" s="149" t="e">
        <f aca="false">IF(REF_DT&lt;=LastDay,INDEX(IntraMonth_Buckets,MATCH($A5078,IntraSumMonths,0),1),INDEX(BucketTable,MATCH($A5078,SumMonths,0),1))</f>
        <v>#N/A</v>
      </c>
      <c r="G5078" s="144" t="e">
        <f aca="false">INDEX(Book_Type,MATCH($B5078,Book,0),1)</f>
        <v>#N/A</v>
      </c>
      <c r="H5078" s="144" t="e">
        <f aca="false">$F5078&amp;$C5078</f>
        <v>#N/A</v>
      </c>
    </row>
    <row r="5079" customFormat="false" ht="12.75" hidden="false" customHeight="false" outlineLevel="0" collapsed="false">
      <c r="D5079" s="144"/>
      <c r="E5079" s="144"/>
      <c r="F5079" s="149" t="e">
        <f aca="false">IF(REF_DT&lt;=LastDay,INDEX(IntraMonth_Buckets,MATCH($A5079,IntraSumMonths,0),1),INDEX(BucketTable,MATCH($A5079,SumMonths,0),1))</f>
        <v>#N/A</v>
      </c>
      <c r="G5079" s="144" t="e">
        <f aca="false">INDEX(Book_Type,MATCH($B5079,Book,0),1)</f>
        <v>#N/A</v>
      </c>
      <c r="H5079" s="144" t="e">
        <f aca="false">$F5079&amp;$C5079</f>
        <v>#N/A</v>
      </c>
    </row>
    <row r="5080" customFormat="false" ht="12.75" hidden="false" customHeight="false" outlineLevel="0" collapsed="false">
      <c r="D5080" s="144"/>
      <c r="E5080" s="144"/>
      <c r="F5080" s="149" t="e">
        <f aca="false">IF(REF_DT&lt;=LastDay,INDEX(IntraMonth_Buckets,MATCH($A5080,IntraSumMonths,0),1),INDEX(BucketTable,MATCH($A5080,SumMonths,0),1))</f>
        <v>#N/A</v>
      </c>
      <c r="G5080" s="144" t="e">
        <f aca="false">INDEX(Book_Type,MATCH($B5080,Book,0),1)</f>
        <v>#N/A</v>
      </c>
      <c r="H5080" s="144" t="e">
        <f aca="false">$F5080&amp;$C5080</f>
        <v>#N/A</v>
      </c>
    </row>
    <row r="5081" customFormat="false" ht="12.75" hidden="false" customHeight="false" outlineLevel="0" collapsed="false">
      <c r="D5081" s="144"/>
      <c r="E5081" s="144"/>
      <c r="F5081" s="149" t="e">
        <f aca="false">IF(REF_DT&lt;=LastDay,INDEX(IntraMonth_Buckets,MATCH($A5081,IntraSumMonths,0),1),INDEX(BucketTable,MATCH($A5081,SumMonths,0),1))</f>
        <v>#N/A</v>
      </c>
      <c r="G5081" s="144" t="e">
        <f aca="false">INDEX(Book_Type,MATCH($B5081,Book,0),1)</f>
        <v>#N/A</v>
      </c>
      <c r="H5081" s="144" t="e">
        <f aca="false">$F5081&amp;$C5081</f>
        <v>#N/A</v>
      </c>
    </row>
    <row r="5082" customFormat="false" ht="12.75" hidden="false" customHeight="false" outlineLevel="0" collapsed="false">
      <c r="D5082" s="144"/>
      <c r="E5082" s="144"/>
      <c r="F5082" s="149" t="e">
        <f aca="false">IF(REF_DT&lt;=LastDay,INDEX(IntraMonth_Buckets,MATCH($A5082,IntraSumMonths,0),1),INDEX(BucketTable,MATCH($A5082,SumMonths,0),1))</f>
        <v>#N/A</v>
      </c>
      <c r="G5082" s="144" t="e">
        <f aca="false">INDEX(Book_Type,MATCH($B5082,Book,0),1)</f>
        <v>#N/A</v>
      </c>
      <c r="H5082" s="144" t="e">
        <f aca="false">$F5082&amp;$C5082</f>
        <v>#N/A</v>
      </c>
    </row>
    <row r="5083" customFormat="false" ht="12.75" hidden="false" customHeight="false" outlineLevel="0" collapsed="false">
      <c r="D5083" s="144"/>
      <c r="E5083" s="144"/>
      <c r="F5083" s="149" t="e">
        <f aca="false">IF(REF_DT&lt;=LastDay,INDEX(IntraMonth_Buckets,MATCH($A5083,IntraSumMonths,0),1),INDEX(BucketTable,MATCH($A5083,SumMonths,0),1))</f>
        <v>#N/A</v>
      </c>
      <c r="G5083" s="144" t="e">
        <f aca="false">INDEX(Book_Type,MATCH($B5083,Book,0),1)</f>
        <v>#N/A</v>
      </c>
      <c r="H5083" s="144" t="e">
        <f aca="false">$F5083&amp;$C5083</f>
        <v>#N/A</v>
      </c>
    </row>
    <row r="5084" customFormat="false" ht="12.75" hidden="false" customHeight="false" outlineLevel="0" collapsed="false">
      <c r="D5084" s="144"/>
      <c r="E5084" s="144"/>
      <c r="F5084" s="149" t="e">
        <f aca="false">IF(REF_DT&lt;=LastDay,INDEX(IntraMonth_Buckets,MATCH($A5084,IntraSumMonths,0),1),INDEX(BucketTable,MATCH($A5084,SumMonths,0),1))</f>
        <v>#N/A</v>
      </c>
      <c r="G5084" s="144" t="e">
        <f aca="false">INDEX(Book_Type,MATCH($B5084,Book,0),1)</f>
        <v>#N/A</v>
      </c>
      <c r="H5084" s="144" t="e">
        <f aca="false">$F5084&amp;$C5084</f>
        <v>#N/A</v>
      </c>
    </row>
    <row r="5085" customFormat="false" ht="12.75" hidden="false" customHeight="false" outlineLevel="0" collapsed="false">
      <c r="D5085" s="144"/>
      <c r="E5085" s="144"/>
      <c r="F5085" s="149" t="e">
        <f aca="false">IF(REF_DT&lt;=LastDay,INDEX(IntraMonth_Buckets,MATCH($A5085,IntraSumMonths,0),1),INDEX(BucketTable,MATCH($A5085,SumMonths,0),1))</f>
        <v>#N/A</v>
      </c>
      <c r="G5085" s="144" t="e">
        <f aca="false">INDEX(Book_Type,MATCH($B5085,Book,0),1)</f>
        <v>#N/A</v>
      </c>
      <c r="H5085" s="144" t="e">
        <f aca="false">$F5085&amp;$C5085</f>
        <v>#N/A</v>
      </c>
    </row>
    <row r="5086" customFormat="false" ht="12.75" hidden="false" customHeight="false" outlineLevel="0" collapsed="false">
      <c r="D5086" s="144"/>
      <c r="E5086" s="144"/>
      <c r="F5086" s="149" t="e">
        <f aca="false">IF(REF_DT&lt;=LastDay,INDEX(IntraMonth_Buckets,MATCH($A5086,IntraSumMonths,0),1),INDEX(BucketTable,MATCH($A5086,SumMonths,0),1))</f>
        <v>#N/A</v>
      </c>
      <c r="G5086" s="144" t="e">
        <f aca="false">INDEX(Book_Type,MATCH($B5086,Book,0),1)</f>
        <v>#N/A</v>
      </c>
      <c r="H5086" s="144" t="e">
        <f aca="false">$F5086&amp;$C5086</f>
        <v>#N/A</v>
      </c>
    </row>
    <row r="5087" customFormat="false" ht="12.75" hidden="false" customHeight="false" outlineLevel="0" collapsed="false">
      <c r="D5087" s="144"/>
      <c r="E5087" s="144"/>
      <c r="F5087" s="149" t="e">
        <f aca="false">IF(REF_DT&lt;=LastDay,INDEX(IntraMonth_Buckets,MATCH($A5087,IntraSumMonths,0),1),INDEX(BucketTable,MATCH($A5087,SumMonths,0),1))</f>
        <v>#N/A</v>
      </c>
      <c r="G5087" s="144" t="e">
        <f aca="false">INDEX(Book_Type,MATCH($B5087,Book,0),1)</f>
        <v>#N/A</v>
      </c>
      <c r="H5087" s="144" t="e">
        <f aca="false">$F5087&amp;$C5087</f>
        <v>#N/A</v>
      </c>
    </row>
    <row r="5088" customFormat="false" ht="12.75" hidden="false" customHeight="false" outlineLevel="0" collapsed="false">
      <c r="D5088" s="144"/>
      <c r="E5088" s="144"/>
      <c r="F5088" s="149" t="e">
        <f aca="false">IF(REF_DT&lt;=LastDay,INDEX(IntraMonth_Buckets,MATCH($A5088,IntraSumMonths,0),1),INDEX(BucketTable,MATCH($A5088,SumMonths,0),1))</f>
        <v>#N/A</v>
      </c>
      <c r="G5088" s="144" t="e">
        <f aca="false">INDEX(Book_Type,MATCH($B5088,Book,0),1)</f>
        <v>#N/A</v>
      </c>
      <c r="H5088" s="144" t="e">
        <f aca="false">$F5088&amp;$C5088</f>
        <v>#N/A</v>
      </c>
    </row>
    <row r="5089" customFormat="false" ht="12.75" hidden="false" customHeight="false" outlineLevel="0" collapsed="false">
      <c r="D5089" s="144"/>
      <c r="E5089" s="144"/>
      <c r="F5089" s="149" t="e">
        <f aca="false">IF(REF_DT&lt;=LastDay,INDEX(IntraMonth_Buckets,MATCH($A5089,IntraSumMonths,0),1),INDEX(BucketTable,MATCH($A5089,SumMonths,0),1))</f>
        <v>#N/A</v>
      </c>
      <c r="G5089" s="144" t="e">
        <f aca="false">INDEX(Book_Type,MATCH($B5089,Book,0),1)</f>
        <v>#N/A</v>
      </c>
      <c r="H5089" s="144" t="e">
        <f aca="false">$F5089&amp;$C5089</f>
        <v>#N/A</v>
      </c>
    </row>
    <row r="5090" customFormat="false" ht="12.75" hidden="false" customHeight="false" outlineLevel="0" collapsed="false">
      <c r="D5090" s="144"/>
      <c r="E5090" s="144"/>
      <c r="F5090" s="149" t="e">
        <f aca="false">IF(REF_DT&lt;=LastDay,INDEX(IntraMonth_Buckets,MATCH($A5090,IntraSumMonths,0),1),INDEX(BucketTable,MATCH($A5090,SumMonths,0),1))</f>
        <v>#N/A</v>
      </c>
      <c r="G5090" s="144" t="e">
        <f aca="false">INDEX(Book_Type,MATCH($B5090,Book,0),1)</f>
        <v>#N/A</v>
      </c>
      <c r="H5090" s="144" t="e">
        <f aca="false">$F5090&amp;$C5090</f>
        <v>#N/A</v>
      </c>
    </row>
    <row r="5091" customFormat="false" ht="12.75" hidden="false" customHeight="false" outlineLevel="0" collapsed="false">
      <c r="D5091" s="144"/>
      <c r="E5091" s="144"/>
      <c r="F5091" s="149" t="e">
        <f aca="false">IF(REF_DT&lt;=LastDay,INDEX(IntraMonth_Buckets,MATCH($A5091,IntraSumMonths,0),1),INDEX(BucketTable,MATCH($A5091,SumMonths,0),1))</f>
        <v>#N/A</v>
      </c>
      <c r="G5091" s="144" t="e">
        <f aca="false">INDEX(Book_Type,MATCH($B5091,Book,0),1)</f>
        <v>#N/A</v>
      </c>
      <c r="H5091" s="144" t="e">
        <f aca="false">$F5091&amp;$C5091</f>
        <v>#N/A</v>
      </c>
    </row>
    <row r="5092" customFormat="false" ht="12.75" hidden="false" customHeight="false" outlineLevel="0" collapsed="false">
      <c r="D5092" s="144"/>
      <c r="E5092" s="144"/>
      <c r="F5092" s="149" t="e">
        <f aca="false">IF(REF_DT&lt;=LastDay,INDEX(IntraMonth_Buckets,MATCH($A5092,IntraSumMonths,0),1),INDEX(BucketTable,MATCH($A5092,SumMonths,0),1))</f>
        <v>#N/A</v>
      </c>
      <c r="G5092" s="144" t="e">
        <f aca="false">INDEX(Book_Type,MATCH($B5092,Book,0),1)</f>
        <v>#N/A</v>
      </c>
      <c r="H5092" s="144" t="e">
        <f aca="false">$F5092&amp;$C5092</f>
        <v>#N/A</v>
      </c>
    </row>
    <row r="5093" customFormat="false" ht="12.75" hidden="false" customHeight="false" outlineLevel="0" collapsed="false">
      <c r="D5093" s="144"/>
      <c r="E5093" s="144"/>
      <c r="F5093" s="149" t="e">
        <f aca="false">IF(REF_DT&lt;=LastDay,INDEX(IntraMonth_Buckets,MATCH($A5093,IntraSumMonths,0),1),INDEX(BucketTable,MATCH($A5093,SumMonths,0),1))</f>
        <v>#N/A</v>
      </c>
      <c r="G5093" s="144" t="e">
        <f aca="false">INDEX(Book_Type,MATCH($B5093,Book,0),1)</f>
        <v>#N/A</v>
      </c>
      <c r="H5093" s="144" t="e">
        <f aca="false">$F5093&amp;$C5093</f>
        <v>#N/A</v>
      </c>
    </row>
    <row r="5094" customFormat="false" ht="12.75" hidden="false" customHeight="false" outlineLevel="0" collapsed="false">
      <c r="D5094" s="144"/>
      <c r="E5094" s="144"/>
      <c r="F5094" s="149" t="e">
        <f aca="false">IF(REF_DT&lt;=LastDay,INDEX(IntraMonth_Buckets,MATCH($A5094,IntraSumMonths,0),1),INDEX(BucketTable,MATCH($A5094,SumMonths,0),1))</f>
        <v>#N/A</v>
      </c>
      <c r="G5094" s="144" t="e">
        <f aca="false">INDEX(Book_Type,MATCH($B5094,Book,0),1)</f>
        <v>#N/A</v>
      </c>
      <c r="H5094" s="144" t="e">
        <f aca="false">$F5094&amp;$C5094</f>
        <v>#N/A</v>
      </c>
    </row>
    <row r="5095" customFormat="false" ht="12.75" hidden="false" customHeight="false" outlineLevel="0" collapsed="false">
      <c r="D5095" s="144"/>
      <c r="E5095" s="144"/>
      <c r="F5095" s="149" t="e">
        <f aca="false">IF(REF_DT&lt;=LastDay,INDEX(IntraMonth_Buckets,MATCH($A5095,IntraSumMonths,0),1),INDEX(BucketTable,MATCH($A5095,SumMonths,0),1))</f>
        <v>#N/A</v>
      </c>
      <c r="G5095" s="144" t="e">
        <f aca="false">INDEX(Book_Type,MATCH($B5095,Book,0),1)</f>
        <v>#N/A</v>
      </c>
      <c r="H5095" s="144" t="e">
        <f aca="false">$F5095&amp;$C5095</f>
        <v>#N/A</v>
      </c>
    </row>
    <row r="5096" customFormat="false" ht="12.75" hidden="false" customHeight="false" outlineLevel="0" collapsed="false">
      <c r="D5096" s="144"/>
      <c r="E5096" s="144"/>
      <c r="F5096" s="149" t="e">
        <f aca="false">IF(REF_DT&lt;=LastDay,INDEX(IntraMonth_Buckets,MATCH($A5096,IntraSumMonths,0),1),INDEX(BucketTable,MATCH($A5096,SumMonths,0),1))</f>
        <v>#N/A</v>
      </c>
      <c r="G5096" s="144" t="e">
        <f aca="false">INDEX(Book_Type,MATCH($B5096,Book,0),1)</f>
        <v>#N/A</v>
      </c>
      <c r="H5096" s="144" t="e">
        <f aca="false">$F5096&amp;$C5096</f>
        <v>#N/A</v>
      </c>
    </row>
    <row r="5097" customFormat="false" ht="12.75" hidden="false" customHeight="false" outlineLevel="0" collapsed="false">
      <c r="D5097" s="144"/>
      <c r="E5097" s="144"/>
      <c r="F5097" s="149" t="e">
        <f aca="false">IF(REF_DT&lt;=LastDay,INDEX(IntraMonth_Buckets,MATCH($A5097,IntraSumMonths,0),1),INDEX(BucketTable,MATCH($A5097,SumMonths,0),1))</f>
        <v>#N/A</v>
      </c>
      <c r="G5097" s="144" t="e">
        <f aca="false">INDEX(Book_Type,MATCH($B5097,Book,0),1)</f>
        <v>#N/A</v>
      </c>
      <c r="H5097" s="144" t="e">
        <f aca="false">$F5097&amp;$C5097</f>
        <v>#N/A</v>
      </c>
    </row>
    <row r="5098" customFormat="false" ht="12.75" hidden="false" customHeight="false" outlineLevel="0" collapsed="false">
      <c r="D5098" s="144"/>
      <c r="E5098" s="144"/>
      <c r="F5098" s="149" t="e">
        <f aca="false">IF(REF_DT&lt;=LastDay,INDEX(IntraMonth_Buckets,MATCH($A5098,IntraSumMonths,0),1),INDEX(BucketTable,MATCH($A5098,SumMonths,0),1))</f>
        <v>#N/A</v>
      </c>
      <c r="G5098" s="144" t="e">
        <f aca="false">INDEX(Book_Type,MATCH($B5098,Book,0),1)</f>
        <v>#N/A</v>
      </c>
      <c r="H5098" s="144" t="e">
        <f aca="false">$F5098&amp;$C5098</f>
        <v>#N/A</v>
      </c>
    </row>
    <row r="5099" customFormat="false" ht="12.75" hidden="false" customHeight="false" outlineLevel="0" collapsed="false">
      <c r="D5099" s="144"/>
      <c r="E5099" s="144"/>
      <c r="F5099" s="149" t="e">
        <f aca="false">IF(REF_DT&lt;=LastDay,INDEX(IntraMonth_Buckets,MATCH($A5099,IntraSumMonths,0),1),INDEX(BucketTable,MATCH($A5099,SumMonths,0),1))</f>
        <v>#N/A</v>
      </c>
      <c r="G5099" s="144" t="e">
        <f aca="false">INDEX(Book_Type,MATCH($B5099,Book,0),1)</f>
        <v>#N/A</v>
      </c>
      <c r="H5099" s="144" t="e">
        <f aca="false">$F5099&amp;$C5099</f>
        <v>#N/A</v>
      </c>
    </row>
    <row r="5100" customFormat="false" ht="12.75" hidden="false" customHeight="false" outlineLevel="0" collapsed="false">
      <c r="D5100" s="144"/>
      <c r="E5100" s="144"/>
      <c r="F5100" s="149" t="e">
        <f aca="false">IF(REF_DT&lt;=LastDay,INDEX(IntraMonth_Buckets,MATCH($A5100,IntraSumMonths,0),1),INDEX(BucketTable,MATCH($A5100,SumMonths,0),1))</f>
        <v>#N/A</v>
      </c>
      <c r="G5100" s="144" t="e">
        <f aca="false">INDEX(Book_Type,MATCH($B5100,Book,0),1)</f>
        <v>#N/A</v>
      </c>
      <c r="H5100" s="144" t="e">
        <f aca="false">$F5100&amp;$C5100</f>
        <v>#N/A</v>
      </c>
    </row>
    <row r="5101" customFormat="false" ht="12.75" hidden="false" customHeight="false" outlineLevel="0" collapsed="false">
      <c r="D5101" s="144"/>
      <c r="E5101" s="144"/>
      <c r="F5101" s="149" t="e">
        <f aca="false">IF(REF_DT&lt;=LastDay,INDEX(IntraMonth_Buckets,MATCH($A5101,IntraSumMonths,0),1),INDEX(BucketTable,MATCH($A5101,SumMonths,0),1))</f>
        <v>#N/A</v>
      </c>
      <c r="G5101" s="144" t="e">
        <f aca="false">INDEX(Book_Type,MATCH($B5101,Book,0),1)</f>
        <v>#N/A</v>
      </c>
      <c r="H5101" s="144" t="e">
        <f aca="false">$F5101&amp;$C5101</f>
        <v>#N/A</v>
      </c>
    </row>
    <row r="5102" customFormat="false" ht="12.75" hidden="false" customHeight="false" outlineLevel="0" collapsed="false">
      <c r="D5102" s="144"/>
      <c r="E5102" s="144"/>
      <c r="F5102" s="149" t="e">
        <f aca="false">IF(REF_DT&lt;=LastDay,INDEX(IntraMonth_Buckets,MATCH($A5102,IntraSumMonths,0),1),INDEX(BucketTable,MATCH($A5102,SumMonths,0),1))</f>
        <v>#N/A</v>
      </c>
      <c r="G5102" s="144" t="e">
        <f aca="false">INDEX(Book_Type,MATCH($B5102,Book,0),1)</f>
        <v>#N/A</v>
      </c>
      <c r="H5102" s="144" t="e">
        <f aca="false">$F5102&amp;$C5102</f>
        <v>#N/A</v>
      </c>
    </row>
    <row r="5103" customFormat="false" ht="12.75" hidden="false" customHeight="false" outlineLevel="0" collapsed="false">
      <c r="D5103" s="144"/>
      <c r="E5103" s="144"/>
      <c r="F5103" s="149" t="e">
        <f aca="false">IF(REF_DT&lt;=LastDay,INDEX(IntraMonth_Buckets,MATCH($A5103,IntraSumMonths,0),1),INDEX(BucketTable,MATCH($A5103,SumMonths,0),1))</f>
        <v>#N/A</v>
      </c>
      <c r="G5103" s="144" t="e">
        <f aca="false">INDEX(Book_Type,MATCH($B5103,Book,0),1)</f>
        <v>#N/A</v>
      </c>
      <c r="H5103" s="144" t="e">
        <f aca="false">$F5103&amp;$C5103</f>
        <v>#N/A</v>
      </c>
    </row>
    <row r="5104" customFormat="false" ht="12.75" hidden="false" customHeight="false" outlineLevel="0" collapsed="false">
      <c r="D5104" s="144"/>
      <c r="E5104" s="144"/>
      <c r="F5104" s="149" t="e">
        <f aca="false">IF(REF_DT&lt;=LastDay,INDEX(IntraMonth_Buckets,MATCH($A5104,IntraSumMonths,0),1),INDEX(BucketTable,MATCH($A5104,SumMonths,0),1))</f>
        <v>#N/A</v>
      </c>
      <c r="G5104" s="144" t="e">
        <f aca="false">INDEX(Book_Type,MATCH($B5104,Book,0),1)</f>
        <v>#N/A</v>
      </c>
      <c r="H5104" s="144" t="e">
        <f aca="false">$F5104&amp;$C5104</f>
        <v>#N/A</v>
      </c>
    </row>
    <row r="5105" customFormat="false" ht="12.75" hidden="false" customHeight="false" outlineLevel="0" collapsed="false">
      <c r="D5105" s="144"/>
      <c r="E5105" s="144"/>
      <c r="F5105" s="149" t="e">
        <f aca="false">IF(REF_DT&lt;=LastDay,INDEX(IntraMonth_Buckets,MATCH($A5105,IntraSumMonths,0),1),INDEX(BucketTable,MATCH($A5105,SumMonths,0),1))</f>
        <v>#N/A</v>
      </c>
      <c r="G5105" s="144" t="e">
        <f aca="false">INDEX(Book_Type,MATCH($B5105,Book,0),1)</f>
        <v>#N/A</v>
      </c>
      <c r="H5105" s="144" t="e">
        <f aca="false">$F5105&amp;$C5105</f>
        <v>#N/A</v>
      </c>
    </row>
    <row r="5106" customFormat="false" ht="12.75" hidden="false" customHeight="false" outlineLevel="0" collapsed="false">
      <c r="D5106" s="144"/>
      <c r="E5106" s="144"/>
      <c r="F5106" s="149" t="e">
        <f aca="false">IF(REF_DT&lt;=LastDay,INDEX(IntraMonth_Buckets,MATCH($A5106,IntraSumMonths,0),1),INDEX(BucketTable,MATCH($A5106,SumMonths,0),1))</f>
        <v>#N/A</v>
      </c>
      <c r="G5106" s="144" t="e">
        <f aca="false">INDEX(Book_Type,MATCH($B5106,Book,0),1)</f>
        <v>#N/A</v>
      </c>
      <c r="H5106" s="144" t="e">
        <f aca="false">$F5106&amp;$C5106</f>
        <v>#N/A</v>
      </c>
    </row>
    <row r="5107" customFormat="false" ht="12.75" hidden="false" customHeight="false" outlineLevel="0" collapsed="false">
      <c r="D5107" s="144"/>
      <c r="E5107" s="144"/>
      <c r="F5107" s="149" t="e">
        <f aca="false">IF(REF_DT&lt;=LastDay,INDEX(IntraMonth_Buckets,MATCH($A5107,IntraSumMonths,0),1),INDEX(BucketTable,MATCH($A5107,SumMonths,0),1))</f>
        <v>#N/A</v>
      </c>
      <c r="G5107" s="144" t="e">
        <f aca="false">INDEX(Book_Type,MATCH($B5107,Book,0),1)</f>
        <v>#N/A</v>
      </c>
      <c r="H5107" s="144" t="e">
        <f aca="false">$F5107&amp;$C5107</f>
        <v>#N/A</v>
      </c>
    </row>
    <row r="5108" customFormat="false" ht="12.75" hidden="false" customHeight="false" outlineLevel="0" collapsed="false">
      <c r="D5108" s="144"/>
      <c r="E5108" s="144"/>
      <c r="F5108" s="149" t="e">
        <f aca="false">IF(REF_DT&lt;=LastDay,INDEX(IntraMonth_Buckets,MATCH($A5108,IntraSumMonths,0),1),INDEX(BucketTable,MATCH($A5108,SumMonths,0),1))</f>
        <v>#N/A</v>
      </c>
      <c r="G5108" s="144" t="e">
        <f aca="false">INDEX(Book_Type,MATCH($B5108,Book,0),1)</f>
        <v>#N/A</v>
      </c>
      <c r="H5108" s="144" t="e">
        <f aca="false">$F5108&amp;$C5108</f>
        <v>#N/A</v>
      </c>
    </row>
    <row r="5109" customFormat="false" ht="12.75" hidden="false" customHeight="false" outlineLevel="0" collapsed="false">
      <c r="D5109" s="144"/>
      <c r="E5109" s="144"/>
      <c r="F5109" s="149" t="e">
        <f aca="false">IF(REF_DT&lt;=LastDay,INDEX(IntraMonth_Buckets,MATCH($A5109,IntraSumMonths,0),1),INDEX(BucketTable,MATCH($A5109,SumMonths,0),1))</f>
        <v>#N/A</v>
      </c>
      <c r="G5109" s="144" t="e">
        <f aca="false">INDEX(Book_Type,MATCH($B5109,Book,0),1)</f>
        <v>#N/A</v>
      </c>
      <c r="H5109" s="144" t="e">
        <f aca="false">$F5109&amp;$C5109</f>
        <v>#N/A</v>
      </c>
    </row>
    <row r="5110" customFormat="false" ht="12.75" hidden="false" customHeight="false" outlineLevel="0" collapsed="false">
      <c r="D5110" s="144"/>
      <c r="E5110" s="144"/>
      <c r="F5110" s="149" t="e">
        <f aca="false">IF(REF_DT&lt;=LastDay,INDEX(IntraMonth_Buckets,MATCH($A5110,IntraSumMonths,0),1),INDEX(BucketTable,MATCH($A5110,SumMonths,0),1))</f>
        <v>#N/A</v>
      </c>
      <c r="G5110" s="144" t="e">
        <f aca="false">INDEX(Book_Type,MATCH($B5110,Book,0),1)</f>
        <v>#N/A</v>
      </c>
      <c r="H5110" s="144" t="e">
        <f aca="false">$F5110&amp;$C5110</f>
        <v>#N/A</v>
      </c>
    </row>
    <row r="5111" customFormat="false" ht="12.75" hidden="false" customHeight="false" outlineLevel="0" collapsed="false">
      <c r="D5111" s="144"/>
      <c r="E5111" s="144"/>
      <c r="F5111" s="149" t="e">
        <f aca="false">IF(REF_DT&lt;=LastDay,INDEX(IntraMonth_Buckets,MATCH($A5111,IntraSumMonths,0),1),INDEX(BucketTable,MATCH($A5111,SumMonths,0),1))</f>
        <v>#N/A</v>
      </c>
      <c r="G5111" s="144" t="e">
        <f aca="false">INDEX(Book_Type,MATCH($B5111,Book,0),1)</f>
        <v>#N/A</v>
      </c>
      <c r="H5111" s="144" t="e">
        <f aca="false">$F5111&amp;$C5111</f>
        <v>#N/A</v>
      </c>
    </row>
    <row r="5112" customFormat="false" ht="12.75" hidden="false" customHeight="false" outlineLevel="0" collapsed="false">
      <c r="D5112" s="144"/>
      <c r="E5112" s="144"/>
      <c r="F5112" s="149" t="e">
        <f aca="false">IF(REF_DT&lt;=LastDay,INDEX(IntraMonth_Buckets,MATCH($A5112,IntraSumMonths,0),1),INDEX(BucketTable,MATCH($A5112,SumMonths,0),1))</f>
        <v>#N/A</v>
      </c>
      <c r="G5112" s="144" t="e">
        <f aca="false">INDEX(Book_Type,MATCH($B5112,Book,0),1)</f>
        <v>#N/A</v>
      </c>
      <c r="H5112" s="144" t="e">
        <f aca="false">$F5112&amp;$C5112</f>
        <v>#N/A</v>
      </c>
    </row>
    <row r="5113" customFormat="false" ht="12.75" hidden="false" customHeight="false" outlineLevel="0" collapsed="false">
      <c r="D5113" s="144"/>
      <c r="E5113" s="144"/>
      <c r="F5113" s="149" t="e">
        <f aca="false">IF(REF_DT&lt;=LastDay,INDEX(IntraMonth_Buckets,MATCH($A5113,IntraSumMonths,0),1),INDEX(BucketTable,MATCH($A5113,SumMonths,0),1))</f>
        <v>#N/A</v>
      </c>
      <c r="G5113" s="144" t="e">
        <f aca="false">INDEX(Book_Type,MATCH($B5113,Book,0),1)</f>
        <v>#N/A</v>
      </c>
      <c r="H5113" s="144" t="e">
        <f aca="false">$F5113&amp;$C5113</f>
        <v>#N/A</v>
      </c>
    </row>
    <row r="5114" customFormat="false" ht="12.75" hidden="false" customHeight="false" outlineLevel="0" collapsed="false">
      <c r="D5114" s="144"/>
      <c r="E5114" s="144"/>
      <c r="F5114" s="149" t="e">
        <f aca="false">IF(REF_DT&lt;=LastDay,INDEX(IntraMonth_Buckets,MATCH($A5114,IntraSumMonths,0),1),INDEX(BucketTable,MATCH($A5114,SumMonths,0),1))</f>
        <v>#N/A</v>
      </c>
      <c r="G5114" s="144" t="e">
        <f aca="false">INDEX(Book_Type,MATCH($B5114,Book,0),1)</f>
        <v>#N/A</v>
      </c>
      <c r="H5114" s="144" t="e">
        <f aca="false">$F5114&amp;$C5114</f>
        <v>#N/A</v>
      </c>
    </row>
    <row r="5115" customFormat="false" ht="12.75" hidden="false" customHeight="false" outlineLevel="0" collapsed="false">
      <c r="D5115" s="144"/>
      <c r="E5115" s="144"/>
      <c r="F5115" s="149" t="e">
        <f aca="false">IF(REF_DT&lt;=LastDay,INDEX(IntraMonth_Buckets,MATCH($A5115,IntraSumMonths,0),1),INDEX(BucketTable,MATCH($A5115,SumMonths,0),1))</f>
        <v>#N/A</v>
      </c>
      <c r="G5115" s="144" t="e">
        <f aca="false">INDEX(Book_Type,MATCH($B5115,Book,0),1)</f>
        <v>#N/A</v>
      </c>
      <c r="H5115" s="144" t="e">
        <f aca="false">$F5115&amp;$C5115</f>
        <v>#N/A</v>
      </c>
    </row>
    <row r="5116" customFormat="false" ht="12.75" hidden="false" customHeight="false" outlineLevel="0" collapsed="false">
      <c r="D5116" s="144"/>
      <c r="E5116" s="144"/>
      <c r="F5116" s="149" t="e">
        <f aca="false">IF(REF_DT&lt;=LastDay,INDEX(IntraMonth_Buckets,MATCH($A5116,IntraSumMonths,0),1),INDEX(BucketTable,MATCH($A5116,SumMonths,0),1))</f>
        <v>#N/A</v>
      </c>
      <c r="G5116" s="144" t="e">
        <f aca="false">INDEX(Book_Type,MATCH($B5116,Book,0),1)</f>
        <v>#N/A</v>
      </c>
      <c r="H5116" s="144" t="e">
        <f aca="false">$F5116&amp;$C5116</f>
        <v>#N/A</v>
      </c>
    </row>
    <row r="5117" customFormat="false" ht="12.75" hidden="false" customHeight="false" outlineLevel="0" collapsed="false">
      <c r="D5117" s="144"/>
      <c r="E5117" s="144"/>
      <c r="F5117" s="149" t="e">
        <f aca="false">IF(REF_DT&lt;=LastDay,INDEX(IntraMonth_Buckets,MATCH($A5117,IntraSumMonths,0),1),INDEX(BucketTable,MATCH($A5117,SumMonths,0),1))</f>
        <v>#N/A</v>
      </c>
      <c r="G5117" s="144" t="e">
        <f aca="false">INDEX(Book_Type,MATCH($B5117,Book,0),1)</f>
        <v>#N/A</v>
      </c>
      <c r="H5117" s="144" t="e">
        <f aca="false">$F5117&amp;$C5117</f>
        <v>#N/A</v>
      </c>
    </row>
    <row r="5118" customFormat="false" ht="12.75" hidden="false" customHeight="false" outlineLevel="0" collapsed="false">
      <c r="D5118" s="144"/>
      <c r="E5118" s="144"/>
      <c r="F5118" s="149" t="e">
        <f aca="false">IF(REF_DT&lt;=LastDay,INDEX(IntraMonth_Buckets,MATCH($A5118,IntraSumMonths,0),1),INDEX(BucketTable,MATCH($A5118,SumMonths,0),1))</f>
        <v>#N/A</v>
      </c>
      <c r="G5118" s="144" t="e">
        <f aca="false">INDEX(Book_Type,MATCH($B5118,Book,0),1)</f>
        <v>#N/A</v>
      </c>
      <c r="H5118" s="144" t="e">
        <f aca="false">$F5118&amp;$C5118</f>
        <v>#N/A</v>
      </c>
    </row>
    <row r="5119" customFormat="false" ht="12.75" hidden="false" customHeight="false" outlineLevel="0" collapsed="false">
      <c r="D5119" s="144"/>
      <c r="E5119" s="144"/>
      <c r="F5119" s="149" t="e">
        <f aca="false">IF(REF_DT&lt;=LastDay,INDEX(IntraMonth_Buckets,MATCH($A5119,IntraSumMonths,0),1),INDEX(BucketTable,MATCH($A5119,SumMonths,0),1))</f>
        <v>#N/A</v>
      </c>
      <c r="G5119" s="144" t="e">
        <f aca="false">INDEX(Book_Type,MATCH($B5119,Book,0),1)</f>
        <v>#N/A</v>
      </c>
      <c r="H5119" s="144" t="e">
        <f aca="false">$F5119&amp;$C5119</f>
        <v>#N/A</v>
      </c>
    </row>
    <row r="5120" customFormat="false" ht="12.75" hidden="false" customHeight="false" outlineLevel="0" collapsed="false">
      <c r="D5120" s="144"/>
      <c r="E5120" s="144"/>
      <c r="F5120" s="149" t="e">
        <f aca="false">IF(REF_DT&lt;=LastDay,INDEX(IntraMonth_Buckets,MATCH($A5120,IntraSumMonths,0),1),INDEX(BucketTable,MATCH($A5120,SumMonths,0),1))</f>
        <v>#N/A</v>
      </c>
      <c r="G5120" s="144" t="e">
        <f aca="false">INDEX(Book_Type,MATCH($B5120,Book,0),1)</f>
        <v>#N/A</v>
      </c>
      <c r="H5120" s="144" t="e">
        <f aca="false">$F5120&amp;$C5120</f>
        <v>#N/A</v>
      </c>
    </row>
    <row r="5121" customFormat="false" ht="12.75" hidden="false" customHeight="false" outlineLevel="0" collapsed="false">
      <c r="D5121" s="144"/>
      <c r="E5121" s="144"/>
      <c r="F5121" s="149" t="e">
        <f aca="false">IF(REF_DT&lt;=LastDay,INDEX(IntraMonth_Buckets,MATCH($A5121,IntraSumMonths,0),1),INDEX(BucketTable,MATCH($A5121,SumMonths,0),1))</f>
        <v>#N/A</v>
      </c>
      <c r="G5121" s="144" t="e">
        <f aca="false">INDEX(Book_Type,MATCH($B5121,Book,0),1)</f>
        <v>#N/A</v>
      </c>
      <c r="H5121" s="144" t="e">
        <f aca="false">$F5121&amp;$C5121</f>
        <v>#N/A</v>
      </c>
    </row>
    <row r="5122" customFormat="false" ht="12.75" hidden="false" customHeight="false" outlineLevel="0" collapsed="false">
      <c r="D5122" s="144"/>
      <c r="E5122" s="144"/>
      <c r="F5122" s="149" t="e">
        <f aca="false">IF(REF_DT&lt;=LastDay,INDEX(IntraMonth_Buckets,MATCH($A5122,IntraSumMonths,0),1),INDEX(BucketTable,MATCH($A5122,SumMonths,0),1))</f>
        <v>#N/A</v>
      </c>
      <c r="G5122" s="144" t="e">
        <f aca="false">INDEX(Book_Type,MATCH($B5122,Book,0),1)</f>
        <v>#N/A</v>
      </c>
      <c r="H5122" s="144" t="e">
        <f aca="false">$F5122&amp;$C5122</f>
        <v>#N/A</v>
      </c>
    </row>
    <row r="5123" customFormat="false" ht="12.75" hidden="false" customHeight="false" outlineLevel="0" collapsed="false">
      <c r="D5123" s="144"/>
      <c r="E5123" s="144"/>
      <c r="F5123" s="149" t="e">
        <f aca="false">IF(REF_DT&lt;=LastDay,INDEX(IntraMonth_Buckets,MATCH($A5123,IntraSumMonths,0),1),INDEX(BucketTable,MATCH($A5123,SumMonths,0),1))</f>
        <v>#N/A</v>
      </c>
      <c r="G5123" s="144" t="e">
        <f aca="false">INDEX(Book_Type,MATCH($B5123,Book,0),1)</f>
        <v>#N/A</v>
      </c>
      <c r="H5123" s="144" t="e">
        <f aca="false">$F5123&amp;$C5123</f>
        <v>#N/A</v>
      </c>
    </row>
    <row r="5124" customFormat="false" ht="12.75" hidden="false" customHeight="false" outlineLevel="0" collapsed="false">
      <c r="D5124" s="144"/>
      <c r="E5124" s="144"/>
      <c r="F5124" s="149" t="e">
        <f aca="false">IF(REF_DT&lt;=LastDay,INDEX(IntraMonth_Buckets,MATCH($A5124,IntraSumMonths,0),1),INDEX(BucketTable,MATCH($A5124,SumMonths,0),1))</f>
        <v>#N/A</v>
      </c>
      <c r="G5124" s="144" t="e">
        <f aca="false">INDEX(Book_Type,MATCH($B5124,Book,0),1)</f>
        <v>#N/A</v>
      </c>
      <c r="H5124" s="144" t="e">
        <f aca="false">$F5124&amp;$C5124</f>
        <v>#N/A</v>
      </c>
    </row>
    <row r="5125" customFormat="false" ht="12.75" hidden="false" customHeight="false" outlineLevel="0" collapsed="false">
      <c r="D5125" s="144"/>
      <c r="E5125" s="144"/>
      <c r="F5125" s="149" t="e">
        <f aca="false">IF(REF_DT&lt;=LastDay,INDEX(IntraMonth_Buckets,MATCH($A5125,IntraSumMonths,0),1),INDEX(BucketTable,MATCH($A5125,SumMonths,0),1))</f>
        <v>#N/A</v>
      </c>
      <c r="G5125" s="144" t="e">
        <f aca="false">INDEX(Book_Type,MATCH($B5125,Book,0),1)</f>
        <v>#N/A</v>
      </c>
      <c r="H5125" s="144" t="e">
        <f aca="false">$F5125&amp;$C5125</f>
        <v>#N/A</v>
      </c>
    </row>
    <row r="5126" customFormat="false" ht="12.75" hidden="false" customHeight="false" outlineLevel="0" collapsed="false">
      <c r="D5126" s="144"/>
      <c r="E5126" s="144"/>
      <c r="F5126" s="149" t="e">
        <f aca="false">IF(REF_DT&lt;=LastDay,INDEX(IntraMonth_Buckets,MATCH($A5126,IntraSumMonths,0),1),INDEX(BucketTable,MATCH($A5126,SumMonths,0),1))</f>
        <v>#N/A</v>
      </c>
      <c r="G5126" s="144" t="e">
        <f aca="false">INDEX(Book_Type,MATCH($B5126,Book,0),1)</f>
        <v>#N/A</v>
      </c>
      <c r="H5126" s="144" t="e">
        <f aca="false">$F5126&amp;$C5126</f>
        <v>#N/A</v>
      </c>
    </row>
    <row r="5127" customFormat="false" ht="12.75" hidden="false" customHeight="false" outlineLevel="0" collapsed="false">
      <c r="D5127" s="144"/>
      <c r="E5127" s="144"/>
      <c r="F5127" s="149" t="e">
        <f aca="false">IF(REF_DT&lt;=LastDay,INDEX(IntraMonth_Buckets,MATCH($A5127,IntraSumMonths,0),1),INDEX(BucketTable,MATCH($A5127,SumMonths,0),1))</f>
        <v>#N/A</v>
      </c>
      <c r="G5127" s="144" t="e">
        <f aca="false">INDEX(Book_Type,MATCH($B5127,Book,0),1)</f>
        <v>#N/A</v>
      </c>
      <c r="H5127" s="144" t="e">
        <f aca="false">$F5127&amp;$C5127</f>
        <v>#N/A</v>
      </c>
    </row>
    <row r="5128" customFormat="false" ht="12.75" hidden="false" customHeight="false" outlineLevel="0" collapsed="false">
      <c r="D5128" s="144"/>
      <c r="E5128" s="144"/>
      <c r="F5128" s="149" t="e">
        <f aca="false">IF(REF_DT&lt;=LastDay,INDEX(IntraMonth_Buckets,MATCH($A5128,IntraSumMonths,0),1),INDEX(BucketTable,MATCH($A5128,SumMonths,0),1))</f>
        <v>#N/A</v>
      </c>
      <c r="G5128" s="144" t="e">
        <f aca="false">INDEX(Book_Type,MATCH($B5128,Book,0),1)</f>
        <v>#N/A</v>
      </c>
      <c r="H5128" s="144" t="e">
        <f aca="false">$F5128&amp;$C5128</f>
        <v>#N/A</v>
      </c>
    </row>
    <row r="5129" customFormat="false" ht="12.75" hidden="false" customHeight="false" outlineLevel="0" collapsed="false">
      <c r="D5129" s="144"/>
      <c r="E5129" s="144"/>
      <c r="F5129" s="149" t="e">
        <f aca="false">IF(REF_DT&lt;=LastDay,INDEX(IntraMonth_Buckets,MATCH($A5129,IntraSumMonths,0),1),INDEX(BucketTable,MATCH($A5129,SumMonths,0),1))</f>
        <v>#N/A</v>
      </c>
      <c r="G5129" s="144" t="e">
        <f aca="false">INDEX(Book_Type,MATCH($B5129,Book,0),1)</f>
        <v>#N/A</v>
      </c>
      <c r="H5129" s="144" t="e">
        <f aca="false">$F5129&amp;$C5129</f>
        <v>#N/A</v>
      </c>
    </row>
    <row r="5130" customFormat="false" ht="12.75" hidden="false" customHeight="false" outlineLevel="0" collapsed="false">
      <c r="D5130" s="144"/>
      <c r="E5130" s="144"/>
      <c r="F5130" s="149" t="e">
        <f aca="false">IF(REF_DT&lt;=LastDay,INDEX(IntraMonth_Buckets,MATCH($A5130,IntraSumMonths,0),1),INDEX(BucketTable,MATCH($A5130,SumMonths,0),1))</f>
        <v>#N/A</v>
      </c>
      <c r="G5130" s="144" t="e">
        <f aca="false">INDEX(Book_Type,MATCH($B5130,Book,0),1)</f>
        <v>#N/A</v>
      </c>
      <c r="H5130" s="144" t="e">
        <f aca="false">$F5130&amp;$C5130</f>
        <v>#N/A</v>
      </c>
    </row>
    <row r="5131" customFormat="false" ht="12.75" hidden="false" customHeight="false" outlineLevel="0" collapsed="false">
      <c r="D5131" s="144"/>
      <c r="E5131" s="144"/>
      <c r="F5131" s="149" t="e">
        <f aca="false">IF(REF_DT&lt;=LastDay,INDEX(IntraMonth_Buckets,MATCH($A5131,IntraSumMonths,0),1),INDEX(BucketTable,MATCH($A5131,SumMonths,0),1))</f>
        <v>#N/A</v>
      </c>
      <c r="G5131" s="144" t="e">
        <f aca="false">INDEX(Book_Type,MATCH($B5131,Book,0),1)</f>
        <v>#N/A</v>
      </c>
      <c r="H5131" s="144" t="e">
        <f aca="false">$F5131&amp;$C5131</f>
        <v>#N/A</v>
      </c>
    </row>
    <row r="5132" customFormat="false" ht="12.75" hidden="false" customHeight="false" outlineLevel="0" collapsed="false">
      <c r="D5132" s="144"/>
      <c r="E5132" s="144"/>
      <c r="F5132" s="149" t="e">
        <f aca="false">IF(REF_DT&lt;=LastDay,INDEX(IntraMonth_Buckets,MATCH($A5132,IntraSumMonths,0),1),INDEX(BucketTable,MATCH($A5132,SumMonths,0),1))</f>
        <v>#N/A</v>
      </c>
      <c r="G5132" s="144" t="e">
        <f aca="false">INDEX(Book_Type,MATCH($B5132,Book,0),1)</f>
        <v>#N/A</v>
      </c>
      <c r="H5132" s="144" t="e">
        <f aca="false">$F5132&amp;$C5132</f>
        <v>#N/A</v>
      </c>
    </row>
    <row r="5133" customFormat="false" ht="12.75" hidden="false" customHeight="false" outlineLevel="0" collapsed="false">
      <c r="D5133" s="144"/>
      <c r="E5133" s="144"/>
      <c r="F5133" s="149" t="e">
        <f aca="false">IF(REF_DT&lt;=LastDay,INDEX(IntraMonth_Buckets,MATCH($A5133,IntraSumMonths,0),1),INDEX(BucketTable,MATCH($A5133,SumMonths,0),1))</f>
        <v>#N/A</v>
      </c>
      <c r="G5133" s="144" t="e">
        <f aca="false">INDEX(Book_Type,MATCH($B5133,Book,0),1)</f>
        <v>#N/A</v>
      </c>
      <c r="H5133" s="144" t="e">
        <f aca="false">$F5133&amp;$C5133</f>
        <v>#N/A</v>
      </c>
    </row>
    <row r="5134" customFormat="false" ht="12.75" hidden="false" customHeight="false" outlineLevel="0" collapsed="false">
      <c r="D5134" s="144"/>
      <c r="E5134" s="144"/>
      <c r="F5134" s="149" t="e">
        <f aca="false">IF(REF_DT&lt;=LastDay,INDEX(IntraMonth_Buckets,MATCH($A5134,IntraSumMonths,0),1),INDEX(BucketTable,MATCH($A5134,SumMonths,0),1))</f>
        <v>#N/A</v>
      </c>
      <c r="G5134" s="144" t="e">
        <f aca="false">INDEX(Book_Type,MATCH($B5134,Book,0),1)</f>
        <v>#N/A</v>
      </c>
      <c r="H5134" s="144" t="e">
        <f aca="false">$F5134&amp;$C5134</f>
        <v>#N/A</v>
      </c>
    </row>
    <row r="5135" customFormat="false" ht="12.75" hidden="false" customHeight="false" outlineLevel="0" collapsed="false">
      <c r="D5135" s="144"/>
      <c r="E5135" s="144"/>
      <c r="F5135" s="149" t="e">
        <f aca="false">IF(REF_DT&lt;=LastDay,INDEX(IntraMonth_Buckets,MATCH($A5135,IntraSumMonths,0),1),INDEX(BucketTable,MATCH($A5135,SumMonths,0),1))</f>
        <v>#N/A</v>
      </c>
      <c r="G5135" s="144" t="e">
        <f aca="false">INDEX(Book_Type,MATCH($B5135,Book,0),1)</f>
        <v>#N/A</v>
      </c>
      <c r="H5135" s="144" t="e">
        <f aca="false">$F5135&amp;$C5135</f>
        <v>#N/A</v>
      </c>
    </row>
    <row r="5136" customFormat="false" ht="12.75" hidden="false" customHeight="false" outlineLevel="0" collapsed="false">
      <c r="D5136" s="144"/>
      <c r="E5136" s="144"/>
      <c r="F5136" s="149" t="e">
        <f aca="false">IF(REF_DT&lt;=LastDay,INDEX(IntraMonth_Buckets,MATCH($A5136,IntraSumMonths,0),1),INDEX(BucketTable,MATCH($A5136,SumMonths,0),1))</f>
        <v>#N/A</v>
      </c>
      <c r="G5136" s="144" t="e">
        <f aca="false">INDEX(Book_Type,MATCH($B5136,Book,0),1)</f>
        <v>#N/A</v>
      </c>
      <c r="H5136" s="144" t="e">
        <f aca="false">$F5136&amp;$C5136</f>
        <v>#N/A</v>
      </c>
    </row>
    <row r="5137" customFormat="false" ht="12.75" hidden="false" customHeight="false" outlineLevel="0" collapsed="false">
      <c r="D5137" s="144"/>
      <c r="E5137" s="144"/>
      <c r="F5137" s="149" t="e">
        <f aca="false">IF(REF_DT&lt;=LastDay,INDEX(IntraMonth_Buckets,MATCH($A5137,IntraSumMonths,0),1),INDEX(BucketTable,MATCH($A5137,SumMonths,0),1))</f>
        <v>#N/A</v>
      </c>
      <c r="G5137" s="144" t="e">
        <f aca="false">INDEX(Book_Type,MATCH($B5137,Book,0),1)</f>
        <v>#N/A</v>
      </c>
      <c r="H5137" s="144" t="e">
        <f aca="false">$F5137&amp;$C5137</f>
        <v>#N/A</v>
      </c>
    </row>
    <row r="5138" customFormat="false" ht="12.75" hidden="false" customHeight="false" outlineLevel="0" collapsed="false">
      <c r="D5138" s="144"/>
      <c r="E5138" s="144"/>
      <c r="F5138" s="149" t="e">
        <f aca="false">IF(REF_DT&lt;=LastDay,INDEX(IntraMonth_Buckets,MATCH($A5138,IntraSumMonths,0),1),INDEX(BucketTable,MATCH($A5138,SumMonths,0),1))</f>
        <v>#N/A</v>
      </c>
      <c r="G5138" s="144" t="e">
        <f aca="false">INDEX(Book_Type,MATCH($B5138,Book,0),1)</f>
        <v>#N/A</v>
      </c>
      <c r="H5138" s="144" t="e">
        <f aca="false">$F5138&amp;$C5138</f>
        <v>#N/A</v>
      </c>
    </row>
    <row r="5139" customFormat="false" ht="12.75" hidden="false" customHeight="false" outlineLevel="0" collapsed="false">
      <c r="D5139" s="144"/>
      <c r="E5139" s="144"/>
      <c r="F5139" s="149" t="e">
        <f aca="false">IF(REF_DT&lt;=LastDay,INDEX(IntraMonth_Buckets,MATCH($A5139,IntraSumMonths,0),1),INDEX(BucketTable,MATCH($A5139,SumMonths,0),1))</f>
        <v>#N/A</v>
      </c>
      <c r="G5139" s="144" t="e">
        <f aca="false">INDEX(Book_Type,MATCH($B5139,Book,0),1)</f>
        <v>#N/A</v>
      </c>
      <c r="H5139" s="144" t="e">
        <f aca="false">$F5139&amp;$C5139</f>
        <v>#N/A</v>
      </c>
    </row>
    <row r="5140" customFormat="false" ht="12.75" hidden="false" customHeight="false" outlineLevel="0" collapsed="false">
      <c r="D5140" s="144"/>
      <c r="E5140" s="144"/>
      <c r="F5140" s="149" t="e">
        <f aca="false">IF(REF_DT&lt;=LastDay,INDEX(IntraMonth_Buckets,MATCH($A5140,IntraSumMonths,0),1),INDEX(BucketTable,MATCH($A5140,SumMonths,0),1))</f>
        <v>#N/A</v>
      </c>
      <c r="G5140" s="144" t="e">
        <f aca="false">INDEX(Book_Type,MATCH($B5140,Book,0),1)</f>
        <v>#N/A</v>
      </c>
      <c r="H5140" s="144" t="e">
        <f aca="false">$F5140&amp;$C5140</f>
        <v>#N/A</v>
      </c>
    </row>
    <row r="5141" customFormat="false" ht="12.75" hidden="false" customHeight="false" outlineLevel="0" collapsed="false">
      <c r="D5141" s="144"/>
      <c r="E5141" s="144"/>
      <c r="F5141" s="149" t="e">
        <f aca="false">IF(REF_DT&lt;=LastDay,INDEX(IntraMonth_Buckets,MATCH($A5141,IntraSumMonths,0),1),INDEX(BucketTable,MATCH($A5141,SumMonths,0),1))</f>
        <v>#N/A</v>
      </c>
      <c r="G5141" s="144" t="e">
        <f aca="false">INDEX(Book_Type,MATCH($B5141,Book,0),1)</f>
        <v>#N/A</v>
      </c>
      <c r="H5141" s="144" t="e">
        <f aca="false">$F5141&amp;$C5141</f>
        <v>#N/A</v>
      </c>
    </row>
    <row r="5142" customFormat="false" ht="12.75" hidden="false" customHeight="false" outlineLevel="0" collapsed="false">
      <c r="D5142" s="144"/>
      <c r="E5142" s="144"/>
      <c r="F5142" s="149" t="e">
        <f aca="false">IF(REF_DT&lt;=LastDay,INDEX(IntraMonth_Buckets,MATCH($A5142,IntraSumMonths,0),1),INDEX(BucketTable,MATCH($A5142,SumMonths,0),1))</f>
        <v>#N/A</v>
      </c>
      <c r="G5142" s="144" t="e">
        <f aca="false">INDEX(Book_Type,MATCH($B5142,Book,0),1)</f>
        <v>#N/A</v>
      </c>
      <c r="H5142" s="144" t="e">
        <f aca="false">$F5142&amp;$C5142</f>
        <v>#N/A</v>
      </c>
    </row>
    <row r="5143" customFormat="false" ht="12.75" hidden="false" customHeight="false" outlineLevel="0" collapsed="false">
      <c r="D5143" s="144"/>
      <c r="E5143" s="144"/>
      <c r="F5143" s="149" t="e">
        <f aca="false">IF(REF_DT&lt;=LastDay,INDEX(IntraMonth_Buckets,MATCH($A5143,IntraSumMonths,0),1),INDEX(BucketTable,MATCH($A5143,SumMonths,0),1))</f>
        <v>#N/A</v>
      </c>
      <c r="G5143" s="144" t="e">
        <f aca="false">INDEX(Book_Type,MATCH($B5143,Book,0),1)</f>
        <v>#N/A</v>
      </c>
      <c r="H5143" s="144" t="e">
        <f aca="false">$F5143&amp;$C5143</f>
        <v>#N/A</v>
      </c>
    </row>
    <row r="5144" customFormat="false" ht="12.75" hidden="false" customHeight="false" outlineLevel="0" collapsed="false">
      <c r="D5144" s="144"/>
      <c r="E5144" s="144"/>
      <c r="F5144" s="149" t="e">
        <f aca="false">IF(REF_DT&lt;=LastDay,INDEX(IntraMonth_Buckets,MATCH($A5144,IntraSumMonths,0),1),INDEX(BucketTable,MATCH($A5144,SumMonths,0),1))</f>
        <v>#N/A</v>
      </c>
      <c r="G5144" s="144" t="e">
        <f aca="false">INDEX(Book_Type,MATCH($B5144,Book,0),1)</f>
        <v>#N/A</v>
      </c>
      <c r="H5144" s="144" t="e">
        <f aca="false">$F5144&amp;$C5144</f>
        <v>#N/A</v>
      </c>
    </row>
    <row r="5145" customFormat="false" ht="12.75" hidden="false" customHeight="false" outlineLevel="0" collapsed="false">
      <c r="D5145" s="144"/>
      <c r="E5145" s="144"/>
      <c r="F5145" s="149" t="e">
        <f aca="false">IF(REF_DT&lt;=LastDay,INDEX(IntraMonth_Buckets,MATCH($A5145,IntraSumMonths,0),1),INDEX(BucketTable,MATCH($A5145,SumMonths,0),1))</f>
        <v>#N/A</v>
      </c>
      <c r="G5145" s="144" t="e">
        <f aca="false">INDEX(Book_Type,MATCH($B5145,Book,0),1)</f>
        <v>#N/A</v>
      </c>
      <c r="H5145" s="144" t="e">
        <f aca="false">$F5145&amp;$C5145</f>
        <v>#N/A</v>
      </c>
    </row>
    <row r="5146" customFormat="false" ht="12.75" hidden="false" customHeight="false" outlineLevel="0" collapsed="false">
      <c r="D5146" s="144"/>
      <c r="E5146" s="144"/>
      <c r="F5146" s="149" t="e">
        <f aca="false">IF(REF_DT&lt;=LastDay,INDEX(IntraMonth_Buckets,MATCH($A5146,IntraSumMonths,0),1),INDEX(BucketTable,MATCH($A5146,SumMonths,0),1))</f>
        <v>#N/A</v>
      </c>
      <c r="G5146" s="144" t="e">
        <f aca="false">INDEX(Book_Type,MATCH($B5146,Book,0),1)</f>
        <v>#N/A</v>
      </c>
      <c r="H5146" s="144" t="e">
        <f aca="false">$F5146&amp;$C5146</f>
        <v>#N/A</v>
      </c>
    </row>
    <row r="5147" customFormat="false" ht="12.75" hidden="false" customHeight="false" outlineLevel="0" collapsed="false">
      <c r="D5147" s="144"/>
      <c r="E5147" s="144"/>
      <c r="F5147" s="149" t="e">
        <f aca="false">IF(REF_DT&lt;=LastDay,INDEX(IntraMonth_Buckets,MATCH($A5147,IntraSumMonths,0),1),INDEX(BucketTable,MATCH($A5147,SumMonths,0),1))</f>
        <v>#N/A</v>
      </c>
      <c r="G5147" s="144" t="e">
        <f aca="false">INDEX(Book_Type,MATCH($B5147,Book,0),1)</f>
        <v>#N/A</v>
      </c>
      <c r="H5147" s="144" t="e">
        <f aca="false">$F5147&amp;$C5147</f>
        <v>#N/A</v>
      </c>
    </row>
    <row r="5148" customFormat="false" ht="12.75" hidden="false" customHeight="false" outlineLevel="0" collapsed="false">
      <c r="D5148" s="144"/>
      <c r="E5148" s="144"/>
      <c r="F5148" s="149" t="e">
        <f aca="false">IF(REF_DT&lt;=LastDay,INDEX(IntraMonth_Buckets,MATCH($A5148,IntraSumMonths,0),1),INDEX(BucketTable,MATCH($A5148,SumMonths,0),1))</f>
        <v>#N/A</v>
      </c>
      <c r="G5148" s="144" t="e">
        <f aca="false">INDEX(Book_Type,MATCH($B5148,Book,0),1)</f>
        <v>#N/A</v>
      </c>
      <c r="H5148" s="144" t="e">
        <f aca="false">$F5148&amp;$C5148</f>
        <v>#N/A</v>
      </c>
    </row>
    <row r="5149" customFormat="false" ht="12.75" hidden="false" customHeight="false" outlineLevel="0" collapsed="false">
      <c r="D5149" s="144"/>
      <c r="E5149" s="144"/>
      <c r="F5149" s="149" t="e">
        <f aca="false">IF(REF_DT&lt;=LastDay,INDEX(IntraMonth_Buckets,MATCH($A5149,IntraSumMonths,0),1),INDEX(BucketTable,MATCH($A5149,SumMonths,0),1))</f>
        <v>#N/A</v>
      </c>
      <c r="G5149" s="144" t="e">
        <f aca="false">INDEX(Book_Type,MATCH($B5149,Book,0),1)</f>
        <v>#N/A</v>
      </c>
      <c r="H5149" s="144" t="e">
        <f aca="false">$F5149&amp;$C5149</f>
        <v>#N/A</v>
      </c>
    </row>
    <row r="5150" customFormat="false" ht="12.75" hidden="false" customHeight="false" outlineLevel="0" collapsed="false">
      <c r="D5150" s="144"/>
      <c r="E5150" s="144"/>
      <c r="F5150" s="149" t="e">
        <f aca="false">IF(REF_DT&lt;=LastDay,INDEX(IntraMonth_Buckets,MATCH($A5150,IntraSumMonths,0),1),INDEX(BucketTable,MATCH($A5150,SumMonths,0),1))</f>
        <v>#N/A</v>
      </c>
      <c r="G5150" s="144" t="e">
        <f aca="false">INDEX(Book_Type,MATCH($B5150,Book,0),1)</f>
        <v>#N/A</v>
      </c>
      <c r="H5150" s="144" t="e">
        <f aca="false">$F5150&amp;$C5150</f>
        <v>#N/A</v>
      </c>
    </row>
    <row r="5151" customFormat="false" ht="12.75" hidden="false" customHeight="false" outlineLevel="0" collapsed="false">
      <c r="D5151" s="144"/>
      <c r="E5151" s="144"/>
      <c r="F5151" s="149" t="e">
        <f aca="false">IF(REF_DT&lt;=LastDay,INDEX(IntraMonth_Buckets,MATCH($A5151,IntraSumMonths,0),1),INDEX(BucketTable,MATCH($A5151,SumMonths,0),1))</f>
        <v>#N/A</v>
      </c>
      <c r="G5151" s="144" t="e">
        <f aca="false">INDEX(Book_Type,MATCH($B5151,Book,0),1)</f>
        <v>#N/A</v>
      </c>
      <c r="H5151" s="144" t="e">
        <f aca="false">$F5151&amp;$C5151</f>
        <v>#N/A</v>
      </c>
    </row>
    <row r="5152" customFormat="false" ht="12.75" hidden="false" customHeight="false" outlineLevel="0" collapsed="false">
      <c r="D5152" s="144"/>
      <c r="E5152" s="144"/>
      <c r="F5152" s="149" t="e">
        <f aca="false">IF(REF_DT&lt;=LastDay,INDEX(IntraMonth_Buckets,MATCH($A5152,IntraSumMonths,0),1),INDEX(BucketTable,MATCH($A5152,SumMonths,0),1))</f>
        <v>#N/A</v>
      </c>
      <c r="G5152" s="144" t="e">
        <f aca="false">INDEX(Book_Type,MATCH($B5152,Book,0),1)</f>
        <v>#N/A</v>
      </c>
      <c r="H5152" s="144" t="e">
        <f aca="false">$F5152&amp;$C5152</f>
        <v>#N/A</v>
      </c>
    </row>
    <row r="5153" customFormat="false" ht="12.75" hidden="false" customHeight="false" outlineLevel="0" collapsed="false">
      <c r="D5153" s="144"/>
      <c r="E5153" s="144"/>
      <c r="F5153" s="149" t="e">
        <f aca="false">IF(REF_DT&lt;=LastDay,INDEX(IntraMonth_Buckets,MATCH($A5153,IntraSumMonths,0),1),INDEX(BucketTable,MATCH($A5153,SumMonths,0),1))</f>
        <v>#N/A</v>
      </c>
      <c r="G5153" s="144" t="e">
        <f aca="false">INDEX(Book_Type,MATCH($B5153,Book,0),1)</f>
        <v>#N/A</v>
      </c>
      <c r="H5153" s="144" t="e">
        <f aca="false">$F5153&amp;$C5153</f>
        <v>#N/A</v>
      </c>
    </row>
    <row r="5154" customFormat="false" ht="12.75" hidden="false" customHeight="false" outlineLevel="0" collapsed="false">
      <c r="D5154" s="144"/>
      <c r="E5154" s="144"/>
      <c r="F5154" s="149" t="e">
        <f aca="false">IF(REF_DT&lt;=LastDay,INDEX(IntraMonth_Buckets,MATCH($A5154,IntraSumMonths,0),1),INDEX(BucketTable,MATCH($A5154,SumMonths,0),1))</f>
        <v>#N/A</v>
      </c>
      <c r="G5154" s="144" t="e">
        <f aca="false">INDEX(Book_Type,MATCH($B5154,Book,0),1)</f>
        <v>#N/A</v>
      </c>
      <c r="H5154" s="144" t="e">
        <f aca="false">$F5154&amp;$C5154</f>
        <v>#N/A</v>
      </c>
    </row>
    <row r="5155" customFormat="false" ht="12.75" hidden="false" customHeight="false" outlineLevel="0" collapsed="false">
      <c r="D5155" s="144"/>
      <c r="E5155" s="144"/>
      <c r="F5155" s="149" t="e">
        <f aca="false">IF(REF_DT&lt;=LastDay,INDEX(IntraMonth_Buckets,MATCH($A5155,IntraSumMonths,0),1),INDEX(BucketTable,MATCH($A5155,SumMonths,0),1))</f>
        <v>#N/A</v>
      </c>
      <c r="G5155" s="144" t="e">
        <f aca="false">INDEX(Book_Type,MATCH($B5155,Book,0),1)</f>
        <v>#N/A</v>
      </c>
      <c r="H5155" s="144" t="e">
        <f aca="false">$F5155&amp;$C5155</f>
        <v>#N/A</v>
      </c>
    </row>
    <row r="5156" customFormat="false" ht="12.75" hidden="false" customHeight="false" outlineLevel="0" collapsed="false">
      <c r="D5156" s="144"/>
      <c r="E5156" s="144"/>
      <c r="F5156" s="149" t="e">
        <f aca="false">IF(REF_DT&lt;=LastDay,INDEX(IntraMonth_Buckets,MATCH($A5156,IntraSumMonths,0),1),INDEX(BucketTable,MATCH($A5156,SumMonths,0),1))</f>
        <v>#N/A</v>
      </c>
      <c r="G5156" s="144" t="e">
        <f aca="false">INDEX(Book_Type,MATCH($B5156,Book,0),1)</f>
        <v>#N/A</v>
      </c>
      <c r="H5156" s="144" t="e">
        <f aca="false">$F5156&amp;$C5156</f>
        <v>#N/A</v>
      </c>
    </row>
    <row r="5157" customFormat="false" ht="12.75" hidden="false" customHeight="false" outlineLevel="0" collapsed="false">
      <c r="D5157" s="144"/>
      <c r="E5157" s="144"/>
      <c r="F5157" s="149" t="e">
        <f aca="false">IF(REF_DT&lt;=LastDay,INDEX(IntraMonth_Buckets,MATCH($A5157,IntraSumMonths,0),1),INDEX(BucketTable,MATCH($A5157,SumMonths,0),1))</f>
        <v>#N/A</v>
      </c>
      <c r="G5157" s="144" t="e">
        <f aca="false">INDEX(Book_Type,MATCH($B5157,Book,0),1)</f>
        <v>#N/A</v>
      </c>
      <c r="H5157" s="144" t="e">
        <f aca="false">$F5157&amp;$C5157</f>
        <v>#N/A</v>
      </c>
    </row>
    <row r="5158" customFormat="false" ht="12.75" hidden="false" customHeight="false" outlineLevel="0" collapsed="false">
      <c r="D5158" s="144"/>
      <c r="E5158" s="144"/>
      <c r="F5158" s="149" t="e">
        <f aca="false">IF(REF_DT&lt;=LastDay,INDEX(IntraMonth_Buckets,MATCH($A5158,IntraSumMonths,0),1),INDEX(BucketTable,MATCH($A5158,SumMonths,0),1))</f>
        <v>#N/A</v>
      </c>
      <c r="G5158" s="144" t="e">
        <f aca="false">INDEX(Book_Type,MATCH($B5158,Book,0),1)</f>
        <v>#N/A</v>
      </c>
      <c r="H5158" s="144" t="e">
        <f aca="false">$F5158&amp;$C5158</f>
        <v>#N/A</v>
      </c>
    </row>
    <row r="5159" customFormat="false" ht="12.75" hidden="false" customHeight="false" outlineLevel="0" collapsed="false">
      <c r="D5159" s="144"/>
      <c r="E5159" s="144"/>
      <c r="F5159" s="149" t="e">
        <f aca="false">IF(REF_DT&lt;=LastDay,INDEX(IntraMonth_Buckets,MATCH($A5159,IntraSumMonths,0),1),INDEX(BucketTable,MATCH($A5159,SumMonths,0),1))</f>
        <v>#N/A</v>
      </c>
      <c r="G5159" s="144" t="e">
        <f aca="false">INDEX(Book_Type,MATCH($B5159,Book,0),1)</f>
        <v>#N/A</v>
      </c>
      <c r="H5159" s="144" t="e">
        <f aca="false">$F5159&amp;$C5159</f>
        <v>#N/A</v>
      </c>
    </row>
    <row r="5160" customFormat="false" ht="12.75" hidden="false" customHeight="false" outlineLevel="0" collapsed="false">
      <c r="D5160" s="144"/>
      <c r="E5160" s="144"/>
      <c r="F5160" s="149" t="e">
        <f aca="false">IF(REF_DT&lt;=LastDay,INDEX(IntraMonth_Buckets,MATCH($A5160,IntraSumMonths,0),1),INDEX(BucketTable,MATCH($A5160,SumMonths,0),1))</f>
        <v>#N/A</v>
      </c>
      <c r="G5160" s="144" t="e">
        <f aca="false">INDEX(Book_Type,MATCH($B5160,Book,0),1)</f>
        <v>#N/A</v>
      </c>
      <c r="H5160" s="144" t="e">
        <f aca="false">$F5160&amp;$C5160</f>
        <v>#N/A</v>
      </c>
    </row>
    <row r="5161" customFormat="false" ht="12.75" hidden="false" customHeight="false" outlineLevel="0" collapsed="false">
      <c r="D5161" s="144"/>
      <c r="E5161" s="144"/>
      <c r="F5161" s="149" t="e">
        <f aca="false">IF(REF_DT&lt;=LastDay,INDEX(IntraMonth_Buckets,MATCH($A5161,IntraSumMonths,0),1),INDEX(BucketTable,MATCH($A5161,SumMonths,0),1))</f>
        <v>#N/A</v>
      </c>
      <c r="G5161" s="144" t="e">
        <f aca="false">INDEX(Book_Type,MATCH($B5161,Book,0),1)</f>
        <v>#N/A</v>
      </c>
      <c r="H5161" s="144" t="e">
        <f aca="false">$F5161&amp;$C5161</f>
        <v>#N/A</v>
      </c>
    </row>
    <row r="5162" customFormat="false" ht="12.75" hidden="false" customHeight="false" outlineLevel="0" collapsed="false">
      <c r="D5162" s="144"/>
      <c r="E5162" s="144"/>
      <c r="F5162" s="149" t="e">
        <f aca="false">IF(REF_DT&lt;=LastDay,INDEX(IntraMonth_Buckets,MATCH($A5162,IntraSumMonths,0),1),INDEX(BucketTable,MATCH($A5162,SumMonths,0),1))</f>
        <v>#N/A</v>
      </c>
      <c r="G5162" s="144" t="e">
        <f aca="false">INDEX(Book_Type,MATCH($B5162,Book,0),1)</f>
        <v>#N/A</v>
      </c>
      <c r="H5162" s="144" t="e">
        <f aca="false">$F5162&amp;$C5162</f>
        <v>#N/A</v>
      </c>
    </row>
    <row r="5163" customFormat="false" ht="12.75" hidden="false" customHeight="false" outlineLevel="0" collapsed="false">
      <c r="D5163" s="144"/>
      <c r="E5163" s="144"/>
      <c r="F5163" s="149" t="e">
        <f aca="false">IF(REF_DT&lt;=LastDay,INDEX(IntraMonth_Buckets,MATCH($A5163,IntraSumMonths,0),1),INDEX(BucketTable,MATCH($A5163,SumMonths,0),1))</f>
        <v>#N/A</v>
      </c>
      <c r="G5163" s="144" t="e">
        <f aca="false">INDEX(Book_Type,MATCH($B5163,Book,0),1)</f>
        <v>#N/A</v>
      </c>
      <c r="H5163" s="144" t="e">
        <f aca="false">$F5163&amp;$C5163</f>
        <v>#N/A</v>
      </c>
    </row>
    <row r="5164" customFormat="false" ht="12.75" hidden="false" customHeight="false" outlineLevel="0" collapsed="false">
      <c r="D5164" s="144"/>
      <c r="E5164" s="144"/>
      <c r="F5164" s="149" t="e">
        <f aca="false">IF(REF_DT&lt;=LastDay,INDEX(IntraMonth_Buckets,MATCH($A5164,IntraSumMonths,0),1),INDEX(BucketTable,MATCH($A5164,SumMonths,0),1))</f>
        <v>#N/A</v>
      </c>
      <c r="G5164" s="144" t="e">
        <f aca="false">INDEX(Book_Type,MATCH($B5164,Book,0),1)</f>
        <v>#N/A</v>
      </c>
      <c r="H5164" s="144" t="e">
        <f aca="false">$F5164&amp;$C5164</f>
        <v>#N/A</v>
      </c>
    </row>
    <row r="5165" customFormat="false" ht="12.75" hidden="false" customHeight="false" outlineLevel="0" collapsed="false">
      <c r="D5165" s="144"/>
      <c r="E5165" s="144"/>
      <c r="F5165" s="149" t="e">
        <f aca="false">IF(REF_DT&lt;=LastDay,INDEX(IntraMonth_Buckets,MATCH($A5165,IntraSumMonths,0),1),INDEX(BucketTable,MATCH($A5165,SumMonths,0),1))</f>
        <v>#N/A</v>
      </c>
      <c r="G5165" s="144" t="e">
        <f aca="false">INDEX(Book_Type,MATCH($B5165,Book,0),1)</f>
        <v>#N/A</v>
      </c>
      <c r="H5165" s="144" t="e">
        <f aca="false">$F5165&amp;$C5165</f>
        <v>#N/A</v>
      </c>
    </row>
    <row r="5166" customFormat="false" ht="12.75" hidden="false" customHeight="false" outlineLevel="0" collapsed="false">
      <c r="D5166" s="144"/>
      <c r="E5166" s="144"/>
      <c r="F5166" s="149" t="e">
        <f aca="false">IF(REF_DT&lt;=LastDay,INDEX(IntraMonth_Buckets,MATCH($A5166,IntraSumMonths,0),1),INDEX(BucketTable,MATCH($A5166,SumMonths,0),1))</f>
        <v>#N/A</v>
      </c>
      <c r="G5166" s="144" t="e">
        <f aca="false">INDEX(Book_Type,MATCH($B5166,Book,0),1)</f>
        <v>#N/A</v>
      </c>
      <c r="H5166" s="144" t="e">
        <f aca="false">$F5166&amp;$C5166</f>
        <v>#N/A</v>
      </c>
    </row>
    <row r="5167" customFormat="false" ht="12.75" hidden="false" customHeight="false" outlineLevel="0" collapsed="false">
      <c r="D5167" s="144"/>
      <c r="E5167" s="144"/>
      <c r="F5167" s="149" t="e">
        <f aca="false">IF(REF_DT&lt;=LastDay,INDEX(IntraMonth_Buckets,MATCH($A5167,IntraSumMonths,0),1),INDEX(BucketTable,MATCH($A5167,SumMonths,0),1))</f>
        <v>#N/A</v>
      </c>
      <c r="G5167" s="144" t="e">
        <f aca="false">INDEX(Book_Type,MATCH($B5167,Book,0),1)</f>
        <v>#N/A</v>
      </c>
      <c r="H5167" s="144" t="e">
        <f aca="false">$F5167&amp;$C5167</f>
        <v>#N/A</v>
      </c>
    </row>
    <row r="5168" customFormat="false" ht="12.75" hidden="false" customHeight="false" outlineLevel="0" collapsed="false">
      <c r="D5168" s="144"/>
      <c r="E5168" s="144"/>
      <c r="F5168" s="149" t="e">
        <f aca="false">IF(REF_DT&lt;=LastDay,INDEX(IntraMonth_Buckets,MATCH($A5168,IntraSumMonths,0),1),INDEX(BucketTable,MATCH($A5168,SumMonths,0),1))</f>
        <v>#N/A</v>
      </c>
      <c r="G5168" s="144" t="e">
        <f aca="false">INDEX(Book_Type,MATCH($B5168,Book,0),1)</f>
        <v>#N/A</v>
      </c>
      <c r="H5168" s="144" t="e">
        <f aca="false">$F5168&amp;$C5168</f>
        <v>#N/A</v>
      </c>
    </row>
    <row r="5169" customFormat="false" ht="12.75" hidden="false" customHeight="false" outlineLevel="0" collapsed="false">
      <c r="D5169" s="144"/>
      <c r="E5169" s="144"/>
      <c r="F5169" s="149" t="e">
        <f aca="false">IF(REF_DT&lt;=LastDay,INDEX(IntraMonth_Buckets,MATCH($A5169,IntraSumMonths,0),1),INDEX(BucketTable,MATCH($A5169,SumMonths,0),1))</f>
        <v>#N/A</v>
      </c>
      <c r="G5169" s="144" t="e">
        <f aca="false">INDEX(Book_Type,MATCH($B5169,Book,0),1)</f>
        <v>#N/A</v>
      </c>
      <c r="H5169" s="144" t="e">
        <f aca="false">$F5169&amp;$C5169</f>
        <v>#N/A</v>
      </c>
    </row>
    <row r="5170" customFormat="false" ht="12.75" hidden="false" customHeight="false" outlineLevel="0" collapsed="false">
      <c r="D5170" s="144"/>
      <c r="E5170" s="144"/>
      <c r="F5170" s="149" t="e">
        <f aca="false">IF(REF_DT&lt;=LastDay,INDEX(IntraMonth_Buckets,MATCH($A5170,IntraSumMonths,0),1),INDEX(BucketTable,MATCH($A5170,SumMonths,0),1))</f>
        <v>#N/A</v>
      </c>
      <c r="G5170" s="144" t="e">
        <f aca="false">INDEX(Book_Type,MATCH($B5170,Book,0),1)</f>
        <v>#N/A</v>
      </c>
      <c r="H5170" s="144" t="e">
        <f aca="false">$F5170&amp;$C5170</f>
        <v>#N/A</v>
      </c>
    </row>
    <row r="5171" customFormat="false" ht="12.75" hidden="false" customHeight="false" outlineLevel="0" collapsed="false">
      <c r="D5171" s="144"/>
      <c r="E5171" s="144"/>
      <c r="F5171" s="149" t="e">
        <f aca="false">IF(REF_DT&lt;=LastDay,INDEX(IntraMonth_Buckets,MATCH($A5171,IntraSumMonths,0),1),INDEX(BucketTable,MATCH($A5171,SumMonths,0),1))</f>
        <v>#N/A</v>
      </c>
      <c r="G5171" s="144" t="e">
        <f aca="false">INDEX(Book_Type,MATCH($B5171,Book,0),1)</f>
        <v>#N/A</v>
      </c>
      <c r="H5171" s="144" t="e">
        <f aca="false">$F5171&amp;$C5171</f>
        <v>#N/A</v>
      </c>
    </row>
    <row r="5172" customFormat="false" ht="12.75" hidden="false" customHeight="false" outlineLevel="0" collapsed="false">
      <c r="D5172" s="144"/>
      <c r="E5172" s="144"/>
      <c r="F5172" s="149" t="e">
        <f aca="false">IF(REF_DT&lt;=LastDay,INDEX(IntraMonth_Buckets,MATCH($A5172,IntraSumMonths,0),1),INDEX(BucketTable,MATCH($A5172,SumMonths,0),1))</f>
        <v>#N/A</v>
      </c>
      <c r="G5172" s="144" t="e">
        <f aca="false">INDEX(Book_Type,MATCH($B5172,Book,0),1)</f>
        <v>#N/A</v>
      </c>
      <c r="H5172" s="144" t="e">
        <f aca="false">$F5172&amp;$C5172</f>
        <v>#N/A</v>
      </c>
    </row>
    <row r="5173" customFormat="false" ht="12.75" hidden="false" customHeight="false" outlineLevel="0" collapsed="false">
      <c r="D5173" s="144"/>
      <c r="E5173" s="144"/>
      <c r="F5173" s="149" t="e">
        <f aca="false">IF(REF_DT&lt;=LastDay,INDEX(IntraMonth_Buckets,MATCH($A5173,IntraSumMonths,0),1),INDEX(BucketTable,MATCH($A5173,SumMonths,0),1))</f>
        <v>#N/A</v>
      </c>
      <c r="G5173" s="144" t="e">
        <f aca="false">INDEX(Book_Type,MATCH($B5173,Book,0),1)</f>
        <v>#N/A</v>
      </c>
      <c r="H5173" s="144" t="e">
        <f aca="false">$F5173&amp;$C5173</f>
        <v>#N/A</v>
      </c>
    </row>
    <row r="5174" customFormat="false" ht="12.75" hidden="false" customHeight="false" outlineLevel="0" collapsed="false">
      <c r="D5174" s="144"/>
      <c r="E5174" s="144"/>
      <c r="F5174" s="149" t="e">
        <f aca="false">IF(REF_DT&lt;=LastDay,INDEX(IntraMonth_Buckets,MATCH($A5174,IntraSumMonths,0),1),INDEX(BucketTable,MATCH($A5174,SumMonths,0),1))</f>
        <v>#N/A</v>
      </c>
      <c r="G5174" s="144" t="e">
        <f aca="false">INDEX(Book_Type,MATCH($B5174,Book,0),1)</f>
        <v>#N/A</v>
      </c>
      <c r="H5174" s="144" t="e">
        <f aca="false">$F5174&amp;$C5174</f>
        <v>#N/A</v>
      </c>
    </row>
    <row r="5175" customFormat="false" ht="12.75" hidden="false" customHeight="false" outlineLevel="0" collapsed="false">
      <c r="D5175" s="144"/>
      <c r="E5175" s="144"/>
      <c r="F5175" s="149" t="e">
        <f aca="false">IF(REF_DT&lt;=LastDay,INDEX(IntraMonth_Buckets,MATCH($A5175,IntraSumMonths,0),1),INDEX(BucketTable,MATCH($A5175,SumMonths,0),1))</f>
        <v>#N/A</v>
      </c>
      <c r="G5175" s="144" t="e">
        <f aca="false">INDEX(Book_Type,MATCH($B5175,Book,0),1)</f>
        <v>#N/A</v>
      </c>
      <c r="H5175" s="144" t="e">
        <f aca="false">$F5175&amp;$C5175</f>
        <v>#N/A</v>
      </c>
    </row>
    <row r="5176" customFormat="false" ht="12.75" hidden="false" customHeight="false" outlineLevel="0" collapsed="false">
      <c r="D5176" s="144"/>
      <c r="E5176" s="144"/>
      <c r="F5176" s="149" t="e">
        <f aca="false">IF(REF_DT&lt;=LastDay,INDEX(IntraMonth_Buckets,MATCH($A5176,IntraSumMonths,0),1),INDEX(BucketTable,MATCH($A5176,SumMonths,0),1))</f>
        <v>#N/A</v>
      </c>
      <c r="G5176" s="144" t="e">
        <f aca="false">INDEX(Book_Type,MATCH($B5176,Book,0),1)</f>
        <v>#N/A</v>
      </c>
      <c r="H5176" s="144" t="e">
        <f aca="false">$F5176&amp;$C5176</f>
        <v>#N/A</v>
      </c>
    </row>
    <row r="5177" customFormat="false" ht="12.75" hidden="false" customHeight="false" outlineLevel="0" collapsed="false">
      <c r="D5177" s="144"/>
      <c r="E5177" s="144"/>
      <c r="F5177" s="149" t="e">
        <f aca="false">IF(REF_DT&lt;=LastDay,INDEX(IntraMonth_Buckets,MATCH($A5177,IntraSumMonths,0),1),INDEX(BucketTable,MATCH($A5177,SumMonths,0),1))</f>
        <v>#N/A</v>
      </c>
      <c r="G5177" s="144" t="e">
        <f aca="false">INDEX(Book_Type,MATCH($B5177,Book,0),1)</f>
        <v>#N/A</v>
      </c>
      <c r="H5177" s="144" t="e">
        <f aca="false">$F5177&amp;$C5177</f>
        <v>#N/A</v>
      </c>
    </row>
    <row r="5178" customFormat="false" ht="12.75" hidden="false" customHeight="false" outlineLevel="0" collapsed="false">
      <c r="D5178" s="144"/>
      <c r="E5178" s="144"/>
      <c r="F5178" s="149" t="e">
        <f aca="false">IF(REF_DT&lt;=LastDay,INDEX(IntraMonth_Buckets,MATCH($A5178,IntraSumMonths,0),1),INDEX(BucketTable,MATCH($A5178,SumMonths,0),1))</f>
        <v>#N/A</v>
      </c>
      <c r="G5178" s="144" t="e">
        <f aca="false">INDEX(Book_Type,MATCH($B5178,Book,0),1)</f>
        <v>#N/A</v>
      </c>
      <c r="H5178" s="144" t="e">
        <f aca="false">$F5178&amp;$C5178</f>
        <v>#N/A</v>
      </c>
    </row>
    <row r="5179" customFormat="false" ht="12.75" hidden="false" customHeight="false" outlineLevel="0" collapsed="false">
      <c r="D5179" s="144"/>
      <c r="E5179" s="144"/>
      <c r="F5179" s="149" t="e">
        <f aca="false">IF(REF_DT&lt;=LastDay,INDEX(IntraMonth_Buckets,MATCH($A5179,IntraSumMonths,0),1),INDEX(BucketTable,MATCH($A5179,SumMonths,0),1))</f>
        <v>#N/A</v>
      </c>
      <c r="G5179" s="144" t="e">
        <f aca="false">INDEX(Book_Type,MATCH($B5179,Book,0),1)</f>
        <v>#N/A</v>
      </c>
      <c r="H5179" s="144" t="e">
        <f aca="false">$F5179&amp;$C5179</f>
        <v>#N/A</v>
      </c>
    </row>
    <row r="5180" customFormat="false" ht="12.75" hidden="false" customHeight="false" outlineLevel="0" collapsed="false">
      <c r="D5180" s="144"/>
      <c r="E5180" s="144"/>
      <c r="F5180" s="149" t="e">
        <f aca="false">IF(REF_DT&lt;=LastDay,INDEX(IntraMonth_Buckets,MATCH($A5180,IntraSumMonths,0),1),INDEX(BucketTable,MATCH($A5180,SumMonths,0),1))</f>
        <v>#N/A</v>
      </c>
      <c r="G5180" s="144" t="e">
        <f aca="false">INDEX(Book_Type,MATCH($B5180,Book,0),1)</f>
        <v>#N/A</v>
      </c>
      <c r="H5180" s="144" t="e">
        <f aca="false">$F5180&amp;$C5180</f>
        <v>#N/A</v>
      </c>
    </row>
    <row r="5181" customFormat="false" ht="12.75" hidden="false" customHeight="false" outlineLevel="0" collapsed="false">
      <c r="D5181" s="144"/>
      <c r="E5181" s="144"/>
      <c r="F5181" s="149" t="e">
        <f aca="false">IF(REF_DT&lt;=LastDay,INDEX(IntraMonth_Buckets,MATCH($A5181,IntraSumMonths,0),1),INDEX(BucketTable,MATCH($A5181,SumMonths,0),1))</f>
        <v>#N/A</v>
      </c>
      <c r="G5181" s="144" t="e">
        <f aca="false">INDEX(Book_Type,MATCH($B5181,Book,0),1)</f>
        <v>#N/A</v>
      </c>
      <c r="H5181" s="144" t="e">
        <f aca="false">$F5181&amp;$C5181</f>
        <v>#N/A</v>
      </c>
    </row>
    <row r="5182" customFormat="false" ht="12.75" hidden="false" customHeight="false" outlineLevel="0" collapsed="false">
      <c r="D5182" s="144"/>
      <c r="E5182" s="144"/>
      <c r="F5182" s="149" t="e">
        <f aca="false">IF(REF_DT&lt;=LastDay,INDEX(IntraMonth_Buckets,MATCH($A5182,IntraSumMonths,0),1),INDEX(BucketTable,MATCH($A5182,SumMonths,0),1))</f>
        <v>#N/A</v>
      </c>
      <c r="G5182" s="144" t="e">
        <f aca="false">INDEX(Book_Type,MATCH($B5182,Book,0),1)</f>
        <v>#N/A</v>
      </c>
      <c r="H5182" s="144" t="e">
        <f aca="false">$F5182&amp;$C5182</f>
        <v>#N/A</v>
      </c>
    </row>
    <row r="5183" customFormat="false" ht="12.75" hidden="false" customHeight="false" outlineLevel="0" collapsed="false">
      <c r="D5183" s="144"/>
      <c r="E5183" s="144"/>
      <c r="F5183" s="149" t="e">
        <f aca="false">IF(REF_DT&lt;=LastDay,INDEX(IntraMonth_Buckets,MATCH($A5183,IntraSumMonths,0),1),INDEX(BucketTable,MATCH($A5183,SumMonths,0),1))</f>
        <v>#N/A</v>
      </c>
      <c r="G5183" s="144" t="e">
        <f aca="false">INDEX(Book_Type,MATCH($B5183,Book,0),1)</f>
        <v>#N/A</v>
      </c>
      <c r="H5183" s="144" t="e">
        <f aca="false">$F5183&amp;$C5183</f>
        <v>#N/A</v>
      </c>
    </row>
    <row r="5184" customFormat="false" ht="12.75" hidden="false" customHeight="false" outlineLevel="0" collapsed="false">
      <c r="D5184" s="144"/>
      <c r="E5184" s="144"/>
      <c r="F5184" s="149" t="e">
        <f aca="false">IF(REF_DT&lt;=LastDay,INDEX(IntraMonth_Buckets,MATCH($A5184,IntraSumMonths,0),1),INDEX(BucketTable,MATCH($A5184,SumMonths,0),1))</f>
        <v>#N/A</v>
      </c>
      <c r="G5184" s="144" t="e">
        <f aca="false">INDEX(Book_Type,MATCH($B5184,Book,0),1)</f>
        <v>#N/A</v>
      </c>
      <c r="H5184" s="144" t="e">
        <f aca="false">$F5184&amp;$C5184</f>
        <v>#N/A</v>
      </c>
    </row>
    <row r="5185" customFormat="false" ht="12.75" hidden="false" customHeight="false" outlineLevel="0" collapsed="false">
      <c r="D5185" s="144"/>
      <c r="E5185" s="144"/>
      <c r="F5185" s="149" t="e">
        <f aca="false">IF(REF_DT&lt;=LastDay,INDEX(IntraMonth_Buckets,MATCH($A5185,IntraSumMonths,0),1),INDEX(BucketTable,MATCH($A5185,SumMonths,0),1))</f>
        <v>#N/A</v>
      </c>
      <c r="G5185" s="144" t="e">
        <f aca="false">INDEX(Book_Type,MATCH($B5185,Book,0),1)</f>
        <v>#N/A</v>
      </c>
      <c r="H5185" s="144" t="e">
        <f aca="false">$F5185&amp;$C5185</f>
        <v>#N/A</v>
      </c>
    </row>
    <row r="5186" customFormat="false" ht="12.75" hidden="false" customHeight="false" outlineLevel="0" collapsed="false">
      <c r="D5186" s="144"/>
      <c r="E5186" s="144"/>
      <c r="F5186" s="149" t="e">
        <f aca="false">IF(REF_DT&lt;=LastDay,INDEX(IntraMonth_Buckets,MATCH($A5186,IntraSumMonths,0),1),INDEX(BucketTable,MATCH($A5186,SumMonths,0),1))</f>
        <v>#N/A</v>
      </c>
      <c r="G5186" s="144" t="e">
        <f aca="false">INDEX(Book_Type,MATCH($B5186,Book,0),1)</f>
        <v>#N/A</v>
      </c>
      <c r="H5186" s="144" t="e">
        <f aca="false">$F5186&amp;$C5186</f>
        <v>#N/A</v>
      </c>
    </row>
    <row r="5187" customFormat="false" ht="12.75" hidden="false" customHeight="false" outlineLevel="0" collapsed="false">
      <c r="D5187" s="144"/>
      <c r="E5187" s="144"/>
      <c r="F5187" s="149" t="e">
        <f aca="false">IF(REF_DT&lt;=LastDay,INDEX(IntraMonth_Buckets,MATCH($A5187,IntraSumMonths,0),1),INDEX(BucketTable,MATCH($A5187,SumMonths,0),1))</f>
        <v>#N/A</v>
      </c>
      <c r="G5187" s="144" t="e">
        <f aca="false">INDEX(Book_Type,MATCH($B5187,Book,0),1)</f>
        <v>#N/A</v>
      </c>
      <c r="H5187" s="144" t="e">
        <f aca="false">$F5187&amp;$C5187</f>
        <v>#N/A</v>
      </c>
    </row>
    <row r="5188" customFormat="false" ht="12.75" hidden="false" customHeight="false" outlineLevel="0" collapsed="false">
      <c r="D5188" s="144"/>
      <c r="E5188" s="144"/>
      <c r="F5188" s="149" t="e">
        <f aca="false">IF(REF_DT&lt;=LastDay,INDEX(IntraMonth_Buckets,MATCH($A5188,IntraSumMonths,0),1),INDEX(BucketTable,MATCH($A5188,SumMonths,0),1))</f>
        <v>#N/A</v>
      </c>
      <c r="G5188" s="144" t="e">
        <f aca="false">INDEX(Book_Type,MATCH($B5188,Book,0),1)</f>
        <v>#N/A</v>
      </c>
      <c r="H5188" s="144" t="e">
        <f aca="false">$F5188&amp;$C5188</f>
        <v>#N/A</v>
      </c>
    </row>
    <row r="5189" customFormat="false" ht="12.75" hidden="false" customHeight="false" outlineLevel="0" collapsed="false">
      <c r="D5189" s="144"/>
      <c r="E5189" s="144"/>
      <c r="F5189" s="149" t="e">
        <f aca="false">IF(REF_DT&lt;=LastDay,INDEX(IntraMonth_Buckets,MATCH($A5189,IntraSumMonths,0),1),INDEX(BucketTable,MATCH($A5189,SumMonths,0),1))</f>
        <v>#N/A</v>
      </c>
      <c r="G5189" s="144" t="e">
        <f aca="false">INDEX(Book_Type,MATCH($B5189,Book,0),1)</f>
        <v>#N/A</v>
      </c>
      <c r="H5189" s="144" t="e">
        <f aca="false">$F5189&amp;$C5189</f>
        <v>#N/A</v>
      </c>
    </row>
    <row r="5190" customFormat="false" ht="12.75" hidden="false" customHeight="false" outlineLevel="0" collapsed="false">
      <c r="D5190" s="144"/>
      <c r="E5190" s="144"/>
      <c r="F5190" s="149" t="e">
        <f aca="false">IF(REF_DT&lt;=LastDay,INDEX(IntraMonth_Buckets,MATCH($A5190,IntraSumMonths,0),1),INDEX(BucketTable,MATCH($A5190,SumMonths,0),1))</f>
        <v>#N/A</v>
      </c>
      <c r="G5190" s="144" t="e">
        <f aca="false">INDEX(Book_Type,MATCH($B5190,Book,0),1)</f>
        <v>#N/A</v>
      </c>
      <c r="H5190" s="144" t="e">
        <f aca="false">$F5190&amp;$C5190</f>
        <v>#N/A</v>
      </c>
    </row>
    <row r="5191" customFormat="false" ht="12.75" hidden="false" customHeight="false" outlineLevel="0" collapsed="false">
      <c r="D5191" s="144"/>
      <c r="E5191" s="144"/>
      <c r="F5191" s="149" t="e">
        <f aca="false">IF(REF_DT&lt;=LastDay,INDEX(IntraMonth_Buckets,MATCH($A5191,IntraSumMonths,0),1),INDEX(BucketTable,MATCH($A5191,SumMonths,0),1))</f>
        <v>#N/A</v>
      </c>
      <c r="G5191" s="144" t="e">
        <f aca="false">INDEX(Book_Type,MATCH($B5191,Book,0),1)</f>
        <v>#N/A</v>
      </c>
      <c r="H5191" s="144" t="e">
        <f aca="false">$F5191&amp;$C5191</f>
        <v>#N/A</v>
      </c>
    </row>
    <row r="5192" customFormat="false" ht="12.75" hidden="false" customHeight="false" outlineLevel="0" collapsed="false">
      <c r="D5192" s="144"/>
      <c r="E5192" s="144"/>
      <c r="F5192" s="149" t="e">
        <f aca="false">IF(REF_DT&lt;=LastDay,INDEX(IntraMonth_Buckets,MATCH($A5192,IntraSumMonths,0),1),INDEX(BucketTable,MATCH($A5192,SumMonths,0),1))</f>
        <v>#N/A</v>
      </c>
      <c r="G5192" s="144" t="e">
        <f aca="false">INDEX(Book_Type,MATCH($B5192,Book,0),1)</f>
        <v>#N/A</v>
      </c>
      <c r="H5192" s="144" t="e">
        <f aca="false">$F5192&amp;$C5192</f>
        <v>#N/A</v>
      </c>
    </row>
    <row r="5193" customFormat="false" ht="12.75" hidden="false" customHeight="false" outlineLevel="0" collapsed="false">
      <c r="D5193" s="144"/>
      <c r="E5193" s="144"/>
      <c r="F5193" s="149" t="e">
        <f aca="false">IF(REF_DT&lt;=LastDay,INDEX(IntraMonth_Buckets,MATCH($A5193,IntraSumMonths,0),1),INDEX(BucketTable,MATCH($A5193,SumMonths,0),1))</f>
        <v>#N/A</v>
      </c>
      <c r="G5193" s="144" t="e">
        <f aca="false">INDEX(Book_Type,MATCH($B5193,Book,0),1)</f>
        <v>#N/A</v>
      </c>
      <c r="H5193" s="144" t="e">
        <f aca="false">$F5193&amp;$C5193</f>
        <v>#N/A</v>
      </c>
    </row>
    <row r="5194" customFormat="false" ht="12.75" hidden="false" customHeight="false" outlineLevel="0" collapsed="false">
      <c r="D5194" s="144"/>
      <c r="E5194" s="144"/>
      <c r="F5194" s="149" t="e">
        <f aca="false">IF(REF_DT&lt;=LastDay,INDEX(IntraMonth_Buckets,MATCH($A5194,IntraSumMonths,0),1),INDEX(BucketTable,MATCH($A5194,SumMonths,0),1))</f>
        <v>#N/A</v>
      </c>
      <c r="G5194" s="144" t="e">
        <f aca="false">INDEX(Book_Type,MATCH($B5194,Book,0),1)</f>
        <v>#N/A</v>
      </c>
      <c r="H5194" s="144" t="e">
        <f aca="false">$F5194&amp;$C5194</f>
        <v>#N/A</v>
      </c>
    </row>
    <row r="5195" customFormat="false" ht="12.75" hidden="false" customHeight="false" outlineLevel="0" collapsed="false">
      <c r="D5195" s="144"/>
      <c r="E5195" s="144"/>
      <c r="F5195" s="149" t="e">
        <f aca="false">IF(REF_DT&lt;=LastDay,INDEX(IntraMonth_Buckets,MATCH($A5195,IntraSumMonths,0),1),INDEX(BucketTable,MATCH($A5195,SumMonths,0),1))</f>
        <v>#N/A</v>
      </c>
      <c r="G5195" s="144" t="e">
        <f aca="false">INDEX(Book_Type,MATCH($B5195,Book,0),1)</f>
        <v>#N/A</v>
      </c>
      <c r="H5195" s="144" t="e">
        <f aca="false">$F5195&amp;$C5195</f>
        <v>#N/A</v>
      </c>
    </row>
    <row r="5196" customFormat="false" ht="12.75" hidden="false" customHeight="false" outlineLevel="0" collapsed="false">
      <c r="D5196" s="144"/>
      <c r="E5196" s="144"/>
      <c r="F5196" s="149" t="e">
        <f aca="false">IF(REF_DT&lt;=LastDay,INDEX(IntraMonth_Buckets,MATCH($A5196,IntraSumMonths,0),1),INDEX(BucketTable,MATCH($A5196,SumMonths,0),1))</f>
        <v>#N/A</v>
      </c>
      <c r="G5196" s="144" t="e">
        <f aca="false">INDEX(Book_Type,MATCH($B5196,Book,0),1)</f>
        <v>#N/A</v>
      </c>
      <c r="H5196" s="144" t="e">
        <f aca="false">$F5196&amp;$C5196</f>
        <v>#N/A</v>
      </c>
    </row>
    <row r="5197" customFormat="false" ht="12.75" hidden="false" customHeight="false" outlineLevel="0" collapsed="false">
      <c r="D5197" s="144"/>
      <c r="E5197" s="144"/>
      <c r="F5197" s="149" t="e">
        <f aca="false">IF(REF_DT&lt;=LastDay,INDEX(IntraMonth_Buckets,MATCH($A5197,IntraSumMonths,0),1),INDEX(BucketTable,MATCH($A5197,SumMonths,0),1))</f>
        <v>#N/A</v>
      </c>
      <c r="G5197" s="144" t="e">
        <f aca="false">INDEX(Book_Type,MATCH($B5197,Book,0),1)</f>
        <v>#N/A</v>
      </c>
      <c r="H5197" s="144" t="e">
        <f aca="false">$F5197&amp;$C5197</f>
        <v>#N/A</v>
      </c>
    </row>
    <row r="5198" customFormat="false" ht="12.75" hidden="false" customHeight="false" outlineLevel="0" collapsed="false">
      <c r="D5198" s="144"/>
      <c r="E5198" s="144"/>
      <c r="F5198" s="149" t="e">
        <f aca="false">IF(REF_DT&lt;=LastDay,INDEX(IntraMonth_Buckets,MATCH($A5198,IntraSumMonths,0),1),INDEX(BucketTable,MATCH($A5198,SumMonths,0),1))</f>
        <v>#N/A</v>
      </c>
      <c r="G5198" s="144" t="e">
        <f aca="false">INDEX(Book_Type,MATCH($B5198,Book,0),1)</f>
        <v>#N/A</v>
      </c>
      <c r="H5198" s="144" t="e">
        <f aca="false">$F5198&amp;$C5198</f>
        <v>#N/A</v>
      </c>
    </row>
    <row r="5199" customFormat="false" ht="12.75" hidden="false" customHeight="false" outlineLevel="0" collapsed="false">
      <c r="D5199" s="144"/>
      <c r="E5199" s="144"/>
      <c r="F5199" s="149" t="e">
        <f aca="false">IF(REF_DT&lt;=LastDay,INDEX(IntraMonth_Buckets,MATCH($A5199,IntraSumMonths,0),1),INDEX(BucketTable,MATCH($A5199,SumMonths,0),1))</f>
        <v>#N/A</v>
      </c>
      <c r="G5199" s="144" t="e">
        <f aca="false">INDEX(Book_Type,MATCH($B5199,Book,0),1)</f>
        <v>#N/A</v>
      </c>
      <c r="H5199" s="144" t="e">
        <f aca="false">$F5199&amp;$C5199</f>
        <v>#N/A</v>
      </c>
    </row>
    <row r="5200" customFormat="false" ht="12.75" hidden="false" customHeight="false" outlineLevel="0" collapsed="false">
      <c r="D5200" s="144"/>
      <c r="E5200" s="144"/>
      <c r="F5200" s="149" t="e">
        <f aca="false">IF(REF_DT&lt;=LastDay,INDEX(IntraMonth_Buckets,MATCH($A5200,IntraSumMonths,0),1),INDEX(BucketTable,MATCH($A5200,SumMonths,0),1))</f>
        <v>#N/A</v>
      </c>
      <c r="G5200" s="144" t="e">
        <f aca="false">INDEX(Book_Type,MATCH($B5200,Book,0),1)</f>
        <v>#N/A</v>
      </c>
      <c r="H5200" s="144" t="e">
        <f aca="false">$F5200&amp;$C5200</f>
        <v>#N/A</v>
      </c>
    </row>
    <row r="5201" customFormat="false" ht="12.75" hidden="false" customHeight="false" outlineLevel="0" collapsed="false">
      <c r="D5201" s="144"/>
      <c r="E5201" s="144"/>
      <c r="F5201" s="149" t="e">
        <f aca="false">IF(REF_DT&lt;=LastDay,INDEX(IntraMonth_Buckets,MATCH($A5201,IntraSumMonths,0),1),INDEX(BucketTable,MATCH($A5201,SumMonths,0),1))</f>
        <v>#N/A</v>
      </c>
      <c r="G5201" s="144" t="e">
        <f aca="false">INDEX(Book_Type,MATCH($B5201,Book,0),1)</f>
        <v>#N/A</v>
      </c>
      <c r="H5201" s="144" t="e">
        <f aca="false">$F5201&amp;$C5201</f>
        <v>#N/A</v>
      </c>
    </row>
    <row r="5202" customFormat="false" ht="12.75" hidden="false" customHeight="false" outlineLevel="0" collapsed="false">
      <c r="D5202" s="144"/>
      <c r="E5202" s="144"/>
      <c r="F5202" s="149" t="e">
        <f aca="false">IF(REF_DT&lt;=LastDay,INDEX(IntraMonth_Buckets,MATCH($A5202,IntraSumMonths,0),1),INDEX(BucketTable,MATCH($A5202,SumMonths,0),1))</f>
        <v>#N/A</v>
      </c>
      <c r="G5202" s="144" t="e">
        <f aca="false">INDEX(Book_Type,MATCH($B5202,Book,0),1)</f>
        <v>#N/A</v>
      </c>
      <c r="H5202" s="144" t="e">
        <f aca="false">$F5202&amp;$C5202</f>
        <v>#N/A</v>
      </c>
    </row>
    <row r="5203" customFormat="false" ht="12.75" hidden="false" customHeight="false" outlineLevel="0" collapsed="false">
      <c r="D5203" s="144"/>
      <c r="E5203" s="144"/>
      <c r="F5203" s="149" t="e">
        <f aca="false">IF(REF_DT&lt;=LastDay,INDEX(IntraMonth_Buckets,MATCH($A5203,IntraSumMonths,0),1),INDEX(BucketTable,MATCH($A5203,SumMonths,0),1))</f>
        <v>#N/A</v>
      </c>
      <c r="G5203" s="144" t="e">
        <f aca="false">INDEX(Book_Type,MATCH($B5203,Book,0),1)</f>
        <v>#N/A</v>
      </c>
      <c r="H5203" s="144" t="e">
        <f aca="false">$F5203&amp;$C5203</f>
        <v>#N/A</v>
      </c>
    </row>
    <row r="5204" customFormat="false" ht="12.75" hidden="false" customHeight="false" outlineLevel="0" collapsed="false">
      <c r="D5204" s="144"/>
      <c r="E5204" s="144"/>
      <c r="F5204" s="149" t="e">
        <f aca="false">IF(REF_DT&lt;=LastDay,INDEX(IntraMonth_Buckets,MATCH($A5204,IntraSumMonths,0),1),INDEX(BucketTable,MATCH($A5204,SumMonths,0),1))</f>
        <v>#N/A</v>
      </c>
      <c r="G5204" s="144" t="e">
        <f aca="false">INDEX(Book_Type,MATCH($B5204,Book,0),1)</f>
        <v>#N/A</v>
      </c>
      <c r="H5204" s="144" t="e">
        <f aca="false">$F5204&amp;$C5204</f>
        <v>#N/A</v>
      </c>
    </row>
    <row r="5205" customFormat="false" ht="12.75" hidden="false" customHeight="false" outlineLevel="0" collapsed="false">
      <c r="D5205" s="144"/>
      <c r="E5205" s="144"/>
      <c r="F5205" s="149" t="e">
        <f aca="false">IF(REF_DT&lt;=LastDay,INDEX(IntraMonth_Buckets,MATCH($A5205,IntraSumMonths,0),1),INDEX(BucketTable,MATCH($A5205,SumMonths,0),1))</f>
        <v>#N/A</v>
      </c>
      <c r="G5205" s="144" t="e">
        <f aca="false">INDEX(Book_Type,MATCH($B5205,Book,0),1)</f>
        <v>#N/A</v>
      </c>
      <c r="H5205" s="144" t="e">
        <f aca="false">$F5205&amp;$C5205</f>
        <v>#N/A</v>
      </c>
    </row>
    <row r="5206" customFormat="false" ht="12.75" hidden="false" customHeight="false" outlineLevel="0" collapsed="false">
      <c r="D5206" s="144"/>
      <c r="E5206" s="144"/>
      <c r="F5206" s="149" t="e">
        <f aca="false">IF(REF_DT&lt;=LastDay,INDEX(IntraMonth_Buckets,MATCH($A5206,IntraSumMonths,0),1),INDEX(BucketTable,MATCH($A5206,SumMonths,0),1))</f>
        <v>#N/A</v>
      </c>
      <c r="G5206" s="144" t="e">
        <f aca="false">INDEX(Book_Type,MATCH($B5206,Book,0),1)</f>
        <v>#N/A</v>
      </c>
      <c r="H5206" s="144" t="e">
        <f aca="false">$F5206&amp;$C5206</f>
        <v>#N/A</v>
      </c>
    </row>
    <row r="5207" customFormat="false" ht="12.75" hidden="false" customHeight="false" outlineLevel="0" collapsed="false">
      <c r="D5207" s="144"/>
      <c r="E5207" s="144"/>
      <c r="F5207" s="149" t="e">
        <f aca="false">IF(REF_DT&lt;=LastDay,INDEX(IntraMonth_Buckets,MATCH($A5207,IntraSumMonths,0),1),INDEX(BucketTable,MATCH($A5207,SumMonths,0),1))</f>
        <v>#N/A</v>
      </c>
      <c r="G5207" s="144" t="e">
        <f aca="false">INDEX(Book_Type,MATCH($B5207,Book,0),1)</f>
        <v>#N/A</v>
      </c>
      <c r="H5207" s="144" t="e">
        <f aca="false">$F5207&amp;$C5207</f>
        <v>#N/A</v>
      </c>
    </row>
    <row r="5208" customFormat="false" ht="12.75" hidden="false" customHeight="false" outlineLevel="0" collapsed="false">
      <c r="D5208" s="144"/>
      <c r="E5208" s="144"/>
      <c r="F5208" s="149" t="e">
        <f aca="false">IF(REF_DT&lt;=LastDay,INDEX(IntraMonth_Buckets,MATCH($A5208,IntraSumMonths,0),1),INDEX(BucketTable,MATCH($A5208,SumMonths,0),1))</f>
        <v>#N/A</v>
      </c>
      <c r="G5208" s="144" t="e">
        <f aca="false">INDEX(Book_Type,MATCH($B5208,Book,0),1)</f>
        <v>#N/A</v>
      </c>
      <c r="H5208" s="144" t="e">
        <f aca="false">$F5208&amp;$C5208</f>
        <v>#N/A</v>
      </c>
    </row>
    <row r="5209" customFormat="false" ht="12.75" hidden="false" customHeight="false" outlineLevel="0" collapsed="false">
      <c r="D5209" s="144"/>
      <c r="E5209" s="144"/>
      <c r="F5209" s="149" t="e">
        <f aca="false">IF(REF_DT&lt;=LastDay,INDEX(IntraMonth_Buckets,MATCH($A5209,IntraSumMonths,0),1),INDEX(BucketTable,MATCH($A5209,SumMonths,0),1))</f>
        <v>#N/A</v>
      </c>
      <c r="G5209" s="144" t="e">
        <f aca="false">INDEX(Book_Type,MATCH($B5209,Book,0),1)</f>
        <v>#N/A</v>
      </c>
      <c r="H5209" s="144" t="e">
        <f aca="false">$F5209&amp;$C5209</f>
        <v>#N/A</v>
      </c>
    </row>
    <row r="5210" customFormat="false" ht="12.75" hidden="false" customHeight="false" outlineLevel="0" collapsed="false">
      <c r="D5210" s="144"/>
      <c r="E5210" s="144"/>
      <c r="F5210" s="149" t="e">
        <f aca="false">IF(REF_DT&lt;=LastDay,INDEX(IntraMonth_Buckets,MATCH($A5210,IntraSumMonths,0),1),INDEX(BucketTable,MATCH($A5210,SumMonths,0),1))</f>
        <v>#N/A</v>
      </c>
      <c r="G5210" s="144" t="e">
        <f aca="false">INDEX(Book_Type,MATCH($B5210,Book,0),1)</f>
        <v>#N/A</v>
      </c>
      <c r="H5210" s="144" t="e">
        <f aca="false">$F5210&amp;$C5210</f>
        <v>#N/A</v>
      </c>
    </row>
    <row r="5211" customFormat="false" ht="12.75" hidden="false" customHeight="false" outlineLevel="0" collapsed="false">
      <c r="D5211" s="144"/>
      <c r="E5211" s="144"/>
      <c r="F5211" s="149" t="e">
        <f aca="false">IF(REF_DT&lt;=LastDay,INDEX(IntraMonth_Buckets,MATCH($A5211,IntraSumMonths,0),1),INDEX(BucketTable,MATCH($A5211,SumMonths,0),1))</f>
        <v>#N/A</v>
      </c>
      <c r="G5211" s="144" t="e">
        <f aca="false">INDEX(Book_Type,MATCH($B5211,Book,0),1)</f>
        <v>#N/A</v>
      </c>
      <c r="H5211" s="144" t="e">
        <f aca="false">$F5211&amp;$C5211</f>
        <v>#N/A</v>
      </c>
    </row>
    <row r="5212" customFormat="false" ht="12.75" hidden="false" customHeight="false" outlineLevel="0" collapsed="false">
      <c r="D5212" s="144"/>
      <c r="E5212" s="144"/>
      <c r="F5212" s="149" t="e">
        <f aca="false">IF(REF_DT&lt;=LastDay,INDEX(IntraMonth_Buckets,MATCH($A5212,IntraSumMonths,0),1),INDEX(BucketTable,MATCH($A5212,SumMonths,0),1))</f>
        <v>#N/A</v>
      </c>
      <c r="G5212" s="144" t="e">
        <f aca="false">INDEX(Book_Type,MATCH($B5212,Book,0),1)</f>
        <v>#N/A</v>
      </c>
      <c r="H5212" s="144" t="e">
        <f aca="false">$F5212&amp;$C5212</f>
        <v>#N/A</v>
      </c>
    </row>
    <row r="5213" customFormat="false" ht="12.75" hidden="false" customHeight="false" outlineLevel="0" collapsed="false">
      <c r="D5213" s="144"/>
      <c r="E5213" s="144"/>
      <c r="F5213" s="149" t="e">
        <f aca="false">IF(REF_DT&lt;=LastDay,INDEX(IntraMonth_Buckets,MATCH($A5213,IntraSumMonths,0),1),INDEX(BucketTable,MATCH($A5213,SumMonths,0),1))</f>
        <v>#N/A</v>
      </c>
      <c r="G5213" s="144" t="e">
        <f aca="false">INDEX(Book_Type,MATCH($B5213,Book,0),1)</f>
        <v>#N/A</v>
      </c>
      <c r="H5213" s="144" t="e">
        <f aca="false">$F5213&amp;$C5213</f>
        <v>#N/A</v>
      </c>
    </row>
    <row r="5214" customFormat="false" ht="12.75" hidden="false" customHeight="false" outlineLevel="0" collapsed="false">
      <c r="D5214" s="144"/>
      <c r="E5214" s="144"/>
      <c r="F5214" s="149" t="e">
        <f aca="false">IF(REF_DT&lt;=LastDay,INDEX(IntraMonth_Buckets,MATCH($A5214,IntraSumMonths,0),1),INDEX(BucketTable,MATCH($A5214,SumMonths,0),1))</f>
        <v>#N/A</v>
      </c>
      <c r="G5214" s="144" t="e">
        <f aca="false">INDEX(Book_Type,MATCH($B5214,Book,0),1)</f>
        <v>#N/A</v>
      </c>
      <c r="H5214" s="144" t="e">
        <f aca="false">$F5214&amp;$C5214</f>
        <v>#N/A</v>
      </c>
    </row>
    <row r="5215" customFormat="false" ht="12.75" hidden="false" customHeight="false" outlineLevel="0" collapsed="false">
      <c r="D5215" s="144"/>
      <c r="E5215" s="144"/>
      <c r="F5215" s="149" t="e">
        <f aca="false">IF(REF_DT&lt;=LastDay,INDEX(IntraMonth_Buckets,MATCH($A5215,IntraSumMonths,0),1),INDEX(BucketTable,MATCH($A5215,SumMonths,0),1))</f>
        <v>#N/A</v>
      </c>
      <c r="G5215" s="144" t="e">
        <f aca="false">INDEX(Book_Type,MATCH($B5215,Book,0),1)</f>
        <v>#N/A</v>
      </c>
      <c r="H5215" s="144" t="e">
        <f aca="false">$F5215&amp;$C5215</f>
        <v>#N/A</v>
      </c>
    </row>
    <row r="5216" customFormat="false" ht="12.75" hidden="false" customHeight="false" outlineLevel="0" collapsed="false">
      <c r="D5216" s="144"/>
      <c r="E5216" s="144"/>
      <c r="F5216" s="149" t="e">
        <f aca="false">IF(REF_DT&lt;=LastDay,INDEX(IntraMonth_Buckets,MATCH($A5216,IntraSumMonths,0),1),INDEX(BucketTable,MATCH($A5216,SumMonths,0),1))</f>
        <v>#N/A</v>
      </c>
      <c r="G5216" s="144" t="e">
        <f aca="false">INDEX(Book_Type,MATCH($B5216,Book,0),1)</f>
        <v>#N/A</v>
      </c>
      <c r="H5216" s="144" t="e">
        <f aca="false">$F5216&amp;$C5216</f>
        <v>#N/A</v>
      </c>
    </row>
    <row r="5217" customFormat="false" ht="12.75" hidden="false" customHeight="false" outlineLevel="0" collapsed="false">
      <c r="D5217" s="144"/>
      <c r="E5217" s="144"/>
      <c r="F5217" s="149" t="e">
        <f aca="false">IF(REF_DT&lt;=LastDay,INDEX(IntraMonth_Buckets,MATCH($A5217,IntraSumMonths,0),1),INDEX(BucketTable,MATCH($A5217,SumMonths,0),1))</f>
        <v>#N/A</v>
      </c>
      <c r="G5217" s="144" t="e">
        <f aca="false">INDEX(Book_Type,MATCH($B5217,Book,0),1)</f>
        <v>#N/A</v>
      </c>
      <c r="H5217" s="144" t="e">
        <f aca="false">$F5217&amp;$C5217</f>
        <v>#N/A</v>
      </c>
    </row>
    <row r="5218" customFormat="false" ht="12.75" hidden="false" customHeight="false" outlineLevel="0" collapsed="false">
      <c r="D5218" s="144"/>
      <c r="E5218" s="144"/>
      <c r="F5218" s="149" t="e">
        <f aca="false">IF(REF_DT&lt;=LastDay,INDEX(IntraMonth_Buckets,MATCH($A5218,IntraSumMonths,0),1),INDEX(BucketTable,MATCH($A5218,SumMonths,0),1))</f>
        <v>#N/A</v>
      </c>
      <c r="G5218" s="144" t="e">
        <f aca="false">INDEX(Book_Type,MATCH($B5218,Book,0),1)</f>
        <v>#N/A</v>
      </c>
      <c r="H5218" s="144" t="e">
        <f aca="false">$F5218&amp;$C5218</f>
        <v>#N/A</v>
      </c>
    </row>
    <row r="5219" customFormat="false" ht="12.75" hidden="false" customHeight="false" outlineLevel="0" collapsed="false">
      <c r="D5219" s="144"/>
      <c r="E5219" s="144"/>
      <c r="F5219" s="149" t="e">
        <f aca="false">IF(REF_DT&lt;=LastDay,INDEX(IntraMonth_Buckets,MATCH($A5219,IntraSumMonths,0),1),INDEX(BucketTable,MATCH($A5219,SumMonths,0),1))</f>
        <v>#N/A</v>
      </c>
      <c r="G5219" s="144" t="e">
        <f aca="false">INDEX(Book_Type,MATCH($B5219,Book,0),1)</f>
        <v>#N/A</v>
      </c>
      <c r="H5219" s="144" t="e">
        <f aca="false">$F5219&amp;$C5219</f>
        <v>#N/A</v>
      </c>
    </row>
    <row r="5220" customFormat="false" ht="12.75" hidden="false" customHeight="false" outlineLevel="0" collapsed="false">
      <c r="D5220" s="144"/>
      <c r="E5220" s="144"/>
      <c r="F5220" s="149" t="e">
        <f aca="false">IF(REF_DT&lt;=LastDay,INDEX(IntraMonth_Buckets,MATCH($A5220,IntraSumMonths,0),1),INDEX(BucketTable,MATCH($A5220,SumMonths,0),1))</f>
        <v>#N/A</v>
      </c>
      <c r="G5220" s="144" t="e">
        <f aca="false">INDEX(Book_Type,MATCH($B5220,Book,0),1)</f>
        <v>#N/A</v>
      </c>
      <c r="H5220" s="144" t="e">
        <f aca="false">$F5220&amp;$C5220</f>
        <v>#N/A</v>
      </c>
    </row>
    <row r="5221" customFormat="false" ht="12.75" hidden="false" customHeight="false" outlineLevel="0" collapsed="false">
      <c r="D5221" s="144"/>
      <c r="E5221" s="144"/>
      <c r="F5221" s="149" t="e">
        <f aca="false">IF(REF_DT&lt;=LastDay,INDEX(IntraMonth_Buckets,MATCH($A5221,IntraSumMonths,0),1),INDEX(BucketTable,MATCH($A5221,SumMonths,0),1))</f>
        <v>#N/A</v>
      </c>
      <c r="G5221" s="144" t="e">
        <f aca="false">INDEX(Book_Type,MATCH($B5221,Book,0),1)</f>
        <v>#N/A</v>
      </c>
      <c r="H5221" s="144" t="e">
        <f aca="false">$F5221&amp;$C5221</f>
        <v>#N/A</v>
      </c>
    </row>
    <row r="5222" customFormat="false" ht="12.75" hidden="false" customHeight="false" outlineLevel="0" collapsed="false">
      <c r="D5222" s="144"/>
      <c r="E5222" s="144"/>
      <c r="F5222" s="149" t="e">
        <f aca="false">IF(REF_DT&lt;=LastDay,INDEX(IntraMonth_Buckets,MATCH($A5222,IntraSumMonths,0),1),INDEX(BucketTable,MATCH($A5222,SumMonths,0),1))</f>
        <v>#N/A</v>
      </c>
      <c r="G5222" s="144" t="e">
        <f aca="false">INDEX(Book_Type,MATCH($B5222,Book,0),1)</f>
        <v>#N/A</v>
      </c>
      <c r="H5222" s="144" t="e">
        <f aca="false">$F5222&amp;$C5222</f>
        <v>#N/A</v>
      </c>
    </row>
    <row r="5223" customFormat="false" ht="12.75" hidden="false" customHeight="false" outlineLevel="0" collapsed="false">
      <c r="D5223" s="144"/>
      <c r="E5223" s="144"/>
      <c r="F5223" s="149" t="e">
        <f aca="false">IF(REF_DT&lt;=LastDay,INDEX(IntraMonth_Buckets,MATCH($A5223,IntraSumMonths,0),1),INDEX(BucketTable,MATCH($A5223,SumMonths,0),1))</f>
        <v>#N/A</v>
      </c>
      <c r="G5223" s="144" t="e">
        <f aca="false">INDEX(Book_Type,MATCH($B5223,Book,0),1)</f>
        <v>#N/A</v>
      </c>
      <c r="H5223" s="144" t="e">
        <f aca="false">$F5223&amp;$C5223</f>
        <v>#N/A</v>
      </c>
    </row>
    <row r="5224" customFormat="false" ht="12.75" hidden="false" customHeight="false" outlineLevel="0" collapsed="false">
      <c r="D5224" s="144"/>
      <c r="E5224" s="144"/>
      <c r="F5224" s="149" t="e">
        <f aca="false">IF(REF_DT&lt;=LastDay,INDEX(IntraMonth_Buckets,MATCH($A5224,IntraSumMonths,0),1),INDEX(BucketTable,MATCH($A5224,SumMonths,0),1))</f>
        <v>#N/A</v>
      </c>
      <c r="G5224" s="144" t="e">
        <f aca="false">INDEX(Book_Type,MATCH($B5224,Book,0),1)</f>
        <v>#N/A</v>
      </c>
      <c r="H5224" s="144" t="e">
        <f aca="false">$F5224&amp;$C5224</f>
        <v>#N/A</v>
      </c>
    </row>
    <row r="5225" customFormat="false" ht="12.75" hidden="false" customHeight="false" outlineLevel="0" collapsed="false">
      <c r="D5225" s="144"/>
      <c r="E5225" s="144"/>
      <c r="F5225" s="149" t="e">
        <f aca="false">IF(REF_DT&lt;=LastDay,INDEX(IntraMonth_Buckets,MATCH($A5225,IntraSumMonths,0),1),INDEX(BucketTable,MATCH($A5225,SumMonths,0),1))</f>
        <v>#N/A</v>
      </c>
      <c r="G5225" s="144" t="e">
        <f aca="false">INDEX(Book_Type,MATCH($B5225,Book,0),1)</f>
        <v>#N/A</v>
      </c>
      <c r="H5225" s="144" t="e">
        <f aca="false">$F5225&amp;$C5225</f>
        <v>#N/A</v>
      </c>
    </row>
    <row r="5226" customFormat="false" ht="12.75" hidden="false" customHeight="false" outlineLevel="0" collapsed="false">
      <c r="D5226" s="144"/>
      <c r="E5226" s="144"/>
      <c r="F5226" s="149" t="e">
        <f aca="false">IF(REF_DT&lt;=LastDay,INDEX(IntraMonth_Buckets,MATCH($A5226,IntraSumMonths,0),1),INDEX(BucketTable,MATCH($A5226,SumMonths,0),1))</f>
        <v>#N/A</v>
      </c>
      <c r="G5226" s="144" t="e">
        <f aca="false">INDEX(Book_Type,MATCH($B5226,Book,0),1)</f>
        <v>#N/A</v>
      </c>
      <c r="H5226" s="144" t="e">
        <f aca="false">$F5226&amp;$C5226</f>
        <v>#N/A</v>
      </c>
    </row>
    <row r="5227" customFormat="false" ht="12.75" hidden="false" customHeight="false" outlineLevel="0" collapsed="false">
      <c r="D5227" s="144"/>
      <c r="E5227" s="144"/>
      <c r="F5227" s="149" t="e">
        <f aca="false">IF(REF_DT&lt;=LastDay,INDEX(IntraMonth_Buckets,MATCH($A5227,IntraSumMonths,0),1),INDEX(BucketTable,MATCH($A5227,SumMonths,0),1))</f>
        <v>#N/A</v>
      </c>
      <c r="G5227" s="144" t="e">
        <f aca="false">INDEX(Book_Type,MATCH($B5227,Book,0),1)</f>
        <v>#N/A</v>
      </c>
      <c r="H5227" s="144" t="e">
        <f aca="false">$F5227&amp;$C5227</f>
        <v>#N/A</v>
      </c>
    </row>
    <row r="5228" customFormat="false" ht="12.75" hidden="false" customHeight="false" outlineLevel="0" collapsed="false">
      <c r="D5228" s="144"/>
      <c r="E5228" s="144"/>
      <c r="F5228" s="149" t="e">
        <f aca="false">IF(REF_DT&lt;=LastDay,INDEX(IntraMonth_Buckets,MATCH($A5228,IntraSumMonths,0),1),INDEX(BucketTable,MATCH($A5228,SumMonths,0),1))</f>
        <v>#N/A</v>
      </c>
      <c r="G5228" s="144" t="e">
        <f aca="false">INDEX(Book_Type,MATCH($B5228,Book,0),1)</f>
        <v>#N/A</v>
      </c>
      <c r="H5228" s="144" t="e">
        <f aca="false">$F5228&amp;$C5228</f>
        <v>#N/A</v>
      </c>
    </row>
    <row r="5229" customFormat="false" ht="12.75" hidden="false" customHeight="false" outlineLevel="0" collapsed="false">
      <c r="D5229" s="144"/>
      <c r="E5229" s="144"/>
      <c r="F5229" s="149" t="e">
        <f aca="false">IF(REF_DT&lt;=LastDay,INDEX(IntraMonth_Buckets,MATCH($A5229,IntraSumMonths,0),1),INDEX(BucketTable,MATCH($A5229,SumMonths,0),1))</f>
        <v>#N/A</v>
      </c>
      <c r="G5229" s="144" t="e">
        <f aca="false">INDEX(Book_Type,MATCH($B5229,Book,0),1)</f>
        <v>#N/A</v>
      </c>
      <c r="H5229" s="144" t="e">
        <f aca="false">$F5229&amp;$C5229</f>
        <v>#N/A</v>
      </c>
    </row>
    <row r="5230" customFormat="false" ht="12.75" hidden="false" customHeight="false" outlineLevel="0" collapsed="false">
      <c r="D5230" s="144"/>
      <c r="E5230" s="144"/>
      <c r="F5230" s="149" t="e">
        <f aca="false">IF(REF_DT&lt;=LastDay,INDEX(IntraMonth_Buckets,MATCH($A5230,IntraSumMonths,0),1),INDEX(BucketTable,MATCH($A5230,SumMonths,0),1))</f>
        <v>#N/A</v>
      </c>
      <c r="G5230" s="144" t="e">
        <f aca="false">INDEX(Book_Type,MATCH($B5230,Book,0),1)</f>
        <v>#N/A</v>
      </c>
      <c r="H5230" s="144" t="e">
        <f aca="false">$F5230&amp;$C5230</f>
        <v>#N/A</v>
      </c>
    </row>
    <row r="5231" customFormat="false" ht="12.75" hidden="false" customHeight="false" outlineLevel="0" collapsed="false">
      <c r="D5231" s="144"/>
      <c r="E5231" s="144"/>
      <c r="F5231" s="149" t="e">
        <f aca="false">IF(REF_DT&lt;=LastDay,INDEX(IntraMonth_Buckets,MATCH($A5231,IntraSumMonths,0),1),INDEX(BucketTable,MATCH($A5231,SumMonths,0),1))</f>
        <v>#N/A</v>
      </c>
      <c r="G5231" s="144" t="e">
        <f aca="false">INDEX(Book_Type,MATCH($B5231,Book,0),1)</f>
        <v>#N/A</v>
      </c>
      <c r="H5231" s="144" t="e">
        <f aca="false">$F5231&amp;$C5231</f>
        <v>#N/A</v>
      </c>
    </row>
    <row r="5232" customFormat="false" ht="12.75" hidden="false" customHeight="false" outlineLevel="0" collapsed="false">
      <c r="D5232" s="144"/>
      <c r="E5232" s="144"/>
      <c r="F5232" s="149" t="e">
        <f aca="false">IF(REF_DT&lt;=LastDay,INDEX(IntraMonth_Buckets,MATCH($A5232,IntraSumMonths,0),1),INDEX(BucketTable,MATCH($A5232,SumMonths,0),1))</f>
        <v>#N/A</v>
      </c>
      <c r="G5232" s="144" t="e">
        <f aca="false">INDEX(Book_Type,MATCH($B5232,Book,0),1)</f>
        <v>#N/A</v>
      </c>
      <c r="H5232" s="144" t="e">
        <f aca="false">$F5232&amp;$C5232</f>
        <v>#N/A</v>
      </c>
    </row>
    <row r="5233" customFormat="false" ht="12.75" hidden="false" customHeight="false" outlineLevel="0" collapsed="false">
      <c r="D5233" s="144"/>
      <c r="E5233" s="144"/>
      <c r="F5233" s="149" t="e">
        <f aca="false">IF(REF_DT&lt;=LastDay,INDEX(IntraMonth_Buckets,MATCH($A5233,IntraSumMonths,0),1),INDEX(BucketTable,MATCH($A5233,SumMonths,0),1))</f>
        <v>#N/A</v>
      </c>
      <c r="G5233" s="144" t="e">
        <f aca="false">INDEX(Book_Type,MATCH($B5233,Book,0),1)</f>
        <v>#N/A</v>
      </c>
      <c r="H5233" s="144" t="e">
        <f aca="false">$F5233&amp;$C5233</f>
        <v>#N/A</v>
      </c>
    </row>
    <row r="5234" customFormat="false" ht="12.75" hidden="false" customHeight="false" outlineLevel="0" collapsed="false">
      <c r="D5234" s="144"/>
      <c r="E5234" s="144"/>
      <c r="F5234" s="149" t="e">
        <f aca="false">IF(REF_DT&lt;=LastDay,INDEX(IntraMonth_Buckets,MATCH($A5234,IntraSumMonths,0),1),INDEX(BucketTable,MATCH($A5234,SumMonths,0),1))</f>
        <v>#N/A</v>
      </c>
      <c r="G5234" s="144" t="e">
        <f aca="false">INDEX(Book_Type,MATCH($B5234,Book,0),1)</f>
        <v>#N/A</v>
      </c>
      <c r="H5234" s="144" t="e">
        <f aca="false">$F5234&amp;$C5234</f>
        <v>#N/A</v>
      </c>
    </row>
    <row r="5235" customFormat="false" ht="12.75" hidden="false" customHeight="false" outlineLevel="0" collapsed="false">
      <c r="D5235" s="144"/>
      <c r="E5235" s="144"/>
      <c r="F5235" s="149" t="e">
        <f aca="false">IF(REF_DT&lt;=LastDay,INDEX(IntraMonth_Buckets,MATCH($A5235,IntraSumMonths,0),1),INDEX(BucketTable,MATCH($A5235,SumMonths,0),1))</f>
        <v>#N/A</v>
      </c>
      <c r="G5235" s="144" t="e">
        <f aca="false">INDEX(Book_Type,MATCH($B5235,Book,0),1)</f>
        <v>#N/A</v>
      </c>
      <c r="H5235" s="144" t="e">
        <f aca="false">$F5235&amp;$C5235</f>
        <v>#N/A</v>
      </c>
    </row>
    <row r="5236" customFormat="false" ht="12.75" hidden="false" customHeight="false" outlineLevel="0" collapsed="false">
      <c r="D5236" s="144"/>
      <c r="E5236" s="144"/>
      <c r="F5236" s="149" t="e">
        <f aca="false">IF(REF_DT&lt;=LastDay,INDEX(IntraMonth_Buckets,MATCH($A5236,IntraSumMonths,0),1),INDEX(BucketTable,MATCH($A5236,SumMonths,0),1))</f>
        <v>#N/A</v>
      </c>
      <c r="G5236" s="144" t="e">
        <f aca="false">INDEX(Book_Type,MATCH($B5236,Book,0),1)</f>
        <v>#N/A</v>
      </c>
      <c r="H5236" s="144" t="e">
        <f aca="false">$F5236&amp;$C5236</f>
        <v>#N/A</v>
      </c>
    </row>
    <row r="5237" customFormat="false" ht="12.75" hidden="false" customHeight="false" outlineLevel="0" collapsed="false">
      <c r="D5237" s="144"/>
      <c r="E5237" s="144"/>
      <c r="F5237" s="149" t="e">
        <f aca="false">IF(REF_DT&lt;=LastDay,INDEX(IntraMonth_Buckets,MATCH($A5237,IntraSumMonths,0),1),INDEX(BucketTable,MATCH($A5237,SumMonths,0),1))</f>
        <v>#N/A</v>
      </c>
      <c r="G5237" s="144" t="e">
        <f aca="false">INDEX(Book_Type,MATCH($B5237,Book,0),1)</f>
        <v>#N/A</v>
      </c>
      <c r="H5237" s="144" t="e">
        <f aca="false">$F5237&amp;$C5237</f>
        <v>#N/A</v>
      </c>
    </row>
    <row r="5238" customFormat="false" ht="12.75" hidden="false" customHeight="false" outlineLevel="0" collapsed="false">
      <c r="D5238" s="144"/>
      <c r="E5238" s="144"/>
      <c r="F5238" s="149" t="e">
        <f aca="false">IF(REF_DT&lt;=LastDay,INDEX(IntraMonth_Buckets,MATCH($A5238,IntraSumMonths,0),1),INDEX(BucketTable,MATCH($A5238,SumMonths,0),1))</f>
        <v>#N/A</v>
      </c>
      <c r="G5238" s="144" t="e">
        <f aca="false">INDEX(Book_Type,MATCH($B5238,Book,0),1)</f>
        <v>#N/A</v>
      </c>
      <c r="H5238" s="144" t="e">
        <f aca="false">$F5238&amp;$C5238</f>
        <v>#N/A</v>
      </c>
    </row>
    <row r="5239" customFormat="false" ht="12.75" hidden="false" customHeight="false" outlineLevel="0" collapsed="false">
      <c r="D5239" s="144"/>
      <c r="E5239" s="144"/>
      <c r="F5239" s="149" t="e">
        <f aca="false">IF(REF_DT&lt;=LastDay,INDEX(IntraMonth_Buckets,MATCH($A5239,IntraSumMonths,0),1),INDEX(BucketTable,MATCH($A5239,SumMonths,0),1))</f>
        <v>#N/A</v>
      </c>
      <c r="G5239" s="144" t="e">
        <f aca="false">INDEX(Book_Type,MATCH($B5239,Book,0),1)</f>
        <v>#N/A</v>
      </c>
      <c r="H5239" s="144" t="e">
        <f aca="false">$F5239&amp;$C5239</f>
        <v>#N/A</v>
      </c>
    </row>
    <row r="5240" customFormat="false" ht="12.75" hidden="false" customHeight="false" outlineLevel="0" collapsed="false">
      <c r="D5240" s="144"/>
      <c r="E5240" s="144"/>
      <c r="F5240" s="149" t="e">
        <f aca="false">IF(REF_DT&lt;=LastDay,INDEX(IntraMonth_Buckets,MATCH($A5240,IntraSumMonths,0),1),INDEX(BucketTable,MATCH($A5240,SumMonths,0),1))</f>
        <v>#N/A</v>
      </c>
      <c r="G5240" s="144" t="e">
        <f aca="false">INDEX(Book_Type,MATCH($B5240,Book,0),1)</f>
        <v>#N/A</v>
      </c>
      <c r="H5240" s="144" t="e">
        <f aca="false">$F5240&amp;$C5240</f>
        <v>#N/A</v>
      </c>
    </row>
    <row r="5241" customFormat="false" ht="12.75" hidden="false" customHeight="false" outlineLevel="0" collapsed="false">
      <c r="D5241" s="144"/>
      <c r="E5241" s="144"/>
      <c r="F5241" s="149" t="e">
        <f aca="false">IF(REF_DT&lt;=LastDay,INDEX(IntraMonth_Buckets,MATCH($A5241,IntraSumMonths,0),1),INDEX(BucketTable,MATCH($A5241,SumMonths,0),1))</f>
        <v>#N/A</v>
      </c>
      <c r="G5241" s="144" t="e">
        <f aca="false">INDEX(Book_Type,MATCH($B5241,Book,0),1)</f>
        <v>#N/A</v>
      </c>
      <c r="H5241" s="144" t="e">
        <f aca="false">$F5241&amp;$C5241</f>
        <v>#N/A</v>
      </c>
    </row>
    <row r="5242" customFormat="false" ht="12.75" hidden="false" customHeight="false" outlineLevel="0" collapsed="false">
      <c r="D5242" s="144"/>
      <c r="E5242" s="144"/>
      <c r="F5242" s="149" t="e">
        <f aca="false">IF(REF_DT&lt;=LastDay,INDEX(IntraMonth_Buckets,MATCH($A5242,IntraSumMonths,0),1),INDEX(BucketTable,MATCH($A5242,SumMonths,0),1))</f>
        <v>#N/A</v>
      </c>
      <c r="G5242" s="144" t="e">
        <f aca="false">INDEX(Book_Type,MATCH($B5242,Book,0),1)</f>
        <v>#N/A</v>
      </c>
      <c r="H5242" s="144" t="e">
        <f aca="false">$F5242&amp;$C5242</f>
        <v>#N/A</v>
      </c>
    </row>
    <row r="5243" customFormat="false" ht="12.75" hidden="false" customHeight="false" outlineLevel="0" collapsed="false">
      <c r="D5243" s="144"/>
      <c r="E5243" s="144"/>
      <c r="F5243" s="149" t="e">
        <f aca="false">IF(REF_DT&lt;=LastDay,INDEX(IntraMonth_Buckets,MATCH($A5243,IntraSumMonths,0),1),INDEX(BucketTable,MATCH($A5243,SumMonths,0),1))</f>
        <v>#N/A</v>
      </c>
      <c r="G5243" s="144" t="e">
        <f aca="false">INDEX(Book_Type,MATCH($B5243,Book,0),1)</f>
        <v>#N/A</v>
      </c>
      <c r="H5243" s="144" t="e">
        <f aca="false">$F5243&amp;$C5243</f>
        <v>#N/A</v>
      </c>
    </row>
    <row r="5244" customFormat="false" ht="12.75" hidden="false" customHeight="false" outlineLevel="0" collapsed="false">
      <c r="D5244" s="144"/>
      <c r="E5244" s="144"/>
      <c r="F5244" s="149" t="e">
        <f aca="false">IF(REF_DT&lt;=LastDay,INDEX(IntraMonth_Buckets,MATCH($A5244,IntraSumMonths,0),1),INDEX(BucketTable,MATCH($A5244,SumMonths,0),1))</f>
        <v>#N/A</v>
      </c>
      <c r="G5244" s="144" t="e">
        <f aca="false">INDEX(Book_Type,MATCH($B5244,Book,0),1)</f>
        <v>#N/A</v>
      </c>
      <c r="H5244" s="144" t="e">
        <f aca="false">$F5244&amp;$C5244</f>
        <v>#N/A</v>
      </c>
    </row>
    <row r="5245" customFormat="false" ht="12.75" hidden="false" customHeight="false" outlineLevel="0" collapsed="false">
      <c r="D5245" s="144"/>
      <c r="E5245" s="144"/>
      <c r="F5245" s="149" t="e">
        <f aca="false">IF(REF_DT&lt;=LastDay,INDEX(IntraMonth_Buckets,MATCH($A5245,IntraSumMonths,0),1),INDEX(BucketTable,MATCH($A5245,SumMonths,0),1))</f>
        <v>#N/A</v>
      </c>
      <c r="G5245" s="144" t="e">
        <f aca="false">INDEX(Book_Type,MATCH($B5245,Book,0),1)</f>
        <v>#N/A</v>
      </c>
      <c r="H5245" s="144" t="e">
        <f aca="false">$F5245&amp;$C5245</f>
        <v>#N/A</v>
      </c>
    </row>
    <row r="5246" customFormat="false" ht="12.75" hidden="false" customHeight="false" outlineLevel="0" collapsed="false">
      <c r="D5246" s="144"/>
      <c r="E5246" s="144"/>
      <c r="F5246" s="149" t="e">
        <f aca="false">IF(REF_DT&lt;=LastDay,INDEX(IntraMonth_Buckets,MATCH($A5246,IntraSumMonths,0),1),INDEX(BucketTable,MATCH($A5246,SumMonths,0),1))</f>
        <v>#N/A</v>
      </c>
      <c r="G5246" s="144" t="e">
        <f aca="false">INDEX(Book_Type,MATCH($B5246,Book,0),1)</f>
        <v>#N/A</v>
      </c>
      <c r="H5246" s="144" t="e">
        <f aca="false">$F5246&amp;$C5246</f>
        <v>#N/A</v>
      </c>
    </row>
    <row r="5247" customFormat="false" ht="12.75" hidden="false" customHeight="false" outlineLevel="0" collapsed="false">
      <c r="D5247" s="144"/>
      <c r="E5247" s="144"/>
      <c r="F5247" s="149" t="e">
        <f aca="false">IF(REF_DT&lt;=LastDay,INDEX(IntraMonth_Buckets,MATCH($A5247,IntraSumMonths,0),1),INDEX(BucketTable,MATCH($A5247,SumMonths,0),1))</f>
        <v>#N/A</v>
      </c>
      <c r="G5247" s="144" t="e">
        <f aca="false">INDEX(Book_Type,MATCH($B5247,Book,0),1)</f>
        <v>#N/A</v>
      </c>
      <c r="H5247" s="144" t="e">
        <f aca="false">$F5247&amp;$C5247</f>
        <v>#N/A</v>
      </c>
    </row>
    <row r="5248" customFormat="false" ht="12.75" hidden="false" customHeight="false" outlineLevel="0" collapsed="false">
      <c r="D5248" s="144"/>
      <c r="E5248" s="144"/>
      <c r="F5248" s="149" t="e">
        <f aca="false">IF(REF_DT&lt;=LastDay,INDEX(IntraMonth_Buckets,MATCH($A5248,IntraSumMonths,0),1),INDEX(BucketTable,MATCH($A5248,SumMonths,0),1))</f>
        <v>#N/A</v>
      </c>
      <c r="G5248" s="144" t="e">
        <f aca="false">INDEX(Book_Type,MATCH($B5248,Book,0),1)</f>
        <v>#N/A</v>
      </c>
      <c r="H5248" s="144" t="e">
        <f aca="false">$F5248&amp;$C5248</f>
        <v>#N/A</v>
      </c>
    </row>
    <row r="5249" customFormat="false" ht="12.75" hidden="false" customHeight="false" outlineLevel="0" collapsed="false">
      <c r="D5249" s="144"/>
      <c r="E5249" s="144"/>
      <c r="F5249" s="149" t="e">
        <f aca="false">IF(REF_DT&lt;=LastDay,INDEX(IntraMonth_Buckets,MATCH($A5249,IntraSumMonths,0),1),INDEX(BucketTable,MATCH($A5249,SumMonths,0),1))</f>
        <v>#N/A</v>
      </c>
      <c r="G5249" s="144" t="e">
        <f aca="false">INDEX(Book_Type,MATCH($B5249,Book,0),1)</f>
        <v>#N/A</v>
      </c>
      <c r="H5249" s="144" t="e">
        <f aca="false">$F5249&amp;$C5249</f>
        <v>#N/A</v>
      </c>
    </row>
    <row r="5250" customFormat="false" ht="12.75" hidden="false" customHeight="false" outlineLevel="0" collapsed="false">
      <c r="D5250" s="144"/>
      <c r="E5250" s="144"/>
      <c r="F5250" s="149" t="e">
        <f aca="false">IF(REF_DT&lt;=LastDay,INDEX(IntraMonth_Buckets,MATCH($A5250,IntraSumMonths,0),1),INDEX(BucketTable,MATCH($A5250,SumMonths,0),1))</f>
        <v>#N/A</v>
      </c>
      <c r="G5250" s="144" t="e">
        <f aca="false">INDEX(Book_Type,MATCH($B5250,Book,0),1)</f>
        <v>#N/A</v>
      </c>
      <c r="H5250" s="144" t="e">
        <f aca="false">$F5250&amp;$C5250</f>
        <v>#N/A</v>
      </c>
    </row>
    <row r="5251" customFormat="false" ht="12.75" hidden="false" customHeight="false" outlineLevel="0" collapsed="false">
      <c r="D5251" s="144"/>
      <c r="E5251" s="144"/>
      <c r="F5251" s="149" t="e">
        <f aca="false">IF(REF_DT&lt;=LastDay,INDEX(IntraMonth_Buckets,MATCH($A5251,IntraSumMonths,0),1),INDEX(BucketTable,MATCH($A5251,SumMonths,0),1))</f>
        <v>#N/A</v>
      </c>
      <c r="G5251" s="144" t="e">
        <f aca="false">INDEX(Book_Type,MATCH($B5251,Book,0),1)</f>
        <v>#N/A</v>
      </c>
      <c r="H5251" s="144" t="e">
        <f aca="false">$F5251&amp;$C5251</f>
        <v>#N/A</v>
      </c>
    </row>
    <row r="5252" customFormat="false" ht="12.75" hidden="false" customHeight="false" outlineLevel="0" collapsed="false">
      <c r="D5252" s="144"/>
      <c r="E5252" s="144"/>
      <c r="F5252" s="149" t="e">
        <f aca="false">IF(REF_DT&lt;=LastDay,INDEX(IntraMonth_Buckets,MATCH($A5252,IntraSumMonths,0),1),INDEX(BucketTable,MATCH($A5252,SumMonths,0),1))</f>
        <v>#N/A</v>
      </c>
      <c r="G5252" s="144" t="e">
        <f aca="false">INDEX(Book_Type,MATCH($B5252,Book,0),1)</f>
        <v>#N/A</v>
      </c>
      <c r="H5252" s="144" t="e">
        <f aca="false">$F5252&amp;$C5252</f>
        <v>#N/A</v>
      </c>
    </row>
    <row r="5253" customFormat="false" ht="12.75" hidden="false" customHeight="false" outlineLevel="0" collapsed="false">
      <c r="D5253" s="144"/>
      <c r="E5253" s="144"/>
      <c r="F5253" s="149" t="e">
        <f aca="false">IF(REF_DT&lt;=LastDay,INDEX(IntraMonth_Buckets,MATCH($A5253,IntraSumMonths,0),1),INDEX(BucketTable,MATCH($A5253,SumMonths,0),1))</f>
        <v>#N/A</v>
      </c>
      <c r="G5253" s="144" t="e">
        <f aca="false">INDEX(Book_Type,MATCH($B5253,Book,0),1)</f>
        <v>#N/A</v>
      </c>
      <c r="H5253" s="144" t="e">
        <f aca="false">$F5253&amp;$C5253</f>
        <v>#N/A</v>
      </c>
    </row>
    <row r="5254" customFormat="false" ht="12.75" hidden="false" customHeight="false" outlineLevel="0" collapsed="false">
      <c r="D5254" s="144"/>
      <c r="E5254" s="144"/>
      <c r="F5254" s="149" t="e">
        <f aca="false">IF(REF_DT&lt;=LastDay,INDEX(IntraMonth_Buckets,MATCH($A5254,IntraSumMonths,0),1),INDEX(BucketTable,MATCH($A5254,SumMonths,0),1))</f>
        <v>#N/A</v>
      </c>
      <c r="G5254" s="144" t="e">
        <f aca="false">INDEX(Book_Type,MATCH($B5254,Book,0),1)</f>
        <v>#N/A</v>
      </c>
      <c r="H5254" s="144" t="e">
        <f aca="false">$F5254&amp;$C5254</f>
        <v>#N/A</v>
      </c>
    </row>
    <row r="5255" customFormat="false" ht="12.75" hidden="false" customHeight="false" outlineLevel="0" collapsed="false">
      <c r="D5255" s="144"/>
      <c r="E5255" s="144"/>
      <c r="F5255" s="149" t="e">
        <f aca="false">IF(REF_DT&lt;=LastDay,INDEX(IntraMonth_Buckets,MATCH($A5255,IntraSumMonths,0),1),INDEX(BucketTable,MATCH($A5255,SumMonths,0),1))</f>
        <v>#N/A</v>
      </c>
      <c r="G5255" s="144" t="e">
        <f aca="false">INDEX(Book_Type,MATCH($B5255,Book,0),1)</f>
        <v>#N/A</v>
      </c>
      <c r="H5255" s="144" t="e">
        <f aca="false">$F5255&amp;$C5255</f>
        <v>#N/A</v>
      </c>
    </row>
    <row r="5256" customFormat="false" ht="12.75" hidden="false" customHeight="false" outlineLevel="0" collapsed="false">
      <c r="D5256" s="144"/>
      <c r="E5256" s="144"/>
      <c r="F5256" s="149" t="e">
        <f aca="false">IF(REF_DT&lt;=LastDay,INDEX(IntraMonth_Buckets,MATCH($A5256,IntraSumMonths,0),1),INDEX(BucketTable,MATCH($A5256,SumMonths,0),1))</f>
        <v>#N/A</v>
      </c>
      <c r="G5256" s="144" t="e">
        <f aca="false">INDEX(Book_Type,MATCH($B5256,Book,0),1)</f>
        <v>#N/A</v>
      </c>
      <c r="H5256" s="144" t="e">
        <f aca="false">$F5256&amp;$C5256</f>
        <v>#N/A</v>
      </c>
    </row>
    <row r="5257" customFormat="false" ht="12.75" hidden="false" customHeight="false" outlineLevel="0" collapsed="false">
      <c r="D5257" s="144"/>
      <c r="E5257" s="144"/>
      <c r="F5257" s="149" t="e">
        <f aca="false">IF(REF_DT&lt;=LastDay,INDEX(IntraMonth_Buckets,MATCH($A5257,IntraSumMonths,0),1),INDEX(BucketTable,MATCH($A5257,SumMonths,0),1))</f>
        <v>#N/A</v>
      </c>
      <c r="G5257" s="144" t="e">
        <f aca="false">INDEX(Book_Type,MATCH($B5257,Book,0),1)</f>
        <v>#N/A</v>
      </c>
      <c r="H5257" s="144" t="e">
        <f aca="false">$F5257&amp;$C5257</f>
        <v>#N/A</v>
      </c>
    </row>
    <row r="5258" customFormat="false" ht="12.75" hidden="false" customHeight="false" outlineLevel="0" collapsed="false">
      <c r="D5258" s="144"/>
      <c r="E5258" s="144"/>
      <c r="F5258" s="149" t="e">
        <f aca="false">IF(REF_DT&lt;=LastDay,INDEX(IntraMonth_Buckets,MATCH($A5258,IntraSumMonths,0),1),INDEX(BucketTable,MATCH($A5258,SumMonths,0),1))</f>
        <v>#N/A</v>
      </c>
      <c r="G5258" s="144" t="e">
        <f aca="false">INDEX(Book_Type,MATCH($B5258,Book,0),1)</f>
        <v>#N/A</v>
      </c>
      <c r="H5258" s="144" t="e">
        <f aca="false">$F5258&amp;$C5258</f>
        <v>#N/A</v>
      </c>
    </row>
    <row r="5259" customFormat="false" ht="12.75" hidden="false" customHeight="false" outlineLevel="0" collapsed="false">
      <c r="D5259" s="144"/>
      <c r="E5259" s="144"/>
      <c r="F5259" s="149" t="e">
        <f aca="false">IF(REF_DT&lt;=LastDay,INDEX(IntraMonth_Buckets,MATCH($A5259,IntraSumMonths,0),1),INDEX(BucketTable,MATCH($A5259,SumMonths,0),1))</f>
        <v>#N/A</v>
      </c>
      <c r="G5259" s="144" t="e">
        <f aca="false">INDEX(Book_Type,MATCH($B5259,Book,0),1)</f>
        <v>#N/A</v>
      </c>
      <c r="H5259" s="144" t="e">
        <f aca="false">$F5259&amp;$C5259</f>
        <v>#N/A</v>
      </c>
    </row>
    <row r="5260" customFormat="false" ht="12.75" hidden="false" customHeight="false" outlineLevel="0" collapsed="false">
      <c r="D5260" s="144"/>
      <c r="E5260" s="144"/>
      <c r="F5260" s="149" t="e">
        <f aca="false">IF(REF_DT&lt;=LastDay,INDEX(IntraMonth_Buckets,MATCH($A5260,IntraSumMonths,0),1),INDEX(BucketTable,MATCH($A5260,SumMonths,0),1))</f>
        <v>#N/A</v>
      </c>
      <c r="G5260" s="144" t="e">
        <f aca="false">INDEX(Book_Type,MATCH($B5260,Book,0),1)</f>
        <v>#N/A</v>
      </c>
      <c r="H5260" s="144" t="e">
        <f aca="false">$F5260&amp;$C5260</f>
        <v>#N/A</v>
      </c>
    </row>
    <row r="5261" customFormat="false" ht="12.75" hidden="false" customHeight="false" outlineLevel="0" collapsed="false">
      <c r="D5261" s="144"/>
      <c r="E5261" s="144"/>
      <c r="F5261" s="149" t="e">
        <f aca="false">IF(REF_DT&lt;=LastDay,INDEX(IntraMonth_Buckets,MATCH($A5261,IntraSumMonths,0),1),INDEX(BucketTable,MATCH($A5261,SumMonths,0),1))</f>
        <v>#N/A</v>
      </c>
      <c r="G5261" s="144" t="e">
        <f aca="false">INDEX(Book_Type,MATCH($B5261,Book,0),1)</f>
        <v>#N/A</v>
      </c>
      <c r="H5261" s="144" t="e">
        <f aca="false">$F5261&amp;$C5261</f>
        <v>#N/A</v>
      </c>
    </row>
    <row r="5262" customFormat="false" ht="12.75" hidden="false" customHeight="false" outlineLevel="0" collapsed="false">
      <c r="D5262" s="144"/>
      <c r="E5262" s="144"/>
      <c r="F5262" s="149" t="e">
        <f aca="false">IF(REF_DT&lt;=LastDay,INDEX(IntraMonth_Buckets,MATCH($A5262,IntraSumMonths,0),1),INDEX(BucketTable,MATCH($A5262,SumMonths,0),1))</f>
        <v>#N/A</v>
      </c>
      <c r="G5262" s="144" t="e">
        <f aca="false">INDEX(Book_Type,MATCH($B5262,Book,0),1)</f>
        <v>#N/A</v>
      </c>
      <c r="H5262" s="144" t="e">
        <f aca="false">$F5262&amp;$C5262</f>
        <v>#N/A</v>
      </c>
    </row>
    <row r="5263" customFormat="false" ht="12.75" hidden="false" customHeight="false" outlineLevel="0" collapsed="false">
      <c r="D5263" s="144"/>
      <c r="E5263" s="144"/>
      <c r="F5263" s="149" t="e">
        <f aca="false">IF(REF_DT&lt;=LastDay,INDEX(IntraMonth_Buckets,MATCH($A5263,IntraSumMonths,0),1),INDEX(BucketTable,MATCH($A5263,SumMonths,0),1))</f>
        <v>#N/A</v>
      </c>
      <c r="G5263" s="144" t="e">
        <f aca="false">INDEX(Book_Type,MATCH($B5263,Book,0),1)</f>
        <v>#N/A</v>
      </c>
      <c r="H5263" s="144" t="e">
        <f aca="false">$F5263&amp;$C5263</f>
        <v>#N/A</v>
      </c>
    </row>
    <row r="5264" customFormat="false" ht="12.75" hidden="false" customHeight="false" outlineLevel="0" collapsed="false">
      <c r="D5264" s="144"/>
      <c r="E5264" s="144"/>
      <c r="F5264" s="149" t="e">
        <f aca="false">IF(REF_DT&lt;=LastDay,INDEX(IntraMonth_Buckets,MATCH($A5264,IntraSumMonths,0),1),INDEX(BucketTable,MATCH($A5264,SumMonths,0),1))</f>
        <v>#N/A</v>
      </c>
      <c r="G5264" s="144" t="e">
        <f aca="false">INDEX(Book_Type,MATCH($B5264,Book,0),1)</f>
        <v>#N/A</v>
      </c>
      <c r="H5264" s="144" t="e">
        <f aca="false">$F5264&amp;$C5264</f>
        <v>#N/A</v>
      </c>
    </row>
    <row r="5265" customFormat="false" ht="12.75" hidden="false" customHeight="false" outlineLevel="0" collapsed="false">
      <c r="D5265" s="144"/>
      <c r="E5265" s="144"/>
      <c r="F5265" s="149" t="e">
        <f aca="false">IF(REF_DT&lt;=LastDay,INDEX(IntraMonth_Buckets,MATCH($A5265,IntraSumMonths,0),1),INDEX(BucketTable,MATCH($A5265,SumMonths,0),1))</f>
        <v>#N/A</v>
      </c>
      <c r="G5265" s="144" t="e">
        <f aca="false">INDEX(Book_Type,MATCH($B5265,Book,0),1)</f>
        <v>#N/A</v>
      </c>
      <c r="H5265" s="144" t="e">
        <f aca="false">$F5265&amp;$C5265</f>
        <v>#N/A</v>
      </c>
    </row>
    <row r="5266" customFormat="false" ht="12.75" hidden="false" customHeight="false" outlineLevel="0" collapsed="false">
      <c r="D5266" s="144"/>
      <c r="E5266" s="144"/>
      <c r="F5266" s="149" t="e">
        <f aca="false">IF(REF_DT&lt;=LastDay,INDEX(IntraMonth_Buckets,MATCH($A5266,IntraSumMonths,0),1),INDEX(BucketTable,MATCH($A5266,SumMonths,0),1))</f>
        <v>#N/A</v>
      </c>
      <c r="G5266" s="144" t="e">
        <f aca="false">INDEX(Book_Type,MATCH($B5266,Book,0),1)</f>
        <v>#N/A</v>
      </c>
      <c r="H5266" s="144" t="e">
        <f aca="false">$F5266&amp;$C5266</f>
        <v>#N/A</v>
      </c>
    </row>
    <row r="5267" customFormat="false" ht="12.75" hidden="false" customHeight="false" outlineLevel="0" collapsed="false">
      <c r="D5267" s="144"/>
      <c r="E5267" s="144"/>
      <c r="F5267" s="149" t="e">
        <f aca="false">IF(REF_DT&lt;=LastDay,INDEX(IntraMonth_Buckets,MATCH($A5267,IntraSumMonths,0),1),INDEX(BucketTable,MATCH($A5267,SumMonths,0),1))</f>
        <v>#N/A</v>
      </c>
      <c r="G5267" s="144" t="e">
        <f aca="false">INDEX(Book_Type,MATCH($B5267,Book,0),1)</f>
        <v>#N/A</v>
      </c>
      <c r="H5267" s="144" t="e">
        <f aca="false">$F5267&amp;$C5267</f>
        <v>#N/A</v>
      </c>
    </row>
    <row r="5268" customFormat="false" ht="12.75" hidden="false" customHeight="false" outlineLevel="0" collapsed="false">
      <c r="D5268" s="144"/>
      <c r="E5268" s="144"/>
      <c r="F5268" s="149" t="e">
        <f aca="false">IF(REF_DT&lt;=LastDay,INDEX(IntraMonth_Buckets,MATCH($A5268,IntraSumMonths,0),1),INDEX(BucketTable,MATCH($A5268,SumMonths,0),1))</f>
        <v>#N/A</v>
      </c>
      <c r="G5268" s="144" t="e">
        <f aca="false">INDEX(Book_Type,MATCH($B5268,Book,0),1)</f>
        <v>#N/A</v>
      </c>
      <c r="H5268" s="144" t="e">
        <f aca="false">$F5268&amp;$C5268</f>
        <v>#N/A</v>
      </c>
    </row>
    <row r="5269" customFormat="false" ht="12.75" hidden="false" customHeight="false" outlineLevel="0" collapsed="false">
      <c r="D5269" s="144"/>
      <c r="E5269" s="144"/>
      <c r="F5269" s="149" t="e">
        <f aca="false">IF(REF_DT&lt;=LastDay,INDEX(IntraMonth_Buckets,MATCH($A5269,IntraSumMonths,0),1),INDEX(BucketTable,MATCH($A5269,SumMonths,0),1))</f>
        <v>#N/A</v>
      </c>
      <c r="G5269" s="144" t="e">
        <f aca="false">INDEX(Book_Type,MATCH($B5269,Book,0),1)</f>
        <v>#N/A</v>
      </c>
      <c r="H5269" s="144" t="e">
        <f aca="false">$F5269&amp;$C5269</f>
        <v>#N/A</v>
      </c>
    </row>
    <row r="5270" customFormat="false" ht="12.75" hidden="false" customHeight="false" outlineLevel="0" collapsed="false">
      <c r="D5270" s="144"/>
      <c r="E5270" s="144"/>
      <c r="F5270" s="149" t="e">
        <f aca="false">IF(REF_DT&lt;=LastDay,INDEX(IntraMonth_Buckets,MATCH($A5270,IntraSumMonths,0),1),INDEX(BucketTable,MATCH($A5270,SumMonths,0),1))</f>
        <v>#N/A</v>
      </c>
      <c r="G5270" s="144" t="e">
        <f aca="false">INDEX(Book_Type,MATCH($B5270,Book,0),1)</f>
        <v>#N/A</v>
      </c>
      <c r="H5270" s="144" t="e">
        <f aca="false">$F5270&amp;$C5270</f>
        <v>#N/A</v>
      </c>
    </row>
    <row r="5271" customFormat="false" ht="12.75" hidden="false" customHeight="false" outlineLevel="0" collapsed="false">
      <c r="D5271" s="144"/>
      <c r="E5271" s="144"/>
      <c r="F5271" s="149" t="e">
        <f aca="false">IF(REF_DT&lt;=LastDay,INDEX(IntraMonth_Buckets,MATCH($A5271,IntraSumMonths,0),1),INDEX(BucketTable,MATCH($A5271,SumMonths,0),1))</f>
        <v>#N/A</v>
      </c>
      <c r="G5271" s="144" t="e">
        <f aca="false">INDEX(Book_Type,MATCH($B5271,Book,0),1)</f>
        <v>#N/A</v>
      </c>
      <c r="H5271" s="144" t="e">
        <f aca="false">$F5271&amp;$C5271</f>
        <v>#N/A</v>
      </c>
    </row>
    <row r="5272" customFormat="false" ht="12.75" hidden="false" customHeight="false" outlineLevel="0" collapsed="false">
      <c r="D5272" s="144"/>
      <c r="E5272" s="144"/>
      <c r="F5272" s="149" t="e">
        <f aca="false">IF(REF_DT&lt;=LastDay,INDEX(IntraMonth_Buckets,MATCH($A5272,IntraSumMonths,0),1),INDEX(BucketTable,MATCH($A5272,SumMonths,0),1))</f>
        <v>#N/A</v>
      </c>
      <c r="G5272" s="144" t="e">
        <f aca="false">INDEX(Book_Type,MATCH($B5272,Book,0),1)</f>
        <v>#N/A</v>
      </c>
      <c r="H5272" s="144" t="e">
        <f aca="false">$F5272&amp;$C5272</f>
        <v>#N/A</v>
      </c>
    </row>
    <row r="5273" customFormat="false" ht="12.75" hidden="false" customHeight="false" outlineLevel="0" collapsed="false">
      <c r="D5273" s="144"/>
      <c r="E5273" s="144"/>
      <c r="F5273" s="149" t="e">
        <f aca="false">IF(REF_DT&lt;=LastDay,INDEX(IntraMonth_Buckets,MATCH($A5273,IntraSumMonths,0),1),INDEX(BucketTable,MATCH($A5273,SumMonths,0),1))</f>
        <v>#N/A</v>
      </c>
      <c r="G5273" s="144" t="e">
        <f aca="false">INDEX(Book_Type,MATCH($B5273,Book,0),1)</f>
        <v>#N/A</v>
      </c>
      <c r="H5273" s="144" t="e">
        <f aca="false">$F5273&amp;$C5273</f>
        <v>#N/A</v>
      </c>
    </row>
    <row r="5274" customFormat="false" ht="12.75" hidden="false" customHeight="false" outlineLevel="0" collapsed="false">
      <c r="D5274" s="144"/>
      <c r="E5274" s="144"/>
      <c r="F5274" s="149" t="e">
        <f aca="false">IF(REF_DT&lt;=LastDay,INDEX(IntraMonth_Buckets,MATCH($A5274,IntraSumMonths,0),1),INDEX(BucketTable,MATCH($A5274,SumMonths,0),1))</f>
        <v>#N/A</v>
      </c>
      <c r="G5274" s="144" t="e">
        <f aca="false">INDEX(Book_Type,MATCH($B5274,Book,0),1)</f>
        <v>#N/A</v>
      </c>
      <c r="H5274" s="144" t="e">
        <f aca="false">$F5274&amp;$C5274</f>
        <v>#N/A</v>
      </c>
    </row>
    <row r="5275" customFormat="false" ht="12.75" hidden="false" customHeight="false" outlineLevel="0" collapsed="false">
      <c r="D5275" s="144"/>
      <c r="E5275" s="144"/>
      <c r="F5275" s="149" t="e">
        <f aca="false">IF(REF_DT&lt;=LastDay,INDEX(IntraMonth_Buckets,MATCH($A5275,IntraSumMonths,0),1),INDEX(BucketTable,MATCH($A5275,SumMonths,0),1))</f>
        <v>#N/A</v>
      </c>
      <c r="G5275" s="144" t="e">
        <f aca="false">INDEX(Book_Type,MATCH($B5275,Book,0),1)</f>
        <v>#N/A</v>
      </c>
      <c r="H5275" s="144" t="e">
        <f aca="false">$F5275&amp;$C5275</f>
        <v>#N/A</v>
      </c>
    </row>
    <row r="5276" customFormat="false" ht="12.75" hidden="false" customHeight="false" outlineLevel="0" collapsed="false">
      <c r="D5276" s="144"/>
      <c r="E5276" s="144"/>
      <c r="F5276" s="149" t="e">
        <f aca="false">IF(REF_DT&lt;=LastDay,INDEX(IntraMonth_Buckets,MATCH($A5276,IntraSumMonths,0),1),INDEX(BucketTable,MATCH($A5276,SumMonths,0),1))</f>
        <v>#N/A</v>
      </c>
      <c r="G5276" s="144" t="e">
        <f aca="false">INDEX(Book_Type,MATCH($B5276,Book,0),1)</f>
        <v>#N/A</v>
      </c>
      <c r="H5276" s="144" t="e">
        <f aca="false">$F5276&amp;$C5276</f>
        <v>#N/A</v>
      </c>
    </row>
    <row r="5277" customFormat="false" ht="12.75" hidden="false" customHeight="false" outlineLevel="0" collapsed="false">
      <c r="D5277" s="144"/>
      <c r="E5277" s="144"/>
      <c r="F5277" s="149" t="e">
        <f aca="false">IF(REF_DT&lt;=LastDay,INDEX(IntraMonth_Buckets,MATCH($A5277,IntraSumMonths,0),1),INDEX(BucketTable,MATCH($A5277,SumMonths,0),1))</f>
        <v>#N/A</v>
      </c>
      <c r="G5277" s="144" t="e">
        <f aca="false">INDEX(Book_Type,MATCH($B5277,Book,0),1)</f>
        <v>#N/A</v>
      </c>
      <c r="H5277" s="144" t="e">
        <f aca="false">$F5277&amp;$C5277</f>
        <v>#N/A</v>
      </c>
    </row>
    <row r="5278" customFormat="false" ht="12.75" hidden="false" customHeight="false" outlineLevel="0" collapsed="false">
      <c r="D5278" s="144"/>
      <c r="E5278" s="144"/>
      <c r="F5278" s="149" t="e">
        <f aca="false">IF(REF_DT&lt;=LastDay,INDEX(IntraMonth_Buckets,MATCH($A5278,IntraSumMonths,0),1),INDEX(BucketTable,MATCH($A5278,SumMonths,0),1))</f>
        <v>#N/A</v>
      </c>
      <c r="G5278" s="144" t="e">
        <f aca="false">INDEX(Book_Type,MATCH($B5278,Book,0),1)</f>
        <v>#N/A</v>
      </c>
      <c r="H5278" s="144" t="e">
        <f aca="false">$F5278&amp;$C5278</f>
        <v>#N/A</v>
      </c>
    </row>
    <row r="5279" customFormat="false" ht="12.75" hidden="false" customHeight="false" outlineLevel="0" collapsed="false">
      <c r="D5279" s="144"/>
      <c r="E5279" s="144"/>
      <c r="F5279" s="149" t="e">
        <f aca="false">IF(REF_DT&lt;=LastDay,INDEX(IntraMonth_Buckets,MATCH($A5279,IntraSumMonths,0),1),INDEX(BucketTable,MATCH($A5279,SumMonths,0),1))</f>
        <v>#N/A</v>
      </c>
      <c r="G5279" s="144" t="e">
        <f aca="false">INDEX(Book_Type,MATCH($B5279,Book,0),1)</f>
        <v>#N/A</v>
      </c>
      <c r="H5279" s="144" t="e">
        <f aca="false">$F5279&amp;$C5279</f>
        <v>#N/A</v>
      </c>
    </row>
    <row r="5280" customFormat="false" ht="12.75" hidden="false" customHeight="false" outlineLevel="0" collapsed="false">
      <c r="D5280" s="144"/>
      <c r="E5280" s="144"/>
      <c r="F5280" s="149" t="e">
        <f aca="false">IF(REF_DT&lt;=LastDay,INDEX(IntraMonth_Buckets,MATCH($A5280,IntraSumMonths,0),1),INDEX(BucketTable,MATCH($A5280,SumMonths,0),1))</f>
        <v>#N/A</v>
      </c>
      <c r="G5280" s="144" t="e">
        <f aca="false">INDEX(Book_Type,MATCH($B5280,Book,0),1)</f>
        <v>#N/A</v>
      </c>
      <c r="H5280" s="144" t="e">
        <f aca="false">$F5280&amp;$C5280</f>
        <v>#N/A</v>
      </c>
    </row>
    <row r="5281" customFormat="false" ht="12.75" hidden="false" customHeight="false" outlineLevel="0" collapsed="false">
      <c r="D5281" s="144"/>
      <c r="E5281" s="144"/>
      <c r="F5281" s="149" t="e">
        <f aca="false">IF(REF_DT&lt;=LastDay,INDEX(IntraMonth_Buckets,MATCH($A5281,IntraSumMonths,0),1),INDEX(BucketTable,MATCH($A5281,SumMonths,0),1))</f>
        <v>#N/A</v>
      </c>
      <c r="G5281" s="144" t="e">
        <f aca="false">INDEX(Book_Type,MATCH($B5281,Book,0),1)</f>
        <v>#N/A</v>
      </c>
      <c r="H5281" s="144" t="e">
        <f aca="false">$F5281&amp;$C5281</f>
        <v>#N/A</v>
      </c>
    </row>
    <row r="5282" customFormat="false" ht="12.75" hidden="false" customHeight="false" outlineLevel="0" collapsed="false">
      <c r="D5282" s="144"/>
      <c r="E5282" s="144"/>
      <c r="F5282" s="149" t="e">
        <f aca="false">IF(REF_DT&lt;=LastDay,INDEX(IntraMonth_Buckets,MATCH($A5282,IntraSumMonths,0),1),INDEX(BucketTable,MATCH($A5282,SumMonths,0),1))</f>
        <v>#N/A</v>
      </c>
      <c r="G5282" s="144" t="e">
        <f aca="false">INDEX(Book_Type,MATCH($B5282,Book,0),1)</f>
        <v>#N/A</v>
      </c>
      <c r="H5282" s="144" t="e">
        <f aca="false">$F5282&amp;$C5282</f>
        <v>#N/A</v>
      </c>
    </row>
    <row r="5283" customFormat="false" ht="12.75" hidden="false" customHeight="false" outlineLevel="0" collapsed="false">
      <c r="D5283" s="144"/>
      <c r="E5283" s="144"/>
      <c r="F5283" s="149" t="e">
        <f aca="false">IF(REF_DT&lt;=LastDay,INDEX(IntraMonth_Buckets,MATCH($A5283,IntraSumMonths,0),1),INDEX(BucketTable,MATCH($A5283,SumMonths,0),1))</f>
        <v>#N/A</v>
      </c>
      <c r="G5283" s="144" t="e">
        <f aca="false">INDEX(Book_Type,MATCH($B5283,Book,0),1)</f>
        <v>#N/A</v>
      </c>
      <c r="H5283" s="144" t="e">
        <f aca="false">$F5283&amp;$C5283</f>
        <v>#N/A</v>
      </c>
    </row>
    <row r="5284" customFormat="false" ht="12.75" hidden="false" customHeight="false" outlineLevel="0" collapsed="false">
      <c r="D5284" s="144"/>
      <c r="E5284" s="144"/>
      <c r="F5284" s="149" t="e">
        <f aca="false">IF(REF_DT&lt;=LastDay,INDEX(IntraMonth_Buckets,MATCH($A5284,IntraSumMonths,0),1),INDEX(BucketTable,MATCH($A5284,SumMonths,0),1))</f>
        <v>#N/A</v>
      </c>
      <c r="G5284" s="144" t="e">
        <f aca="false">INDEX(Book_Type,MATCH($B5284,Book,0),1)</f>
        <v>#N/A</v>
      </c>
      <c r="H5284" s="144" t="e">
        <f aca="false">$F5284&amp;$C5284</f>
        <v>#N/A</v>
      </c>
    </row>
    <row r="5285" customFormat="false" ht="12.75" hidden="false" customHeight="false" outlineLevel="0" collapsed="false">
      <c r="D5285" s="144"/>
      <c r="E5285" s="144"/>
      <c r="F5285" s="149" t="e">
        <f aca="false">IF(REF_DT&lt;=LastDay,INDEX(IntraMonth_Buckets,MATCH($A5285,IntraSumMonths,0),1),INDEX(BucketTable,MATCH($A5285,SumMonths,0),1))</f>
        <v>#N/A</v>
      </c>
      <c r="G5285" s="144" t="e">
        <f aca="false">INDEX(Book_Type,MATCH($B5285,Book,0),1)</f>
        <v>#N/A</v>
      </c>
      <c r="H5285" s="144" t="e">
        <f aca="false">$F5285&amp;$C5285</f>
        <v>#N/A</v>
      </c>
    </row>
    <row r="5286" customFormat="false" ht="12.75" hidden="false" customHeight="false" outlineLevel="0" collapsed="false">
      <c r="D5286" s="144"/>
      <c r="E5286" s="144"/>
      <c r="F5286" s="149" t="e">
        <f aca="false">IF(REF_DT&lt;=LastDay,INDEX(IntraMonth_Buckets,MATCH($A5286,IntraSumMonths,0),1),INDEX(BucketTable,MATCH($A5286,SumMonths,0),1))</f>
        <v>#N/A</v>
      </c>
      <c r="G5286" s="144" t="e">
        <f aca="false">INDEX(Book_Type,MATCH($B5286,Book,0),1)</f>
        <v>#N/A</v>
      </c>
      <c r="H5286" s="144" t="e">
        <f aca="false">$F5286&amp;$C5286</f>
        <v>#N/A</v>
      </c>
    </row>
    <row r="5287" customFormat="false" ht="12.75" hidden="false" customHeight="false" outlineLevel="0" collapsed="false">
      <c r="D5287" s="144"/>
      <c r="E5287" s="144"/>
      <c r="F5287" s="149" t="e">
        <f aca="false">IF(REF_DT&lt;=LastDay,INDEX(IntraMonth_Buckets,MATCH($A5287,IntraSumMonths,0),1),INDEX(BucketTable,MATCH($A5287,SumMonths,0),1))</f>
        <v>#N/A</v>
      </c>
      <c r="G5287" s="144" t="e">
        <f aca="false">INDEX(Book_Type,MATCH($B5287,Book,0),1)</f>
        <v>#N/A</v>
      </c>
      <c r="H5287" s="144" t="e">
        <f aca="false">$F5287&amp;$C5287</f>
        <v>#N/A</v>
      </c>
    </row>
    <row r="5288" customFormat="false" ht="12.75" hidden="false" customHeight="false" outlineLevel="0" collapsed="false">
      <c r="D5288" s="144"/>
      <c r="E5288" s="144"/>
      <c r="F5288" s="149" t="e">
        <f aca="false">IF(REF_DT&lt;=LastDay,INDEX(IntraMonth_Buckets,MATCH($A5288,IntraSumMonths,0),1),INDEX(BucketTable,MATCH($A5288,SumMonths,0),1))</f>
        <v>#N/A</v>
      </c>
      <c r="G5288" s="144" t="e">
        <f aca="false">INDEX(Book_Type,MATCH($B5288,Book,0),1)</f>
        <v>#N/A</v>
      </c>
      <c r="H5288" s="144" t="e">
        <f aca="false">$F5288&amp;$C5288</f>
        <v>#N/A</v>
      </c>
    </row>
    <row r="5289" customFormat="false" ht="12.75" hidden="false" customHeight="false" outlineLevel="0" collapsed="false">
      <c r="D5289" s="144"/>
      <c r="E5289" s="144"/>
      <c r="F5289" s="149" t="e">
        <f aca="false">IF(REF_DT&lt;=LastDay,INDEX(IntraMonth_Buckets,MATCH($A5289,IntraSumMonths,0),1),INDEX(BucketTable,MATCH($A5289,SumMonths,0),1))</f>
        <v>#N/A</v>
      </c>
      <c r="G5289" s="144" t="e">
        <f aca="false">INDEX(Book_Type,MATCH($B5289,Book,0),1)</f>
        <v>#N/A</v>
      </c>
      <c r="H5289" s="144" t="e">
        <f aca="false">$F5289&amp;$C5289</f>
        <v>#N/A</v>
      </c>
    </row>
    <row r="5290" customFormat="false" ht="12.75" hidden="false" customHeight="false" outlineLevel="0" collapsed="false">
      <c r="D5290" s="144"/>
      <c r="E5290" s="144"/>
      <c r="F5290" s="149" t="e">
        <f aca="false">IF(REF_DT&lt;=LastDay,INDEX(IntraMonth_Buckets,MATCH($A5290,IntraSumMonths,0),1),INDEX(BucketTable,MATCH($A5290,SumMonths,0),1))</f>
        <v>#N/A</v>
      </c>
      <c r="G5290" s="144" t="e">
        <f aca="false">INDEX(Book_Type,MATCH($B5290,Book,0),1)</f>
        <v>#N/A</v>
      </c>
      <c r="H5290" s="144" t="e">
        <f aca="false">$F5290&amp;$C5290</f>
        <v>#N/A</v>
      </c>
    </row>
    <row r="5291" customFormat="false" ht="12.75" hidden="false" customHeight="false" outlineLevel="0" collapsed="false">
      <c r="D5291" s="144"/>
      <c r="E5291" s="144"/>
      <c r="F5291" s="149" t="e">
        <f aca="false">IF(REF_DT&lt;=LastDay,INDEX(IntraMonth_Buckets,MATCH($A5291,IntraSumMonths,0),1),INDEX(BucketTable,MATCH($A5291,SumMonths,0),1))</f>
        <v>#N/A</v>
      </c>
      <c r="G5291" s="144" t="e">
        <f aca="false">INDEX(Book_Type,MATCH($B5291,Book,0),1)</f>
        <v>#N/A</v>
      </c>
      <c r="H5291" s="144" t="e">
        <f aca="false">$F5291&amp;$C5291</f>
        <v>#N/A</v>
      </c>
    </row>
    <row r="5292" customFormat="false" ht="12.75" hidden="false" customHeight="false" outlineLevel="0" collapsed="false">
      <c r="D5292" s="144"/>
      <c r="E5292" s="144"/>
      <c r="F5292" s="149" t="e">
        <f aca="false">IF(REF_DT&lt;=LastDay,INDEX(IntraMonth_Buckets,MATCH($A5292,IntraSumMonths,0),1),INDEX(BucketTable,MATCH($A5292,SumMonths,0),1))</f>
        <v>#N/A</v>
      </c>
      <c r="G5292" s="144" t="e">
        <f aca="false">INDEX(Book_Type,MATCH($B5292,Book,0),1)</f>
        <v>#N/A</v>
      </c>
      <c r="H5292" s="144" t="e">
        <f aca="false">$F5292&amp;$C5292</f>
        <v>#N/A</v>
      </c>
    </row>
    <row r="5293" customFormat="false" ht="12.75" hidden="false" customHeight="false" outlineLevel="0" collapsed="false">
      <c r="D5293" s="144"/>
      <c r="E5293" s="144"/>
      <c r="F5293" s="149" t="e">
        <f aca="false">IF(REF_DT&lt;=LastDay,INDEX(IntraMonth_Buckets,MATCH($A5293,IntraSumMonths,0),1),INDEX(BucketTable,MATCH($A5293,SumMonths,0),1))</f>
        <v>#N/A</v>
      </c>
      <c r="G5293" s="144" t="e">
        <f aca="false">INDEX(Book_Type,MATCH($B5293,Book,0),1)</f>
        <v>#N/A</v>
      </c>
      <c r="H5293" s="144" t="e">
        <f aca="false">$F5293&amp;$C5293</f>
        <v>#N/A</v>
      </c>
    </row>
    <row r="5294" customFormat="false" ht="12.75" hidden="false" customHeight="false" outlineLevel="0" collapsed="false">
      <c r="D5294" s="144"/>
      <c r="E5294" s="144"/>
      <c r="F5294" s="149" t="e">
        <f aca="false">IF(REF_DT&lt;=LastDay,INDEX(IntraMonth_Buckets,MATCH($A5294,IntraSumMonths,0),1),INDEX(BucketTable,MATCH($A5294,SumMonths,0),1))</f>
        <v>#N/A</v>
      </c>
      <c r="G5294" s="144" t="e">
        <f aca="false">INDEX(Book_Type,MATCH($B5294,Book,0),1)</f>
        <v>#N/A</v>
      </c>
      <c r="H5294" s="144" t="e">
        <f aca="false">$F5294&amp;$C5294</f>
        <v>#N/A</v>
      </c>
    </row>
    <row r="5295" customFormat="false" ht="12.75" hidden="false" customHeight="false" outlineLevel="0" collapsed="false">
      <c r="D5295" s="144"/>
      <c r="E5295" s="144"/>
      <c r="F5295" s="149" t="e">
        <f aca="false">IF(REF_DT&lt;=LastDay,INDEX(IntraMonth_Buckets,MATCH($A5295,IntraSumMonths,0),1),INDEX(BucketTable,MATCH($A5295,SumMonths,0),1))</f>
        <v>#N/A</v>
      </c>
      <c r="G5295" s="144" t="e">
        <f aca="false">INDEX(Book_Type,MATCH($B5295,Book,0),1)</f>
        <v>#N/A</v>
      </c>
      <c r="H5295" s="144" t="e">
        <f aca="false">$F5295&amp;$C5295</f>
        <v>#N/A</v>
      </c>
    </row>
    <row r="5296" customFormat="false" ht="12.75" hidden="false" customHeight="false" outlineLevel="0" collapsed="false">
      <c r="D5296" s="144"/>
      <c r="E5296" s="144"/>
      <c r="F5296" s="149" t="e">
        <f aca="false">IF(REF_DT&lt;=LastDay,INDEX(IntraMonth_Buckets,MATCH($A5296,IntraSumMonths,0),1),INDEX(BucketTable,MATCH($A5296,SumMonths,0),1))</f>
        <v>#N/A</v>
      </c>
      <c r="G5296" s="144" t="e">
        <f aca="false">INDEX(Book_Type,MATCH($B5296,Book,0),1)</f>
        <v>#N/A</v>
      </c>
      <c r="H5296" s="144" t="e">
        <f aca="false">$F5296&amp;$C5296</f>
        <v>#N/A</v>
      </c>
    </row>
    <row r="5297" customFormat="false" ht="12.75" hidden="false" customHeight="false" outlineLevel="0" collapsed="false">
      <c r="D5297" s="144"/>
      <c r="E5297" s="144"/>
      <c r="F5297" s="149" t="e">
        <f aca="false">IF(REF_DT&lt;=LastDay,INDEX(IntraMonth_Buckets,MATCH($A5297,IntraSumMonths,0),1),INDEX(BucketTable,MATCH($A5297,SumMonths,0),1))</f>
        <v>#N/A</v>
      </c>
      <c r="G5297" s="144" t="e">
        <f aca="false">INDEX(Book_Type,MATCH($B5297,Book,0),1)</f>
        <v>#N/A</v>
      </c>
      <c r="H5297" s="144" t="e">
        <f aca="false">$F5297&amp;$C5297</f>
        <v>#N/A</v>
      </c>
    </row>
    <row r="5298" customFormat="false" ht="12.75" hidden="false" customHeight="false" outlineLevel="0" collapsed="false">
      <c r="D5298" s="144"/>
      <c r="E5298" s="144"/>
      <c r="F5298" s="149" t="e">
        <f aca="false">IF(REF_DT&lt;=LastDay,INDEX(IntraMonth_Buckets,MATCH($A5298,IntraSumMonths,0),1),INDEX(BucketTable,MATCH($A5298,SumMonths,0),1))</f>
        <v>#N/A</v>
      </c>
      <c r="G5298" s="144" t="e">
        <f aca="false">INDEX(Book_Type,MATCH($B5298,Book,0),1)</f>
        <v>#N/A</v>
      </c>
      <c r="H5298" s="144" t="e">
        <f aca="false">$F5298&amp;$C5298</f>
        <v>#N/A</v>
      </c>
    </row>
    <row r="5299" customFormat="false" ht="12.75" hidden="false" customHeight="false" outlineLevel="0" collapsed="false">
      <c r="D5299" s="144"/>
      <c r="E5299" s="144"/>
      <c r="F5299" s="149" t="e">
        <f aca="false">IF(REF_DT&lt;=LastDay,INDEX(IntraMonth_Buckets,MATCH($A5299,IntraSumMonths,0),1),INDEX(BucketTable,MATCH($A5299,SumMonths,0),1))</f>
        <v>#N/A</v>
      </c>
      <c r="G5299" s="144" t="e">
        <f aca="false">INDEX(Book_Type,MATCH($B5299,Book,0),1)</f>
        <v>#N/A</v>
      </c>
      <c r="H5299" s="144" t="e">
        <f aca="false">$F5299&amp;$C5299</f>
        <v>#N/A</v>
      </c>
    </row>
    <row r="5300" customFormat="false" ht="12.75" hidden="false" customHeight="false" outlineLevel="0" collapsed="false">
      <c r="D5300" s="144"/>
      <c r="E5300" s="144"/>
      <c r="F5300" s="149" t="e">
        <f aca="false">IF(REF_DT&lt;=LastDay,INDEX(IntraMonth_Buckets,MATCH($A5300,IntraSumMonths,0),1),INDEX(BucketTable,MATCH($A5300,SumMonths,0),1))</f>
        <v>#N/A</v>
      </c>
      <c r="G5300" s="144" t="e">
        <f aca="false">INDEX(Book_Type,MATCH($B5300,Book,0),1)</f>
        <v>#N/A</v>
      </c>
      <c r="H5300" s="144" t="e">
        <f aca="false">$F5300&amp;$C5300</f>
        <v>#N/A</v>
      </c>
    </row>
    <row r="5301" customFormat="false" ht="12.75" hidden="false" customHeight="false" outlineLevel="0" collapsed="false">
      <c r="D5301" s="144"/>
      <c r="E5301" s="144"/>
      <c r="F5301" s="149" t="e">
        <f aca="false">IF(REF_DT&lt;=LastDay,INDEX(IntraMonth_Buckets,MATCH($A5301,IntraSumMonths,0),1),INDEX(BucketTable,MATCH($A5301,SumMonths,0),1))</f>
        <v>#N/A</v>
      </c>
      <c r="G5301" s="144" t="e">
        <f aca="false">INDEX(Book_Type,MATCH($B5301,Book,0),1)</f>
        <v>#N/A</v>
      </c>
      <c r="H5301" s="144" t="e">
        <f aca="false">$F5301&amp;$C5301</f>
        <v>#N/A</v>
      </c>
    </row>
    <row r="5302" customFormat="false" ht="12.75" hidden="false" customHeight="false" outlineLevel="0" collapsed="false">
      <c r="D5302" s="144"/>
      <c r="E5302" s="144"/>
      <c r="F5302" s="149" t="e">
        <f aca="false">IF(REF_DT&lt;=LastDay,INDEX(IntraMonth_Buckets,MATCH($A5302,IntraSumMonths,0),1),INDEX(BucketTable,MATCH($A5302,SumMonths,0),1))</f>
        <v>#N/A</v>
      </c>
      <c r="G5302" s="144" t="e">
        <f aca="false">INDEX(Book_Type,MATCH($B5302,Book,0),1)</f>
        <v>#N/A</v>
      </c>
      <c r="H5302" s="144" t="e">
        <f aca="false">$F5302&amp;$C5302</f>
        <v>#N/A</v>
      </c>
    </row>
    <row r="5303" customFormat="false" ht="12.75" hidden="false" customHeight="false" outlineLevel="0" collapsed="false">
      <c r="D5303" s="144"/>
      <c r="E5303" s="144"/>
      <c r="F5303" s="149" t="e">
        <f aca="false">IF(REF_DT&lt;=LastDay,INDEX(IntraMonth_Buckets,MATCH($A5303,IntraSumMonths,0),1),INDEX(BucketTable,MATCH($A5303,SumMonths,0),1))</f>
        <v>#N/A</v>
      </c>
      <c r="G5303" s="144" t="e">
        <f aca="false">INDEX(Book_Type,MATCH($B5303,Book,0),1)</f>
        <v>#N/A</v>
      </c>
      <c r="H5303" s="144" t="e">
        <f aca="false">$F5303&amp;$C5303</f>
        <v>#N/A</v>
      </c>
    </row>
    <row r="5304" customFormat="false" ht="12.75" hidden="false" customHeight="false" outlineLevel="0" collapsed="false">
      <c r="D5304" s="144"/>
      <c r="E5304" s="144"/>
      <c r="F5304" s="149" t="e">
        <f aca="false">IF(REF_DT&lt;=LastDay,INDEX(IntraMonth_Buckets,MATCH($A5304,IntraSumMonths,0),1),INDEX(BucketTable,MATCH($A5304,SumMonths,0),1))</f>
        <v>#N/A</v>
      </c>
      <c r="G5304" s="144" t="e">
        <f aca="false">INDEX(Book_Type,MATCH($B5304,Book,0),1)</f>
        <v>#N/A</v>
      </c>
      <c r="H5304" s="144" t="e">
        <f aca="false">$F5304&amp;$C5304</f>
        <v>#N/A</v>
      </c>
    </row>
    <row r="5305" customFormat="false" ht="12.75" hidden="false" customHeight="false" outlineLevel="0" collapsed="false">
      <c r="D5305" s="144"/>
      <c r="E5305" s="144"/>
      <c r="F5305" s="149" t="e">
        <f aca="false">IF(REF_DT&lt;=LastDay,INDEX(IntraMonth_Buckets,MATCH($A5305,IntraSumMonths,0),1),INDEX(BucketTable,MATCH($A5305,SumMonths,0),1))</f>
        <v>#N/A</v>
      </c>
      <c r="G5305" s="144" t="e">
        <f aca="false">INDEX(Book_Type,MATCH($B5305,Book,0),1)</f>
        <v>#N/A</v>
      </c>
      <c r="H5305" s="144" t="e">
        <f aca="false">$F5305&amp;$C5305</f>
        <v>#N/A</v>
      </c>
    </row>
    <row r="5306" customFormat="false" ht="12.75" hidden="false" customHeight="false" outlineLevel="0" collapsed="false">
      <c r="D5306" s="144"/>
      <c r="E5306" s="144"/>
      <c r="F5306" s="149" t="e">
        <f aca="false">IF(REF_DT&lt;=LastDay,INDEX(IntraMonth_Buckets,MATCH($A5306,IntraSumMonths,0),1),INDEX(BucketTable,MATCH($A5306,SumMonths,0),1))</f>
        <v>#N/A</v>
      </c>
      <c r="G5306" s="144" t="e">
        <f aca="false">INDEX(Book_Type,MATCH($B5306,Book,0),1)</f>
        <v>#N/A</v>
      </c>
      <c r="H5306" s="144" t="e">
        <f aca="false">$F5306&amp;$C5306</f>
        <v>#N/A</v>
      </c>
    </row>
    <row r="5307" customFormat="false" ht="12.75" hidden="false" customHeight="false" outlineLevel="0" collapsed="false">
      <c r="D5307" s="144"/>
      <c r="E5307" s="144"/>
      <c r="F5307" s="149" t="e">
        <f aca="false">IF(REF_DT&lt;=LastDay,INDEX(IntraMonth_Buckets,MATCH($A5307,IntraSumMonths,0),1),INDEX(BucketTable,MATCH($A5307,SumMonths,0),1))</f>
        <v>#N/A</v>
      </c>
      <c r="G5307" s="144" t="e">
        <f aca="false">INDEX(Book_Type,MATCH($B5307,Book,0),1)</f>
        <v>#N/A</v>
      </c>
      <c r="H5307" s="144" t="e">
        <f aca="false">$F5307&amp;$C5307</f>
        <v>#N/A</v>
      </c>
    </row>
    <row r="5308" customFormat="false" ht="12.75" hidden="false" customHeight="false" outlineLevel="0" collapsed="false">
      <c r="D5308" s="144"/>
      <c r="E5308" s="144"/>
      <c r="F5308" s="149" t="e">
        <f aca="false">IF(REF_DT&lt;=LastDay,INDEX(IntraMonth_Buckets,MATCH($A5308,IntraSumMonths,0),1),INDEX(BucketTable,MATCH($A5308,SumMonths,0),1))</f>
        <v>#N/A</v>
      </c>
      <c r="G5308" s="144" t="e">
        <f aca="false">INDEX(Book_Type,MATCH($B5308,Book,0),1)</f>
        <v>#N/A</v>
      </c>
      <c r="H5308" s="144" t="e">
        <f aca="false">$F5308&amp;$C5308</f>
        <v>#N/A</v>
      </c>
    </row>
    <row r="5309" customFormat="false" ht="12.75" hidden="false" customHeight="false" outlineLevel="0" collapsed="false">
      <c r="D5309" s="144"/>
      <c r="E5309" s="144"/>
      <c r="F5309" s="149" t="e">
        <f aca="false">IF(REF_DT&lt;=LastDay,INDEX(IntraMonth_Buckets,MATCH($A5309,IntraSumMonths,0),1),INDEX(BucketTable,MATCH($A5309,SumMonths,0),1))</f>
        <v>#N/A</v>
      </c>
      <c r="G5309" s="144" t="e">
        <f aca="false">INDEX(Book_Type,MATCH($B5309,Book,0),1)</f>
        <v>#N/A</v>
      </c>
      <c r="H5309" s="144" t="e">
        <f aca="false">$F5309&amp;$C5309</f>
        <v>#N/A</v>
      </c>
    </row>
    <row r="5310" customFormat="false" ht="12.75" hidden="false" customHeight="false" outlineLevel="0" collapsed="false">
      <c r="D5310" s="144"/>
      <c r="E5310" s="144"/>
      <c r="F5310" s="149" t="e">
        <f aca="false">IF(REF_DT&lt;=LastDay,INDEX(IntraMonth_Buckets,MATCH($A5310,IntraSumMonths,0),1),INDEX(BucketTable,MATCH($A5310,SumMonths,0),1))</f>
        <v>#N/A</v>
      </c>
      <c r="G5310" s="144" t="e">
        <f aca="false">INDEX(Book_Type,MATCH($B5310,Book,0),1)</f>
        <v>#N/A</v>
      </c>
      <c r="H5310" s="144" t="e">
        <f aca="false">$F5310&amp;$C5310</f>
        <v>#N/A</v>
      </c>
    </row>
    <row r="5311" customFormat="false" ht="12.75" hidden="false" customHeight="false" outlineLevel="0" collapsed="false">
      <c r="D5311" s="144"/>
      <c r="E5311" s="144"/>
      <c r="F5311" s="149" t="e">
        <f aca="false">IF(REF_DT&lt;=LastDay,INDEX(IntraMonth_Buckets,MATCH($A5311,IntraSumMonths,0),1),INDEX(BucketTable,MATCH($A5311,SumMonths,0),1))</f>
        <v>#N/A</v>
      </c>
      <c r="G5311" s="144" t="e">
        <f aca="false">INDEX(Book_Type,MATCH($B5311,Book,0),1)</f>
        <v>#N/A</v>
      </c>
      <c r="H5311" s="144" t="e">
        <f aca="false">$F5311&amp;$C5311</f>
        <v>#N/A</v>
      </c>
    </row>
    <row r="5312" customFormat="false" ht="12.75" hidden="false" customHeight="false" outlineLevel="0" collapsed="false">
      <c r="D5312" s="144"/>
      <c r="E5312" s="144"/>
      <c r="F5312" s="149" t="e">
        <f aca="false">IF(REF_DT&lt;=LastDay,INDEX(IntraMonth_Buckets,MATCH($A5312,IntraSumMonths,0),1),INDEX(BucketTable,MATCH($A5312,SumMonths,0),1))</f>
        <v>#N/A</v>
      </c>
      <c r="G5312" s="144" t="e">
        <f aca="false">INDEX(Book_Type,MATCH($B5312,Book,0),1)</f>
        <v>#N/A</v>
      </c>
      <c r="H5312" s="144" t="e">
        <f aca="false">$F5312&amp;$C5312</f>
        <v>#N/A</v>
      </c>
    </row>
    <row r="5313" customFormat="false" ht="12.75" hidden="false" customHeight="false" outlineLevel="0" collapsed="false">
      <c r="D5313" s="144"/>
      <c r="E5313" s="144"/>
      <c r="F5313" s="149" t="e">
        <f aca="false">IF(REF_DT&lt;=LastDay,INDEX(IntraMonth_Buckets,MATCH($A5313,IntraSumMonths,0),1),INDEX(BucketTable,MATCH($A5313,SumMonths,0),1))</f>
        <v>#N/A</v>
      </c>
      <c r="G5313" s="144" t="e">
        <f aca="false">INDEX(Book_Type,MATCH($B5313,Book,0),1)</f>
        <v>#N/A</v>
      </c>
      <c r="H5313" s="144" t="e">
        <f aca="false">$F5313&amp;$C5313</f>
        <v>#N/A</v>
      </c>
    </row>
    <row r="5314" customFormat="false" ht="12.75" hidden="false" customHeight="false" outlineLevel="0" collapsed="false">
      <c r="D5314" s="144"/>
      <c r="E5314" s="144"/>
      <c r="F5314" s="149" t="e">
        <f aca="false">IF(REF_DT&lt;=LastDay,INDEX(IntraMonth_Buckets,MATCH($A5314,IntraSumMonths,0),1),INDEX(BucketTable,MATCH($A5314,SumMonths,0),1))</f>
        <v>#N/A</v>
      </c>
      <c r="G5314" s="144" t="e">
        <f aca="false">INDEX(Book_Type,MATCH($B5314,Book,0),1)</f>
        <v>#N/A</v>
      </c>
      <c r="H5314" s="144" t="e">
        <f aca="false">$F5314&amp;$C5314</f>
        <v>#N/A</v>
      </c>
    </row>
    <row r="5315" customFormat="false" ht="12.75" hidden="false" customHeight="false" outlineLevel="0" collapsed="false">
      <c r="D5315" s="144"/>
      <c r="E5315" s="144"/>
      <c r="F5315" s="149" t="e">
        <f aca="false">IF(REF_DT&lt;=LastDay,INDEX(IntraMonth_Buckets,MATCH($A5315,IntraSumMonths,0),1),INDEX(BucketTable,MATCH($A5315,SumMonths,0),1))</f>
        <v>#N/A</v>
      </c>
      <c r="G5315" s="144" t="e">
        <f aca="false">INDEX(Book_Type,MATCH($B5315,Book,0),1)</f>
        <v>#N/A</v>
      </c>
      <c r="H5315" s="144" t="e">
        <f aca="false">$F5315&amp;$C5315</f>
        <v>#N/A</v>
      </c>
    </row>
    <row r="5316" customFormat="false" ht="12.75" hidden="false" customHeight="false" outlineLevel="0" collapsed="false">
      <c r="D5316" s="144"/>
      <c r="E5316" s="144"/>
      <c r="F5316" s="149" t="e">
        <f aca="false">IF(REF_DT&lt;=LastDay,INDEX(IntraMonth_Buckets,MATCH($A5316,IntraSumMonths,0),1),INDEX(BucketTable,MATCH($A5316,SumMonths,0),1))</f>
        <v>#N/A</v>
      </c>
      <c r="G5316" s="144" t="e">
        <f aca="false">INDEX(Book_Type,MATCH($B5316,Book,0),1)</f>
        <v>#N/A</v>
      </c>
      <c r="H5316" s="144" t="e">
        <f aca="false">$F5316&amp;$C5316</f>
        <v>#N/A</v>
      </c>
    </row>
    <row r="5317" customFormat="false" ht="12.75" hidden="false" customHeight="false" outlineLevel="0" collapsed="false">
      <c r="D5317" s="144"/>
      <c r="E5317" s="144"/>
      <c r="F5317" s="149" t="e">
        <f aca="false">IF(REF_DT&lt;=LastDay,INDEX(IntraMonth_Buckets,MATCH($A5317,IntraSumMonths,0),1),INDEX(BucketTable,MATCH($A5317,SumMonths,0),1))</f>
        <v>#N/A</v>
      </c>
      <c r="G5317" s="144" t="e">
        <f aca="false">INDEX(Book_Type,MATCH($B5317,Book,0),1)</f>
        <v>#N/A</v>
      </c>
      <c r="H5317" s="144" t="e">
        <f aca="false">$F5317&amp;$C5317</f>
        <v>#N/A</v>
      </c>
    </row>
    <row r="5318" customFormat="false" ht="12.75" hidden="false" customHeight="false" outlineLevel="0" collapsed="false">
      <c r="D5318" s="144"/>
      <c r="E5318" s="144"/>
      <c r="F5318" s="149" t="e">
        <f aca="false">IF(REF_DT&lt;=LastDay,INDEX(IntraMonth_Buckets,MATCH($A5318,IntraSumMonths,0),1),INDEX(BucketTable,MATCH($A5318,SumMonths,0),1))</f>
        <v>#N/A</v>
      </c>
      <c r="G5318" s="144" t="e">
        <f aca="false">INDEX(Book_Type,MATCH($B5318,Book,0),1)</f>
        <v>#N/A</v>
      </c>
      <c r="H5318" s="144" t="e">
        <f aca="false">$F5318&amp;$C5318</f>
        <v>#N/A</v>
      </c>
    </row>
    <row r="5319" customFormat="false" ht="12.75" hidden="false" customHeight="false" outlineLevel="0" collapsed="false">
      <c r="D5319" s="144"/>
      <c r="E5319" s="144"/>
      <c r="F5319" s="149" t="e">
        <f aca="false">IF(REF_DT&lt;=LastDay,INDEX(IntraMonth_Buckets,MATCH($A5319,IntraSumMonths,0),1),INDEX(BucketTable,MATCH($A5319,SumMonths,0),1))</f>
        <v>#N/A</v>
      </c>
      <c r="G5319" s="144" t="e">
        <f aca="false">INDEX(Book_Type,MATCH($B5319,Book,0),1)</f>
        <v>#N/A</v>
      </c>
      <c r="H5319" s="144" t="e">
        <f aca="false">$F5319&amp;$C5319</f>
        <v>#N/A</v>
      </c>
    </row>
    <row r="5320" customFormat="false" ht="12.75" hidden="false" customHeight="false" outlineLevel="0" collapsed="false">
      <c r="D5320" s="144"/>
      <c r="E5320" s="144"/>
      <c r="F5320" s="149" t="e">
        <f aca="false">IF(REF_DT&lt;=LastDay,INDEX(IntraMonth_Buckets,MATCH($A5320,IntraSumMonths,0),1),INDEX(BucketTable,MATCH($A5320,SumMonths,0),1))</f>
        <v>#N/A</v>
      </c>
      <c r="G5320" s="144" t="e">
        <f aca="false">INDEX(Book_Type,MATCH($B5320,Book,0),1)</f>
        <v>#N/A</v>
      </c>
      <c r="H5320" s="144" t="e">
        <f aca="false">$F5320&amp;$C5320</f>
        <v>#N/A</v>
      </c>
    </row>
    <row r="5321" customFormat="false" ht="12.75" hidden="false" customHeight="false" outlineLevel="0" collapsed="false">
      <c r="D5321" s="144"/>
      <c r="E5321" s="144"/>
      <c r="F5321" s="149" t="e">
        <f aca="false">IF(REF_DT&lt;=LastDay,INDEX(IntraMonth_Buckets,MATCH($A5321,IntraSumMonths,0),1),INDEX(BucketTable,MATCH($A5321,SumMonths,0),1))</f>
        <v>#N/A</v>
      </c>
      <c r="G5321" s="144" t="e">
        <f aca="false">INDEX(Book_Type,MATCH($B5321,Book,0),1)</f>
        <v>#N/A</v>
      </c>
      <c r="H5321" s="144" t="e">
        <f aca="false">$F5321&amp;$C5321</f>
        <v>#N/A</v>
      </c>
    </row>
    <row r="5322" customFormat="false" ht="12.75" hidden="false" customHeight="false" outlineLevel="0" collapsed="false">
      <c r="D5322" s="144"/>
      <c r="E5322" s="144"/>
      <c r="F5322" s="149" t="e">
        <f aca="false">IF(REF_DT&lt;=LastDay,INDEX(IntraMonth_Buckets,MATCH($A5322,IntraSumMonths,0),1),INDEX(BucketTable,MATCH($A5322,SumMonths,0),1))</f>
        <v>#N/A</v>
      </c>
      <c r="G5322" s="144" t="e">
        <f aca="false">INDEX(Book_Type,MATCH($B5322,Book,0),1)</f>
        <v>#N/A</v>
      </c>
      <c r="H5322" s="144" t="e">
        <f aca="false">$F5322&amp;$C5322</f>
        <v>#N/A</v>
      </c>
    </row>
    <row r="5323" customFormat="false" ht="12.75" hidden="false" customHeight="false" outlineLevel="0" collapsed="false">
      <c r="D5323" s="144"/>
      <c r="E5323" s="144"/>
      <c r="F5323" s="149" t="e">
        <f aca="false">IF(REF_DT&lt;=LastDay,INDEX(IntraMonth_Buckets,MATCH($A5323,IntraSumMonths,0),1),INDEX(BucketTable,MATCH($A5323,SumMonths,0),1))</f>
        <v>#N/A</v>
      </c>
      <c r="G5323" s="144" t="e">
        <f aca="false">INDEX(Book_Type,MATCH($B5323,Book,0),1)</f>
        <v>#N/A</v>
      </c>
      <c r="H5323" s="144" t="e">
        <f aca="false">$F5323&amp;$C5323</f>
        <v>#N/A</v>
      </c>
    </row>
    <row r="5324" customFormat="false" ht="12.75" hidden="false" customHeight="false" outlineLevel="0" collapsed="false">
      <c r="D5324" s="144"/>
      <c r="E5324" s="144"/>
      <c r="F5324" s="149" t="e">
        <f aca="false">IF(REF_DT&lt;=LastDay,INDEX(IntraMonth_Buckets,MATCH($A5324,IntraSumMonths,0),1),INDEX(BucketTable,MATCH($A5324,SumMonths,0),1))</f>
        <v>#N/A</v>
      </c>
      <c r="G5324" s="144" t="e">
        <f aca="false">INDEX(Book_Type,MATCH($B5324,Book,0),1)</f>
        <v>#N/A</v>
      </c>
      <c r="H5324" s="144" t="e">
        <f aca="false">$F5324&amp;$C5324</f>
        <v>#N/A</v>
      </c>
    </row>
    <row r="5325" customFormat="false" ht="12.75" hidden="false" customHeight="false" outlineLevel="0" collapsed="false">
      <c r="D5325" s="144"/>
      <c r="E5325" s="144"/>
      <c r="F5325" s="149" t="e">
        <f aca="false">IF(REF_DT&lt;=LastDay,INDEX(IntraMonth_Buckets,MATCH($A5325,IntraSumMonths,0),1),INDEX(BucketTable,MATCH($A5325,SumMonths,0),1))</f>
        <v>#N/A</v>
      </c>
      <c r="G5325" s="144" t="e">
        <f aca="false">INDEX(Book_Type,MATCH($B5325,Book,0),1)</f>
        <v>#N/A</v>
      </c>
      <c r="H5325" s="144" t="e">
        <f aca="false">$F5325&amp;$C5325</f>
        <v>#N/A</v>
      </c>
    </row>
    <row r="5326" customFormat="false" ht="12.75" hidden="false" customHeight="false" outlineLevel="0" collapsed="false">
      <c r="D5326" s="144"/>
      <c r="E5326" s="144"/>
      <c r="F5326" s="149" t="e">
        <f aca="false">IF(REF_DT&lt;=LastDay,INDEX(IntraMonth_Buckets,MATCH($A5326,IntraSumMonths,0),1),INDEX(BucketTable,MATCH($A5326,SumMonths,0),1))</f>
        <v>#N/A</v>
      </c>
      <c r="G5326" s="144" t="e">
        <f aca="false">INDEX(Book_Type,MATCH($B5326,Book,0),1)</f>
        <v>#N/A</v>
      </c>
      <c r="H5326" s="144" t="e">
        <f aca="false">$F5326&amp;$C5326</f>
        <v>#N/A</v>
      </c>
    </row>
    <row r="5327" customFormat="false" ht="12.75" hidden="false" customHeight="false" outlineLevel="0" collapsed="false">
      <c r="D5327" s="144"/>
      <c r="E5327" s="144"/>
      <c r="F5327" s="149" t="e">
        <f aca="false">IF(REF_DT&lt;=LastDay,INDEX(IntraMonth_Buckets,MATCH($A5327,IntraSumMonths,0),1),INDEX(BucketTable,MATCH($A5327,SumMonths,0),1))</f>
        <v>#N/A</v>
      </c>
      <c r="G5327" s="144" t="e">
        <f aca="false">INDEX(Book_Type,MATCH($B5327,Book,0),1)</f>
        <v>#N/A</v>
      </c>
      <c r="H5327" s="144" t="e">
        <f aca="false">$F5327&amp;$C5327</f>
        <v>#N/A</v>
      </c>
    </row>
    <row r="5328" customFormat="false" ht="12.75" hidden="false" customHeight="false" outlineLevel="0" collapsed="false">
      <c r="D5328" s="144"/>
      <c r="E5328" s="144"/>
      <c r="F5328" s="149" t="e">
        <f aca="false">IF(REF_DT&lt;=LastDay,INDEX(IntraMonth_Buckets,MATCH($A5328,IntraSumMonths,0),1),INDEX(BucketTable,MATCH($A5328,SumMonths,0),1))</f>
        <v>#N/A</v>
      </c>
      <c r="G5328" s="144" t="e">
        <f aca="false">INDEX(Book_Type,MATCH($B5328,Book,0),1)</f>
        <v>#N/A</v>
      </c>
      <c r="H5328" s="144" t="e">
        <f aca="false">$F5328&amp;$C5328</f>
        <v>#N/A</v>
      </c>
    </row>
    <row r="5329" customFormat="false" ht="12.75" hidden="false" customHeight="false" outlineLevel="0" collapsed="false">
      <c r="D5329" s="144"/>
      <c r="E5329" s="144"/>
      <c r="F5329" s="149" t="e">
        <f aca="false">IF(REF_DT&lt;=LastDay,INDEX(IntraMonth_Buckets,MATCH($A5329,IntraSumMonths,0),1),INDEX(BucketTable,MATCH($A5329,SumMonths,0),1))</f>
        <v>#N/A</v>
      </c>
      <c r="G5329" s="144" t="e">
        <f aca="false">INDEX(Book_Type,MATCH($B5329,Book,0),1)</f>
        <v>#N/A</v>
      </c>
      <c r="H5329" s="144" t="e">
        <f aca="false">$F5329&amp;$C5329</f>
        <v>#N/A</v>
      </c>
    </row>
    <row r="5330" customFormat="false" ht="12.75" hidden="false" customHeight="false" outlineLevel="0" collapsed="false">
      <c r="D5330" s="144"/>
      <c r="E5330" s="144"/>
      <c r="F5330" s="149" t="e">
        <f aca="false">IF(REF_DT&lt;=LastDay,INDEX(IntraMonth_Buckets,MATCH($A5330,IntraSumMonths,0),1),INDEX(BucketTable,MATCH($A5330,SumMonths,0),1))</f>
        <v>#N/A</v>
      </c>
      <c r="G5330" s="144" t="e">
        <f aca="false">INDEX(Book_Type,MATCH($B5330,Book,0),1)</f>
        <v>#N/A</v>
      </c>
      <c r="H5330" s="144" t="e">
        <f aca="false">$F5330&amp;$C5330</f>
        <v>#N/A</v>
      </c>
    </row>
    <row r="5331" customFormat="false" ht="12.75" hidden="false" customHeight="false" outlineLevel="0" collapsed="false">
      <c r="D5331" s="144"/>
      <c r="E5331" s="144"/>
      <c r="F5331" s="149" t="e">
        <f aca="false">IF(REF_DT&lt;=LastDay,INDEX(IntraMonth_Buckets,MATCH($A5331,IntraSumMonths,0),1),INDEX(BucketTable,MATCH($A5331,SumMonths,0),1))</f>
        <v>#N/A</v>
      </c>
      <c r="G5331" s="144" t="e">
        <f aca="false">INDEX(Book_Type,MATCH($B5331,Book,0),1)</f>
        <v>#N/A</v>
      </c>
      <c r="H5331" s="144" t="e">
        <f aca="false">$F5331&amp;$C5331</f>
        <v>#N/A</v>
      </c>
    </row>
    <row r="5332" customFormat="false" ht="12.75" hidden="false" customHeight="false" outlineLevel="0" collapsed="false">
      <c r="D5332" s="144"/>
      <c r="E5332" s="144"/>
      <c r="F5332" s="149" t="e">
        <f aca="false">IF(REF_DT&lt;=LastDay,INDEX(IntraMonth_Buckets,MATCH($A5332,IntraSumMonths,0),1),INDEX(BucketTable,MATCH($A5332,SumMonths,0),1))</f>
        <v>#N/A</v>
      </c>
      <c r="G5332" s="144" t="e">
        <f aca="false">INDEX(Book_Type,MATCH($B5332,Book,0),1)</f>
        <v>#N/A</v>
      </c>
      <c r="H5332" s="144" t="e">
        <f aca="false">$F5332&amp;$C5332</f>
        <v>#N/A</v>
      </c>
    </row>
    <row r="5333" customFormat="false" ht="12.75" hidden="false" customHeight="false" outlineLevel="0" collapsed="false">
      <c r="D5333" s="144"/>
      <c r="E5333" s="144"/>
      <c r="F5333" s="149" t="e">
        <f aca="false">IF(REF_DT&lt;=LastDay,INDEX(IntraMonth_Buckets,MATCH($A5333,IntraSumMonths,0),1),INDEX(BucketTable,MATCH($A5333,SumMonths,0),1))</f>
        <v>#N/A</v>
      </c>
      <c r="G5333" s="144" t="e">
        <f aca="false">INDEX(Book_Type,MATCH($B5333,Book,0),1)</f>
        <v>#N/A</v>
      </c>
      <c r="H5333" s="144" t="e">
        <f aca="false">$F5333&amp;$C5333</f>
        <v>#N/A</v>
      </c>
    </row>
    <row r="5334" customFormat="false" ht="12.75" hidden="false" customHeight="false" outlineLevel="0" collapsed="false">
      <c r="D5334" s="144"/>
      <c r="E5334" s="144"/>
      <c r="F5334" s="149" t="e">
        <f aca="false">IF(REF_DT&lt;=LastDay,INDEX(IntraMonth_Buckets,MATCH($A5334,IntraSumMonths,0),1),INDEX(BucketTable,MATCH($A5334,SumMonths,0),1))</f>
        <v>#N/A</v>
      </c>
      <c r="G5334" s="144" t="e">
        <f aca="false">INDEX(Book_Type,MATCH($B5334,Book,0),1)</f>
        <v>#N/A</v>
      </c>
      <c r="H5334" s="144" t="e">
        <f aca="false">$F5334&amp;$C5334</f>
        <v>#N/A</v>
      </c>
    </row>
    <row r="5335" customFormat="false" ht="12.75" hidden="false" customHeight="false" outlineLevel="0" collapsed="false">
      <c r="D5335" s="144"/>
      <c r="E5335" s="144"/>
      <c r="F5335" s="149" t="e">
        <f aca="false">IF(REF_DT&lt;=LastDay,INDEX(IntraMonth_Buckets,MATCH($A5335,IntraSumMonths,0),1),INDEX(BucketTable,MATCH($A5335,SumMonths,0),1))</f>
        <v>#N/A</v>
      </c>
      <c r="G5335" s="144" t="e">
        <f aca="false">INDEX(Book_Type,MATCH($B5335,Book,0),1)</f>
        <v>#N/A</v>
      </c>
      <c r="H5335" s="144" t="e">
        <f aca="false">$F5335&amp;$C5335</f>
        <v>#N/A</v>
      </c>
    </row>
    <row r="5336" customFormat="false" ht="12.75" hidden="false" customHeight="false" outlineLevel="0" collapsed="false">
      <c r="D5336" s="144"/>
      <c r="E5336" s="144"/>
      <c r="F5336" s="149" t="e">
        <f aca="false">IF(REF_DT&lt;=LastDay,INDEX(IntraMonth_Buckets,MATCH($A5336,IntraSumMonths,0),1),INDEX(BucketTable,MATCH($A5336,SumMonths,0),1))</f>
        <v>#N/A</v>
      </c>
      <c r="G5336" s="144" t="e">
        <f aca="false">INDEX(Book_Type,MATCH($B5336,Book,0),1)</f>
        <v>#N/A</v>
      </c>
      <c r="H5336" s="144" t="e">
        <f aca="false">$F5336&amp;$C5336</f>
        <v>#N/A</v>
      </c>
    </row>
    <row r="5337" customFormat="false" ht="12.75" hidden="false" customHeight="false" outlineLevel="0" collapsed="false">
      <c r="D5337" s="144"/>
      <c r="E5337" s="144"/>
      <c r="F5337" s="149" t="e">
        <f aca="false">IF(REF_DT&lt;=LastDay,INDEX(IntraMonth_Buckets,MATCH($A5337,IntraSumMonths,0),1),INDEX(BucketTable,MATCH($A5337,SumMonths,0),1))</f>
        <v>#N/A</v>
      </c>
      <c r="G5337" s="144" t="e">
        <f aca="false">INDEX(Book_Type,MATCH($B5337,Book,0),1)</f>
        <v>#N/A</v>
      </c>
      <c r="H5337" s="144" t="e">
        <f aca="false">$F5337&amp;$C5337</f>
        <v>#N/A</v>
      </c>
    </row>
    <row r="5338" customFormat="false" ht="12.75" hidden="false" customHeight="false" outlineLevel="0" collapsed="false">
      <c r="D5338" s="144"/>
      <c r="E5338" s="144"/>
      <c r="F5338" s="149" t="e">
        <f aca="false">IF(REF_DT&lt;=LastDay,INDEX(IntraMonth_Buckets,MATCH($A5338,IntraSumMonths,0),1),INDEX(BucketTable,MATCH($A5338,SumMonths,0),1))</f>
        <v>#N/A</v>
      </c>
      <c r="G5338" s="144" t="e">
        <f aca="false">INDEX(Book_Type,MATCH($B5338,Book,0),1)</f>
        <v>#N/A</v>
      </c>
      <c r="H5338" s="144" t="e">
        <f aca="false">$F5338&amp;$C5338</f>
        <v>#N/A</v>
      </c>
    </row>
    <row r="5339" customFormat="false" ht="12.75" hidden="false" customHeight="false" outlineLevel="0" collapsed="false">
      <c r="D5339" s="144"/>
      <c r="E5339" s="144"/>
      <c r="F5339" s="149" t="e">
        <f aca="false">IF(REF_DT&lt;=LastDay,INDEX(IntraMonth_Buckets,MATCH($A5339,IntraSumMonths,0),1),INDEX(BucketTable,MATCH($A5339,SumMonths,0),1))</f>
        <v>#N/A</v>
      </c>
      <c r="G5339" s="144" t="e">
        <f aca="false">INDEX(Book_Type,MATCH($B5339,Book,0),1)</f>
        <v>#N/A</v>
      </c>
      <c r="H5339" s="144" t="e">
        <f aca="false">$F5339&amp;$C5339</f>
        <v>#N/A</v>
      </c>
    </row>
    <row r="5340" customFormat="false" ht="12.75" hidden="false" customHeight="false" outlineLevel="0" collapsed="false">
      <c r="D5340" s="144"/>
      <c r="E5340" s="144"/>
      <c r="F5340" s="149" t="e">
        <f aca="false">IF(REF_DT&lt;=LastDay,INDEX(IntraMonth_Buckets,MATCH($A5340,IntraSumMonths,0),1),INDEX(BucketTable,MATCH($A5340,SumMonths,0),1))</f>
        <v>#N/A</v>
      </c>
      <c r="G5340" s="144" t="e">
        <f aca="false">INDEX(Book_Type,MATCH($B5340,Book,0),1)</f>
        <v>#N/A</v>
      </c>
      <c r="H5340" s="144" t="e">
        <f aca="false">$F5340&amp;$C5340</f>
        <v>#N/A</v>
      </c>
    </row>
    <row r="5341" customFormat="false" ht="12.75" hidden="false" customHeight="false" outlineLevel="0" collapsed="false">
      <c r="D5341" s="144"/>
      <c r="E5341" s="144"/>
      <c r="F5341" s="149" t="e">
        <f aca="false">IF(REF_DT&lt;=LastDay,INDEX(IntraMonth_Buckets,MATCH($A5341,IntraSumMonths,0),1),INDEX(BucketTable,MATCH($A5341,SumMonths,0),1))</f>
        <v>#N/A</v>
      </c>
      <c r="G5341" s="144" t="e">
        <f aca="false">INDEX(Book_Type,MATCH($B5341,Book,0),1)</f>
        <v>#N/A</v>
      </c>
      <c r="H5341" s="144" t="e">
        <f aca="false">$F5341&amp;$C5341</f>
        <v>#N/A</v>
      </c>
    </row>
    <row r="5342" customFormat="false" ht="12.75" hidden="false" customHeight="false" outlineLevel="0" collapsed="false">
      <c r="D5342" s="144"/>
      <c r="E5342" s="144"/>
      <c r="F5342" s="149" t="e">
        <f aca="false">IF(REF_DT&lt;=LastDay,INDEX(IntraMonth_Buckets,MATCH($A5342,IntraSumMonths,0),1),INDEX(BucketTable,MATCH($A5342,SumMonths,0),1))</f>
        <v>#N/A</v>
      </c>
      <c r="G5342" s="144" t="e">
        <f aca="false">INDEX(Book_Type,MATCH($B5342,Book,0),1)</f>
        <v>#N/A</v>
      </c>
      <c r="H5342" s="144" t="e">
        <f aca="false">$F5342&amp;$C5342</f>
        <v>#N/A</v>
      </c>
    </row>
    <row r="5343" customFormat="false" ht="12.75" hidden="false" customHeight="false" outlineLevel="0" collapsed="false">
      <c r="D5343" s="144"/>
      <c r="E5343" s="144"/>
      <c r="F5343" s="149" t="e">
        <f aca="false">IF(REF_DT&lt;=LastDay,INDEX(IntraMonth_Buckets,MATCH($A5343,IntraSumMonths,0),1),INDEX(BucketTable,MATCH($A5343,SumMonths,0),1))</f>
        <v>#N/A</v>
      </c>
      <c r="G5343" s="144" t="e">
        <f aca="false">INDEX(Book_Type,MATCH($B5343,Book,0),1)</f>
        <v>#N/A</v>
      </c>
      <c r="H5343" s="144" t="e">
        <f aca="false">$F5343&amp;$C5343</f>
        <v>#N/A</v>
      </c>
    </row>
    <row r="5344" customFormat="false" ht="12.75" hidden="false" customHeight="false" outlineLevel="0" collapsed="false">
      <c r="D5344" s="144"/>
      <c r="E5344" s="144"/>
      <c r="F5344" s="149" t="e">
        <f aca="false">IF(REF_DT&lt;=LastDay,INDEX(IntraMonth_Buckets,MATCH($A5344,IntraSumMonths,0),1),INDEX(BucketTable,MATCH($A5344,SumMonths,0),1))</f>
        <v>#N/A</v>
      </c>
      <c r="G5344" s="144" t="e">
        <f aca="false">INDEX(Book_Type,MATCH($B5344,Book,0),1)</f>
        <v>#N/A</v>
      </c>
      <c r="H5344" s="144" t="e">
        <f aca="false">$F5344&amp;$C5344</f>
        <v>#N/A</v>
      </c>
    </row>
    <row r="5345" customFormat="false" ht="12.75" hidden="false" customHeight="false" outlineLevel="0" collapsed="false">
      <c r="D5345" s="144"/>
      <c r="E5345" s="144"/>
      <c r="F5345" s="149" t="e">
        <f aca="false">IF(REF_DT&lt;=LastDay,INDEX(IntraMonth_Buckets,MATCH($A5345,IntraSumMonths,0),1),INDEX(BucketTable,MATCH($A5345,SumMonths,0),1))</f>
        <v>#N/A</v>
      </c>
      <c r="G5345" s="144" t="e">
        <f aca="false">INDEX(Book_Type,MATCH($B5345,Book,0),1)</f>
        <v>#N/A</v>
      </c>
      <c r="H5345" s="144" t="e">
        <f aca="false">$F5345&amp;$C5345</f>
        <v>#N/A</v>
      </c>
    </row>
    <row r="5346" customFormat="false" ht="12.75" hidden="false" customHeight="false" outlineLevel="0" collapsed="false">
      <c r="D5346" s="144"/>
      <c r="E5346" s="144"/>
      <c r="F5346" s="149" t="e">
        <f aca="false">IF(REF_DT&lt;=LastDay,INDEX(IntraMonth_Buckets,MATCH($A5346,IntraSumMonths,0),1),INDEX(BucketTable,MATCH($A5346,SumMonths,0),1))</f>
        <v>#N/A</v>
      </c>
      <c r="G5346" s="144" t="e">
        <f aca="false">INDEX(Book_Type,MATCH($B5346,Book,0),1)</f>
        <v>#N/A</v>
      </c>
      <c r="H5346" s="144" t="e">
        <f aca="false">$F5346&amp;$C5346</f>
        <v>#N/A</v>
      </c>
    </row>
    <row r="5347" customFormat="false" ht="12.75" hidden="false" customHeight="false" outlineLevel="0" collapsed="false">
      <c r="D5347" s="144"/>
      <c r="E5347" s="144"/>
      <c r="F5347" s="149" t="e">
        <f aca="false">IF(REF_DT&lt;=LastDay,INDEX(IntraMonth_Buckets,MATCH($A5347,IntraSumMonths,0),1),INDEX(BucketTable,MATCH($A5347,SumMonths,0),1))</f>
        <v>#N/A</v>
      </c>
      <c r="G5347" s="144" t="e">
        <f aca="false">INDEX(Book_Type,MATCH($B5347,Book,0),1)</f>
        <v>#N/A</v>
      </c>
      <c r="H5347" s="144" t="e">
        <f aca="false">$F5347&amp;$C5347</f>
        <v>#N/A</v>
      </c>
    </row>
    <row r="5348" customFormat="false" ht="12.75" hidden="false" customHeight="false" outlineLevel="0" collapsed="false">
      <c r="D5348" s="144"/>
      <c r="E5348" s="144"/>
      <c r="F5348" s="149" t="e">
        <f aca="false">IF(REF_DT&lt;=LastDay,INDEX(IntraMonth_Buckets,MATCH($A5348,IntraSumMonths,0),1),INDEX(BucketTable,MATCH($A5348,SumMonths,0),1))</f>
        <v>#N/A</v>
      </c>
      <c r="G5348" s="144" t="e">
        <f aca="false">INDEX(Book_Type,MATCH($B5348,Book,0),1)</f>
        <v>#N/A</v>
      </c>
      <c r="H5348" s="144" t="e">
        <f aca="false">$F5348&amp;$C5348</f>
        <v>#N/A</v>
      </c>
    </row>
    <row r="5349" customFormat="false" ht="12.75" hidden="false" customHeight="false" outlineLevel="0" collapsed="false">
      <c r="D5349" s="144"/>
      <c r="E5349" s="144"/>
      <c r="F5349" s="149" t="e">
        <f aca="false">IF(REF_DT&lt;=LastDay,INDEX(IntraMonth_Buckets,MATCH($A5349,IntraSumMonths,0),1),INDEX(BucketTable,MATCH($A5349,SumMonths,0),1))</f>
        <v>#N/A</v>
      </c>
      <c r="G5349" s="144" t="e">
        <f aca="false">INDEX(Book_Type,MATCH($B5349,Book,0),1)</f>
        <v>#N/A</v>
      </c>
      <c r="H5349" s="144" t="e">
        <f aca="false">$F5349&amp;$C5349</f>
        <v>#N/A</v>
      </c>
    </row>
    <row r="5350" customFormat="false" ht="12.75" hidden="false" customHeight="false" outlineLevel="0" collapsed="false">
      <c r="D5350" s="144"/>
      <c r="E5350" s="144"/>
      <c r="F5350" s="149" t="e">
        <f aca="false">IF(REF_DT&lt;=LastDay,INDEX(IntraMonth_Buckets,MATCH($A5350,IntraSumMonths,0),1),INDEX(BucketTable,MATCH($A5350,SumMonths,0),1))</f>
        <v>#N/A</v>
      </c>
      <c r="G5350" s="144" t="e">
        <f aca="false">INDEX(Book_Type,MATCH($B5350,Book,0),1)</f>
        <v>#N/A</v>
      </c>
      <c r="H5350" s="144" t="e">
        <f aca="false">$F5350&amp;$C5350</f>
        <v>#N/A</v>
      </c>
    </row>
    <row r="5351" customFormat="false" ht="12.75" hidden="false" customHeight="false" outlineLevel="0" collapsed="false">
      <c r="D5351" s="144"/>
      <c r="E5351" s="144"/>
      <c r="F5351" s="149" t="e">
        <f aca="false">IF(REF_DT&lt;=LastDay,INDEX(IntraMonth_Buckets,MATCH($A5351,IntraSumMonths,0),1),INDEX(BucketTable,MATCH($A5351,SumMonths,0),1))</f>
        <v>#N/A</v>
      </c>
      <c r="G5351" s="144" t="e">
        <f aca="false">INDEX(Book_Type,MATCH($B5351,Book,0),1)</f>
        <v>#N/A</v>
      </c>
      <c r="H5351" s="144" t="e">
        <f aca="false">$F5351&amp;$C5351</f>
        <v>#N/A</v>
      </c>
    </row>
    <row r="5352" customFormat="false" ht="12.75" hidden="false" customHeight="false" outlineLevel="0" collapsed="false">
      <c r="D5352" s="144"/>
      <c r="E5352" s="144"/>
      <c r="F5352" s="149" t="e">
        <f aca="false">IF(REF_DT&lt;=LastDay,INDEX(IntraMonth_Buckets,MATCH($A5352,IntraSumMonths,0),1),INDEX(BucketTable,MATCH($A5352,SumMonths,0),1))</f>
        <v>#N/A</v>
      </c>
      <c r="G5352" s="144" t="e">
        <f aca="false">INDEX(Book_Type,MATCH($B5352,Book,0),1)</f>
        <v>#N/A</v>
      </c>
      <c r="H5352" s="144" t="e">
        <f aca="false">$F5352&amp;$C5352</f>
        <v>#N/A</v>
      </c>
    </row>
    <row r="5353" customFormat="false" ht="12.75" hidden="false" customHeight="false" outlineLevel="0" collapsed="false">
      <c r="D5353" s="144"/>
      <c r="E5353" s="144"/>
      <c r="F5353" s="149" t="e">
        <f aca="false">IF(REF_DT&lt;=LastDay,INDEX(IntraMonth_Buckets,MATCH($A5353,IntraSumMonths,0),1),INDEX(BucketTable,MATCH($A5353,SumMonths,0),1))</f>
        <v>#N/A</v>
      </c>
      <c r="G5353" s="144" t="e">
        <f aca="false">INDEX(Book_Type,MATCH($B5353,Book,0),1)</f>
        <v>#N/A</v>
      </c>
      <c r="H5353" s="144" t="e">
        <f aca="false">$F5353&amp;$C5353</f>
        <v>#N/A</v>
      </c>
    </row>
    <row r="5354" customFormat="false" ht="12.75" hidden="false" customHeight="false" outlineLevel="0" collapsed="false">
      <c r="D5354" s="144"/>
      <c r="E5354" s="144"/>
      <c r="F5354" s="149" t="e">
        <f aca="false">IF(REF_DT&lt;=LastDay,INDEX(IntraMonth_Buckets,MATCH($A5354,IntraSumMonths,0),1),INDEX(BucketTable,MATCH($A5354,SumMonths,0),1))</f>
        <v>#N/A</v>
      </c>
      <c r="G5354" s="144" t="e">
        <f aca="false">INDEX(Book_Type,MATCH($B5354,Book,0),1)</f>
        <v>#N/A</v>
      </c>
      <c r="H5354" s="144" t="e">
        <f aca="false">$F5354&amp;$C5354</f>
        <v>#N/A</v>
      </c>
    </row>
    <row r="5355" customFormat="false" ht="12.75" hidden="false" customHeight="false" outlineLevel="0" collapsed="false">
      <c r="D5355" s="144"/>
      <c r="E5355" s="144"/>
      <c r="F5355" s="149" t="e">
        <f aca="false">IF(REF_DT&lt;=LastDay,INDEX(IntraMonth_Buckets,MATCH($A5355,IntraSumMonths,0),1),INDEX(BucketTable,MATCH($A5355,SumMonths,0),1))</f>
        <v>#N/A</v>
      </c>
      <c r="G5355" s="144" t="e">
        <f aca="false">INDEX(Book_Type,MATCH($B5355,Book,0),1)</f>
        <v>#N/A</v>
      </c>
      <c r="H5355" s="144" t="e">
        <f aca="false">$F5355&amp;$C5355</f>
        <v>#N/A</v>
      </c>
    </row>
    <row r="5356" customFormat="false" ht="12.75" hidden="false" customHeight="false" outlineLevel="0" collapsed="false">
      <c r="D5356" s="144"/>
      <c r="E5356" s="144"/>
      <c r="F5356" s="149" t="e">
        <f aca="false">IF(REF_DT&lt;=LastDay,INDEX(IntraMonth_Buckets,MATCH($A5356,IntraSumMonths,0),1),INDEX(BucketTable,MATCH($A5356,SumMonths,0),1))</f>
        <v>#N/A</v>
      </c>
      <c r="G5356" s="144" t="e">
        <f aca="false">INDEX(Book_Type,MATCH($B5356,Book,0),1)</f>
        <v>#N/A</v>
      </c>
      <c r="H5356" s="144" t="e">
        <f aca="false">$F5356&amp;$C5356</f>
        <v>#N/A</v>
      </c>
    </row>
    <row r="5357" customFormat="false" ht="12.75" hidden="false" customHeight="false" outlineLevel="0" collapsed="false">
      <c r="D5357" s="144"/>
      <c r="E5357" s="144"/>
      <c r="F5357" s="149" t="e">
        <f aca="false">IF(REF_DT&lt;=LastDay,INDEX(IntraMonth_Buckets,MATCH($A5357,IntraSumMonths,0),1),INDEX(BucketTable,MATCH($A5357,SumMonths,0),1))</f>
        <v>#N/A</v>
      </c>
      <c r="G5357" s="144" t="e">
        <f aca="false">INDEX(Book_Type,MATCH($B5357,Book,0),1)</f>
        <v>#N/A</v>
      </c>
      <c r="H5357" s="144" t="e">
        <f aca="false">$F5357&amp;$C5357</f>
        <v>#N/A</v>
      </c>
    </row>
    <row r="5358" customFormat="false" ht="12.75" hidden="false" customHeight="false" outlineLevel="0" collapsed="false">
      <c r="D5358" s="144"/>
      <c r="E5358" s="144"/>
      <c r="F5358" s="149" t="e">
        <f aca="false">IF(REF_DT&lt;=LastDay,INDEX(IntraMonth_Buckets,MATCH($A5358,IntraSumMonths,0),1),INDEX(BucketTable,MATCH($A5358,SumMonths,0),1))</f>
        <v>#N/A</v>
      </c>
      <c r="G5358" s="144" t="e">
        <f aca="false">INDEX(Book_Type,MATCH($B5358,Book,0),1)</f>
        <v>#N/A</v>
      </c>
      <c r="H5358" s="144" t="e">
        <f aca="false">$F5358&amp;$C5358</f>
        <v>#N/A</v>
      </c>
    </row>
    <row r="5359" customFormat="false" ht="12.75" hidden="false" customHeight="false" outlineLevel="0" collapsed="false">
      <c r="D5359" s="144"/>
      <c r="E5359" s="144"/>
      <c r="F5359" s="149" t="e">
        <f aca="false">IF(REF_DT&lt;=LastDay,INDEX(IntraMonth_Buckets,MATCH($A5359,IntraSumMonths,0),1),INDEX(BucketTable,MATCH($A5359,SumMonths,0),1))</f>
        <v>#N/A</v>
      </c>
      <c r="G5359" s="144" t="e">
        <f aca="false">INDEX(Book_Type,MATCH($B5359,Book,0),1)</f>
        <v>#N/A</v>
      </c>
      <c r="H5359" s="144" t="e">
        <f aca="false">$F5359&amp;$C5359</f>
        <v>#N/A</v>
      </c>
    </row>
    <row r="5360" customFormat="false" ht="12.75" hidden="false" customHeight="false" outlineLevel="0" collapsed="false">
      <c r="D5360" s="144"/>
      <c r="E5360" s="144"/>
      <c r="F5360" s="149" t="e">
        <f aca="false">IF(REF_DT&lt;=LastDay,INDEX(IntraMonth_Buckets,MATCH($A5360,IntraSumMonths,0),1),INDEX(BucketTable,MATCH($A5360,SumMonths,0),1))</f>
        <v>#N/A</v>
      </c>
      <c r="G5360" s="144" t="e">
        <f aca="false">INDEX(Book_Type,MATCH($B5360,Book,0),1)</f>
        <v>#N/A</v>
      </c>
      <c r="H5360" s="144" t="e">
        <f aca="false">$F5360&amp;$C5360</f>
        <v>#N/A</v>
      </c>
    </row>
    <row r="5361" customFormat="false" ht="12.75" hidden="false" customHeight="false" outlineLevel="0" collapsed="false">
      <c r="D5361" s="144"/>
      <c r="E5361" s="144"/>
      <c r="F5361" s="149" t="e">
        <f aca="false">IF(REF_DT&lt;=LastDay,INDEX(IntraMonth_Buckets,MATCH($A5361,IntraSumMonths,0),1),INDEX(BucketTable,MATCH($A5361,SumMonths,0),1))</f>
        <v>#N/A</v>
      </c>
      <c r="G5361" s="144" t="e">
        <f aca="false">INDEX(Book_Type,MATCH($B5361,Book,0),1)</f>
        <v>#N/A</v>
      </c>
      <c r="H5361" s="144" t="e">
        <f aca="false">$F5361&amp;$C5361</f>
        <v>#N/A</v>
      </c>
    </row>
    <row r="5362" customFormat="false" ht="12.75" hidden="false" customHeight="false" outlineLevel="0" collapsed="false">
      <c r="D5362" s="144"/>
      <c r="E5362" s="144"/>
      <c r="F5362" s="149" t="e">
        <f aca="false">IF(REF_DT&lt;=LastDay,INDEX(IntraMonth_Buckets,MATCH($A5362,IntraSumMonths,0),1),INDEX(BucketTable,MATCH($A5362,SumMonths,0),1))</f>
        <v>#N/A</v>
      </c>
      <c r="G5362" s="144" t="e">
        <f aca="false">INDEX(Book_Type,MATCH($B5362,Book,0),1)</f>
        <v>#N/A</v>
      </c>
      <c r="H5362" s="144" t="e">
        <f aca="false">$F5362&amp;$C5362</f>
        <v>#N/A</v>
      </c>
    </row>
    <row r="5363" customFormat="false" ht="12.75" hidden="false" customHeight="false" outlineLevel="0" collapsed="false">
      <c r="D5363" s="144"/>
      <c r="E5363" s="144"/>
      <c r="F5363" s="149" t="e">
        <f aca="false">IF(REF_DT&lt;=LastDay,INDEX(IntraMonth_Buckets,MATCH($A5363,IntraSumMonths,0),1),INDEX(BucketTable,MATCH($A5363,SumMonths,0),1))</f>
        <v>#N/A</v>
      </c>
      <c r="G5363" s="144" t="e">
        <f aca="false">INDEX(Book_Type,MATCH($B5363,Book,0),1)</f>
        <v>#N/A</v>
      </c>
      <c r="H5363" s="144" t="e">
        <f aca="false">$F5363&amp;$C5363</f>
        <v>#N/A</v>
      </c>
    </row>
    <row r="5364" customFormat="false" ht="12.75" hidden="false" customHeight="false" outlineLevel="0" collapsed="false">
      <c r="D5364" s="144"/>
      <c r="E5364" s="144"/>
      <c r="F5364" s="149" t="e">
        <f aca="false">IF(REF_DT&lt;=LastDay,INDEX(IntraMonth_Buckets,MATCH($A5364,IntraSumMonths,0),1),INDEX(BucketTable,MATCH($A5364,SumMonths,0),1))</f>
        <v>#N/A</v>
      </c>
      <c r="G5364" s="144" t="e">
        <f aca="false">INDEX(Book_Type,MATCH($B5364,Book,0),1)</f>
        <v>#N/A</v>
      </c>
      <c r="H5364" s="144" t="e">
        <f aca="false">$F5364&amp;$C5364</f>
        <v>#N/A</v>
      </c>
    </row>
    <row r="5365" customFormat="false" ht="12.75" hidden="false" customHeight="false" outlineLevel="0" collapsed="false">
      <c r="D5365" s="144"/>
      <c r="E5365" s="144"/>
      <c r="F5365" s="149" t="e">
        <f aca="false">IF(REF_DT&lt;=LastDay,INDEX(IntraMonth_Buckets,MATCH($A5365,IntraSumMonths,0),1),INDEX(BucketTable,MATCH($A5365,SumMonths,0),1))</f>
        <v>#N/A</v>
      </c>
      <c r="G5365" s="144" t="e">
        <f aca="false">INDEX(Book_Type,MATCH($B5365,Book,0),1)</f>
        <v>#N/A</v>
      </c>
      <c r="H5365" s="144" t="e">
        <f aca="false">$F5365&amp;$C5365</f>
        <v>#N/A</v>
      </c>
    </row>
    <row r="5366" customFormat="false" ht="12.75" hidden="false" customHeight="false" outlineLevel="0" collapsed="false">
      <c r="D5366" s="144"/>
      <c r="E5366" s="144"/>
      <c r="F5366" s="149" t="e">
        <f aca="false">IF(REF_DT&lt;=LastDay,INDEX(IntraMonth_Buckets,MATCH($A5366,IntraSumMonths,0),1),INDEX(BucketTable,MATCH($A5366,SumMonths,0),1))</f>
        <v>#N/A</v>
      </c>
      <c r="G5366" s="144" t="e">
        <f aca="false">INDEX(Book_Type,MATCH($B5366,Book,0),1)</f>
        <v>#N/A</v>
      </c>
      <c r="H5366" s="144" t="e">
        <f aca="false">$F5366&amp;$C5366</f>
        <v>#N/A</v>
      </c>
    </row>
    <row r="5367" customFormat="false" ht="12.75" hidden="false" customHeight="false" outlineLevel="0" collapsed="false">
      <c r="D5367" s="144"/>
      <c r="E5367" s="144"/>
      <c r="F5367" s="149" t="e">
        <f aca="false">IF(REF_DT&lt;=LastDay,INDEX(IntraMonth_Buckets,MATCH($A5367,IntraSumMonths,0),1),INDEX(BucketTable,MATCH($A5367,SumMonths,0),1))</f>
        <v>#N/A</v>
      </c>
      <c r="G5367" s="144" t="e">
        <f aca="false">INDEX(Book_Type,MATCH($B5367,Book,0),1)</f>
        <v>#N/A</v>
      </c>
      <c r="H5367" s="144" t="e">
        <f aca="false">$F5367&amp;$C5367</f>
        <v>#N/A</v>
      </c>
    </row>
    <row r="5368" customFormat="false" ht="12.75" hidden="false" customHeight="false" outlineLevel="0" collapsed="false">
      <c r="D5368" s="144"/>
      <c r="E5368" s="144"/>
      <c r="F5368" s="149" t="e">
        <f aca="false">IF(REF_DT&lt;=LastDay,INDEX(IntraMonth_Buckets,MATCH($A5368,IntraSumMonths,0),1),INDEX(BucketTable,MATCH($A5368,SumMonths,0),1))</f>
        <v>#N/A</v>
      </c>
      <c r="G5368" s="144" t="e">
        <f aca="false">INDEX(Book_Type,MATCH($B5368,Book,0),1)</f>
        <v>#N/A</v>
      </c>
      <c r="H5368" s="144" t="e">
        <f aca="false">$F5368&amp;$C5368</f>
        <v>#N/A</v>
      </c>
    </row>
    <row r="5369" customFormat="false" ht="12.75" hidden="false" customHeight="false" outlineLevel="0" collapsed="false">
      <c r="D5369" s="144"/>
      <c r="E5369" s="144"/>
      <c r="F5369" s="149" t="e">
        <f aca="false">IF(REF_DT&lt;=LastDay,INDEX(IntraMonth_Buckets,MATCH($A5369,IntraSumMonths,0),1),INDEX(BucketTable,MATCH($A5369,SumMonths,0),1))</f>
        <v>#N/A</v>
      </c>
      <c r="G5369" s="144" t="e">
        <f aca="false">INDEX(Book_Type,MATCH($B5369,Book,0),1)</f>
        <v>#N/A</v>
      </c>
      <c r="H5369" s="144" t="e">
        <f aca="false">$F5369&amp;$C5369</f>
        <v>#N/A</v>
      </c>
    </row>
    <row r="5370" customFormat="false" ht="12.75" hidden="false" customHeight="false" outlineLevel="0" collapsed="false">
      <c r="D5370" s="144"/>
      <c r="E5370" s="144"/>
      <c r="F5370" s="149" t="e">
        <f aca="false">IF(REF_DT&lt;=LastDay,INDEX(IntraMonth_Buckets,MATCH($A5370,IntraSumMonths,0),1),INDEX(BucketTable,MATCH($A5370,SumMonths,0),1))</f>
        <v>#N/A</v>
      </c>
      <c r="G5370" s="144" t="e">
        <f aca="false">INDEX(Book_Type,MATCH($B5370,Book,0),1)</f>
        <v>#N/A</v>
      </c>
      <c r="H5370" s="144" t="e">
        <f aca="false">$F5370&amp;$C5370</f>
        <v>#N/A</v>
      </c>
    </row>
    <row r="5371" customFormat="false" ht="12.75" hidden="false" customHeight="false" outlineLevel="0" collapsed="false">
      <c r="D5371" s="144"/>
      <c r="E5371" s="144"/>
      <c r="F5371" s="149" t="e">
        <f aca="false">IF(REF_DT&lt;=LastDay,INDEX(IntraMonth_Buckets,MATCH($A5371,IntraSumMonths,0),1),INDEX(BucketTable,MATCH($A5371,SumMonths,0),1))</f>
        <v>#N/A</v>
      </c>
      <c r="G5371" s="144" t="e">
        <f aca="false">INDEX(Book_Type,MATCH($B5371,Book,0),1)</f>
        <v>#N/A</v>
      </c>
      <c r="H5371" s="144" t="e">
        <f aca="false">$F5371&amp;$C5371</f>
        <v>#N/A</v>
      </c>
    </row>
    <row r="5372" customFormat="false" ht="12.75" hidden="false" customHeight="false" outlineLevel="0" collapsed="false">
      <c r="D5372" s="144"/>
      <c r="E5372" s="144"/>
      <c r="F5372" s="149" t="e">
        <f aca="false">IF(REF_DT&lt;=LastDay,INDEX(IntraMonth_Buckets,MATCH($A5372,IntraSumMonths,0),1),INDEX(BucketTable,MATCH($A5372,SumMonths,0),1))</f>
        <v>#N/A</v>
      </c>
      <c r="G5372" s="144" t="e">
        <f aca="false">INDEX(Book_Type,MATCH($B5372,Book,0),1)</f>
        <v>#N/A</v>
      </c>
      <c r="H5372" s="144" t="e">
        <f aca="false">$F5372&amp;$C5372</f>
        <v>#N/A</v>
      </c>
    </row>
    <row r="5373" customFormat="false" ht="12.75" hidden="false" customHeight="false" outlineLevel="0" collapsed="false">
      <c r="D5373" s="144"/>
      <c r="E5373" s="144"/>
      <c r="F5373" s="149" t="e">
        <f aca="false">IF(REF_DT&lt;=LastDay,INDEX(IntraMonth_Buckets,MATCH($A5373,IntraSumMonths,0),1),INDEX(BucketTable,MATCH($A5373,SumMonths,0),1))</f>
        <v>#N/A</v>
      </c>
      <c r="G5373" s="144" t="e">
        <f aca="false">INDEX(Book_Type,MATCH($B5373,Book,0),1)</f>
        <v>#N/A</v>
      </c>
      <c r="H5373" s="144" t="e">
        <f aca="false">$F5373&amp;$C5373</f>
        <v>#N/A</v>
      </c>
    </row>
    <row r="5374" customFormat="false" ht="12.75" hidden="false" customHeight="false" outlineLevel="0" collapsed="false">
      <c r="D5374" s="144"/>
      <c r="E5374" s="144"/>
      <c r="F5374" s="149" t="e">
        <f aca="false">IF(REF_DT&lt;=LastDay,INDEX(IntraMonth_Buckets,MATCH($A5374,IntraSumMonths,0),1),INDEX(BucketTable,MATCH($A5374,SumMonths,0),1))</f>
        <v>#N/A</v>
      </c>
      <c r="G5374" s="144" t="e">
        <f aca="false">INDEX(Book_Type,MATCH($B5374,Book,0),1)</f>
        <v>#N/A</v>
      </c>
      <c r="H5374" s="144" t="e">
        <f aca="false">$F5374&amp;$C5374</f>
        <v>#N/A</v>
      </c>
    </row>
    <row r="5375" customFormat="false" ht="12.75" hidden="false" customHeight="false" outlineLevel="0" collapsed="false">
      <c r="D5375" s="144"/>
      <c r="E5375" s="144"/>
      <c r="F5375" s="149" t="e">
        <f aca="false">IF(REF_DT&lt;=LastDay,INDEX(IntraMonth_Buckets,MATCH($A5375,IntraSumMonths,0),1),INDEX(BucketTable,MATCH($A5375,SumMonths,0),1))</f>
        <v>#N/A</v>
      </c>
      <c r="G5375" s="144" t="e">
        <f aca="false">INDEX(Book_Type,MATCH($B5375,Book,0),1)</f>
        <v>#N/A</v>
      </c>
      <c r="H5375" s="144" t="e">
        <f aca="false">$F5375&amp;$C5375</f>
        <v>#N/A</v>
      </c>
    </row>
    <row r="5376" customFormat="false" ht="12.75" hidden="false" customHeight="false" outlineLevel="0" collapsed="false">
      <c r="D5376" s="144"/>
      <c r="E5376" s="144"/>
      <c r="F5376" s="149" t="e">
        <f aca="false">IF(REF_DT&lt;=LastDay,INDEX(IntraMonth_Buckets,MATCH($A5376,IntraSumMonths,0),1),INDEX(BucketTable,MATCH($A5376,SumMonths,0),1))</f>
        <v>#N/A</v>
      </c>
      <c r="G5376" s="144" t="e">
        <f aca="false">INDEX(Book_Type,MATCH($B5376,Book,0),1)</f>
        <v>#N/A</v>
      </c>
      <c r="H5376" s="144" t="e">
        <f aca="false">$F5376&amp;$C5376</f>
        <v>#N/A</v>
      </c>
    </row>
    <row r="5377" customFormat="false" ht="12.75" hidden="false" customHeight="false" outlineLevel="0" collapsed="false">
      <c r="D5377" s="144"/>
      <c r="E5377" s="144"/>
      <c r="F5377" s="149" t="e">
        <f aca="false">IF(REF_DT&lt;=LastDay,INDEX(IntraMonth_Buckets,MATCH($A5377,IntraSumMonths,0),1),INDEX(BucketTable,MATCH($A5377,SumMonths,0),1))</f>
        <v>#N/A</v>
      </c>
      <c r="G5377" s="144" t="e">
        <f aca="false">INDEX(Book_Type,MATCH($B5377,Book,0),1)</f>
        <v>#N/A</v>
      </c>
      <c r="H5377" s="144" t="e">
        <f aca="false">$F5377&amp;$C5377</f>
        <v>#N/A</v>
      </c>
    </row>
    <row r="5378" customFormat="false" ht="12.75" hidden="false" customHeight="false" outlineLevel="0" collapsed="false">
      <c r="D5378" s="144"/>
      <c r="E5378" s="144"/>
      <c r="F5378" s="149" t="e">
        <f aca="false">IF(REF_DT&lt;=LastDay,INDEX(IntraMonth_Buckets,MATCH($A5378,IntraSumMonths,0),1),INDEX(BucketTable,MATCH($A5378,SumMonths,0),1))</f>
        <v>#N/A</v>
      </c>
      <c r="G5378" s="144" t="e">
        <f aca="false">INDEX(Book_Type,MATCH($B5378,Book,0),1)</f>
        <v>#N/A</v>
      </c>
      <c r="H5378" s="144" t="e">
        <f aca="false">$F5378&amp;$C5378</f>
        <v>#N/A</v>
      </c>
    </row>
    <row r="5379" customFormat="false" ht="12.75" hidden="false" customHeight="false" outlineLevel="0" collapsed="false">
      <c r="D5379" s="144"/>
      <c r="E5379" s="144"/>
      <c r="F5379" s="149" t="e">
        <f aca="false">IF(REF_DT&lt;=LastDay,INDEX(IntraMonth_Buckets,MATCH($A5379,IntraSumMonths,0),1),INDEX(BucketTable,MATCH($A5379,SumMonths,0),1))</f>
        <v>#N/A</v>
      </c>
      <c r="G5379" s="144" t="e">
        <f aca="false">INDEX(Book_Type,MATCH($B5379,Book,0),1)</f>
        <v>#N/A</v>
      </c>
      <c r="H5379" s="144" t="e">
        <f aca="false">$F5379&amp;$C5379</f>
        <v>#N/A</v>
      </c>
    </row>
    <row r="5380" customFormat="false" ht="12.75" hidden="false" customHeight="false" outlineLevel="0" collapsed="false">
      <c r="D5380" s="144"/>
      <c r="E5380" s="144"/>
      <c r="F5380" s="149" t="e">
        <f aca="false">IF(REF_DT&lt;=LastDay,INDEX(IntraMonth_Buckets,MATCH($A5380,IntraSumMonths,0),1),INDEX(BucketTable,MATCH($A5380,SumMonths,0),1))</f>
        <v>#N/A</v>
      </c>
      <c r="G5380" s="144" t="e">
        <f aca="false">INDEX(Book_Type,MATCH($B5380,Book,0),1)</f>
        <v>#N/A</v>
      </c>
      <c r="H5380" s="144" t="e">
        <f aca="false">$F5380&amp;$C5380</f>
        <v>#N/A</v>
      </c>
    </row>
    <row r="5381" customFormat="false" ht="12.75" hidden="false" customHeight="false" outlineLevel="0" collapsed="false">
      <c r="D5381" s="144"/>
      <c r="E5381" s="144"/>
      <c r="F5381" s="149" t="e">
        <f aca="false">IF(REF_DT&lt;=LastDay,INDEX(IntraMonth_Buckets,MATCH($A5381,IntraSumMonths,0),1),INDEX(BucketTable,MATCH($A5381,SumMonths,0),1))</f>
        <v>#N/A</v>
      </c>
      <c r="G5381" s="144" t="e">
        <f aca="false">INDEX(Book_Type,MATCH($B5381,Book,0),1)</f>
        <v>#N/A</v>
      </c>
      <c r="H5381" s="144" t="e">
        <f aca="false">$F5381&amp;$C5381</f>
        <v>#N/A</v>
      </c>
    </row>
    <row r="5382" customFormat="false" ht="12.75" hidden="false" customHeight="false" outlineLevel="0" collapsed="false">
      <c r="D5382" s="144"/>
      <c r="E5382" s="144"/>
      <c r="F5382" s="149" t="e">
        <f aca="false">IF(REF_DT&lt;=LastDay,INDEX(IntraMonth_Buckets,MATCH($A5382,IntraSumMonths,0),1),INDEX(BucketTable,MATCH($A5382,SumMonths,0),1))</f>
        <v>#N/A</v>
      </c>
      <c r="G5382" s="144" t="e">
        <f aca="false">INDEX(Book_Type,MATCH($B5382,Book,0),1)</f>
        <v>#N/A</v>
      </c>
      <c r="H5382" s="144" t="e">
        <f aca="false">$F5382&amp;$C5382</f>
        <v>#N/A</v>
      </c>
    </row>
    <row r="5383" customFormat="false" ht="12.75" hidden="false" customHeight="false" outlineLevel="0" collapsed="false">
      <c r="D5383" s="144"/>
      <c r="E5383" s="144"/>
      <c r="F5383" s="149" t="e">
        <f aca="false">IF(REF_DT&lt;=LastDay,INDEX(IntraMonth_Buckets,MATCH($A5383,IntraSumMonths,0),1),INDEX(BucketTable,MATCH($A5383,SumMonths,0),1))</f>
        <v>#N/A</v>
      </c>
      <c r="G5383" s="144" t="e">
        <f aca="false">INDEX(Book_Type,MATCH($B5383,Book,0),1)</f>
        <v>#N/A</v>
      </c>
      <c r="H5383" s="144" t="e">
        <f aca="false">$F5383&amp;$C5383</f>
        <v>#N/A</v>
      </c>
    </row>
    <row r="5384" customFormat="false" ht="12.75" hidden="false" customHeight="false" outlineLevel="0" collapsed="false">
      <c r="D5384" s="144"/>
      <c r="E5384" s="144"/>
      <c r="F5384" s="149" t="e">
        <f aca="false">IF(REF_DT&lt;=LastDay,INDEX(IntraMonth_Buckets,MATCH($A5384,IntraSumMonths,0),1),INDEX(BucketTable,MATCH($A5384,SumMonths,0),1))</f>
        <v>#N/A</v>
      </c>
      <c r="G5384" s="144" t="e">
        <f aca="false">INDEX(Book_Type,MATCH($B5384,Book,0),1)</f>
        <v>#N/A</v>
      </c>
      <c r="H5384" s="144" t="e">
        <f aca="false">$F5384&amp;$C5384</f>
        <v>#N/A</v>
      </c>
    </row>
    <row r="5385" customFormat="false" ht="12.75" hidden="false" customHeight="false" outlineLevel="0" collapsed="false">
      <c r="D5385" s="144"/>
      <c r="E5385" s="144"/>
      <c r="F5385" s="149" t="e">
        <f aca="false">IF(REF_DT&lt;=LastDay,INDEX(IntraMonth_Buckets,MATCH($A5385,IntraSumMonths,0),1),INDEX(BucketTable,MATCH($A5385,SumMonths,0),1))</f>
        <v>#N/A</v>
      </c>
      <c r="G5385" s="144" t="e">
        <f aca="false">INDEX(Book_Type,MATCH($B5385,Book,0),1)</f>
        <v>#N/A</v>
      </c>
      <c r="H5385" s="144" t="e">
        <f aca="false">$F5385&amp;$C5385</f>
        <v>#N/A</v>
      </c>
    </row>
    <row r="5386" customFormat="false" ht="12.75" hidden="false" customHeight="false" outlineLevel="0" collapsed="false">
      <c r="D5386" s="144"/>
      <c r="E5386" s="144"/>
      <c r="F5386" s="149" t="e">
        <f aca="false">IF(REF_DT&lt;=LastDay,INDEX(IntraMonth_Buckets,MATCH($A5386,IntraSumMonths,0),1),INDEX(BucketTable,MATCH($A5386,SumMonths,0),1))</f>
        <v>#N/A</v>
      </c>
      <c r="G5386" s="144" t="e">
        <f aca="false">INDEX(Book_Type,MATCH($B5386,Book,0),1)</f>
        <v>#N/A</v>
      </c>
      <c r="H5386" s="144" t="e">
        <f aca="false">$F5386&amp;$C5386</f>
        <v>#N/A</v>
      </c>
    </row>
    <row r="5387" customFormat="false" ht="12.75" hidden="false" customHeight="false" outlineLevel="0" collapsed="false">
      <c r="D5387" s="144"/>
      <c r="E5387" s="144"/>
      <c r="F5387" s="149" t="e">
        <f aca="false">IF(REF_DT&lt;=LastDay,INDEX(IntraMonth_Buckets,MATCH($A5387,IntraSumMonths,0),1),INDEX(BucketTable,MATCH($A5387,SumMonths,0),1))</f>
        <v>#N/A</v>
      </c>
      <c r="G5387" s="144" t="e">
        <f aca="false">INDEX(Book_Type,MATCH($B5387,Book,0),1)</f>
        <v>#N/A</v>
      </c>
      <c r="H5387" s="144" t="e">
        <f aca="false">$F5387&amp;$C5387</f>
        <v>#N/A</v>
      </c>
    </row>
    <row r="5388" customFormat="false" ht="12.75" hidden="false" customHeight="false" outlineLevel="0" collapsed="false">
      <c r="D5388" s="144"/>
      <c r="E5388" s="144"/>
      <c r="F5388" s="149" t="e">
        <f aca="false">IF(REF_DT&lt;=LastDay,INDEX(IntraMonth_Buckets,MATCH($A5388,IntraSumMonths,0),1),INDEX(BucketTable,MATCH($A5388,SumMonths,0),1))</f>
        <v>#N/A</v>
      </c>
      <c r="G5388" s="144" t="e">
        <f aca="false">INDEX(Book_Type,MATCH($B5388,Book,0),1)</f>
        <v>#N/A</v>
      </c>
      <c r="H5388" s="144" t="e">
        <f aca="false">$F5388&amp;$C5388</f>
        <v>#N/A</v>
      </c>
    </row>
    <row r="5389" customFormat="false" ht="12.75" hidden="false" customHeight="false" outlineLevel="0" collapsed="false">
      <c r="D5389" s="144"/>
      <c r="E5389" s="144"/>
      <c r="F5389" s="149" t="e">
        <f aca="false">IF(REF_DT&lt;=LastDay,INDEX(IntraMonth_Buckets,MATCH($A5389,IntraSumMonths,0),1),INDEX(BucketTable,MATCH($A5389,SumMonths,0),1))</f>
        <v>#N/A</v>
      </c>
      <c r="G5389" s="144" t="e">
        <f aca="false">INDEX(Book_Type,MATCH($B5389,Book,0),1)</f>
        <v>#N/A</v>
      </c>
      <c r="H5389" s="144" t="e">
        <f aca="false">$F5389&amp;$C5389</f>
        <v>#N/A</v>
      </c>
    </row>
    <row r="5390" customFormat="false" ht="12.75" hidden="false" customHeight="false" outlineLevel="0" collapsed="false">
      <c r="D5390" s="144"/>
      <c r="E5390" s="144"/>
      <c r="F5390" s="149" t="e">
        <f aca="false">IF(REF_DT&lt;=LastDay,INDEX(IntraMonth_Buckets,MATCH($A5390,IntraSumMonths,0),1),INDEX(BucketTable,MATCH($A5390,SumMonths,0),1))</f>
        <v>#N/A</v>
      </c>
      <c r="G5390" s="144" t="e">
        <f aca="false">INDEX(Book_Type,MATCH($B5390,Book,0),1)</f>
        <v>#N/A</v>
      </c>
      <c r="H5390" s="144" t="e">
        <f aca="false">$F5390&amp;$C5390</f>
        <v>#N/A</v>
      </c>
    </row>
    <row r="5391" customFormat="false" ht="12.75" hidden="false" customHeight="false" outlineLevel="0" collapsed="false">
      <c r="D5391" s="144"/>
      <c r="E5391" s="144"/>
      <c r="F5391" s="149" t="e">
        <f aca="false">IF(REF_DT&lt;=LastDay,INDEX(IntraMonth_Buckets,MATCH($A5391,IntraSumMonths,0),1),INDEX(BucketTable,MATCH($A5391,SumMonths,0),1))</f>
        <v>#N/A</v>
      </c>
      <c r="G5391" s="144" t="e">
        <f aca="false">INDEX(Book_Type,MATCH($B5391,Book,0),1)</f>
        <v>#N/A</v>
      </c>
      <c r="H5391" s="144" t="e">
        <f aca="false">$F5391&amp;$C5391</f>
        <v>#N/A</v>
      </c>
    </row>
    <row r="5392" customFormat="false" ht="12.75" hidden="false" customHeight="false" outlineLevel="0" collapsed="false">
      <c r="D5392" s="144"/>
      <c r="E5392" s="144"/>
      <c r="F5392" s="149" t="e">
        <f aca="false">IF(REF_DT&lt;=LastDay,INDEX(IntraMonth_Buckets,MATCH($A5392,IntraSumMonths,0),1),INDEX(BucketTable,MATCH($A5392,SumMonths,0),1))</f>
        <v>#N/A</v>
      </c>
      <c r="G5392" s="144" t="e">
        <f aca="false">INDEX(Book_Type,MATCH($B5392,Book,0),1)</f>
        <v>#N/A</v>
      </c>
      <c r="H5392" s="144" t="e">
        <f aca="false">$F5392&amp;$C5392</f>
        <v>#N/A</v>
      </c>
    </row>
    <row r="5393" customFormat="false" ht="12.75" hidden="false" customHeight="false" outlineLevel="0" collapsed="false">
      <c r="D5393" s="144"/>
      <c r="E5393" s="144"/>
      <c r="F5393" s="149" t="e">
        <f aca="false">IF(REF_DT&lt;=LastDay,INDEX(IntraMonth_Buckets,MATCH($A5393,IntraSumMonths,0),1),INDEX(BucketTable,MATCH($A5393,SumMonths,0),1))</f>
        <v>#N/A</v>
      </c>
      <c r="G5393" s="144" t="e">
        <f aca="false">INDEX(Book_Type,MATCH($B5393,Book,0),1)</f>
        <v>#N/A</v>
      </c>
      <c r="H5393" s="144" t="e">
        <f aca="false">$F5393&amp;$C5393</f>
        <v>#N/A</v>
      </c>
    </row>
    <row r="5394" customFormat="false" ht="12.75" hidden="false" customHeight="false" outlineLevel="0" collapsed="false">
      <c r="D5394" s="144"/>
      <c r="E5394" s="144"/>
      <c r="F5394" s="149" t="e">
        <f aca="false">IF(REF_DT&lt;=LastDay,INDEX(IntraMonth_Buckets,MATCH($A5394,IntraSumMonths,0),1),INDEX(BucketTable,MATCH($A5394,SumMonths,0),1))</f>
        <v>#N/A</v>
      </c>
      <c r="G5394" s="144" t="e">
        <f aca="false">INDEX(Book_Type,MATCH($B5394,Book,0),1)</f>
        <v>#N/A</v>
      </c>
      <c r="H5394" s="144" t="e">
        <f aca="false">$F5394&amp;$C5394</f>
        <v>#N/A</v>
      </c>
    </row>
    <row r="5395" customFormat="false" ht="12.75" hidden="false" customHeight="false" outlineLevel="0" collapsed="false">
      <c r="D5395" s="144"/>
      <c r="E5395" s="144"/>
      <c r="F5395" s="149" t="e">
        <f aca="false">IF(REF_DT&lt;=LastDay,INDEX(IntraMonth_Buckets,MATCH($A5395,IntraSumMonths,0),1),INDEX(BucketTable,MATCH($A5395,SumMonths,0),1))</f>
        <v>#N/A</v>
      </c>
      <c r="G5395" s="144" t="e">
        <f aca="false">INDEX(Book_Type,MATCH($B5395,Book,0),1)</f>
        <v>#N/A</v>
      </c>
      <c r="H5395" s="144" t="e">
        <f aca="false">$F5395&amp;$C5395</f>
        <v>#N/A</v>
      </c>
    </row>
    <row r="5396" customFormat="false" ht="12.75" hidden="false" customHeight="false" outlineLevel="0" collapsed="false">
      <c r="D5396" s="144"/>
      <c r="E5396" s="144"/>
      <c r="F5396" s="149" t="e">
        <f aca="false">IF(REF_DT&lt;=LastDay,INDEX(IntraMonth_Buckets,MATCH($A5396,IntraSumMonths,0),1),INDEX(BucketTable,MATCH($A5396,SumMonths,0),1))</f>
        <v>#N/A</v>
      </c>
      <c r="G5396" s="144" t="e">
        <f aca="false">INDEX(Book_Type,MATCH($B5396,Book,0),1)</f>
        <v>#N/A</v>
      </c>
      <c r="H5396" s="144" t="e">
        <f aca="false">$F5396&amp;$C5396</f>
        <v>#N/A</v>
      </c>
    </row>
    <row r="5397" customFormat="false" ht="12.75" hidden="false" customHeight="false" outlineLevel="0" collapsed="false">
      <c r="D5397" s="144"/>
      <c r="E5397" s="144"/>
      <c r="F5397" s="149" t="e">
        <f aca="false">IF(REF_DT&lt;=LastDay,INDEX(IntraMonth_Buckets,MATCH($A5397,IntraSumMonths,0),1),INDEX(BucketTable,MATCH($A5397,SumMonths,0),1))</f>
        <v>#N/A</v>
      </c>
      <c r="G5397" s="144" t="e">
        <f aca="false">INDEX(Book_Type,MATCH($B5397,Book,0),1)</f>
        <v>#N/A</v>
      </c>
      <c r="H5397" s="144" t="e">
        <f aca="false">$F5397&amp;$C5397</f>
        <v>#N/A</v>
      </c>
    </row>
    <row r="5398" customFormat="false" ht="12.75" hidden="false" customHeight="false" outlineLevel="0" collapsed="false">
      <c r="D5398" s="144"/>
      <c r="E5398" s="144"/>
      <c r="F5398" s="149" t="e">
        <f aca="false">IF(REF_DT&lt;=LastDay,INDEX(IntraMonth_Buckets,MATCH($A5398,IntraSumMonths,0),1),INDEX(BucketTable,MATCH($A5398,SumMonths,0),1))</f>
        <v>#N/A</v>
      </c>
      <c r="G5398" s="144" t="e">
        <f aca="false">INDEX(Book_Type,MATCH($B5398,Book,0),1)</f>
        <v>#N/A</v>
      </c>
      <c r="H5398" s="144" t="e">
        <f aca="false">$F5398&amp;$C5398</f>
        <v>#N/A</v>
      </c>
    </row>
    <row r="5399" customFormat="false" ht="12.75" hidden="false" customHeight="false" outlineLevel="0" collapsed="false">
      <c r="D5399" s="144"/>
      <c r="E5399" s="144"/>
      <c r="F5399" s="149" t="e">
        <f aca="false">IF(REF_DT&lt;=LastDay,INDEX(IntraMonth_Buckets,MATCH($A5399,IntraSumMonths,0),1),INDEX(BucketTable,MATCH($A5399,SumMonths,0),1))</f>
        <v>#N/A</v>
      </c>
      <c r="G5399" s="144" t="e">
        <f aca="false">INDEX(Book_Type,MATCH($B5399,Book,0),1)</f>
        <v>#N/A</v>
      </c>
      <c r="H5399" s="144" t="e">
        <f aca="false">$F5399&amp;$C5399</f>
        <v>#N/A</v>
      </c>
    </row>
    <row r="5400" customFormat="false" ht="12.75" hidden="false" customHeight="false" outlineLevel="0" collapsed="false">
      <c r="D5400" s="144"/>
      <c r="E5400" s="144"/>
      <c r="F5400" s="149" t="e">
        <f aca="false">IF(REF_DT&lt;=LastDay,INDEX(IntraMonth_Buckets,MATCH($A5400,IntraSumMonths,0),1),INDEX(BucketTable,MATCH($A5400,SumMonths,0),1))</f>
        <v>#N/A</v>
      </c>
      <c r="G5400" s="144" t="e">
        <f aca="false">INDEX(Book_Type,MATCH($B5400,Book,0),1)</f>
        <v>#N/A</v>
      </c>
      <c r="H5400" s="144" t="e">
        <f aca="false">$F5400&amp;$C5400</f>
        <v>#N/A</v>
      </c>
    </row>
    <row r="5401" customFormat="false" ht="12.75" hidden="false" customHeight="false" outlineLevel="0" collapsed="false">
      <c r="D5401" s="144"/>
      <c r="E5401" s="144"/>
      <c r="F5401" s="149" t="e">
        <f aca="false">IF(REF_DT&lt;=LastDay,INDEX(IntraMonth_Buckets,MATCH($A5401,IntraSumMonths,0),1),INDEX(BucketTable,MATCH($A5401,SumMonths,0),1))</f>
        <v>#N/A</v>
      </c>
      <c r="G5401" s="144" t="e">
        <f aca="false">INDEX(Book_Type,MATCH($B5401,Book,0),1)</f>
        <v>#N/A</v>
      </c>
      <c r="H5401" s="144" t="e">
        <f aca="false">$F5401&amp;$C5401</f>
        <v>#N/A</v>
      </c>
    </row>
    <row r="5402" customFormat="false" ht="12.75" hidden="false" customHeight="false" outlineLevel="0" collapsed="false">
      <c r="D5402" s="144"/>
      <c r="E5402" s="144"/>
      <c r="F5402" s="149" t="e">
        <f aca="false">IF(REF_DT&lt;=LastDay,INDEX(IntraMonth_Buckets,MATCH($A5402,IntraSumMonths,0),1),INDEX(BucketTable,MATCH($A5402,SumMonths,0),1))</f>
        <v>#N/A</v>
      </c>
      <c r="G5402" s="144" t="e">
        <f aca="false">INDEX(Book_Type,MATCH($B5402,Book,0),1)</f>
        <v>#N/A</v>
      </c>
      <c r="H5402" s="144" t="e">
        <f aca="false">$F5402&amp;$C5402</f>
        <v>#N/A</v>
      </c>
    </row>
    <row r="5403" customFormat="false" ht="12.75" hidden="false" customHeight="false" outlineLevel="0" collapsed="false">
      <c r="D5403" s="144"/>
      <c r="E5403" s="144"/>
      <c r="F5403" s="149" t="e">
        <f aca="false">IF(REF_DT&lt;=LastDay,INDEX(IntraMonth_Buckets,MATCH($A5403,IntraSumMonths,0),1),INDEX(BucketTable,MATCH($A5403,SumMonths,0),1))</f>
        <v>#N/A</v>
      </c>
      <c r="G5403" s="144" t="e">
        <f aca="false">INDEX(Book_Type,MATCH($B5403,Book,0),1)</f>
        <v>#N/A</v>
      </c>
      <c r="H5403" s="144" t="e">
        <f aca="false">$F5403&amp;$C5403</f>
        <v>#N/A</v>
      </c>
    </row>
    <row r="5404" customFormat="false" ht="12.75" hidden="false" customHeight="false" outlineLevel="0" collapsed="false">
      <c r="D5404" s="144"/>
      <c r="E5404" s="144"/>
      <c r="F5404" s="149" t="e">
        <f aca="false">IF(REF_DT&lt;=LastDay,INDEX(IntraMonth_Buckets,MATCH($A5404,IntraSumMonths,0),1),INDEX(BucketTable,MATCH($A5404,SumMonths,0),1))</f>
        <v>#N/A</v>
      </c>
      <c r="G5404" s="144" t="e">
        <f aca="false">INDEX(Book_Type,MATCH($B5404,Book,0),1)</f>
        <v>#N/A</v>
      </c>
      <c r="H5404" s="144" t="e">
        <f aca="false">$F5404&amp;$C5404</f>
        <v>#N/A</v>
      </c>
    </row>
    <row r="5405" customFormat="false" ht="12.75" hidden="false" customHeight="false" outlineLevel="0" collapsed="false">
      <c r="D5405" s="144"/>
      <c r="E5405" s="144"/>
      <c r="F5405" s="149" t="e">
        <f aca="false">IF(REF_DT&lt;=LastDay,INDEX(IntraMonth_Buckets,MATCH($A5405,IntraSumMonths,0),1),INDEX(BucketTable,MATCH($A5405,SumMonths,0),1))</f>
        <v>#N/A</v>
      </c>
      <c r="G5405" s="144" t="e">
        <f aca="false">INDEX(Book_Type,MATCH($B5405,Book,0),1)</f>
        <v>#N/A</v>
      </c>
      <c r="H5405" s="144" t="e">
        <f aca="false">$F5405&amp;$C5405</f>
        <v>#N/A</v>
      </c>
    </row>
    <row r="5406" customFormat="false" ht="12.75" hidden="false" customHeight="false" outlineLevel="0" collapsed="false">
      <c r="D5406" s="144"/>
      <c r="E5406" s="144"/>
      <c r="F5406" s="149" t="e">
        <f aca="false">IF(REF_DT&lt;=LastDay,INDEX(IntraMonth_Buckets,MATCH($A5406,IntraSumMonths,0),1),INDEX(BucketTable,MATCH($A5406,SumMonths,0),1))</f>
        <v>#N/A</v>
      </c>
      <c r="G5406" s="144" t="e">
        <f aca="false">INDEX(Book_Type,MATCH($B5406,Book,0),1)</f>
        <v>#N/A</v>
      </c>
      <c r="H5406" s="144" t="e">
        <f aca="false">$F5406&amp;$C5406</f>
        <v>#N/A</v>
      </c>
    </row>
    <row r="5407" customFormat="false" ht="12.75" hidden="false" customHeight="false" outlineLevel="0" collapsed="false">
      <c r="D5407" s="144"/>
      <c r="E5407" s="144"/>
      <c r="F5407" s="149" t="e">
        <f aca="false">IF(REF_DT&lt;=LastDay,INDEX(IntraMonth_Buckets,MATCH($A5407,IntraSumMonths,0),1),INDEX(BucketTable,MATCH($A5407,SumMonths,0),1))</f>
        <v>#N/A</v>
      </c>
      <c r="G5407" s="144" t="e">
        <f aca="false">INDEX(Book_Type,MATCH($B5407,Book,0),1)</f>
        <v>#N/A</v>
      </c>
      <c r="H5407" s="144" t="e">
        <f aca="false">$F5407&amp;$C5407</f>
        <v>#N/A</v>
      </c>
    </row>
    <row r="5408" customFormat="false" ht="12.75" hidden="false" customHeight="false" outlineLevel="0" collapsed="false">
      <c r="D5408" s="144"/>
      <c r="E5408" s="144"/>
      <c r="F5408" s="149" t="e">
        <f aca="false">IF(REF_DT&lt;=LastDay,INDEX(IntraMonth_Buckets,MATCH($A5408,IntraSumMonths,0),1),INDEX(BucketTable,MATCH($A5408,SumMonths,0),1))</f>
        <v>#N/A</v>
      </c>
      <c r="G5408" s="144" t="e">
        <f aca="false">INDEX(Book_Type,MATCH($B5408,Book,0),1)</f>
        <v>#N/A</v>
      </c>
      <c r="H5408" s="144" t="e">
        <f aca="false">$F5408&amp;$C5408</f>
        <v>#N/A</v>
      </c>
    </row>
    <row r="5409" customFormat="false" ht="12.75" hidden="false" customHeight="false" outlineLevel="0" collapsed="false">
      <c r="D5409" s="144"/>
      <c r="E5409" s="144"/>
      <c r="F5409" s="149" t="e">
        <f aca="false">IF(REF_DT&lt;=LastDay,INDEX(IntraMonth_Buckets,MATCH($A5409,IntraSumMonths,0),1),INDEX(BucketTable,MATCH($A5409,SumMonths,0),1))</f>
        <v>#N/A</v>
      </c>
      <c r="G5409" s="144" t="e">
        <f aca="false">INDEX(Book_Type,MATCH($B5409,Book,0),1)</f>
        <v>#N/A</v>
      </c>
      <c r="H5409" s="144" t="e">
        <f aca="false">$F5409&amp;$C5409</f>
        <v>#N/A</v>
      </c>
    </row>
    <row r="5410" customFormat="false" ht="12.75" hidden="false" customHeight="false" outlineLevel="0" collapsed="false">
      <c r="D5410" s="144"/>
      <c r="E5410" s="144"/>
      <c r="F5410" s="149" t="e">
        <f aca="false">IF(REF_DT&lt;=LastDay,INDEX(IntraMonth_Buckets,MATCH($A5410,IntraSumMonths,0),1),INDEX(BucketTable,MATCH($A5410,SumMonths,0),1))</f>
        <v>#N/A</v>
      </c>
      <c r="G5410" s="144" t="e">
        <f aca="false">INDEX(Book_Type,MATCH($B5410,Book,0),1)</f>
        <v>#N/A</v>
      </c>
      <c r="H5410" s="144" t="e">
        <f aca="false">$F5410&amp;$C5410</f>
        <v>#N/A</v>
      </c>
    </row>
    <row r="5411" customFormat="false" ht="12.75" hidden="false" customHeight="false" outlineLevel="0" collapsed="false">
      <c r="D5411" s="144"/>
      <c r="E5411" s="144"/>
      <c r="F5411" s="149" t="e">
        <f aca="false">IF(REF_DT&lt;=LastDay,INDEX(IntraMonth_Buckets,MATCH($A5411,IntraSumMonths,0),1),INDEX(BucketTable,MATCH($A5411,SumMonths,0),1))</f>
        <v>#N/A</v>
      </c>
      <c r="G5411" s="144" t="e">
        <f aca="false">INDEX(Book_Type,MATCH($B5411,Book,0),1)</f>
        <v>#N/A</v>
      </c>
      <c r="H5411" s="144" t="e">
        <f aca="false">$F5411&amp;$C5411</f>
        <v>#N/A</v>
      </c>
    </row>
    <row r="5412" customFormat="false" ht="12.75" hidden="false" customHeight="false" outlineLevel="0" collapsed="false">
      <c r="D5412" s="144"/>
      <c r="E5412" s="144"/>
      <c r="F5412" s="149" t="e">
        <f aca="false">IF(REF_DT&lt;=LastDay,INDEX(IntraMonth_Buckets,MATCH($A5412,IntraSumMonths,0),1),INDEX(BucketTable,MATCH($A5412,SumMonths,0),1))</f>
        <v>#N/A</v>
      </c>
      <c r="G5412" s="144" t="e">
        <f aca="false">INDEX(Book_Type,MATCH($B5412,Book,0),1)</f>
        <v>#N/A</v>
      </c>
      <c r="H5412" s="144" t="e">
        <f aca="false">$F5412&amp;$C5412</f>
        <v>#N/A</v>
      </c>
    </row>
    <row r="5413" customFormat="false" ht="12.75" hidden="false" customHeight="false" outlineLevel="0" collapsed="false">
      <c r="D5413" s="144"/>
      <c r="E5413" s="144"/>
      <c r="F5413" s="149" t="e">
        <f aca="false">IF(REF_DT&lt;=LastDay,INDEX(IntraMonth_Buckets,MATCH($A5413,IntraSumMonths,0),1),INDEX(BucketTable,MATCH($A5413,SumMonths,0),1))</f>
        <v>#N/A</v>
      </c>
      <c r="G5413" s="144" t="e">
        <f aca="false">INDEX(Book_Type,MATCH($B5413,Book,0),1)</f>
        <v>#N/A</v>
      </c>
      <c r="H5413" s="144" t="e">
        <f aca="false">$F5413&amp;$C5413</f>
        <v>#N/A</v>
      </c>
    </row>
    <row r="5414" customFormat="false" ht="12.75" hidden="false" customHeight="false" outlineLevel="0" collapsed="false">
      <c r="D5414" s="144"/>
      <c r="E5414" s="144"/>
      <c r="F5414" s="149" t="e">
        <f aca="false">IF(REF_DT&lt;=LastDay,INDEX(IntraMonth_Buckets,MATCH($A5414,IntraSumMonths,0),1),INDEX(BucketTable,MATCH($A5414,SumMonths,0),1))</f>
        <v>#N/A</v>
      </c>
      <c r="G5414" s="144" t="e">
        <f aca="false">INDEX(Book_Type,MATCH($B5414,Book,0),1)</f>
        <v>#N/A</v>
      </c>
      <c r="H5414" s="144" t="e">
        <f aca="false">$F5414&amp;$C5414</f>
        <v>#N/A</v>
      </c>
    </row>
    <row r="5415" customFormat="false" ht="12.75" hidden="false" customHeight="false" outlineLevel="0" collapsed="false">
      <c r="D5415" s="144"/>
      <c r="E5415" s="144"/>
      <c r="F5415" s="149" t="e">
        <f aca="false">IF(REF_DT&lt;=LastDay,INDEX(IntraMonth_Buckets,MATCH($A5415,IntraSumMonths,0),1),INDEX(BucketTable,MATCH($A5415,SumMonths,0),1))</f>
        <v>#N/A</v>
      </c>
      <c r="G5415" s="144" t="e">
        <f aca="false">INDEX(Book_Type,MATCH($B5415,Book,0),1)</f>
        <v>#N/A</v>
      </c>
      <c r="H5415" s="144" t="e">
        <f aca="false">$F5415&amp;$C5415</f>
        <v>#N/A</v>
      </c>
    </row>
    <row r="5416" customFormat="false" ht="12.75" hidden="false" customHeight="false" outlineLevel="0" collapsed="false">
      <c r="D5416" s="144"/>
      <c r="E5416" s="144"/>
      <c r="F5416" s="149" t="e">
        <f aca="false">IF(REF_DT&lt;=LastDay,INDEX(IntraMonth_Buckets,MATCH($A5416,IntraSumMonths,0),1),INDEX(BucketTable,MATCH($A5416,SumMonths,0),1))</f>
        <v>#N/A</v>
      </c>
      <c r="G5416" s="144" t="e">
        <f aca="false">INDEX(Book_Type,MATCH($B5416,Book,0),1)</f>
        <v>#N/A</v>
      </c>
      <c r="H5416" s="144" t="e">
        <f aca="false">$F5416&amp;$C5416</f>
        <v>#N/A</v>
      </c>
    </row>
    <row r="5417" customFormat="false" ht="12.75" hidden="false" customHeight="false" outlineLevel="0" collapsed="false">
      <c r="D5417" s="144"/>
      <c r="E5417" s="144"/>
      <c r="F5417" s="149" t="e">
        <f aca="false">IF(REF_DT&lt;=LastDay,INDEX(IntraMonth_Buckets,MATCH($A5417,IntraSumMonths,0),1),INDEX(BucketTable,MATCH($A5417,SumMonths,0),1))</f>
        <v>#N/A</v>
      </c>
      <c r="G5417" s="144" t="e">
        <f aca="false">INDEX(Book_Type,MATCH($B5417,Book,0),1)</f>
        <v>#N/A</v>
      </c>
      <c r="H5417" s="144" t="e">
        <f aca="false">$F5417&amp;$C5417</f>
        <v>#N/A</v>
      </c>
    </row>
    <row r="5418" customFormat="false" ht="12.75" hidden="false" customHeight="false" outlineLevel="0" collapsed="false">
      <c r="D5418" s="144"/>
      <c r="E5418" s="144"/>
      <c r="F5418" s="149" t="e">
        <f aca="false">IF(REF_DT&lt;=LastDay,INDEX(IntraMonth_Buckets,MATCH($A5418,IntraSumMonths,0),1),INDEX(BucketTable,MATCH($A5418,SumMonths,0),1))</f>
        <v>#N/A</v>
      </c>
      <c r="G5418" s="144" t="e">
        <f aca="false">INDEX(Book_Type,MATCH($B5418,Book,0),1)</f>
        <v>#N/A</v>
      </c>
      <c r="H5418" s="144" t="e">
        <f aca="false">$F5418&amp;$C5418</f>
        <v>#N/A</v>
      </c>
    </row>
    <row r="5419" customFormat="false" ht="12.75" hidden="false" customHeight="false" outlineLevel="0" collapsed="false">
      <c r="D5419" s="144"/>
      <c r="E5419" s="144"/>
      <c r="F5419" s="149" t="e">
        <f aca="false">IF(REF_DT&lt;=LastDay,INDEX(IntraMonth_Buckets,MATCH($A5419,IntraSumMonths,0),1),INDEX(BucketTable,MATCH($A5419,SumMonths,0),1))</f>
        <v>#N/A</v>
      </c>
      <c r="G5419" s="144" t="e">
        <f aca="false">INDEX(Book_Type,MATCH($B5419,Book,0),1)</f>
        <v>#N/A</v>
      </c>
      <c r="H5419" s="144" t="e">
        <f aca="false">$F5419&amp;$C5419</f>
        <v>#N/A</v>
      </c>
    </row>
    <row r="5420" customFormat="false" ht="12.75" hidden="false" customHeight="false" outlineLevel="0" collapsed="false">
      <c r="D5420" s="144"/>
      <c r="E5420" s="144"/>
      <c r="F5420" s="149" t="e">
        <f aca="false">IF(REF_DT&lt;=LastDay,INDEX(IntraMonth_Buckets,MATCH($A5420,IntraSumMonths,0),1),INDEX(BucketTable,MATCH($A5420,SumMonths,0),1))</f>
        <v>#N/A</v>
      </c>
      <c r="G5420" s="144" t="e">
        <f aca="false">INDEX(Book_Type,MATCH($B5420,Book,0),1)</f>
        <v>#N/A</v>
      </c>
      <c r="H5420" s="144" t="e">
        <f aca="false">$F5420&amp;$C5420</f>
        <v>#N/A</v>
      </c>
    </row>
    <row r="5421" customFormat="false" ht="12.75" hidden="false" customHeight="false" outlineLevel="0" collapsed="false">
      <c r="D5421" s="144"/>
      <c r="E5421" s="144"/>
      <c r="F5421" s="149" t="e">
        <f aca="false">IF(REF_DT&lt;=LastDay,INDEX(IntraMonth_Buckets,MATCH($A5421,IntraSumMonths,0),1),INDEX(BucketTable,MATCH($A5421,SumMonths,0),1))</f>
        <v>#N/A</v>
      </c>
      <c r="G5421" s="144" t="e">
        <f aca="false">INDEX(Book_Type,MATCH($B5421,Book,0),1)</f>
        <v>#N/A</v>
      </c>
      <c r="H5421" s="144" t="e">
        <f aca="false">$F5421&amp;$C5421</f>
        <v>#N/A</v>
      </c>
    </row>
    <row r="5422" customFormat="false" ht="12.75" hidden="false" customHeight="false" outlineLevel="0" collapsed="false">
      <c r="D5422" s="144"/>
      <c r="E5422" s="144"/>
      <c r="F5422" s="149" t="e">
        <f aca="false">IF(REF_DT&lt;=LastDay,INDEX(IntraMonth_Buckets,MATCH($A5422,IntraSumMonths,0),1),INDEX(BucketTable,MATCH($A5422,SumMonths,0),1))</f>
        <v>#N/A</v>
      </c>
      <c r="G5422" s="144" t="e">
        <f aca="false">INDEX(Book_Type,MATCH($B5422,Book,0),1)</f>
        <v>#N/A</v>
      </c>
      <c r="H5422" s="144" t="e">
        <f aca="false">$F5422&amp;$C5422</f>
        <v>#N/A</v>
      </c>
    </row>
    <row r="5423" customFormat="false" ht="12.75" hidden="false" customHeight="false" outlineLevel="0" collapsed="false">
      <c r="D5423" s="144"/>
      <c r="E5423" s="144"/>
      <c r="F5423" s="149" t="e">
        <f aca="false">IF(REF_DT&lt;=LastDay,INDEX(IntraMonth_Buckets,MATCH($A5423,IntraSumMonths,0),1),INDEX(BucketTable,MATCH($A5423,SumMonths,0),1))</f>
        <v>#N/A</v>
      </c>
      <c r="G5423" s="144" t="e">
        <f aca="false">INDEX(Book_Type,MATCH($B5423,Book,0),1)</f>
        <v>#N/A</v>
      </c>
      <c r="H5423" s="144" t="e">
        <f aca="false">$F5423&amp;$C5423</f>
        <v>#N/A</v>
      </c>
    </row>
    <row r="5424" customFormat="false" ht="12.75" hidden="false" customHeight="false" outlineLevel="0" collapsed="false">
      <c r="D5424" s="144"/>
      <c r="E5424" s="144"/>
      <c r="F5424" s="149" t="e">
        <f aca="false">IF(REF_DT&lt;=LastDay,INDEX(IntraMonth_Buckets,MATCH($A5424,IntraSumMonths,0),1),INDEX(BucketTable,MATCH($A5424,SumMonths,0),1))</f>
        <v>#N/A</v>
      </c>
      <c r="G5424" s="144" t="e">
        <f aca="false">INDEX(Book_Type,MATCH($B5424,Book,0),1)</f>
        <v>#N/A</v>
      </c>
      <c r="H5424" s="144" t="e">
        <f aca="false">$F5424&amp;$C5424</f>
        <v>#N/A</v>
      </c>
    </row>
    <row r="5425" customFormat="false" ht="12.75" hidden="false" customHeight="false" outlineLevel="0" collapsed="false">
      <c r="D5425" s="144"/>
      <c r="E5425" s="144"/>
      <c r="F5425" s="149" t="e">
        <f aca="false">IF(REF_DT&lt;=LastDay,INDEX(IntraMonth_Buckets,MATCH($A5425,IntraSumMonths,0),1),INDEX(BucketTable,MATCH($A5425,SumMonths,0),1))</f>
        <v>#N/A</v>
      </c>
      <c r="G5425" s="144" t="e">
        <f aca="false">INDEX(Book_Type,MATCH($B5425,Book,0),1)</f>
        <v>#N/A</v>
      </c>
      <c r="H5425" s="144" t="e">
        <f aca="false">$F5425&amp;$C5425</f>
        <v>#N/A</v>
      </c>
    </row>
    <row r="5426" customFormat="false" ht="12.75" hidden="false" customHeight="false" outlineLevel="0" collapsed="false">
      <c r="D5426" s="144"/>
      <c r="E5426" s="144"/>
      <c r="F5426" s="149" t="e">
        <f aca="false">IF(REF_DT&lt;=LastDay,INDEX(IntraMonth_Buckets,MATCH($A5426,IntraSumMonths,0),1),INDEX(BucketTable,MATCH($A5426,SumMonths,0),1))</f>
        <v>#N/A</v>
      </c>
      <c r="G5426" s="144" t="e">
        <f aca="false">INDEX(Book_Type,MATCH($B5426,Book,0),1)</f>
        <v>#N/A</v>
      </c>
      <c r="H5426" s="144" t="e">
        <f aca="false">$F5426&amp;$C5426</f>
        <v>#N/A</v>
      </c>
    </row>
    <row r="5427" customFormat="false" ht="12.75" hidden="false" customHeight="false" outlineLevel="0" collapsed="false">
      <c r="D5427" s="144"/>
      <c r="E5427" s="144"/>
      <c r="F5427" s="149" t="e">
        <f aca="false">IF(REF_DT&lt;=LastDay,INDEX(IntraMonth_Buckets,MATCH($A5427,IntraSumMonths,0),1),INDEX(BucketTable,MATCH($A5427,SumMonths,0),1))</f>
        <v>#N/A</v>
      </c>
      <c r="G5427" s="144" t="e">
        <f aca="false">INDEX(Book_Type,MATCH($B5427,Book,0),1)</f>
        <v>#N/A</v>
      </c>
      <c r="H5427" s="144" t="e">
        <f aca="false">$F5427&amp;$C5427</f>
        <v>#N/A</v>
      </c>
    </row>
    <row r="5428" customFormat="false" ht="12.75" hidden="false" customHeight="false" outlineLevel="0" collapsed="false">
      <c r="D5428" s="144"/>
      <c r="E5428" s="144"/>
      <c r="F5428" s="149" t="e">
        <f aca="false">IF(REF_DT&lt;=LastDay,INDEX(IntraMonth_Buckets,MATCH($A5428,IntraSumMonths,0),1),INDEX(BucketTable,MATCH($A5428,SumMonths,0),1))</f>
        <v>#N/A</v>
      </c>
      <c r="G5428" s="144" t="e">
        <f aca="false">INDEX(Book_Type,MATCH($B5428,Book,0),1)</f>
        <v>#N/A</v>
      </c>
      <c r="H5428" s="144" t="e">
        <f aca="false">$F5428&amp;$C5428</f>
        <v>#N/A</v>
      </c>
    </row>
    <row r="5429" customFormat="false" ht="12.75" hidden="false" customHeight="false" outlineLevel="0" collapsed="false">
      <c r="D5429" s="144"/>
      <c r="E5429" s="144"/>
      <c r="F5429" s="149" t="e">
        <f aca="false">IF(REF_DT&lt;=LastDay,INDEX(IntraMonth_Buckets,MATCH($A5429,IntraSumMonths,0),1),INDEX(BucketTable,MATCH($A5429,SumMonths,0),1))</f>
        <v>#N/A</v>
      </c>
      <c r="G5429" s="144" t="e">
        <f aca="false">INDEX(Book_Type,MATCH($B5429,Book,0),1)</f>
        <v>#N/A</v>
      </c>
      <c r="H5429" s="144" t="e">
        <f aca="false">$F5429&amp;$C5429</f>
        <v>#N/A</v>
      </c>
    </row>
    <row r="5430" customFormat="false" ht="12.75" hidden="false" customHeight="false" outlineLevel="0" collapsed="false">
      <c r="D5430" s="144"/>
      <c r="E5430" s="144"/>
      <c r="F5430" s="149" t="e">
        <f aca="false">IF(REF_DT&lt;=LastDay,INDEX(IntraMonth_Buckets,MATCH($A5430,IntraSumMonths,0),1),INDEX(BucketTable,MATCH($A5430,SumMonths,0),1))</f>
        <v>#N/A</v>
      </c>
      <c r="G5430" s="144" t="e">
        <f aca="false">INDEX(Book_Type,MATCH($B5430,Book,0),1)</f>
        <v>#N/A</v>
      </c>
      <c r="H5430" s="144" t="e">
        <f aca="false">$F5430&amp;$C5430</f>
        <v>#N/A</v>
      </c>
    </row>
    <row r="5431" customFormat="false" ht="12.75" hidden="false" customHeight="false" outlineLevel="0" collapsed="false">
      <c r="D5431" s="144"/>
      <c r="E5431" s="144"/>
      <c r="F5431" s="149" t="e">
        <f aca="false">IF(REF_DT&lt;=LastDay,INDEX(IntraMonth_Buckets,MATCH($A5431,IntraSumMonths,0),1),INDEX(BucketTable,MATCH($A5431,SumMonths,0),1))</f>
        <v>#N/A</v>
      </c>
      <c r="G5431" s="144" t="e">
        <f aca="false">INDEX(Book_Type,MATCH($B5431,Book,0),1)</f>
        <v>#N/A</v>
      </c>
      <c r="H5431" s="144" t="e">
        <f aca="false">$F5431&amp;$C5431</f>
        <v>#N/A</v>
      </c>
    </row>
    <row r="5432" customFormat="false" ht="12.75" hidden="false" customHeight="false" outlineLevel="0" collapsed="false">
      <c r="D5432" s="144"/>
      <c r="E5432" s="144"/>
      <c r="F5432" s="149" t="e">
        <f aca="false">IF(REF_DT&lt;=LastDay,INDEX(IntraMonth_Buckets,MATCH($A5432,IntraSumMonths,0),1),INDEX(BucketTable,MATCH($A5432,SumMonths,0),1))</f>
        <v>#N/A</v>
      </c>
      <c r="G5432" s="144" t="e">
        <f aca="false">INDEX(Book_Type,MATCH($B5432,Book,0),1)</f>
        <v>#N/A</v>
      </c>
      <c r="H5432" s="144" t="e">
        <f aca="false">$F5432&amp;$C5432</f>
        <v>#N/A</v>
      </c>
    </row>
    <row r="5433" customFormat="false" ht="12.75" hidden="false" customHeight="false" outlineLevel="0" collapsed="false">
      <c r="D5433" s="144"/>
      <c r="E5433" s="144"/>
      <c r="F5433" s="149" t="e">
        <f aca="false">IF(REF_DT&lt;=LastDay,INDEX(IntraMonth_Buckets,MATCH($A5433,IntraSumMonths,0),1),INDEX(BucketTable,MATCH($A5433,SumMonths,0),1))</f>
        <v>#N/A</v>
      </c>
      <c r="G5433" s="144" t="e">
        <f aca="false">INDEX(Book_Type,MATCH($B5433,Book,0),1)</f>
        <v>#N/A</v>
      </c>
      <c r="H5433" s="144" t="e">
        <f aca="false">$F5433&amp;$C5433</f>
        <v>#N/A</v>
      </c>
    </row>
    <row r="5434" customFormat="false" ht="12.75" hidden="false" customHeight="false" outlineLevel="0" collapsed="false">
      <c r="D5434" s="144"/>
      <c r="E5434" s="144"/>
      <c r="F5434" s="149" t="e">
        <f aca="false">IF(REF_DT&lt;=LastDay,INDEX(IntraMonth_Buckets,MATCH($A5434,IntraSumMonths,0),1),INDEX(BucketTable,MATCH($A5434,SumMonths,0),1))</f>
        <v>#N/A</v>
      </c>
      <c r="G5434" s="144" t="e">
        <f aca="false">INDEX(Book_Type,MATCH($B5434,Book,0),1)</f>
        <v>#N/A</v>
      </c>
      <c r="H5434" s="144" t="e">
        <f aca="false">$F5434&amp;$C5434</f>
        <v>#N/A</v>
      </c>
    </row>
    <row r="5435" customFormat="false" ht="12.75" hidden="false" customHeight="false" outlineLevel="0" collapsed="false">
      <c r="D5435" s="144"/>
      <c r="E5435" s="144"/>
      <c r="F5435" s="149" t="e">
        <f aca="false">IF(REF_DT&lt;=LastDay,INDEX(IntraMonth_Buckets,MATCH($A5435,IntraSumMonths,0),1),INDEX(BucketTable,MATCH($A5435,SumMonths,0),1))</f>
        <v>#N/A</v>
      </c>
      <c r="G5435" s="144" t="e">
        <f aca="false">INDEX(Book_Type,MATCH($B5435,Book,0),1)</f>
        <v>#N/A</v>
      </c>
      <c r="H5435" s="144" t="e">
        <f aca="false">$F5435&amp;$C5435</f>
        <v>#N/A</v>
      </c>
    </row>
    <row r="5436" customFormat="false" ht="12.75" hidden="false" customHeight="false" outlineLevel="0" collapsed="false">
      <c r="D5436" s="144"/>
      <c r="E5436" s="144"/>
      <c r="F5436" s="149" t="e">
        <f aca="false">IF(REF_DT&lt;=LastDay,INDEX(IntraMonth_Buckets,MATCH($A5436,IntraSumMonths,0),1),INDEX(BucketTable,MATCH($A5436,SumMonths,0),1))</f>
        <v>#N/A</v>
      </c>
      <c r="G5436" s="144" t="e">
        <f aca="false">INDEX(Book_Type,MATCH($B5436,Book,0),1)</f>
        <v>#N/A</v>
      </c>
      <c r="H5436" s="144" t="e">
        <f aca="false">$F5436&amp;$C5436</f>
        <v>#N/A</v>
      </c>
    </row>
    <row r="5437" customFormat="false" ht="12.75" hidden="false" customHeight="false" outlineLevel="0" collapsed="false">
      <c r="D5437" s="144"/>
      <c r="E5437" s="144"/>
      <c r="F5437" s="149" t="e">
        <f aca="false">IF(REF_DT&lt;=LastDay,INDEX(IntraMonth_Buckets,MATCH($A5437,IntraSumMonths,0),1),INDEX(BucketTable,MATCH($A5437,SumMonths,0),1))</f>
        <v>#N/A</v>
      </c>
      <c r="G5437" s="144" t="e">
        <f aca="false">INDEX(Book_Type,MATCH($B5437,Book,0),1)</f>
        <v>#N/A</v>
      </c>
      <c r="H5437" s="144" t="e">
        <f aca="false">$F5437&amp;$C5437</f>
        <v>#N/A</v>
      </c>
    </row>
    <row r="5438" customFormat="false" ht="12.75" hidden="false" customHeight="false" outlineLevel="0" collapsed="false">
      <c r="D5438" s="144"/>
      <c r="E5438" s="144"/>
      <c r="F5438" s="149" t="e">
        <f aca="false">IF(REF_DT&lt;=LastDay,INDEX(IntraMonth_Buckets,MATCH($A5438,IntraSumMonths,0),1),INDEX(BucketTable,MATCH($A5438,SumMonths,0),1))</f>
        <v>#N/A</v>
      </c>
      <c r="G5438" s="144" t="e">
        <f aca="false">INDEX(Book_Type,MATCH($B5438,Book,0),1)</f>
        <v>#N/A</v>
      </c>
      <c r="H5438" s="144" t="e">
        <f aca="false">$F5438&amp;$C5438</f>
        <v>#N/A</v>
      </c>
    </row>
    <row r="5439" customFormat="false" ht="12.75" hidden="false" customHeight="false" outlineLevel="0" collapsed="false">
      <c r="D5439" s="144"/>
      <c r="E5439" s="144"/>
      <c r="F5439" s="149" t="e">
        <f aca="false">IF(REF_DT&lt;=LastDay,INDEX(IntraMonth_Buckets,MATCH($A5439,IntraSumMonths,0),1),INDEX(BucketTable,MATCH($A5439,SumMonths,0),1))</f>
        <v>#N/A</v>
      </c>
      <c r="G5439" s="144" t="e">
        <f aca="false">INDEX(Book_Type,MATCH($B5439,Book,0),1)</f>
        <v>#N/A</v>
      </c>
      <c r="H5439" s="144" t="e">
        <f aca="false">$F5439&amp;$C5439</f>
        <v>#N/A</v>
      </c>
    </row>
    <row r="5440" customFormat="false" ht="12.75" hidden="false" customHeight="false" outlineLevel="0" collapsed="false">
      <c r="D5440" s="144"/>
      <c r="E5440" s="144"/>
      <c r="F5440" s="149" t="e">
        <f aca="false">IF(REF_DT&lt;=LastDay,INDEX(IntraMonth_Buckets,MATCH($A5440,IntraSumMonths,0),1),INDEX(BucketTable,MATCH($A5440,SumMonths,0),1))</f>
        <v>#N/A</v>
      </c>
      <c r="G5440" s="144" t="e">
        <f aca="false">INDEX(Book_Type,MATCH($B5440,Book,0),1)</f>
        <v>#N/A</v>
      </c>
      <c r="H5440" s="144" t="e">
        <f aca="false">$F5440&amp;$C5440</f>
        <v>#N/A</v>
      </c>
    </row>
    <row r="5441" customFormat="false" ht="12.75" hidden="false" customHeight="false" outlineLevel="0" collapsed="false">
      <c r="D5441" s="144"/>
      <c r="E5441" s="144"/>
      <c r="F5441" s="149" t="e">
        <f aca="false">IF(REF_DT&lt;=LastDay,INDEX(IntraMonth_Buckets,MATCH($A5441,IntraSumMonths,0),1),INDEX(BucketTable,MATCH($A5441,SumMonths,0),1))</f>
        <v>#N/A</v>
      </c>
      <c r="G5441" s="144" t="e">
        <f aca="false">INDEX(Book_Type,MATCH($B5441,Book,0),1)</f>
        <v>#N/A</v>
      </c>
      <c r="H5441" s="144" t="e">
        <f aca="false">$F5441&amp;$C5441</f>
        <v>#N/A</v>
      </c>
    </row>
    <row r="5442" customFormat="false" ht="12.75" hidden="false" customHeight="false" outlineLevel="0" collapsed="false">
      <c r="D5442" s="144"/>
      <c r="E5442" s="144"/>
      <c r="F5442" s="149" t="e">
        <f aca="false">IF(REF_DT&lt;=LastDay,INDEX(IntraMonth_Buckets,MATCH($A5442,IntraSumMonths,0),1),INDEX(BucketTable,MATCH($A5442,SumMonths,0),1))</f>
        <v>#N/A</v>
      </c>
      <c r="G5442" s="144" t="e">
        <f aca="false">INDEX(Book_Type,MATCH($B5442,Book,0),1)</f>
        <v>#N/A</v>
      </c>
      <c r="H5442" s="144" t="e">
        <f aca="false">$F5442&amp;$C5442</f>
        <v>#N/A</v>
      </c>
    </row>
    <row r="5443" customFormat="false" ht="12.75" hidden="false" customHeight="false" outlineLevel="0" collapsed="false">
      <c r="D5443" s="144"/>
      <c r="E5443" s="144"/>
      <c r="F5443" s="149" t="e">
        <f aca="false">IF(REF_DT&lt;=LastDay,INDEX(IntraMonth_Buckets,MATCH($A5443,IntraSumMonths,0),1),INDEX(BucketTable,MATCH($A5443,SumMonths,0),1))</f>
        <v>#N/A</v>
      </c>
      <c r="G5443" s="144" t="e">
        <f aca="false">INDEX(Book_Type,MATCH($B5443,Book,0),1)</f>
        <v>#N/A</v>
      </c>
      <c r="H5443" s="144" t="e">
        <f aca="false">$F5443&amp;$C5443</f>
        <v>#N/A</v>
      </c>
    </row>
    <row r="5444" customFormat="false" ht="12.75" hidden="false" customHeight="false" outlineLevel="0" collapsed="false">
      <c r="D5444" s="144"/>
      <c r="E5444" s="144"/>
      <c r="F5444" s="149" t="e">
        <f aca="false">IF(REF_DT&lt;=LastDay,INDEX(IntraMonth_Buckets,MATCH($A5444,IntraSumMonths,0),1),INDEX(BucketTable,MATCH($A5444,SumMonths,0),1))</f>
        <v>#N/A</v>
      </c>
      <c r="G5444" s="144" t="e">
        <f aca="false">INDEX(Book_Type,MATCH($B5444,Book,0),1)</f>
        <v>#N/A</v>
      </c>
      <c r="H5444" s="144" t="e">
        <f aca="false">$F5444&amp;$C5444</f>
        <v>#N/A</v>
      </c>
    </row>
    <row r="5445" customFormat="false" ht="12.75" hidden="false" customHeight="false" outlineLevel="0" collapsed="false">
      <c r="D5445" s="144"/>
      <c r="E5445" s="144"/>
      <c r="F5445" s="149" t="e">
        <f aca="false">IF(REF_DT&lt;=LastDay,INDEX(IntraMonth_Buckets,MATCH($A5445,IntraSumMonths,0),1),INDEX(BucketTable,MATCH($A5445,SumMonths,0),1))</f>
        <v>#N/A</v>
      </c>
      <c r="G5445" s="144" t="e">
        <f aca="false">INDEX(Book_Type,MATCH($B5445,Book,0),1)</f>
        <v>#N/A</v>
      </c>
      <c r="H5445" s="144" t="e">
        <f aca="false">$F5445&amp;$C5445</f>
        <v>#N/A</v>
      </c>
    </row>
    <row r="5446" customFormat="false" ht="12.75" hidden="false" customHeight="false" outlineLevel="0" collapsed="false">
      <c r="D5446" s="144"/>
      <c r="E5446" s="144"/>
      <c r="F5446" s="149" t="e">
        <f aca="false">IF(REF_DT&lt;=LastDay,INDEX(IntraMonth_Buckets,MATCH($A5446,IntraSumMonths,0),1),INDEX(BucketTable,MATCH($A5446,SumMonths,0),1))</f>
        <v>#N/A</v>
      </c>
      <c r="G5446" s="144" t="e">
        <f aca="false">INDEX(Book_Type,MATCH($B5446,Book,0),1)</f>
        <v>#N/A</v>
      </c>
      <c r="H5446" s="144" t="e">
        <f aca="false">$F5446&amp;$C5446</f>
        <v>#N/A</v>
      </c>
    </row>
    <row r="5447" customFormat="false" ht="12.75" hidden="false" customHeight="false" outlineLevel="0" collapsed="false">
      <c r="D5447" s="144"/>
      <c r="E5447" s="144"/>
      <c r="F5447" s="149" t="e">
        <f aca="false">IF(REF_DT&lt;=LastDay,INDEX(IntraMonth_Buckets,MATCH($A5447,IntraSumMonths,0),1),INDEX(BucketTable,MATCH($A5447,SumMonths,0),1))</f>
        <v>#N/A</v>
      </c>
      <c r="G5447" s="144" t="e">
        <f aca="false">INDEX(Book_Type,MATCH($B5447,Book,0),1)</f>
        <v>#N/A</v>
      </c>
      <c r="H5447" s="144" t="e">
        <f aca="false">$F5447&amp;$C5447</f>
        <v>#N/A</v>
      </c>
    </row>
    <row r="5448" customFormat="false" ht="12.75" hidden="false" customHeight="false" outlineLevel="0" collapsed="false">
      <c r="D5448" s="144"/>
      <c r="E5448" s="144"/>
      <c r="F5448" s="149" t="e">
        <f aca="false">IF(REF_DT&lt;=LastDay,INDEX(IntraMonth_Buckets,MATCH($A5448,IntraSumMonths,0),1),INDEX(BucketTable,MATCH($A5448,SumMonths,0),1))</f>
        <v>#N/A</v>
      </c>
      <c r="G5448" s="144" t="e">
        <f aca="false">INDEX(Book_Type,MATCH($B5448,Book,0),1)</f>
        <v>#N/A</v>
      </c>
      <c r="H5448" s="144" t="e">
        <f aca="false">$F5448&amp;$C5448</f>
        <v>#N/A</v>
      </c>
    </row>
    <row r="5449" customFormat="false" ht="12.75" hidden="false" customHeight="false" outlineLevel="0" collapsed="false">
      <c r="D5449" s="144"/>
      <c r="E5449" s="144"/>
      <c r="F5449" s="149" t="e">
        <f aca="false">IF(REF_DT&lt;=LastDay,INDEX(IntraMonth_Buckets,MATCH($A5449,IntraSumMonths,0),1),INDEX(BucketTable,MATCH($A5449,SumMonths,0),1))</f>
        <v>#N/A</v>
      </c>
      <c r="G5449" s="144" t="e">
        <f aca="false">INDEX(Book_Type,MATCH($B5449,Book,0),1)</f>
        <v>#N/A</v>
      </c>
      <c r="H5449" s="144" t="e">
        <f aca="false">$F5449&amp;$C5449</f>
        <v>#N/A</v>
      </c>
    </row>
    <row r="5450" customFormat="false" ht="12.75" hidden="false" customHeight="false" outlineLevel="0" collapsed="false">
      <c r="D5450" s="144"/>
      <c r="E5450" s="144"/>
      <c r="F5450" s="149" t="e">
        <f aca="false">IF(REF_DT&lt;=LastDay,INDEX(IntraMonth_Buckets,MATCH($A5450,IntraSumMonths,0),1),INDEX(BucketTable,MATCH($A5450,SumMonths,0),1))</f>
        <v>#N/A</v>
      </c>
      <c r="G5450" s="144" t="e">
        <f aca="false">INDEX(Book_Type,MATCH($B5450,Book,0),1)</f>
        <v>#N/A</v>
      </c>
      <c r="H5450" s="144" t="e">
        <f aca="false">$F5450&amp;$C5450</f>
        <v>#N/A</v>
      </c>
    </row>
    <row r="5451" customFormat="false" ht="12.75" hidden="false" customHeight="false" outlineLevel="0" collapsed="false">
      <c r="D5451" s="144"/>
      <c r="E5451" s="144"/>
      <c r="F5451" s="149" t="e">
        <f aca="false">IF(REF_DT&lt;=LastDay,INDEX(IntraMonth_Buckets,MATCH($A5451,IntraSumMonths,0),1),INDEX(BucketTable,MATCH($A5451,SumMonths,0),1))</f>
        <v>#N/A</v>
      </c>
      <c r="G5451" s="144" t="e">
        <f aca="false">INDEX(Book_Type,MATCH($B5451,Book,0),1)</f>
        <v>#N/A</v>
      </c>
      <c r="H5451" s="144" t="e">
        <f aca="false">$F5451&amp;$C5451</f>
        <v>#N/A</v>
      </c>
    </row>
    <row r="5452" customFormat="false" ht="12.75" hidden="false" customHeight="false" outlineLevel="0" collapsed="false">
      <c r="D5452" s="144"/>
      <c r="E5452" s="144"/>
      <c r="F5452" s="149" t="e">
        <f aca="false">IF(REF_DT&lt;=LastDay,INDEX(IntraMonth_Buckets,MATCH($A5452,IntraSumMonths,0),1),INDEX(BucketTable,MATCH($A5452,SumMonths,0),1))</f>
        <v>#N/A</v>
      </c>
      <c r="G5452" s="144" t="e">
        <f aca="false">INDEX(Book_Type,MATCH($B5452,Book,0),1)</f>
        <v>#N/A</v>
      </c>
      <c r="H5452" s="144" t="e">
        <f aca="false">$F5452&amp;$C5452</f>
        <v>#N/A</v>
      </c>
    </row>
    <row r="5453" customFormat="false" ht="12.75" hidden="false" customHeight="false" outlineLevel="0" collapsed="false">
      <c r="D5453" s="144"/>
      <c r="E5453" s="144"/>
      <c r="F5453" s="149" t="e">
        <f aca="false">IF(REF_DT&lt;=LastDay,INDEX(IntraMonth_Buckets,MATCH($A5453,IntraSumMonths,0),1),INDEX(BucketTable,MATCH($A5453,SumMonths,0),1))</f>
        <v>#N/A</v>
      </c>
      <c r="G5453" s="144" t="e">
        <f aca="false">INDEX(Book_Type,MATCH($B5453,Book,0),1)</f>
        <v>#N/A</v>
      </c>
      <c r="H5453" s="144" t="e">
        <f aca="false">$F5453&amp;$C5453</f>
        <v>#N/A</v>
      </c>
    </row>
    <row r="5454" customFormat="false" ht="12.75" hidden="false" customHeight="false" outlineLevel="0" collapsed="false">
      <c r="D5454" s="144"/>
      <c r="E5454" s="144"/>
      <c r="F5454" s="149" t="e">
        <f aca="false">IF(REF_DT&lt;=LastDay,INDEX(IntraMonth_Buckets,MATCH($A5454,IntraSumMonths,0),1),INDEX(BucketTable,MATCH($A5454,SumMonths,0),1))</f>
        <v>#N/A</v>
      </c>
      <c r="G5454" s="144" t="e">
        <f aca="false">INDEX(Book_Type,MATCH($B5454,Book,0),1)</f>
        <v>#N/A</v>
      </c>
      <c r="H5454" s="144" t="e">
        <f aca="false">$F5454&amp;$C5454</f>
        <v>#N/A</v>
      </c>
    </row>
    <row r="5455" customFormat="false" ht="12.75" hidden="false" customHeight="false" outlineLevel="0" collapsed="false">
      <c r="D5455" s="144"/>
      <c r="E5455" s="144"/>
      <c r="F5455" s="149" t="e">
        <f aca="false">IF(REF_DT&lt;=LastDay,INDEX(IntraMonth_Buckets,MATCH($A5455,IntraSumMonths,0),1),INDEX(BucketTable,MATCH($A5455,SumMonths,0),1))</f>
        <v>#N/A</v>
      </c>
      <c r="G5455" s="144" t="e">
        <f aca="false">INDEX(Book_Type,MATCH($B5455,Book,0),1)</f>
        <v>#N/A</v>
      </c>
      <c r="H5455" s="144" t="e">
        <f aca="false">$F5455&amp;$C5455</f>
        <v>#N/A</v>
      </c>
    </row>
    <row r="5456" customFormat="false" ht="12.75" hidden="false" customHeight="false" outlineLevel="0" collapsed="false">
      <c r="D5456" s="144"/>
      <c r="E5456" s="144"/>
      <c r="F5456" s="149" t="e">
        <f aca="false">IF(REF_DT&lt;=LastDay,INDEX(IntraMonth_Buckets,MATCH($A5456,IntraSumMonths,0),1),INDEX(BucketTable,MATCH($A5456,SumMonths,0),1))</f>
        <v>#N/A</v>
      </c>
      <c r="G5456" s="144" t="e">
        <f aca="false">INDEX(Book_Type,MATCH($B5456,Book,0),1)</f>
        <v>#N/A</v>
      </c>
      <c r="H5456" s="144" t="e">
        <f aca="false">$F5456&amp;$C5456</f>
        <v>#N/A</v>
      </c>
    </row>
    <row r="5457" customFormat="false" ht="12.75" hidden="false" customHeight="false" outlineLevel="0" collapsed="false">
      <c r="D5457" s="144"/>
      <c r="E5457" s="144"/>
      <c r="F5457" s="149" t="e">
        <f aca="false">IF(REF_DT&lt;=LastDay,INDEX(IntraMonth_Buckets,MATCH($A5457,IntraSumMonths,0),1),INDEX(BucketTable,MATCH($A5457,SumMonths,0),1))</f>
        <v>#N/A</v>
      </c>
      <c r="G5457" s="144" t="e">
        <f aca="false">INDEX(Book_Type,MATCH($B5457,Book,0),1)</f>
        <v>#N/A</v>
      </c>
      <c r="H5457" s="144" t="e">
        <f aca="false">$F5457&amp;$C5457</f>
        <v>#N/A</v>
      </c>
    </row>
    <row r="5458" customFormat="false" ht="12.75" hidden="false" customHeight="false" outlineLevel="0" collapsed="false">
      <c r="D5458" s="144"/>
      <c r="E5458" s="144"/>
      <c r="F5458" s="149" t="e">
        <f aca="false">IF(REF_DT&lt;=LastDay,INDEX(IntraMonth_Buckets,MATCH($A5458,IntraSumMonths,0),1),INDEX(BucketTable,MATCH($A5458,SumMonths,0),1))</f>
        <v>#N/A</v>
      </c>
      <c r="G5458" s="144" t="e">
        <f aca="false">INDEX(Book_Type,MATCH($B5458,Book,0),1)</f>
        <v>#N/A</v>
      </c>
      <c r="H5458" s="144" t="e">
        <f aca="false">$F5458&amp;$C5458</f>
        <v>#N/A</v>
      </c>
    </row>
    <row r="5459" customFormat="false" ht="12.75" hidden="false" customHeight="false" outlineLevel="0" collapsed="false">
      <c r="D5459" s="144"/>
      <c r="E5459" s="144"/>
      <c r="F5459" s="149" t="e">
        <f aca="false">IF(REF_DT&lt;=LastDay,INDEX(IntraMonth_Buckets,MATCH($A5459,IntraSumMonths,0),1),INDEX(BucketTable,MATCH($A5459,SumMonths,0),1))</f>
        <v>#N/A</v>
      </c>
      <c r="G5459" s="144" t="e">
        <f aca="false">INDEX(Book_Type,MATCH($B5459,Book,0),1)</f>
        <v>#N/A</v>
      </c>
      <c r="H5459" s="144" t="e">
        <f aca="false">$F5459&amp;$C5459</f>
        <v>#N/A</v>
      </c>
    </row>
    <row r="5460" customFormat="false" ht="12.75" hidden="false" customHeight="false" outlineLevel="0" collapsed="false">
      <c r="D5460" s="144"/>
      <c r="E5460" s="144"/>
      <c r="F5460" s="149" t="e">
        <f aca="false">IF(REF_DT&lt;=LastDay,INDEX(IntraMonth_Buckets,MATCH($A5460,IntraSumMonths,0),1),INDEX(BucketTable,MATCH($A5460,SumMonths,0),1))</f>
        <v>#N/A</v>
      </c>
      <c r="G5460" s="144" t="e">
        <f aca="false">INDEX(Book_Type,MATCH($B5460,Book,0),1)</f>
        <v>#N/A</v>
      </c>
      <c r="H5460" s="144" t="e">
        <f aca="false">$F5460&amp;$C5460</f>
        <v>#N/A</v>
      </c>
    </row>
    <row r="5461" customFormat="false" ht="12.75" hidden="false" customHeight="false" outlineLevel="0" collapsed="false">
      <c r="D5461" s="144"/>
      <c r="E5461" s="144"/>
      <c r="F5461" s="149" t="e">
        <f aca="false">IF(REF_DT&lt;=LastDay,INDEX(IntraMonth_Buckets,MATCH($A5461,IntraSumMonths,0),1),INDEX(BucketTable,MATCH($A5461,SumMonths,0),1))</f>
        <v>#N/A</v>
      </c>
      <c r="G5461" s="144" t="e">
        <f aca="false">INDEX(Book_Type,MATCH($B5461,Book,0),1)</f>
        <v>#N/A</v>
      </c>
      <c r="H5461" s="144" t="e">
        <f aca="false">$F5461&amp;$C5461</f>
        <v>#N/A</v>
      </c>
    </row>
    <row r="5462" customFormat="false" ht="12.75" hidden="false" customHeight="false" outlineLevel="0" collapsed="false">
      <c r="D5462" s="144"/>
      <c r="E5462" s="144"/>
      <c r="F5462" s="149" t="e">
        <f aca="false">IF(REF_DT&lt;=LastDay,INDEX(IntraMonth_Buckets,MATCH($A5462,IntraSumMonths,0),1),INDEX(BucketTable,MATCH($A5462,SumMonths,0),1))</f>
        <v>#N/A</v>
      </c>
      <c r="G5462" s="144" t="e">
        <f aca="false">INDEX(Book_Type,MATCH($B5462,Book,0),1)</f>
        <v>#N/A</v>
      </c>
      <c r="H5462" s="144" t="e">
        <f aca="false">$F5462&amp;$C5462</f>
        <v>#N/A</v>
      </c>
    </row>
    <row r="5463" customFormat="false" ht="12.75" hidden="false" customHeight="false" outlineLevel="0" collapsed="false">
      <c r="D5463" s="144"/>
      <c r="E5463" s="144"/>
      <c r="F5463" s="149" t="e">
        <f aca="false">IF(REF_DT&lt;=LastDay,INDEX(IntraMonth_Buckets,MATCH($A5463,IntraSumMonths,0),1),INDEX(BucketTable,MATCH($A5463,SumMonths,0),1))</f>
        <v>#N/A</v>
      </c>
      <c r="G5463" s="144" t="e">
        <f aca="false">INDEX(Book_Type,MATCH($B5463,Book,0),1)</f>
        <v>#N/A</v>
      </c>
      <c r="H5463" s="144" t="e">
        <f aca="false">$F5463&amp;$C5463</f>
        <v>#N/A</v>
      </c>
    </row>
    <row r="5464" customFormat="false" ht="12.75" hidden="false" customHeight="false" outlineLevel="0" collapsed="false">
      <c r="D5464" s="144"/>
      <c r="E5464" s="144"/>
      <c r="F5464" s="149" t="e">
        <f aca="false">IF(REF_DT&lt;=LastDay,INDEX(IntraMonth_Buckets,MATCH($A5464,IntraSumMonths,0),1),INDEX(BucketTable,MATCH($A5464,SumMonths,0),1))</f>
        <v>#N/A</v>
      </c>
      <c r="G5464" s="144" t="e">
        <f aca="false">INDEX(Book_Type,MATCH($B5464,Book,0),1)</f>
        <v>#N/A</v>
      </c>
      <c r="H5464" s="144" t="e">
        <f aca="false">$F5464&amp;$C5464</f>
        <v>#N/A</v>
      </c>
    </row>
    <row r="5465" customFormat="false" ht="12.75" hidden="false" customHeight="false" outlineLevel="0" collapsed="false">
      <c r="D5465" s="144"/>
      <c r="E5465" s="144"/>
      <c r="F5465" s="149" t="e">
        <f aca="false">IF(REF_DT&lt;=LastDay,INDEX(IntraMonth_Buckets,MATCH($A5465,IntraSumMonths,0),1),INDEX(BucketTable,MATCH($A5465,SumMonths,0),1))</f>
        <v>#N/A</v>
      </c>
      <c r="G5465" s="144" t="e">
        <f aca="false">INDEX(Book_Type,MATCH($B5465,Book,0),1)</f>
        <v>#N/A</v>
      </c>
      <c r="H5465" s="144" t="e">
        <f aca="false">$F5465&amp;$C5465</f>
        <v>#N/A</v>
      </c>
    </row>
    <row r="5466" customFormat="false" ht="12.75" hidden="false" customHeight="false" outlineLevel="0" collapsed="false">
      <c r="D5466" s="144"/>
      <c r="E5466" s="144"/>
      <c r="F5466" s="149" t="e">
        <f aca="false">IF(REF_DT&lt;=LastDay,INDEX(IntraMonth_Buckets,MATCH($A5466,IntraSumMonths,0),1),INDEX(BucketTable,MATCH($A5466,SumMonths,0),1))</f>
        <v>#N/A</v>
      </c>
      <c r="G5466" s="144" t="e">
        <f aca="false">INDEX(Book_Type,MATCH($B5466,Book,0),1)</f>
        <v>#N/A</v>
      </c>
      <c r="H5466" s="144" t="e">
        <f aca="false">$F5466&amp;$C5466</f>
        <v>#N/A</v>
      </c>
    </row>
    <row r="5467" customFormat="false" ht="12.75" hidden="false" customHeight="false" outlineLevel="0" collapsed="false">
      <c r="D5467" s="144"/>
      <c r="E5467" s="144"/>
      <c r="F5467" s="149" t="e">
        <f aca="false">IF(REF_DT&lt;=LastDay,INDEX(IntraMonth_Buckets,MATCH($A5467,IntraSumMonths,0),1),INDEX(BucketTable,MATCH($A5467,SumMonths,0),1))</f>
        <v>#N/A</v>
      </c>
      <c r="G5467" s="144" t="e">
        <f aca="false">INDEX(Book_Type,MATCH($B5467,Book,0),1)</f>
        <v>#N/A</v>
      </c>
      <c r="H5467" s="144" t="e">
        <f aca="false">$F5467&amp;$C5467</f>
        <v>#N/A</v>
      </c>
    </row>
    <row r="5468" customFormat="false" ht="12.75" hidden="false" customHeight="false" outlineLevel="0" collapsed="false">
      <c r="D5468" s="144"/>
      <c r="E5468" s="144"/>
      <c r="F5468" s="149" t="e">
        <f aca="false">IF(REF_DT&lt;=LastDay,INDEX(IntraMonth_Buckets,MATCH($A5468,IntraSumMonths,0),1),INDEX(BucketTable,MATCH($A5468,SumMonths,0),1))</f>
        <v>#N/A</v>
      </c>
      <c r="G5468" s="144" t="e">
        <f aca="false">INDEX(Book_Type,MATCH($B5468,Book,0),1)</f>
        <v>#N/A</v>
      </c>
      <c r="H5468" s="144" t="e">
        <f aca="false">$F5468&amp;$C5468</f>
        <v>#N/A</v>
      </c>
    </row>
    <row r="5469" customFormat="false" ht="12.75" hidden="false" customHeight="false" outlineLevel="0" collapsed="false">
      <c r="D5469" s="144"/>
      <c r="E5469" s="144"/>
      <c r="F5469" s="149" t="e">
        <f aca="false">IF(REF_DT&lt;=LastDay,INDEX(IntraMonth_Buckets,MATCH($A5469,IntraSumMonths,0),1),INDEX(BucketTable,MATCH($A5469,SumMonths,0),1))</f>
        <v>#N/A</v>
      </c>
      <c r="G5469" s="144" t="e">
        <f aca="false">INDEX(Book_Type,MATCH($B5469,Book,0),1)</f>
        <v>#N/A</v>
      </c>
      <c r="H5469" s="144" t="e">
        <f aca="false">$F5469&amp;$C5469</f>
        <v>#N/A</v>
      </c>
    </row>
    <row r="5470" customFormat="false" ht="12.75" hidden="false" customHeight="false" outlineLevel="0" collapsed="false">
      <c r="D5470" s="144"/>
      <c r="E5470" s="144"/>
      <c r="F5470" s="149" t="e">
        <f aca="false">IF(REF_DT&lt;=LastDay,INDEX(IntraMonth_Buckets,MATCH($A5470,IntraSumMonths,0),1),INDEX(BucketTable,MATCH($A5470,SumMonths,0),1))</f>
        <v>#N/A</v>
      </c>
      <c r="G5470" s="144" t="e">
        <f aca="false">INDEX(Book_Type,MATCH($B5470,Book,0),1)</f>
        <v>#N/A</v>
      </c>
      <c r="H5470" s="144" t="e">
        <f aca="false">$F5470&amp;$C5470</f>
        <v>#N/A</v>
      </c>
    </row>
    <row r="5471" customFormat="false" ht="12.75" hidden="false" customHeight="false" outlineLevel="0" collapsed="false">
      <c r="D5471" s="144"/>
      <c r="E5471" s="144"/>
      <c r="F5471" s="149" t="e">
        <f aca="false">IF(REF_DT&lt;=LastDay,INDEX(IntraMonth_Buckets,MATCH($A5471,IntraSumMonths,0),1),INDEX(BucketTable,MATCH($A5471,SumMonths,0),1))</f>
        <v>#N/A</v>
      </c>
      <c r="G5471" s="144" t="e">
        <f aca="false">INDEX(Book_Type,MATCH($B5471,Book,0),1)</f>
        <v>#N/A</v>
      </c>
      <c r="H5471" s="144" t="e">
        <f aca="false">$F5471&amp;$C5471</f>
        <v>#N/A</v>
      </c>
    </row>
    <row r="5472" customFormat="false" ht="12.75" hidden="false" customHeight="false" outlineLevel="0" collapsed="false">
      <c r="D5472" s="144"/>
      <c r="E5472" s="144"/>
      <c r="F5472" s="149" t="e">
        <f aca="false">IF(REF_DT&lt;=LastDay,INDEX(IntraMonth_Buckets,MATCH($A5472,IntraSumMonths,0),1),INDEX(BucketTable,MATCH($A5472,SumMonths,0),1))</f>
        <v>#N/A</v>
      </c>
      <c r="G5472" s="144" t="e">
        <f aca="false">INDEX(Book_Type,MATCH($B5472,Book,0),1)</f>
        <v>#N/A</v>
      </c>
      <c r="H5472" s="144" t="e">
        <f aca="false">$F5472&amp;$C5472</f>
        <v>#N/A</v>
      </c>
    </row>
    <row r="5473" customFormat="false" ht="12.75" hidden="false" customHeight="false" outlineLevel="0" collapsed="false">
      <c r="D5473" s="144"/>
      <c r="E5473" s="144"/>
      <c r="F5473" s="149" t="e">
        <f aca="false">IF(REF_DT&lt;=LastDay,INDEX(IntraMonth_Buckets,MATCH($A5473,IntraSumMonths,0),1),INDEX(BucketTable,MATCH($A5473,SumMonths,0),1))</f>
        <v>#N/A</v>
      </c>
      <c r="G5473" s="144" t="e">
        <f aca="false">INDEX(Book_Type,MATCH($B5473,Book,0),1)</f>
        <v>#N/A</v>
      </c>
      <c r="H5473" s="144" t="e">
        <f aca="false">$F5473&amp;$C5473</f>
        <v>#N/A</v>
      </c>
    </row>
    <row r="5474" customFormat="false" ht="12.75" hidden="false" customHeight="false" outlineLevel="0" collapsed="false">
      <c r="D5474" s="144"/>
      <c r="E5474" s="144"/>
      <c r="F5474" s="149" t="e">
        <f aca="false">IF(REF_DT&lt;=LastDay,INDEX(IntraMonth_Buckets,MATCH($A5474,IntraSumMonths,0),1),INDEX(BucketTable,MATCH($A5474,SumMonths,0),1))</f>
        <v>#N/A</v>
      </c>
      <c r="G5474" s="144" t="e">
        <f aca="false">INDEX(Book_Type,MATCH($B5474,Book,0),1)</f>
        <v>#N/A</v>
      </c>
      <c r="H5474" s="144" t="e">
        <f aca="false">$F5474&amp;$C5474</f>
        <v>#N/A</v>
      </c>
    </row>
    <row r="5475" customFormat="false" ht="12.75" hidden="false" customHeight="false" outlineLevel="0" collapsed="false">
      <c r="D5475" s="144"/>
      <c r="E5475" s="144"/>
      <c r="F5475" s="149" t="e">
        <f aca="false">IF(REF_DT&lt;=LastDay,INDEX(IntraMonth_Buckets,MATCH($A5475,IntraSumMonths,0),1),INDEX(BucketTable,MATCH($A5475,SumMonths,0),1))</f>
        <v>#N/A</v>
      </c>
      <c r="G5475" s="144" t="e">
        <f aca="false">INDEX(Book_Type,MATCH($B5475,Book,0),1)</f>
        <v>#N/A</v>
      </c>
      <c r="H5475" s="144" t="e">
        <f aca="false">$F5475&amp;$C5475</f>
        <v>#N/A</v>
      </c>
    </row>
    <row r="5476" customFormat="false" ht="12.75" hidden="false" customHeight="false" outlineLevel="0" collapsed="false">
      <c r="D5476" s="144"/>
      <c r="E5476" s="144"/>
      <c r="F5476" s="149" t="e">
        <f aca="false">IF(REF_DT&lt;=LastDay,INDEX(IntraMonth_Buckets,MATCH($A5476,IntraSumMonths,0),1),INDEX(BucketTable,MATCH($A5476,SumMonths,0),1))</f>
        <v>#N/A</v>
      </c>
      <c r="G5476" s="144" t="e">
        <f aca="false">INDEX(Book_Type,MATCH($B5476,Book,0),1)</f>
        <v>#N/A</v>
      </c>
      <c r="H5476" s="144" t="e">
        <f aca="false">$F5476&amp;$C5476</f>
        <v>#N/A</v>
      </c>
    </row>
    <row r="5477" customFormat="false" ht="12.75" hidden="false" customHeight="false" outlineLevel="0" collapsed="false">
      <c r="D5477" s="144"/>
      <c r="E5477" s="144"/>
      <c r="F5477" s="149" t="e">
        <f aca="false">IF(REF_DT&lt;=LastDay,INDEX(IntraMonth_Buckets,MATCH($A5477,IntraSumMonths,0),1),INDEX(BucketTable,MATCH($A5477,SumMonths,0),1))</f>
        <v>#N/A</v>
      </c>
      <c r="G5477" s="144" t="e">
        <f aca="false">INDEX(Book_Type,MATCH($B5477,Book,0),1)</f>
        <v>#N/A</v>
      </c>
      <c r="H5477" s="144" t="e">
        <f aca="false">$F5477&amp;$C5477</f>
        <v>#N/A</v>
      </c>
    </row>
    <row r="5478" customFormat="false" ht="12.75" hidden="false" customHeight="false" outlineLevel="0" collapsed="false">
      <c r="D5478" s="144"/>
      <c r="E5478" s="144"/>
      <c r="F5478" s="149" t="e">
        <f aca="false">IF(REF_DT&lt;=LastDay,INDEX(IntraMonth_Buckets,MATCH($A5478,IntraSumMonths,0),1),INDEX(BucketTable,MATCH($A5478,SumMonths,0),1))</f>
        <v>#N/A</v>
      </c>
      <c r="G5478" s="144" t="e">
        <f aca="false">INDEX(Book_Type,MATCH($B5478,Book,0),1)</f>
        <v>#N/A</v>
      </c>
      <c r="H5478" s="144" t="e">
        <f aca="false">$F5478&amp;$C5478</f>
        <v>#N/A</v>
      </c>
    </row>
    <row r="5479" customFormat="false" ht="12.75" hidden="false" customHeight="false" outlineLevel="0" collapsed="false">
      <c r="D5479" s="144"/>
      <c r="E5479" s="144"/>
      <c r="F5479" s="149" t="e">
        <f aca="false">IF(REF_DT&lt;=LastDay,INDEX(IntraMonth_Buckets,MATCH($A5479,IntraSumMonths,0),1),INDEX(BucketTable,MATCH($A5479,SumMonths,0),1))</f>
        <v>#N/A</v>
      </c>
      <c r="G5479" s="144" t="e">
        <f aca="false">INDEX(Book_Type,MATCH($B5479,Book,0),1)</f>
        <v>#N/A</v>
      </c>
      <c r="H5479" s="144" t="e">
        <f aca="false">$F5479&amp;$C5479</f>
        <v>#N/A</v>
      </c>
    </row>
    <row r="5480" customFormat="false" ht="12.75" hidden="false" customHeight="false" outlineLevel="0" collapsed="false">
      <c r="D5480" s="144"/>
      <c r="E5480" s="144"/>
      <c r="F5480" s="149" t="e">
        <f aca="false">IF(REF_DT&lt;=LastDay,INDEX(IntraMonth_Buckets,MATCH($A5480,IntraSumMonths,0),1),INDEX(BucketTable,MATCH($A5480,SumMonths,0),1))</f>
        <v>#N/A</v>
      </c>
      <c r="G5480" s="144" t="e">
        <f aca="false">INDEX(Book_Type,MATCH($B5480,Book,0),1)</f>
        <v>#N/A</v>
      </c>
      <c r="H5480" s="144" t="e">
        <f aca="false">$F5480&amp;$C5480</f>
        <v>#N/A</v>
      </c>
    </row>
    <row r="5481" customFormat="false" ht="12.75" hidden="false" customHeight="false" outlineLevel="0" collapsed="false">
      <c r="D5481" s="144"/>
      <c r="E5481" s="144"/>
      <c r="F5481" s="149" t="e">
        <f aca="false">IF(REF_DT&lt;=LastDay,INDEX(IntraMonth_Buckets,MATCH($A5481,IntraSumMonths,0),1),INDEX(BucketTable,MATCH($A5481,SumMonths,0),1))</f>
        <v>#N/A</v>
      </c>
      <c r="G5481" s="144" t="e">
        <f aca="false">INDEX(Book_Type,MATCH($B5481,Book,0),1)</f>
        <v>#N/A</v>
      </c>
      <c r="H5481" s="144" t="e">
        <f aca="false">$F5481&amp;$C5481</f>
        <v>#N/A</v>
      </c>
    </row>
    <row r="5482" customFormat="false" ht="12.75" hidden="false" customHeight="false" outlineLevel="0" collapsed="false">
      <c r="D5482" s="144"/>
      <c r="E5482" s="144"/>
      <c r="F5482" s="149" t="e">
        <f aca="false">IF(REF_DT&lt;=LastDay,INDEX(IntraMonth_Buckets,MATCH($A5482,IntraSumMonths,0),1),INDEX(BucketTable,MATCH($A5482,SumMonths,0),1))</f>
        <v>#N/A</v>
      </c>
      <c r="G5482" s="144" t="e">
        <f aca="false">INDEX(Book_Type,MATCH($B5482,Book,0),1)</f>
        <v>#N/A</v>
      </c>
      <c r="H5482" s="144" t="e">
        <f aca="false">$F5482&amp;$C5482</f>
        <v>#N/A</v>
      </c>
    </row>
    <row r="5483" customFormat="false" ht="12.75" hidden="false" customHeight="false" outlineLevel="0" collapsed="false">
      <c r="D5483" s="144"/>
      <c r="E5483" s="144"/>
      <c r="F5483" s="149" t="e">
        <f aca="false">IF(REF_DT&lt;=LastDay,INDEX(IntraMonth_Buckets,MATCH($A5483,IntraSumMonths,0),1),INDEX(BucketTable,MATCH($A5483,SumMonths,0),1))</f>
        <v>#N/A</v>
      </c>
      <c r="G5483" s="144" t="e">
        <f aca="false">INDEX(Book_Type,MATCH($B5483,Book,0),1)</f>
        <v>#N/A</v>
      </c>
      <c r="H5483" s="144" t="e">
        <f aca="false">$F5483&amp;$C5483</f>
        <v>#N/A</v>
      </c>
    </row>
    <row r="5484" customFormat="false" ht="12.75" hidden="false" customHeight="false" outlineLevel="0" collapsed="false">
      <c r="D5484" s="144"/>
      <c r="E5484" s="144"/>
      <c r="F5484" s="149" t="e">
        <f aca="false">IF(REF_DT&lt;=LastDay,INDEX(IntraMonth_Buckets,MATCH($A5484,IntraSumMonths,0),1),INDEX(BucketTable,MATCH($A5484,SumMonths,0),1))</f>
        <v>#N/A</v>
      </c>
      <c r="G5484" s="144" t="e">
        <f aca="false">INDEX(Book_Type,MATCH($B5484,Book,0),1)</f>
        <v>#N/A</v>
      </c>
      <c r="H5484" s="144" t="e">
        <f aca="false">$F5484&amp;$C5484</f>
        <v>#N/A</v>
      </c>
    </row>
    <row r="5485" customFormat="false" ht="12.75" hidden="false" customHeight="false" outlineLevel="0" collapsed="false">
      <c r="D5485" s="144"/>
      <c r="E5485" s="144"/>
      <c r="F5485" s="149" t="e">
        <f aca="false">IF(REF_DT&lt;=LastDay,INDEX(IntraMonth_Buckets,MATCH($A5485,IntraSumMonths,0),1),INDEX(BucketTable,MATCH($A5485,SumMonths,0),1))</f>
        <v>#N/A</v>
      </c>
      <c r="G5485" s="144" t="e">
        <f aca="false">INDEX(Book_Type,MATCH($B5485,Book,0),1)</f>
        <v>#N/A</v>
      </c>
      <c r="H5485" s="144" t="e">
        <f aca="false">$F5485&amp;$C5485</f>
        <v>#N/A</v>
      </c>
    </row>
    <row r="5486" customFormat="false" ht="12.75" hidden="false" customHeight="false" outlineLevel="0" collapsed="false">
      <c r="D5486" s="144"/>
      <c r="E5486" s="144"/>
      <c r="F5486" s="149" t="e">
        <f aca="false">IF(REF_DT&lt;=LastDay,INDEX(IntraMonth_Buckets,MATCH($A5486,IntraSumMonths,0),1),INDEX(BucketTable,MATCH($A5486,SumMonths,0),1))</f>
        <v>#N/A</v>
      </c>
      <c r="G5486" s="144" t="e">
        <f aca="false">INDEX(Book_Type,MATCH($B5486,Book,0),1)</f>
        <v>#N/A</v>
      </c>
      <c r="H5486" s="144" t="e">
        <f aca="false">$F5486&amp;$C5486</f>
        <v>#N/A</v>
      </c>
    </row>
    <row r="5487" customFormat="false" ht="12.75" hidden="false" customHeight="false" outlineLevel="0" collapsed="false">
      <c r="D5487" s="144"/>
      <c r="E5487" s="144"/>
      <c r="F5487" s="149" t="e">
        <f aca="false">IF(REF_DT&lt;=LastDay,INDEX(IntraMonth_Buckets,MATCH($A5487,IntraSumMonths,0),1),INDEX(BucketTable,MATCH($A5487,SumMonths,0),1))</f>
        <v>#N/A</v>
      </c>
      <c r="G5487" s="144" t="e">
        <f aca="false">INDEX(Book_Type,MATCH($B5487,Book,0),1)</f>
        <v>#N/A</v>
      </c>
      <c r="H5487" s="144" t="e">
        <f aca="false">$F5487&amp;$C5487</f>
        <v>#N/A</v>
      </c>
    </row>
    <row r="5488" customFormat="false" ht="12.75" hidden="false" customHeight="false" outlineLevel="0" collapsed="false">
      <c r="D5488" s="144"/>
      <c r="E5488" s="144"/>
      <c r="F5488" s="149" t="e">
        <f aca="false">IF(REF_DT&lt;=LastDay,INDEX(IntraMonth_Buckets,MATCH($A5488,IntraSumMonths,0),1),INDEX(BucketTable,MATCH($A5488,SumMonths,0),1))</f>
        <v>#N/A</v>
      </c>
      <c r="G5488" s="144" t="e">
        <f aca="false">INDEX(Book_Type,MATCH($B5488,Book,0),1)</f>
        <v>#N/A</v>
      </c>
      <c r="H5488" s="144" t="e">
        <f aca="false">$F5488&amp;$C5488</f>
        <v>#N/A</v>
      </c>
    </row>
    <row r="5489" customFormat="false" ht="12.75" hidden="false" customHeight="false" outlineLevel="0" collapsed="false">
      <c r="D5489" s="144"/>
      <c r="E5489" s="144"/>
      <c r="F5489" s="149" t="e">
        <f aca="false">IF(REF_DT&lt;=LastDay,INDEX(IntraMonth_Buckets,MATCH($A5489,IntraSumMonths,0),1),INDEX(BucketTable,MATCH($A5489,SumMonths,0),1))</f>
        <v>#N/A</v>
      </c>
      <c r="G5489" s="144" t="e">
        <f aca="false">INDEX(Book_Type,MATCH($B5489,Book,0),1)</f>
        <v>#N/A</v>
      </c>
      <c r="H5489" s="144" t="e">
        <f aca="false">$F5489&amp;$C5489</f>
        <v>#N/A</v>
      </c>
    </row>
    <row r="5490" customFormat="false" ht="12.75" hidden="false" customHeight="false" outlineLevel="0" collapsed="false">
      <c r="D5490" s="144"/>
      <c r="E5490" s="144"/>
      <c r="F5490" s="149" t="e">
        <f aca="false">IF(REF_DT&lt;=LastDay,INDEX(IntraMonth_Buckets,MATCH($A5490,IntraSumMonths,0),1),INDEX(BucketTable,MATCH($A5490,SumMonths,0),1))</f>
        <v>#N/A</v>
      </c>
      <c r="G5490" s="144" t="e">
        <f aca="false">INDEX(Book_Type,MATCH($B5490,Book,0),1)</f>
        <v>#N/A</v>
      </c>
      <c r="H5490" s="144" t="e">
        <f aca="false">$F5490&amp;$C5490</f>
        <v>#N/A</v>
      </c>
    </row>
    <row r="5491" customFormat="false" ht="12.75" hidden="false" customHeight="false" outlineLevel="0" collapsed="false">
      <c r="D5491" s="144"/>
      <c r="E5491" s="144"/>
      <c r="F5491" s="149" t="e">
        <f aca="false">IF(REF_DT&lt;=LastDay,INDEX(IntraMonth_Buckets,MATCH($A5491,IntraSumMonths,0),1),INDEX(BucketTable,MATCH($A5491,SumMonths,0),1))</f>
        <v>#N/A</v>
      </c>
      <c r="G5491" s="144" t="e">
        <f aca="false">INDEX(Book_Type,MATCH($B5491,Book,0),1)</f>
        <v>#N/A</v>
      </c>
      <c r="H5491" s="144" t="e">
        <f aca="false">$F5491&amp;$C5491</f>
        <v>#N/A</v>
      </c>
    </row>
    <row r="5492" customFormat="false" ht="12.75" hidden="false" customHeight="false" outlineLevel="0" collapsed="false">
      <c r="D5492" s="144"/>
      <c r="E5492" s="144"/>
      <c r="F5492" s="149" t="e">
        <f aca="false">IF(REF_DT&lt;=LastDay,INDEX(IntraMonth_Buckets,MATCH($A5492,IntraSumMonths,0),1),INDEX(BucketTable,MATCH($A5492,SumMonths,0),1))</f>
        <v>#N/A</v>
      </c>
      <c r="G5492" s="144" t="e">
        <f aca="false">INDEX(Book_Type,MATCH($B5492,Book,0),1)</f>
        <v>#N/A</v>
      </c>
      <c r="H5492" s="144" t="e">
        <f aca="false">$F5492&amp;$C5492</f>
        <v>#N/A</v>
      </c>
    </row>
    <row r="5493" customFormat="false" ht="12.75" hidden="false" customHeight="false" outlineLevel="0" collapsed="false">
      <c r="D5493" s="144"/>
      <c r="E5493" s="144"/>
      <c r="F5493" s="149" t="e">
        <f aca="false">IF(REF_DT&lt;=LastDay,INDEX(IntraMonth_Buckets,MATCH($A5493,IntraSumMonths,0),1),INDEX(BucketTable,MATCH($A5493,SumMonths,0),1))</f>
        <v>#N/A</v>
      </c>
      <c r="G5493" s="144" t="e">
        <f aca="false">INDEX(Book_Type,MATCH($B5493,Book,0),1)</f>
        <v>#N/A</v>
      </c>
      <c r="H5493" s="144" t="e">
        <f aca="false">$F5493&amp;$C5493</f>
        <v>#N/A</v>
      </c>
    </row>
    <row r="5494" customFormat="false" ht="12.75" hidden="false" customHeight="false" outlineLevel="0" collapsed="false">
      <c r="D5494" s="144"/>
      <c r="E5494" s="144"/>
      <c r="F5494" s="149" t="e">
        <f aca="false">IF(REF_DT&lt;=LastDay,INDEX(IntraMonth_Buckets,MATCH($A5494,IntraSumMonths,0),1),INDEX(BucketTable,MATCH($A5494,SumMonths,0),1))</f>
        <v>#N/A</v>
      </c>
      <c r="G5494" s="144" t="e">
        <f aca="false">INDEX(Book_Type,MATCH($B5494,Book,0),1)</f>
        <v>#N/A</v>
      </c>
      <c r="H5494" s="144" t="e">
        <f aca="false">$F5494&amp;$C5494</f>
        <v>#N/A</v>
      </c>
    </row>
    <row r="5495" customFormat="false" ht="12.75" hidden="false" customHeight="false" outlineLevel="0" collapsed="false">
      <c r="D5495" s="144"/>
      <c r="E5495" s="144"/>
      <c r="F5495" s="149" t="e">
        <f aca="false">IF(REF_DT&lt;=LastDay,INDEX(IntraMonth_Buckets,MATCH($A5495,IntraSumMonths,0),1),INDEX(BucketTable,MATCH($A5495,SumMonths,0),1))</f>
        <v>#N/A</v>
      </c>
      <c r="G5495" s="144" t="e">
        <f aca="false">INDEX(Book_Type,MATCH($B5495,Book,0),1)</f>
        <v>#N/A</v>
      </c>
      <c r="H5495" s="144" t="e">
        <f aca="false">$F5495&amp;$C5495</f>
        <v>#N/A</v>
      </c>
    </row>
    <row r="5496" customFormat="false" ht="12.75" hidden="false" customHeight="false" outlineLevel="0" collapsed="false">
      <c r="D5496" s="144"/>
      <c r="E5496" s="144"/>
      <c r="F5496" s="149" t="e">
        <f aca="false">IF(REF_DT&lt;=LastDay,INDEX(IntraMonth_Buckets,MATCH($A5496,IntraSumMonths,0),1),INDEX(BucketTable,MATCH($A5496,SumMonths,0),1))</f>
        <v>#N/A</v>
      </c>
      <c r="G5496" s="144" t="e">
        <f aca="false">INDEX(Book_Type,MATCH($B5496,Book,0),1)</f>
        <v>#N/A</v>
      </c>
      <c r="H5496" s="144" t="e">
        <f aca="false">$F5496&amp;$C5496</f>
        <v>#N/A</v>
      </c>
    </row>
    <row r="5497" customFormat="false" ht="12.75" hidden="false" customHeight="false" outlineLevel="0" collapsed="false">
      <c r="D5497" s="144"/>
      <c r="E5497" s="144"/>
      <c r="F5497" s="149" t="e">
        <f aca="false">IF(REF_DT&lt;=LastDay,INDEX(IntraMonth_Buckets,MATCH($A5497,IntraSumMonths,0),1),INDEX(BucketTable,MATCH($A5497,SumMonths,0),1))</f>
        <v>#N/A</v>
      </c>
      <c r="G5497" s="144" t="e">
        <f aca="false">INDEX(Book_Type,MATCH($B5497,Book,0),1)</f>
        <v>#N/A</v>
      </c>
      <c r="H5497" s="144" t="e">
        <f aca="false">$F5497&amp;$C5497</f>
        <v>#N/A</v>
      </c>
    </row>
    <row r="5498" customFormat="false" ht="12.75" hidden="false" customHeight="false" outlineLevel="0" collapsed="false">
      <c r="D5498" s="144"/>
      <c r="E5498" s="144"/>
      <c r="F5498" s="149" t="e">
        <f aca="false">IF(REF_DT&lt;=LastDay,INDEX(IntraMonth_Buckets,MATCH($A5498,IntraSumMonths,0),1),INDEX(BucketTable,MATCH($A5498,SumMonths,0),1))</f>
        <v>#N/A</v>
      </c>
      <c r="G5498" s="144" t="e">
        <f aca="false">INDEX(Book_Type,MATCH($B5498,Book,0),1)</f>
        <v>#N/A</v>
      </c>
      <c r="H5498" s="144" t="e">
        <f aca="false">$F5498&amp;$C5498</f>
        <v>#N/A</v>
      </c>
    </row>
    <row r="5499" customFormat="false" ht="12.75" hidden="false" customHeight="false" outlineLevel="0" collapsed="false">
      <c r="D5499" s="144"/>
      <c r="E5499" s="144"/>
      <c r="F5499" s="149" t="e">
        <f aca="false">IF(REF_DT&lt;=LastDay,INDEX(IntraMonth_Buckets,MATCH($A5499,IntraSumMonths,0),1),INDEX(BucketTable,MATCH($A5499,SumMonths,0),1))</f>
        <v>#N/A</v>
      </c>
      <c r="G5499" s="144" t="e">
        <f aca="false">INDEX(Book_Type,MATCH($B5499,Book,0),1)</f>
        <v>#N/A</v>
      </c>
      <c r="H5499" s="144" t="e">
        <f aca="false">$F5499&amp;$C5499</f>
        <v>#N/A</v>
      </c>
    </row>
    <row r="5500" customFormat="false" ht="12.75" hidden="false" customHeight="false" outlineLevel="0" collapsed="false">
      <c r="D5500" s="144"/>
      <c r="E5500" s="144"/>
      <c r="F5500" s="149" t="e">
        <f aca="false">IF(REF_DT&lt;=LastDay,INDEX(IntraMonth_Buckets,MATCH($A5500,IntraSumMonths,0),1),INDEX(BucketTable,MATCH($A5500,SumMonths,0),1))</f>
        <v>#N/A</v>
      </c>
      <c r="G5500" s="144" t="e">
        <f aca="false">INDEX(Book_Type,MATCH($B5500,Book,0),1)</f>
        <v>#N/A</v>
      </c>
      <c r="H5500" s="144" t="e">
        <f aca="false">$F5500&amp;$C5500</f>
        <v>#N/A</v>
      </c>
    </row>
    <row r="5501" customFormat="false" ht="12.75" hidden="false" customHeight="false" outlineLevel="0" collapsed="false">
      <c r="D5501" s="144"/>
      <c r="E5501" s="144"/>
      <c r="F5501" s="149" t="e">
        <f aca="false">IF(REF_DT&lt;=LastDay,INDEX(IntraMonth_Buckets,MATCH($A5501,IntraSumMonths,0),1),INDEX(BucketTable,MATCH($A5501,SumMonths,0),1))</f>
        <v>#N/A</v>
      </c>
      <c r="G5501" s="144" t="e">
        <f aca="false">INDEX(Book_Type,MATCH($B5501,Book,0),1)</f>
        <v>#N/A</v>
      </c>
      <c r="H5501" s="144" t="e">
        <f aca="false">$F5501&amp;$C5501</f>
        <v>#N/A</v>
      </c>
    </row>
    <row r="5502" customFormat="false" ht="12.75" hidden="false" customHeight="false" outlineLevel="0" collapsed="false">
      <c r="D5502" s="144"/>
      <c r="E5502" s="144"/>
      <c r="F5502" s="149" t="e">
        <f aca="false">IF(REF_DT&lt;=LastDay,INDEX(IntraMonth_Buckets,MATCH($A5502,IntraSumMonths,0),1),INDEX(BucketTable,MATCH($A5502,SumMonths,0),1))</f>
        <v>#N/A</v>
      </c>
      <c r="G5502" s="144" t="e">
        <f aca="false">INDEX(Book_Type,MATCH($B5502,Book,0),1)</f>
        <v>#N/A</v>
      </c>
      <c r="H5502" s="144" t="e">
        <f aca="false">$F5502&amp;$C5502</f>
        <v>#N/A</v>
      </c>
    </row>
    <row r="5503" customFormat="false" ht="12.75" hidden="false" customHeight="false" outlineLevel="0" collapsed="false">
      <c r="D5503" s="144"/>
      <c r="E5503" s="144"/>
      <c r="F5503" s="149" t="e">
        <f aca="false">IF(REF_DT&lt;=LastDay,INDEX(IntraMonth_Buckets,MATCH($A5503,IntraSumMonths,0),1),INDEX(BucketTable,MATCH($A5503,SumMonths,0),1))</f>
        <v>#N/A</v>
      </c>
      <c r="G5503" s="144" t="e">
        <f aca="false">INDEX(Book_Type,MATCH($B5503,Book,0),1)</f>
        <v>#N/A</v>
      </c>
      <c r="H5503" s="144" t="e">
        <f aca="false">$F5503&amp;$C5503</f>
        <v>#N/A</v>
      </c>
    </row>
    <row r="5504" customFormat="false" ht="12.75" hidden="false" customHeight="false" outlineLevel="0" collapsed="false">
      <c r="D5504" s="144"/>
      <c r="E5504" s="144"/>
      <c r="F5504" s="149" t="e">
        <f aca="false">IF(REF_DT&lt;=LastDay,INDEX(IntraMonth_Buckets,MATCH($A5504,IntraSumMonths,0),1),INDEX(BucketTable,MATCH($A5504,SumMonths,0),1))</f>
        <v>#N/A</v>
      </c>
      <c r="G5504" s="144" t="e">
        <f aca="false">INDEX(Book_Type,MATCH($B5504,Book,0),1)</f>
        <v>#N/A</v>
      </c>
      <c r="H5504" s="144" t="e">
        <f aca="false">$F5504&amp;$C5504</f>
        <v>#N/A</v>
      </c>
    </row>
    <row r="5505" customFormat="false" ht="12.75" hidden="false" customHeight="false" outlineLevel="0" collapsed="false">
      <c r="D5505" s="144"/>
      <c r="E5505" s="144"/>
      <c r="F5505" s="149" t="e">
        <f aca="false">IF(REF_DT&lt;=LastDay,INDEX(IntraMonth_Buckets,MATCH($A5505,IntraSumMonths,0),1),INDEX(BucketTable,MATCH($A5505,SumMonths,0),1))</f>
        <v>#N/A</v>
      </c>
      <c r="G5505" s="144" t="e">
        <f aca="false">INDEX(Book_Type,MATCH($B5505,Book,0),1)</f>
        <v>#N/A</v>
      </c>
      <c r="H5505" s="144" t="e">
        <f aca="false">$F5505&amp;$C5505</f>
        <v>#N/A</v>
      </c>
    </row>
    <row r="5506" customFormat="false" ht="12.75" hidden="false" customHeight="false" outlineLevel="0" collapsed="false">
      <c r="D5506" s="144"/>
      <c r="E5506" s="144"/>
      <c r="F5506" s="149" t="e">
        <f aca="false">IF(REF_DT&lt;=LastDay,INDEX(IntraMonth_Buckets,MATCH($A5506,IntraSumMonths,0),1),INDEX(BucketTable,MATCH($A5506,SumMonths,0),1))</f>
        <v>#N/A</v>
      </c>
      <c r="G5506" s="144" t="e">
        <f aca="false">INDEX(Book_Type,MATCH($B5506,Book,0),1)</f>
        <v>#N/A</v>
      </c>
      <c r="H5506" s="144" t="e">
        <f aca="false">$F5506&amp;$C5506</f>
        <v>#N/A</v>
      </c>
    </row>
    <row r="5507" customFormat="false" ht="12.75" hidden="false" customHeight="false" outlineLevel="0" collapsed="false">
      <c r="D5507" s="144"/>
      <c r="E5507" s="144"/>
      <c r="F5507" s="149" t="e">
        <f aca="false">IF(REF_DT&lt;=LastDay,INDEX(IntraMonth_Buckets,MATCH($A5507,IntraSumMonths,0),1),INDEX(BucketTable,MATCH($A5507,SumMonths,0),1))</f>
        <v>#N/A</v>
      </c>
      <c r="G5507" s="144" t="e">
        <f aca="false">INDEX(Book_Type,MATCH($B5507,Book,0),1)</f>
        <v>#N/A</v>
      </c>
      <c r="H5507" s="144" t="e">
        <f aca="false">$F5507&amp;$C5507</f>
        <v>#N/A</v>
      </c>
    </row>
    <row r="5508" customFormat="false" ht="12.75" hidden="false" customHeight="false" outlineLevel="0" collapsed="false">
      <c r="D5508" s="144"/>
      <c r="E5508" s="144"/>
      <c r="F5508" s="149" t="e">
        <f aca="false">IF(REF_DT&lt;=LastDay,INDEX(IntraMonth_Buckets,MATCH($A5508,IntraSumMonths,0),1),INDEX(BucketTable,MATCH($A5508,SumMonths,0),1))</f>
        <v>#N/A</v>
      </c>
      <c r="G5508" s="144" t="e">
        <f aca="false">INDEX(Book_Type,MATCH($B5508,Book,0),1)</f>
        <v>#N/A</v>
      </c>
      <c r="H5508" s="144" t="e">
        <f aca="false">$F5508&amp;$C5508</f>
        <v>#N/A</v>
      </c>
    </row>
    <row r="5509" customFormat="false" ht="12.75" hidden="false" customHeight="false" outlineLevel="0" collapsed="false">
      <c r="D5509" s="144"/>
      <c r="E5509" s="144"/>
      <c r="F5509" s="149" t="e">
        <f aca="false">IF(REF_DT&lt;=LastDay,INDEX(IntraMonth_Buckets,MATCH($A5509,IntraSumMonths,0),1),INDEX(BucketTable,MATCH($A5509,SumMonths,0),1))</f>
        <v>#N/A</v>
      </c>
      <c r="G5509" s="144" t="e">
        <f aca="false">INDEX(Book_Type,MATCH($B5509,Book,0),1)</f>
        <v>#N/A</v>
      </c>
      <c r="H5509" s="144" t="e">
        <f aca="false">$F5509&amp;$C5509</f>
        <v>#N/A</v>
      </c>
    </row>
    <row r="5510" customFormat="false" ht="12.75" hidden="false" customHeight="false" outlineLevel="0" collapsed="false">
      <c r="D5510" s="144"/>
      <c r="E5510" s="144"/>
      <c r="F5510" s="149" t="e">
        <f aca="false">IF(REF_DT&lt;=LastDay,INDEX(IntraMonth_Buckets,MATCH($A5510,IntraSumMonths,0),1),INDEX(BucketTable,MATCH($A5510,SumMonths,0),1))</f>
        <v>#N/A</v>
      </c>
      <c r="G5510" s="144" t="e">
        <f aca="false">INDEX(Book_Type,MATCH($B5510,Book,0),1)</f>
        <v>#N/A</v>
      </c>
      <c r="H5510" s="144" t="e">
        <f aca="false">$F5510&amp;$C5510</f>
        <v>#N/A</v>
      </c>
    </row>
    <row r="5511" customFormat="false" ht="12.75" hidden="false" customHeight="false" outlineLevel="0" collapsed="false">
      <c r="D5511" s="144"/>
      <c r="E5511" s="144"/>
      <c r="F5511" s="149" t="e">
        <f aca="false">IF(REF_DT&lt;=LastDay,INDEX(IntraMonth_Buckets,MATCH($A5511,IntraSumMonths,0),1),INDEX(BucketTable,MATCH($A5511,SumMonths,0),1))</f>
        <v>#N/A</v>
      </c>
      <c r="G5511" s="144" t="e">
        <f aca="false">INDEX(Book_Type,MATCH($B5511,Book,0),1)</f>
        <v>#N/A</v>
      </c>
      <c r="H5511" s="144" t="e">
        <f aca="false">$F5511&amp;$C5511</f>
        <v>#N/A</v>
      </c>
    </row>
    <row r="5512" customFormat="false" ht="12.75" hidden="false" customHeight="false" outlineLevel="0" collapsed="false">
      <c r="D5512" s="144"/>
      <c r="E5512" s="144"/>
      <c r="F5512" s="149" t="e">
        <f aca="false">IF(REF_DT&lt;=LastDay,INDEX(IntraMonth_Buckets,MATCH($A5512,IntraSumMonths,0),1),INDEX(BucketTable,MATCH($A5512,SumMonths,0),1))</f>
        <v>#N/A</v>
      </c>
      <c r="G5512" s="144" t="e">
        <f aca="false">INDEX(Book_Type,MATCH($B5512,Book,0),1)</f>
        <v>#N/A</v>
      </c>
      <c r="H5512" s="144" t="e">
        <f aca="false">$F5512&amp;$C5512</f>
        <v>#N/A</v>
      </c>
    </row>
    <row r="5513" customFormat="false" ht="12.75" hidden="false" customHeight="false" outlineLevel="0" collapsed="false">
      <c r="D5513" s="144"/>
      <c r="E5513" s="144"/>
      <c r="F5513" s="149" t="e">
        <f aca="false">IF(REF_DT&lt;=LastDay,INDEX(IntraMonth_Buckets,MATCH($A5513,IntraSumMonths,0),1),INDEX(BucketTable,MATCH($A5513,SumMonths,0),1))</f>
        <v>#N/A</v>
      </c>
      <c r="G5513" s="144" t="e">
        <f aca="false">INDEX(Book_Type,MATCH($B5513,Book,0),1)</f>
        <v>#N/A</v>
      </c>
      <c r="H5513" s="144" t="e">
        <f aca="false">$F5513&amp;$C5513</f>
        <v>#N/A</v>
      </c>
    </row>
    <row r="5514" customFormat="false" ht="12.75" hidden="false" customHeight="false" outlineLevel="0" collapsed="false">
      <c r="D5514" s="144"/>
      <c r="E5514" s="144"/>
      <c r="F5514" s="149" t="e">
        <f aca="false">IF(REF_DT&lt;=LastDay,INDEX(IntraMonth_Buckets,MATCH($A5514,IntraSumMonths,0),1),INDEX(BucketTable,MATCH($A5514,SumMonths,0),1))</f>
        <v>#N/A</v>
      </c>
      <c r="G5514" s="144" t="e">
        <f aca="false">INDEX(Book_Type,MATCH($B5514,Book,0),1)</f>
        <v>#N/A</v>
      </c>
      <c r="H5514" s="144" t="e">
        <f aca="false">$F5514&amp;$C5514</f>
        <v>#N/A</v>
      </c>
    </row>
    <row r="5515" customFormat="false" ht="12.75" hidden="false" customHeight="false" outlineLevel="0" collapsed="false">
      <c r="D5515" s="144"/>
      <c r="E5515" s="144"/>
      <c r="F5515" s="149" t="e">
        <f aca="false">IF(REF_DT&lt;=LastDay,INDEX(IntraMonth_Buckets,MATCH($A5515,IntraSumMonths,0),1),INDEX(BucketTable,MATCH($A5515,SumMonths,0),1))</f>
        <v>#N/A</v>
      </c>
      <c r="G5515" s="144" t="e">
        <f aca="false">INDEX(Book_Type,MATCH($B5515,Book,0),1)</f>
        <v>#N/A</v>
      </c>
      <c r="H5515" s="144" t="e">
        <f aca="false">$F5515&amp;$C5515</f>
        <v>#N/A</v>
      </c>
    </row>
    <row r="5516" customFormat="false" ht="12.75" hidden="false" customHeight="false" outlineLevel="0" collapsed="false">
      <c r="D5516" s="144"/>
      <c r="E5516" s="144"/>
      <c r="F5516" s="149" t="e">
        <f aca="false">IF(REF_DT&lt;=LastDay,INDEX(IntraMonth_Buckets,MATCH($A5516,IntraSumMonths,0),1),INDEX(BucketTable,MATCH($A5516,SumMonths,0),1))</f>
        <v>#N/A</v>
      </c>
      <c r="G5516" s="144" t="e">
        <f aca="false">INDEX(Book_Type,MATCH($B5516,Book,0),1)</f>
        <v>#N/A</v>
      </c>
      <c r="H5516" s="144" t="e">
        <f aca="false">$F5516&amp;$C5516</f>
        <v>#N/A</v>
      </c>
    </row>
    <row r="5517" customFormat="false" ht="12.75" hidden="false" customHeight="false" outlineLevel="0" collapsed="false">
      <c r="D5517" s="144"/>
      <c r="E5517" s="144"/>
      <c r="F5517" s="149" t="e">
        <f aca="false">IF(REF_DT&lt;=LastDay,INDEX(IntraMonth_Buckets,MATCH($A5517,IntraSumMonths,0),1),INDEX(BucketTable,MATCH($A5517,SumMonths,0),1))</f>
        <v>#N/A</v>
      </c>
      <c r="G5517" s="144" t="e">
        <f aca="false">INDEX(Book_Type,MATCH($B5517,Book,0),1)</f>
        <v>#N/A</v>
      </c>
      <c r="H5517" s="144" t="e">
        <f aca="false">$F5517&amp;$C5517</f>
        <v>#N/A</v>
      </c>
    </row>
    <row r="5518" customFormat="false" ht="12.75" hidden="false" customHeight="false" outlineLevel="0" collapsed="false">
      <c r="D5518" s="144"/>
      <c r="E5518" s="144"/>
      <c r="F5518" s="149" t="e">
        <f aca="false">IF(REF_DT&lt;=LastDay,INDEX(IntraMonth_Buckets,MATCH($A5518,IntraSumMonths,0),1),INDEX(BucketTable,MATCH($A5518,SumMonths,0),1))</f>
        <v>#N/A</v>
      </c>
      <c r="G5518" s="144" t="e">
        <f aca="false">INDEX(Book_Type,MATCH($B5518,Book,0),1)</f>
        <v>#N/A</v>
      </c>
      <c r="H5518" s="144" t="e">
        <f aca="false">$F5518&amp;$C5518</f>
        <v>#N/A</v>
      </c>
    </row>
    <row r="5519" customFormat="false" ht="12.75" hidden="false" customHeight="false" outlineLevel="0" collapsed="false">
      <c r="D5519" s="144"/>
      <c r="E5519" s="144"/>
      <c r="F5519" s="149" t="e">
        <f aca="false">IF(REF_DT&lt;=LastDay,INDEX(IntraMonth_Buckets,MATCH($A5519,IntraSumMonths,0),1),INDEX(BucketTable,MATCH($A5519,SumMonths,0),1))</f>
        <v>#N/A</v>
      </c>
      <c r="G5519" s="144" t="e">
        <f aca="false">INDEX(Book_Type,MATCH($B5519,Book,0),1)</f>
        <v>#N/A</v>
      </c>
      <c r="H5519" s="144" t="e">
        <f aca="false">$F5519&amp;$C5519</f>
        <v>#N/A</v>
      </c>
    </row>
    <row r="5520" customFormat="false" ht="12.75" hidden="false" customHeight="false" outlineLevel="0" collapsed="false">
      <c r="D5520" s="144"/>
      <c r="E5520" s="144"/>
      <c r="F5520" s="149" t="e">
        <f aca="false">IF(REF_DT&lt;=LastDay,INDEX(IntraMonth_Buckets,MATCH($A5520,IntraSumMonths,0),1),INDEX(BucketTable,MATCH($A5520,SumMonths,0),1))</f>
        <v>#N/A</v>
      </c>
      <c r="G5520" s="144" t="e">
        <f aca="false">INDEX(Book_Type,MATCH($B5520,Book,0),1)</f>
        <v>#N/A</v>
      </c>
      <c r="H5520" s="144" t="e">
        <f aca="false">$F5520&amp;$C5520</f>
        <v>#N/A</v>
      </c>
    </row>
    <row r="5521" customFormat="false" ht="12.75" hidden="false" customHeight="false" outlineLevel="0" collapsed="false">
      <c r="D5521" s="144"/>
      <c r="E5521" s="144"/>
      <c r="F5521" s="149" t="e">
        <f aca="false">IF(REF_DT&lt;=LastDay,INDEX(IntraMonth_Buckets,MATCH($A5521,IntraSumMonths,0),1),INDEX(BucketTable,MATCH($A5521,SumMonths,0),1))</f>
        <v>#N/A</v>
      </c>
      <c r="G5521" s="144" t="e">
        <f aca="false">INDEX(Book_Type,MATCH($B5521,Book,0),1)</f>
        <v>#N/A</v>
      </c>
      <c r="H5521" s="144" t="e">
        <f aca="false">$F5521&amp;$C5521</f>
        <v>#N/A</v>
      </c>
    </row>
    <row r="5522" customFormat="false" ht="12.75" hidden="false" customHeight="false" outlineLevel="0" collapsed="false">
      <c r="D5522" s="144"/>
      <c r="E5522" s="144"/>
      <c r="F5522" s="149" t="e">
        <f aca="false">IF(REF_DT&lt;=LastDay,INDEX(IntraMonth_Buckets,MATCH($A5522,IntraSumMonths,0),1),INDEX(BucketTable,MATCH($A5522,SumMonths,0),1))</f>
        <v>#N/A</v>
      </c>
      <c r="G5522" s="144" t="e">
        <f aca="false">INDEX(Book_Type,MATCH($B5522,Book,0),1)</f>
        <v>#N/A</v>
      </c>
      <c r="H5522" s="144" t="e">
        <f aca="false">$F5522&amp;$C5522</f>
        <v>#N/A</v>
      </c>
    </row>
    <row r="5523" customFormat="false" ht="12.75" hidden="false" customHeight="false" outlineLevel="0" collapsed="false">
      <c r="D5523" s="144"/>
      <c r="E5523" s="144"/>
      <c r="F5523" s="149" t="e">
        <f aca="false">IF(REF_DT&lt;=LastDay,INDEX(IntraMonth_Buckets,MATCH($A5523,IntraSumMonths,0),1),INDEX(BucketTable,MATCH($A5523,SumMonths,0),1))</f>
        <v>#N/A</v>
      </c>
      <c r="G5523" s="144" t="e">
        <f aca="false">INDEX(Book_Type,MATCH($B5523,Book,0),1)</f>
        <v>#N/A</v>
      </c>
      <c r="H5523" s="144" t="e">
        <f aca="false">$F5523&amp;$C5523</f>
        <v>#N/A</v>
      </c>
    </row>
    <row r="5524" customFormat="false" ht="12.75" hidden="false" customHeight="false" outlineLevel="0" collapsed="false">
      <c r="D5524" s="144"/>
      <c r="E5524" s="144"/>
      <c r="F5524" s="149" t="e">
        <f aca="false">IF(REF_DT&lt;=LastDay,INDEX(IntraMonth_Buckets,MATCH($A5524,IntraSumMonths,0),1),INDEX(BucketTable,MATCH($A5524,SumMonths,0),1))</f>
        <v>#N/A</v>
      </c>
      <c r="G5524" s="144" t="e">
        <f aca="false">INDEX(Book_Type,MATCH($B5524,Book,0),1)</f>
        <v>#N/A</v>
      </c>
      <c r="H5524" s="144" t="e">
        <f aca="false">$F5524&amp;$C5524</f>
        <v>#N/A</v>
      </c>
    </row>
    <row r="5525" customFormat="false" ht="12.75" hidden="false" customHeight="false" outlineLevel="0" collapsed="false">
      <c r="D5525" s="144"/>
      <c r="E5525" s="144"/>
      <c r="F5525" s="149" t="e">
        <f aca="false">IF(REF_DT&lt;=LastDay,INDEX(IntraMonth_Buckets,MATCH($A5525,IntraSumMonths,0),1),INDEX(BucketTable,MATCH($A5525,SumMonths,0),1))</f>
        <v>#N/A</v>
      </c>
      <c r="G5525" s="144" t="e">
        <f aca="false">INDEX(Book_Type,MATCH($B5525,Book,0),1)</f>
        <v>#N/A</v>
      </c>
      <c r="H5525" s="144" t="e">
        <f aca="false">$F5525&amp;$C5525</f>
        <v>#N/A</v>
      </c>
    </row>
    <row r="5526" customFormat="false" ht="12.75" hidden="false" customHeight="false" outlineLevel="0" collapsed="false">
      <c r="D5526" s="144"/>
      <c r="E5526" s="144"/>
      <c r="F5526" s="149" t="e">
        <f aca="false">IF(REF_DT&lt;=LastDay,INDEX(IntraMonth_Buckets,MATCH($A5526,IntraSumMonths,0),1),INDEX(BucketTable,MATCH($A5526,SumMonths,0),1))</f>
        <v>#N/A</v>
      </c>
      <c r="G5526" s="144" t="e">
        <f aca="false">INDEX(Book_Type,MATCH($B5526,Book,0),1)</f>
        <v>#N/A</v>
      </c>
      <c r="H5526" s="144" t="e">
        <f aca="false">$F5526&amp;$C5526</f>
        <v>#N/A</v>
      </c>
    </row>
    <row r="5527" customFormat="false" ht="12.75" hidden="false" customHeight="false" outlineLevel="0" collapsed="false">
      <c r="D5527" s="144"/>
      <c r="E5527" s="144"/>
      <c r="F5527" s="149" t="e">
        <f aca="false">IF(REF_DT&lt;=LastDay,INDEX(IntraMonth_Buckets,MATCH($A5527,IntraSumMonths,0),1),INDEX(BucketTable,MATCH($A5527,SumMonths,0),1))</f>
        <v>#N/A</v>
      </c>
      <c r="G5527" s="144" t="e">
        <f aca="false">INDEX(Book_Type,MATCH($B5527,Book,0),1)</f>
        <v>#N/A</v>
      </c>
      <c r="H5527" s="144" t="e">
        <f aca="false">$F5527&amp;$C5527</f>
        <v>#N/A</v>
      </c>
    </row>
    <row r="5528" customFormat="false" ht="12.75" hidden="false" customHeight="false" outlineLevel="0" collapsed="false">
      <c r="D5528" s="144"/>
      <c r="E5528" s="144"/>
      <c r="F5528" s="149" t="e">
        <f aca="false">IF(REF_DT&lt;=LastDay,INDEX(IntraMonth_Buckets,MATCH($A5528,IntraSumMonths,0),1),INDEX(BucketTable,MATCH($A5528,SumMonths,0),1))</f>
        <v>#N/A</v>
      </c>
      <c r="G5528" s="144" t="e">
        <f aca="false">INDEX(Book_Type,MATCH($B5528,Book,0),1)</f>
        <v>#N/A</v>
      </c>
      <c r="H5528" s="144" t="e">
        <f aca="false">$F5528&amp;$C5528</f>
        <v>#N/A</v>
      </c>
    </row>
    <row r="5529" customFormat="false" ht="12.75" hidden="false" customHeight="false" outlineLevel="0" collapsed="false">
      <c r="D5529" s="144"/>
      <c r="E5529" s="144"/>
      <c r="F5529" s="149" t="e">
        <f aca="false">IF(REF_DT&lt;=LastDay,INDEX(IntraMonth_Buckets,MATCH($A5529,IntraSumMonths,0),1),INDEX(BucketTable,MATCH($A5529,SumMonths,0),1))</f>
        <v>#N/A</v>
      </c>
      <c r="G5529" s="144" t="e">
        <f aca="false">INDEX(Book_Type,MATCH($B5529,Book,0),1)</f>
        <v>#N/A</v>
      </c>
      <c r="H5529" s="144" t="e">
        <f aca="false">$F5529&amp;$C5529</f>
        <v>#N/A</v>
      </c>
    </row>
    <row r="5530" customFormat="false" ht="12.75" hidden="false" customHeight="false" outlineLevel="0" collapsed="false">
      <c r="D5530" s="144"/>
      <c r="E5530" s="144"/>
      <c r="F5530" s="149" t="e">
        <f aca="false">IF(REF_DT&lt;=LastDay,INDEX(IntraMonth_Buckets,MATCH($A5530,IntraSumMonths,0),1),INDEX(BucketTable,MATCH($A5530,SumMonths,0),1))</f>
        <v>#N/A</v>
      </c>
      <c r="G5530" s="144" t="e">
        <f aca="false">INDEX(Book_Type,MATCH($B5530,Book,0),1)</f>
        <v>#N/A</v>
      </c>
      <c r="H5530" s="144" t="e">
        <f aca="false">$F5530&amp;$C5530</f>
        <v>#N/A</v>
      </c>
    </row>
    <row r="5531" customFormat="false" ht="12.75" hidden="false" customHeight="false" outlineLevel="0" collapsed="false">
      <c r="D5531" s="144"/>
      <c r="E5531" s="144"/>
      <c r="F5531" s="149" t="e">
        <f aca="false">IF(REF_DT&lt;=LastDay,INDEX(IntraMonth_Buckets,MATCH($A5531,IntraSumMonths,0),1),INDEX(BucketTable,MATCH($A5531,SumMonths,0),1))</f>
        <v>#N/A</v>
      </c>
      <c r="G5531" s="144" t="e">
        <f aca="false">INDEX(Book_Type,MATCH($B5531,Book,0),1)</f>
        <v>#N/A</v>
      </c>
      <c r="H5531" s="144" t="e">
        <f aca="false">$F5531&amp;$C5531</f>
        <v>#N/A</v>
      </c>
    </row>
    <row r="5532" customFormat="false" ht="12.75" hidden="false" customHeight="false" outlineLevel="0" collapsed="false">
      <c r="D5532" s="144"/>
      <c r="E5532" s="144"/>
      <c r="F5532" s="149" t="e">
        <f aca="false">IF(REF_DT&lt;=LastDay,INDEX(IntraMonth_Buckets,MATCH($A5532,IntraSumMonths,0),1),INDEX(BucketTable,MATCH($A5532,SumMonths,0),1))</f>
        <v>#N/A</v>
      </c>
      <c r="G5532" s="144" t="e">
        <f aca="false">INDEX(Book_Type,MATCH($B5532,Book,0),1)</f>
        <v>#N/A</v>
      </c>
      <c r="H5532" s="144" t="e">
        <f aca="false">$F5532&amp;$C5532</f>
        <v>#N/A</v>
      </c>
    </row>
    <row r="5533" customFormat="false" ht="12.75" hidden="false" customHeight="false" outlineLevel="0" collapsed="false">
      <c r="D5533" s="144"/>
      <c r="E5533" s="144"/>
      <c r="F5533" s="149" t="e">
        <f aca="false">IF(REF_DT&lt;=LastDay,INDEX(IntraMonth_Buckets,MATCH($A5533,IntraSumMonths,0),1),INDEX(BucketTable,MATCH($A5533,SumMonths,0),1))</f>
        <v>#N/A</v>
      </c>
      <c r="G5533" s="144" t="e">
        <f aca="false">INDEX(Book_Type,MATCH($B5533,Book,0),1)</f>
        <v>#N/A</v>
      </c>
      <c r="H5533" s="144" t="e">
        <f aca="false">$F5533&amp;$C5533</f>
        <v>#N/A</v>
      </c>
    </row>
    <row r="5534" customFormat="false" ht="12.75" hidden="false" customHeight="false" outlineLevel="0" collapsed="false">
      <c r="D5534" s="144"/>
      <c r="E5534" s="144"/>
      <c r="F5534" s="149" t="e">
        <f aca="false">IF(REF_DT&lt;=LastDay,INDEX(IntraMonth_Buckets,MATCH($A5534,IntraSumMonths,0),1),INDEX(BucketTable,MATCH($A5534,SumMonths,0),1))</f>
        <v>#N/A</v>
      </c>
      <c r="G5534" s="144" t="e">
        <f aca="false">INDEX(Book_Type,MATCH($B5534,Book,0),1)</f>
        <v>#N/A</v>
      </c>
      <c r="H5534" s="144" t="e">
        <f aca="false">$F5534&amp;$C5534</f>
        <v>#N/A</v>
      </c>
    </row>
    <row r="5535" customFormat="false" ht="12.75" hidden="false" customHeight="false" outlineLevel="0" collapsed="false">
      <c r="D5535" s="144"/>
      <c r="E5535" s="144"/>
      <c r="F5535" s="149" t="e">
        <f aca="false">IF(REF_DT&lt;=LastDay,INDEX(IntraMonth_Buckets,MATCH($A5535,IntraSumMonths,0),1),INDEX(BucketTable,MATCH($A5535,SumMonths,0),1))</f>
        <v>#N/A</v>
      </c>
      <c r="G5535" s="144" t="e">
        <f aca="false">INDEX(Book_Type,MATCH($B5535,Book,0),1)</f>
        <v>#N/A</v>
      </c>
      <c r="H5535" s="144" t="e">
        <f aca="false">$F5535&amp;$C5535</f>
        <v>#N/A</v>
      </c>
    </row>
    <row r="5536" customFormat="false" ht="12.75" hidden="false" customHeight="false" outlineLevel="0" collapsed="false">
      <c r="D5536" s="144"/>
      <c r="E5536" s="144"/>
      <c r="F5536" s="149" t="e">
        <f aca="false">IF(REF_DT&lt;=LastDay,INDEX(IntraMonth_Buckets,MATCH($A5536,IntraSumMonths,0),1),INDEX(BucketTable,MATCH($A5536,SumMonths,0),1))</f>
        <v>#N/A</v>
      </c>
      <c r="G5536" s="144" t="e">
        <f aca="false">INDEX(Book_Type,MATCH($B5536,Book,0),1)</f>
        <v>#N/A</v>
      </c>
      <c r="H5536" s="144" t="e">
        <f aca="false">$F5536&amp;$C5536</f>
        <v>#N/A</v>
      </c>
    </row>
    <row r="5537" customFormat="false" ht="12.75" hidden="false" customHeight="false" outlineLevel="0" collapsed="false">
      <c r="D5537" s="144"/>
      <c r="E5537" s="144"/>
      <c r="F5537" s="149" t="e">
        <f aca="false">IF(REF_DT&lt;=LastDay,INDEX(IntraMonth_Buckets,MATCH($A5537,IntraSumMonths,0),1),INDEX(BucketTable,MATCH($A5537,SumMonths,0),1))</f>
        <v>#N/A</v>
      </c>
      <c r="G5537" s="144" t="e">
        <f aca="false">INDEX(Book_Type,MATCH($B5537,Book,0),1)</f>
        <v>#N/A</v>
      </c>
      <c r="H5537" s="144" t="e">
        <f aca="false">$F5537&amp;$C5537</f>
        <v>#N/A</v>
      </c>
    </row>
    <row r="5538" customFormat="false" ht="12.75" hidden="false" customHeight="false" outlineLevel="0" collapsed="false">
      <c r="D5538" s="144"/>
      <c r="E5538" s="144"/>
      <c r="F5538" s="149" t="e">
        <f aca="false">IF(REF_DT&lt;=LastDay,INDEX(IntraMonth_Buckets,MATCH($A5538,IntraSumMonths,0),1),INDEX(BucketTable,MATCH($A5538,SumMonths,0),1))</f>
        <v>#N/A</v>
      </c>
      <c r="G5538" s="144" t="e">
        <f aca="false">INDEX(Book_Type,MATCH($B5538,Book,0),1)</f>
        <v>#N/A</v>
      </c>
      <c r="H5538" s="144" t="e">
        <f aca="false">$F5538&amp;$C5538</f>
        <v>#N/A</v>
      </c>
    </row>
    <row r="5539" customFormat="false" ht="12.75" hidden="false" customHeight="false" outlineLevel="0" collapsed="false">
      <c r="D5539" s="144"/>
      <c r="E5539" s="144"/>
      <c r="F5539" s="149" t="e">
        <f aca="false">IF(REF_DT&lt;=LastDay,INDEX(IntraMonth_Buckets,MATCH($A5539,IntraSumMonths,0),1),INDEX(BucketTable,MATCH($A5539,SumMonths,0),1))</f>
        <v>#N/A</v>
      </c>
      <c r="G5539" s="144" t="e">
        <f aca="false">INDEX(Book_Type,MATCH($B5539,Book,0),1)</f>
        <v>#N/A</v>
      </c>
      <c r="H5539" s="144" t="e">
        <f aca="false">$F5539&amp;$C5539</f>
        <v>#N/A</v>
      </c>
    </row>
    <row r="5540" customFormat="false" ht="12.75" hidden="false" customHeight="false" outlineLevel="0" collapsed="false">
      <c r="D5540" s="144"/>
      <c r="E5540" s="144"/>
      <c r="F5540" s="149" t="e">
        <f aca="false">IF(REF_DT&lt;=LastDay,INDEX(IntraMonth_Buckets,MATCH($A5540,IntraSumMonths,0),1),INDEX(BucketTable,MATCH($A5540,SumMonths,0),1))</f>
        <v>#N/A</v>
      </c>
      <c r="G5540" s="144" t="e">
        <f aca="false">INDEX(Book_Type,MATCH($B5540,Book,0),1)</f>
        <v>#N/A</v>
      </c>
      <c r="H5540" s="144" t="e">
        <f aca="false">$F5540&amp;$C5540</f>
        <v>#N/A</v>
      </c>
    </row>
    <row r="5541" customFormat="false" ht="12.75" hidden="false" customHeight="false" outlineLevel="0" collapsed="false">
      <c r="D5541" s="144"/>
      <c r="E5541" s="144"/>
      <c r="F5541" s="149" t="e">
        <f aca="false">IF(REF_DT&lt;=LastDay,INDEX(IntraMonth_Buckets,MATCH($A5541,IntraSumMonths,0),1),INDEX(BucketTable,MATCH($A5541,SumMonths,0),1))</f>
        <v>#N/A</v>
      </c>
      <c r="G5541" s="144" t="e">
        <f aca="false">INDEX(Book_Type,MATCH($B5541,Book,0),1)</f>
        <v>#N/A</v>
      </c>
      <c r="H5541" s="144" t="e">
        <f aca="false">$F5541&amp;$C5541</f>
        <v>#N/A</v>
      </c>
    </row>
    <row r="5542" customFormat="false" ht="12.75" hidden="false" customHeight="false" outlineLevel="0" collapsed="false">
      <c r="D5542" s="144"/>
      <c r="E5542" s="144"/>
      <c r="F5542" s="149" t="e">
        <f aca="false">IF(REF_DT&lt;=LastDay,INDEX(IntraMonth_Buckets,MATCH($A5542,IntraSumMonths,0),1),INDEX(BucketTable,MATCH($A5542,SumMonths,0),1))</f>
        <v>#N/A</v>
      </c>
      <c r="G5542" s="144" t="e">
        <f aca="false">INDEX(Book_Type,MATCH($B5542,Book,0),1)</f>
        <v>#N/A</v>
      </c>
      <c r="H5542" s="144" t="e">
        <f aca="false">$F5542&amp;$C5542</f>
        <v>#N/A</v>
      </c>
    </row>
    <row r="5543" customFormat="false" ht="12.75" hidden="false" customHeight="false" outlineLevel="0" collapsed="false">
      <c r="D5543" s="144"/>
      <c r="E5543" s="144"/>
      <c r="F5543" s="149" t="e">
        <f aca="false">IF(REF_DT&lt;=LastDay,INDEX(IntraMonth_Buckets,MATCH($A5543,IntraSumMonths,0),1),INDEX(BucketTable,MATCH($A5543,SumMonths,0),1))</f>
        <v>#N/A</v>
      </c>
      <c r="G5543" s="144" t="e">
        <f aca="false">INDEX(Book_Type,MATCH($B5543,Book,0),1)</f>
        <v>#N/A</v>
      </c>
      <c r="H5543" s="144" t="e">
        <f aca="false">$F5543&amp;$C5543</f>
        <v>#N/A</v>
      </c>
    </row>
    <row r="5544" customFormat="false" ht="12.75" hidden="false" customHeight="false" outlineLevel="0" collapsed="false">
      <c r="D5544" s="144"/>
      <c r="E5544" s="144"/>
      <c r="F5544" s="149" t="e">
        <f aca="false">IF(REF_DT&lt;=LastDay,INDEX(IntraMonth_Buckets,MATCH($A5544,IntraSumMonths,0),1),INDEX(BucketTable,MATCH($A5544,SumMonths,0),1))</f>
        <v>#N/A</v>
      </c>
      <c r="G5544" s="144" t="e">
        <f aca="false">INDEX(Book_Type,MATCH($B5544,Book,0),1)</f>
        <v>#N/A</v>
      </c>
      <c r="H5544" s="144" t="e">
        <f aca="false">$F5544&amp;$C5544</f>
        <v>#N/A</v>
      </c>
    </row>
    <row r="5545" customFormat="false" ht="12.75" hidden="false" customHeight="false" outlineLevel="0" collapsed="false">
      <c r="D5545" s="144"/>
      <c r="E5545" s="144"/>
      <c r="F5545" s="149" t="e">
        <f aca="false">IF(REF_DT&lt;=LastDay,INDEX(IntraMonth_Buckets,MATCH($A5545,IntraSumMonths,0),1),INDEX(BucketTable,MATCH($A5545,SumMonths,0),1))</f>
        <v>#N/A</v>
      </c>
      <c r="G5545" s="144" t="e">
        <f aca="false">INDEX(Book_Type,MATCH($B5545,Book,0),1)</f>
        <v>#N/A</v>
      </c>
      <c r="H5545" s="144" t="e">
        <f aca="false">$F5545&amp;$C5545</f>
        <v>#N/A</v>
      </c>
    </row>
    <row r="5546" customFormat="false" ht="12.75" hidden="false" customHeight="false" outlineLevel="0" collapsed="false">
      <c r="D5546" s="144"/>
      <c r="E5546" s="144"/>
      <c r="F5546" s="149" t="e">
        <f aca="false">IF(REF_DT&lt;=LastDay,INDEX(IntraMonth_Buckets,MATCH($A5546,IntraSumMonths,0),1),INDEX(BucketTable,MATCH($A5546,SumMonths,0),1))</f>
        <v>#N/A</v>
      </c>
      <c r="G5546" s="144" t="e">
        <f aca="false">INDEX(Book_Type,MATCH($B5546,Book,0),1)</f>
        <v>#N/A</v>
      </c>
      <c r="H5546" s="144" t="e">
        <f aca="false">$F5546&amp;$C5546</f>
        <v>#N/A</v>
      </c>
    </row>
    <row r="5547" customFormat="false" ht="12.75" hidden="false" customHeight="false" outlineLevel="0" collapsed="false">
      <c r="D5547" s="144"/>
      <c r="E5547" s="144"/>
      <c r="F5547" s="149" t="e">
        <f aca="false">IF(REF_DT&lt;=LastDay,INDEX(IntraMonth_Buckets,MATCH($A5547,IntraSumMonths,0),1),INDEX(BucketTable,MATCH($A5547,SumMonths,0),1))</f>
        <v>#N/A</v>
      </c>
      <c r="G5547" s="144" t="e">
        <f aca="false">INDEX(Book_Type,MATCH($B5547,Book,0),1)</f>
        <v>#N/A</v>
      </c>
      <c r="H5547" s="144" t="e">
        <f aca="false">$F5547&amp;$C5547</f>
        <v>#N/A</v>
      </c>
    </row>
    <row r="5548" customFormat="false" ht="12.75" hidden="false" customHeight="false" outlineLevel="0" collapsed="false">
      <c r="D5548" s="144"/>
      <c r="E5548" s="144"/>
      <c r="F5548" s="149" t="e">
        <f aca="false">IF(REF_DT&lt;=LastDay,INDEX(IntraMonth_Buckets,MATCH($A5548,IntraSumMonths,0),1),INDEX(BucketTable,MATCH($A5548,SumMonths,0),1))</f>
        <v>#N/A</v>
      </c>
      <c r="G5548" s="144" t="e">
        <f aca="false">INDEX(Book_Type,MATCH($B5548,Book,0),1)</f>
        <v>#N/A</v>
      </c>
      <c r="H5548" s="144" t="e">
        <f aca="false">$F5548&amp;$C5548</f>
        <v>#N/A</v>
      </c>
    </row>
    <row r="5549" customFormat="false" ht="12.75" hidden="false" customHeight="false" outlineLevel="0" collapsed="false">
      <c r="D5549" s="144"/>
      <c r="E5549" s="144"/>
      <c r="F5549" s="149" t="e">
        <f aca="false">IF(REF_DT&lt;=LastDay,INDEX(IntraMonth_Buckets,MATCH($A5549,IntraSumMonths,0),1),INDEX(BucketTable,MATCH($A5549,SumMonths,0),1))</f>
        <v>#N/A</v>
      </c>
      <c r="G5549" s="144" t="e">
        <f aca="false">INDEX(Book_Type,MATCH($B5549,Book,0),1)</f>
        <v>#N/A</v>
      </c>
      <c r="H5549" s="144" t="e">
        <f aca="false">$F5549&amp;$C5549</f>
        <v>#N/A</v>
      </c>
    </row>
    <row r="5550" customFormat="false" ht="12.75" hidden="false" customHeight="false" outlineLevel="0" collapsed="false">
      <c r="D5550" s="144"/>
      <c r="E5550" s="144"/>
      <c r="F5550" s="149" t="e">
        <f aca="false">IF(REF_DT&lt;=LastDay,INDEX(IntraMonth_Buckets,MATCH($A5550,IntraSumMonths,0),1),INDEX(BucketTable,MATCH($A5550,SumMonths,0),1))</f>
        <v>#N/A</v>
      </c>
      <c r="G5550" s="144" t="e">
        <f aca="false">INDEX(Book_Type,MATCH($B5550,Book,0),1)</f>
        <v>#N/A</v>
      </c>
      <c r="H5550" s="144" t="e">
        <f aca="false">$F5550&amp;$C5550</f>
        <v>#N/A</v>
      </c>
    </row>
    <row r="5551" customFormat="false" ht="12.75" hidden="false" customHeight="false" outlineLevel="0" collapsed="false">
      <c r="D5551" s="144"/>
      <c r="E5551" s="144"/>
      <c r="F5551" s="149" t="e">
        <f aca="false">IF(REF_DT&lt;=LastDay,INDEX(IntraMonth_Buckets,MATCH($A5551,IntraSumMonths,0),1),INDEX(BucketTable,MATCH($A5551,SumMonths,0),1))</f>
        <v>#N/A</v>
      </c>
      <c r="G5551" s="144" t="e">
        <f aca="false">INDEX(Book_Type,MATCH($B5551,Book,0),1)</f>
        <v>#N/A</v>
      </c>
      <c r="H5551" s="144" t="e">
        <f aca="false">$F5551&amp;$C5551</f>
        <v>#N/A</v>
      </c>
    </row>
    <row r="5552" customFormat="false" ht="12.75" hidden="false" customHeight="false" outlineLevel="0" collapsed="false">
      <c r="D5552" s="144"/>
      <c r="E5552" s="144"/>
      <c r="F5552" s="149" t="e">
        <f aca="false">IF(REF_DT&lt;=LastDay,INDEX(IntraMonth_Buckets,MATCH($A5552,IntraSumMonths,0),1),INDEX(BucketTable,MATCH($A5552,SumMonths,0),1))</f>
        <v>#N/A</v>
      </c>
      <c r="G5552" s="144" t="e">
        <f aca="false">INDEX(Book_Type,MATCH($B5552,Book,0),1)</f>
        <v>#N/A</v>
      </c>
      <c r="H5552" s="144" t="e">
        <f aca="false">$F5552&amp;$C5552</f>
        <v>#N/A</v>
      </c>
    </row>
    <row r="5553" customFormat="false" ht="12.75" hidden="false" customHeight="false" outlineLevel="0" collapsed="false">
      <c r="D5553" s="144"/>
      <c r="E5553" s="144"/>
      <c r="F5553" s="149" t="e">
        <f aca="false">IF(REF_DT&lt;=LastDay,INDEX(IntraMonth_Buckets,MATCH($A5553,IntraSumMonths,0),1),INDEX(BucketTable,MATCH($A5553,SumMonths,0),1))</f>
        <v>#N/A</v>
      </c>
      <c r="G5553" s="144" t="e">
        <f aca="false">INDEX(Book_Type,MATCH($B5553,Book,0),1)</f>
        <v>#N/A</v>
      </c>
      <c r="H5553" s="144" t="e">
        <f aca="false">$F5553&amp;$C5553</f>
        <v>#N/A</v>
      </c>
    </row>
    <row r="5554" customFormat="false" ht="12.75" hidden="false" customHeight="false" outlineLevel="0" collapsed="false">
      <c r="D5554" s="144"/>
      <c r="E5554" s="144"/>
      <c r="F5554" s="149" t="e">
        <f aca="false">IF(REF_DT&lt;=LastDay,INDEX(IntraMonth_Buckets,MATCH($A5554,IntraSumMonths,0),1),INDEX(BucketTable,MATCH($A5554,SumMonths,0),1))</f>
        <v>#N/A</v>
      </c>
      <c r="G5554" s="144" t="e">
        <f aca="false">INDEX(Book_Type,MATCH($B5554,Book,0),1)</f>
        <v>#N/A</v>
      </c>
      <c r="H5554" s="144" t="e">
        <f aca="false">$F5554&amp;$C5554</f>
        <v>#N/A</v>
      </c>
    </row>
    <row r="5555" customFormat="false" ht="12.75" hidden="false" customHeight="false" outlineLevel="0" collapsed="false">
      <c r="D5555" s="144"/>
      <c r="E5555" s="144"/>
      <c r="F5555" s="149" t="e">
        <f aca="false">IF(REF_DT&lt;=LastDay,INDEX(IntraMonth_Buckets,MATCH($A5555,IntraSumMonths,0),1),INDEX(BucketTable,MATCH($A5555,SumMonths,0),1))</f>
        <v>#N/A</v>
      </c>
      <c r="G5555" s="144" t="e">
        <f aca="false">INDEX(Book_Type,MATCH($B5555,Book,0),1)</f>
        <v>#N/A</v>
      </c>
      <c r="H5555" s="144" t="e">
        <f aca="false">$F5555&amp;$C5555</f>
        <v>#N/A</v>
      </c>
    </row>
    <row r="5556" customFormat="false" ht="12.75" hidden="false" customHeight="false" outlineLevel="0" collapsed="false">
      <c r="D5556" s="144"/>
      <c r="E5556" s="144"/>
      <c r="F5556" s="149" t="e">
        <f aca="false">IF(REF_DT&lt;=LastDay,INDEX(IntraMonth_Buckets,MATCH($A5556,IntraSumMonths,0),1),INDEX(BucketTable,MATCH($A5556,SumMonths,0),1))</f>
        <v>#N/A</v>
      </c>
      <c r="G5556" s="144" t="e">
        <f aca="false">INDEX(Book_Type,MATCH($B5556,Book,0),1)</f>
        <v>#N/A</v>
      </c>
      <c r="H5556" s="144" t="e">
        <f aca="false">$F5556&amp;$C5556</f>
        <v>#N/A</v>
      </c>
    </row>
    <row r="5557" customFormat="false" ht="12.75" hidden="false" customHeight="false" outlineLevel="0" collapsed="false">
      <c r="D5557" s="144"/>
      <c r="E5557" s="144"/>
      <c r="F5557" s="149" t="e">
        <f aca="false">IF(REF_DT&lt;=LastDay,INDEX(IntraMonth_Buckets,MATCH($A5557,IntraSumMonths,0),1),INDEX(BucketTable,MATCH($A5557,SumMonths,0),1))</f>
        <v>#N/A</v>
      </c>
      <c r="G5557" s="144" t="e">
        <f aca="false">INDEX(Book_Type,MATCH($B5557,Book,0),1)</f>
        <v>#N/A</v>
      </c>
      <c r="H5557" s="144" t="e">
        <f aca="false">$F5557&amp;$C5557</f>
        <v>#N/A</v>
      </c>
    </row>
    <row r="5558" customFormat="false" ht="12.75" hidden="false" customHeight="false" outlineLevel="0" collapsed="false">
      <c r="D5558" s="144"/>
      <c r="E5558" s="144"/>
      <c r="F5558" s="149" t="e">
        <f aca="false">IF(REF_DT&lt;=LastDay,INDEX(IntraMonth_Buckets,MATCH($A5558,IntraSumMonths,0),1),INDEX(BucketTable,MATCH($A5558,SumMonths,0),1))</f>
        <v>#N/A</v>
      </c>
      <c r="G5558" s="144" t="e">
        <f aca="false">INDEX(Book_Type,MATCH($B5558,Book,0),1)</f>
        <v>#N/A</v>
      </c>
      <c r="H5558" s="144" t="e">
        <f aca="false">$F5558&amp;$C5558</f>
        <v>#N/A</v>
      </c>
    </row>
    <row r="5559" customFormat="false" ht="12.75" hidden="false" customHeight="false" outlineLevel="0" collapsed="false">
      <c r="D5559" s="144"/>
      <c r="E5559" s="144"/>
      <c r="F5559" s="149" t="e">
        <f aca="false">IF(REF_DT&lt;=LastDay,INDEX(IntraMonth_Buckets,MATCH($A5559,IntraSumMonths,0),1),INDEX(BucketTable,MATCH($A5559,SumMonths,0),1))</f>
        <v>#N/A</v>
      </c>
      <c r="G5559" s="144" t="e">
        <f aca="false">INDEX(Book_Type,MATCH($B5559,Book,0),1)</f>
        <v>#N/A</v>
      </c>
      <c r="H5559" s="144" t="e">
        <f aca="false">$F5559&amp;$C5559</f>
        <v>#N/A</v>
      </c>
    </row>
    <row r="5560" customFormat="false" ht="12.75" hidden="false" customHeight="false" outlineLevel="0" collapsed="false">
      <c r="D5560" s="144"/>
      <c r="E5560" s="144"/>
      <c r="F5560" s="149" t="e">
        <f aca="false">IF(REF_DT&lt;=LastDay,INDEX(IntraMonth_Buckets,MATCH($A5560,IntraSumMonths,0),1),INDEX(BucketTable,MATCH($A5560,SumMonths,0),1))</f>
        <v>#N/A</v>
      </c>
      <c r="G5560" s="144" t="e">
        <f aca="false">INDEX(Book_Type,MATCH($B5560,Book,0),1)</f>
        <v>#N/A</v>
      </c>
      <c r="H5560" s="144" t="e">
        <f aca="false">$F5560&amp;$C5560</f>
        <v>#N/A</v>
      </c>
    </row>
    <row r="5561" customFormat="false" ht="12.75" hidden="false" customHeight="false" outlineLevel="0" collapsed="false">
      <c r="D5561" s="144"/>
      <c r="E5561" s="144"/>
      <c r="F5561" s="149" t="e">
        <f aca="false">IF(REF_DT&lt;=LastDay,INDEX(IntraMonth_Buckets,MATCH($A5561,IntraSumMonths,0),1),INDEX(BucketTable,MATCH($A5561,SumMonths,0),1))</f>
        <v>#N/A</v>
      </c>
      <c r="G5561" s="144" t="e">
        <f aca="false">INDEX(Book_Type,MATCH($B5561,Book,0),1)</f>
        <v>#N/A</v>
      </c>
      <c r="H5561" s="144" t="e">
        <f aca="false">$F5561&amp;$C5561</f>
        <v>#N/A</v>
      </c>
    </row>
    <row r="5562" customFormat="false" ht="12.75" hidden="false" customHeight="false" outlineLevel="0" collapsed="false">
      <c r="D5562" s="144"/>
      <c r="E5562" s="144"/>
      <c r="F5562" s="149" t="e">
        <f aca="false">IF(REF_DT&lt;=LastDay,INDEX(IntraMonth_Buckets,MATCH($A5562,IntraSumMonths,0),1),INDEX(BucketTable,MATCH($A5562,SumMonths,0),1))</f>
        <v>#N/A</v>
      </c>
      <c r="G5562" s="144" t="e">
        <f aca="false">INDEX(Book_Type,MATCH($B5562,Book,0),1)</f>
        <v>#N/A</v>
      </c>
      <c r="H5562" s="144" t="e">
        <f aca="false">$F5562&amp;$C5562</f>
        <v>#N/A</v>
      </c>
    </row>
    <row r="5563" customFormat="false" ht="12.75" hidden="false" customHeight="false" outlineLevel="0" collapsed="false">
      <c r="D5563" s="144"/>
      <c r="E5563" s="144"/>
      <c r="F5563" s="149" t="e">
        <f aca="false">IF(REF_DT&lt;=LastDay,INDEX(IntraMonth_Buckets,MATCH($A5563,IntraSumMonths,0),1),INDEX(BucketTable,MATCH($A5563,SumMonths,0),1))</f>
        <v>#N/A</v>
      </c>
      <c r="G5563" s="144" t="e">
        <f aca="false">INDEX(Book_Type,MATCH($B5563,Book,0),1)</f>
        <v>#N/A</v>
      </c>
      <c r="H5563" s="144" t="e">
        <f aca="false">$F5563&amp;$C5563</f>
        <v>#N/A</v>
      </c>
    </row>
    <row r="5564" customFormat="false" ht="12.75" hidden="false" customHeight="false" outlineLevel="0" collapsed="false">
      <c r="D5564" s="144"/>
      <c r="E5564" s="144"/>
      <c r="F5564" s="149" t="e">
        <f aca="false">IF(REF_DT&lt;=LastDay,INDEX(IntraMonth_Buckets,MATCH($A5564,IntraSumMonths,0),1),INDEX(BucketTable,MATCH($A5564,SumMonths,0),1))</f>
        <v>#N/A</v>
      </c>
      <c r="G5564" s="144" t="e">
        <f aca="false">INDEX(Book_Type,MATCH($B5564,Book,0),1)</f>
        <v>#N/A</v>
      </c>
      <c r="H5564" s="144" t="e">
        <f aca="false">$F5564&amp;$C5564</f>
        <v>#N/A</v>
      </c>
    </row>
    <row r="5565" customFormat="false" ht="12.75" hidden="false" customHeight="false" outlineLevel="0" collapsed="false">
      <c r="D5565" s="144"/>
      <c r="E5565" s="144"/>
      <c r="F5565" s="149" t="e">
        <f aca="false">IF(REF_DT&lt;=LastDay,INDEX(IntraMonth_Buckets,MATCH($A5565,IntraSumMonths,0),1),INDEX(BucketTable,MATCH($A5565,SumMonths,0),1))</f>
        <v>#N/A</v>
      </c>
      <c r="G5565" s="144" t="e">
        <f aca="false">INDEX(Book_Type,MATCH($B5565,Book,0),1)</f>
        <v>#N/A</v>
      </c>
      <c r="H5565" s="144" t="e">
        <f aca="false">$F5565&amp;$C5565</f>
        <v>#N/A</v>
      </c>
    </row>
    <row r="5566" customFormat="false" ht="12.75" hidden="false" customHeight="false" outlineLevel="0" collapsed="false">
      <c r="D5566" s="144"/>
      <c r="E5566" s="144"/>
      <c r="F5566" s="149" t="e">
        <f aca="false">IF(REF_DT&lt;=LastDay,INDEX(IntraMonth_Buckets,MATCH($A5566,IntraSumMonths,0),1),INDEX(BucketTable,MATCH($A5566,SumMonths,0),1))</f>
        <v>#N/A</v>
      </c>
      <c r="G5566" s="144" t="e">
        <f aca="false">INDEX(Book_Type,MATCH($B5566,Book,0),1)</f>
        <v>#N/A</v>
      </c>
      <c r="H5566" s="144" t="e">
        <f aca="false">$F5566&amp;$C5566</f>
        <v>#N/A</v>
      </c>
    </row>
    <row r="5567" customFormat="false" ht="12.75" hidden="false" customHeight="false" outlineLevel="0" collapsed="false">
      <c r="D5567" s="144"/>
      <c r="E5567" s="144"/>
      <c r="F5567" s="149" t="e">
        <f aca="false">IF(REF_DT&lt;=LastDay,INDEX(IntraMonth_Buckets,MATCH($A5567,IntraSumMonths,0),1),INDEX(BucketTable,MATCH($A5567,SumMonths,0),1))</f>
        <v>#N/A</v>
      </c>
      <c r="G5567" s="144" t="e">
        <f aca="false">INDEX(Book_Type,MATCH($B5567,Book,0),1)</f>
        <v>#N/A</v>
      </c>
      <c r="H5567" s="144" t="e">
        <f aca="false">$F5567&amp;$C5567</f>
        <v>#N/A</v>
      </c>
    </row>
    <row r="5568" customFormat="false" ht="12.75" hidden="false" customHeight="false" outlineLevel="0" collapsed="false">
      <c r="D5568" s="144"/>
      <c r="E5568" s="144"/>
      <c r="F5568" s="149" t="e">
        <f aca="false">IF(REF_DT&lt;=LastDay,INDEX(IntraMonth_Buckets,MATCH($A5568,IntraSumMonths,0),1),INDEX(BucketTable,MATCH($A5568,SumMonths,0),1))</f>
        <v>#N/A</v>
      </c>
      <c r="G5568" s="144" t="e">
        <f aca="false">INDEX(Book_Type,MATCH($B5568,Book,0),1)</f>
        <v>#N/A</v>
      </c>
      <c r="H5568" s="144" t="e">
        <f aca="false">$F5568&amp;$C5568</f>
        <v>#N/A</v>
      </c>
    </row>
    <row r="5569" customFormat="false" ht="12.75" hidden="false" customHeight="false" outlineLevel="0" collapsed="false">
      <c r="D5569" s="144"/>
      <c r="E5569" s="144"/>
      <c r="F5569" s="149" t="e">
        <f aca="false">IF(REF_DT&lt;=LastDay,INDEX(IntraMonth_Buckets,MATCH($A5569,IntraSumMonths,0),1),INDEX(BucketTable,MATCH($A5569,SumMonths,0),1))</f>
        <v>#N/A</v>
      </c>
      <c r="G5569" s="144" t="e">
        <f aca="false">INDEX(Book_Type,MATCH($B5569,Book,0),1)</f>
        <v>#N/A</v>
      </c>
      <c r="H5569" s="144" t="e">
        <f aca="false">$F5569&amp;$C5569</f>
        <v>#N/A</v>
      </c>
    </row>
    <row r="5570" customFormat="false" ht="12.75" hidden="false" customHeight="false" outlineLevel="0" collapsed="false">
      <c r="D5570" s="144"/>
      <c r="E5570" s="144"/>
      <c r="F5570" s="149" t="e">
        <f aca="false">IF(REF_DT&lt;=LastDay,INDEX(IntraMonth_Buckets,MATCH($A5570,IntraSumMonths,0),1),INDEX(BucketTable,MATCH($A5570,SumMonths,0),1))</f>
        <v>#N/A</v>
      </c>
      <c r="G5570" s="144" t="e">
        <f aca="false">INDEX(Book_Type,MATCH($B5570,Book,0),1)</f>
        <v>#N/A</v>
      </c>
      <c r="H5570" s="144" t="e">
        <f aca="false">$F5570&amp;$C5570</f>
        <v>#N/A</v>
      </c>
    </row>
    <row r="5571" customFormat="false" ht="12.75" hidden="false" customHeight="false" outlineLevel="0" collapsed="false">
      <c r="D5571" s="144"/>
      <c r="E5571" s="144"/>
      <c r="F5571" s="149" t="e">
        <f aca="false">IF(REF_DT&lt;=LastDay,INDEX(IntraMonth_Buckets,MATCH($A5571,IntraSumMonths,0),1),INDEX(BucketTable,MATCH($A5571,SumMonths,0),1))</f>
        <v>#N/A</v>
      </c>
      <c r="G5571" s="144" t="e">
        <f aca="false">INDEX(Book_Type,MATCH($B5571,Book,0),1)</f>
        <v>#N/A</v>
      </c>
      <c r="H5571" s="144" t="e">
        <f aca="false">$F5571&amp;$C5571</f>
        <v>#N/A</v>
      </c>
    </row>
    <row r="5572" customFormat="false" ht="12.75" hidden="false" customHeight="false" outlineLevel="0" collapsed="false">
      <c r="D5572" s="144"/>
      <c r="E5572" s="144"/>
      <c r="F5572" s="149" t="e">
        <f aca="false">IF(REF_DT&lt;=LastDay,INDEX(IntraMonth_Buckets,MATCH($A5572,IntraSumMonths,0),1),INDEX(BucketTable,MATCH($A5572,SumMonths,0),1))</f>
        <v>#N/A</v>
      </c>
      <c r="G5572" s="144" t="e">
        <f aca="false">INDEX(Book_Type,MATCH($B5572,Book,0),1)</f>
        <v>#N/A</v>
      </c>
      <c r="H5572" s="144" t="e">
        <f aca="false">$F5572&amp;$C5572</f>
        <v>#N/A</v>
      </c>
    </row>
    <row r="5573" customFormat="false" ht="12.75" hidden="false" customHeight="false" outlineLevel="0" collapsed="false">
      <c r="D5573" s="144"/>
      <c r="E5573" s="144"/>
      <c r="F5573" s="149" t="e">
        <f aca="false">IF(REF_DT&lt;=LastDay,INDEX(IntraMonth_Buckets,MATCH($A5573,IntraSumMonths,0),1),INDEX(BucketTable,MATCH($A5573,SumMonths,0),1))</f>
        <v>#N/A</v>
      </c>
      <c r="G5573" s="144" t="e">
        <f aca="false">INDEX(Book_Type,MATCH($B5573,Book,0),1)</f>
        <v>#N/A</v>
      </c>
      <c r="H5573" s="144" t="e">
        <f aca="false">$F5573&amp;$C5573</f>
        <v>#N/A</v>
      </c>
    </row>
    <row r="5574" customFormat="false" ht="12.75" hidden="false" customHeight="false" outlineLevel="0" collapsed="false">
      <c r="D5574" s="144"/>
      <c r="E5574" s="144"/>
      <c r="F5574" s="149" t="e">
        <f aca="false">IF(REF_DT&lt;=LastDay,INDEX(IntraMonth_Buckets,MATCH($A5574,IntraSumMonths,0),1),INDEX(BucketTable,MATCH($A5574,SumMonths,0),1))</f>
        <v>#N/A</v>
      </c>
      <c r="G5574" s="144" t="e">
        <f aca="false">INDEX(Book_Type,MATCH($B5574,Book,0),1)</f>
        <v>#N/A</v>
      </c>
      <c r="H5574" s="144" t="e">
        <f aca="false">$F5574&amp;$C5574</f>
        <v>#N/A</v>
      </c>
    </row>
    <row r="5575" customFormat="false" ht="12.75" hidden="false" customHeight="false" outlineLevel="0" collapsed="false">
      <c r="D5575" s="144"/>
      <c r="E5575" s="144"/>
      <c r="F5575" s="149" t="e">
        <f aca="false">IF(REF_DT&lt;=LastDay,INDEX(IntraMonth_Buckets,MATCH($A5575,IntraSumMonths,0),1),INDEX(BucketTable,MATCH($A5575,SumMonths,0),1))</f>
        <v>#N/A</v>
      </c>
      <c r="G5575" s="144" t="e">
        <f aca="false">INDEX(Book_Type,MATCH($B5575,Book,0),1)</f>
        <v>#N/A</v>
      </c>
      <c r="H5575" s="144" t="e">
        <f aca="false">$F5575&amp;$C5575</f>
        <v>#N/A</v>
      </c>
    </row>
    <row r="5576" customFormat="false" ht="12.75" hidden="false" customHeight="false" outlineLevel="0" collapsed="false">
      <c r="D5576" s="144"/>
      <c r="E5576" s="144"/>
      <c r="F5576" s="149" t="e">
        <f aca="false">IF(REF_DT&lt;=LastDay,INDEX(IntraMonth_Buckets,MATCH($A5576,IntraSumMonths,0),1),INDEX(BucketTable,MATCH($A5576,SumMonths,0),1))</f>
        <v>#N/A</v>
      </c>
      <c r="G5576" s="144" t="e">
        <f aca="false">INDEX(Book_Type,MATCH($B5576,Book,0),1)</f>
        <v>#N/A</v>
      </c>
      <c r="H5576" s="144" t="e">
        <f aca="false">$F5576&amp;$C5576</f>
        <v>#N/A</v>
      </c>
    </row>
    <row r="5577" customFormat="false" ht="12.75" hidden="false" customHeight="false" outlineLevel="0" collapsed="false">
      <c r="D5577" s="144"/>
      <c r="E5577" s="144"/>
      <c r="F5577" s="149" t="e">
        <f aca="false">IF(REF_DT&lt;=LastDay,INDEX(IntraMonth_Buckets,MATCH($A5577,IntraSumMonths,0),1),INDEX(BucketTable,MATCH($A5577,SumMonths,0),1))</f>
        <v>#N/A</v>
      </c>
      <c r="G5577" s="144" t="e">
        <f aca="false">INDEX(Book_Type,MATCH($B5577,Book,0),1)</f>
        <v>#N/A</v>
      </c>
      <c r="H5577" s="144" t="e">
        <f aca="false">$F5577&amp;$C5577</f>
        <v>#N/A</v>
      </c>
    </row>
    <row r="5578" customFormat="false" ht="12.75" hidden="false" customHeight="false" outlineLevel="0" collapsed="false">
      <c r="D5578" s="144"/>
      <c r="E5578" s="144"/>
      <c r="F5578" s="149" t="e">
        <f aca="false">IF(REF_DT&lt;=LastDay,INDEX(IntraMonth_Buckets,MATCH($A5578,IntraSumMonths,0),1),INDEX(BucketTable,MATCH($A5578,SumMonths,0),1))</f>
        <v>#N/A</v>
      </c>
      <c r="G5578" s="144" t="e">
        <f aca="false">INDEX(Book_Type,MATCH($B5578,Book,0),1)</f>
        <v>#N/A</v>
      </c>
      <c r="H5578" s="144" t="e">
        <f aca="false">$F5578&amp;$C5578</f>
        <v>#N/A</v>
      </c>
    </row>
    <row r="5579" customFormat="false" ht="12.75" hidden="false" customHeight="false" outlineLevel="0" collapsed="false">
      <c r="D5579" s="144"/>
      <c r="E5579" s="144"/>
      <c r="F5579" s="149" t="e">
        <f aca="false">IF(REF_DT&lt;=LastDay,INDEX(IntraMonth_Buckets,MATCH($A5579,IntraSumMonths,0),1),INDEX(BucketTable,MATCH($A5579,SumMonths,0),1))</f>
        <v>#N/A</v>
      </c>
      <c r="G5579" s="144" t="e">
        <f aca="false">INDEX(Book_Type,MATCH($B5579,Book,0),1)</f>
        <v>#N/A</v>
      </c>
      <c r="H5579" s="144" t="e">
        <f aca="false">$F5579&amp;$C5579</f>
        <v>#N/A</v>
      </c>
    </row>
    <row r="5580" customFormat="false" ht="12.75" hidden="false" customHeight="false" outlineLevel="0" collapsed="false">
      <c r="D5580" s="144"/>
      <c r="E5580" s="144"/>
      <c r="F5580" s="149" t="e">
        <f aca="false">IF(REF_DT&lt;=LastDay,INDEX(IntraMonth_Buckets,MATCH($A5580,IntraSumMonths,0),1),INDEX(BucketTable,MATCH($A5580,SumMonths,0),1))</f>
        <v>#N/A</v>
      </c>
      <c r="G5580" s="144" t="e">
        <f aca="false">INDEX(Book_Type,MATCH($B5580,Book,0),1)</f>
        <v>#N/A</v>
      </c>
      <c r="H5580" s="144" t="e">
        <f aca="false">$F5580&amp;$C5580</f>
        <v>#N/A</v>
      </c>
    </row>
    <row r="5581" customFormat="false" ht="12.75" hidden="false" customHeight="false" outlineLevel="0" collapsed="false">
      <c r="D5581" s="144"/>
      <c r="E5581" s="144"/>
      <c r="F5581" s="149" t="e">
        <f aca="false">IF(REF_DT&lt;=LastDay,INDEX(IntraMonth_Buckets,MATCH($A5581,IntraSumMonths,0),1),INDEX(BucketTable,MATCH($A5581,SumMonths,0),1))</f>
        <v>#N/A</v>
      </c>
      <c r="G5581" s="144" t="e">
        <f aca="false">INDEX(Book_Type,MATCH($B5581,Book,0),1)</f>
        <v>#N/A</v>
      </c>
      <c r="H5581" s="144" t="e">
        <f aca="false">$F5581&amp;$C5581</f>
        <v>#N/A</v>
      </c>
    </row>
    <row r="5582" customFormat="false" ht="12.75" hidden="false" customHeight="false" outlineLevel="0" collapsed="false">
      <c r="D5582" s="144"/>
      <c r="E5582" s="144"/>
      <c r="F5582" s="149" t="e">
        <f aca="false">IF(REF_DT&lt;=LastDay,INDEX(IntraMonth_Buckets,MATCH($A5582,IntraSumMonths,0),1),INDEX(BucketTable,MATCH($A5582,SumMonths,0),1))</f>
        <v>#N/A</v>
      </c>
      <c r="G5582" s="144" t="e">
        <f aca="false">INDEX(Book_Type,MATCH($B5582,Book,0),1)</f>
        <v>#N/A</v>
      </c>
      <c r="H5582" s="144" t="e">
        <f aca="false">$F5582&amp;$C5582</f>
        <v>#N/A</v>
      </c>
    </row>
    <row r="5583" customFormat="false" ht="12.75" hidden="false" customHeight="false" outlineLevel="0" collapsed="false">
      <c r="D5583" s="144"/>
      <c r="E5583" s="144"/>
      <c r="F5583" s="149" t="e">
        <f aca="false">IF(REF_DT&lt;=LastDay,INDEX(IntraMonth_Buckets,MATCH($A5583,IntraSumMonths,0),1),INDEX(BucketTable,MATCH($A5583,SumMonths,0),1))</f>
        <v>#N/A</v>
      </c>
      <c r="G5583" s="144" t="e">
        <f aca="false">INDEX(Book_Type,MATCH($B5583,Book,0),1)</f>
        <v>#N/A</v>
      </c>
      <c r="H5583" s="144" t="e">
        <f aca="false">$F5583&amp;$C5583</f>
        <v>#N/A</v>
      </c>
    </row>
    <row r="5584" customFormat="false" ht="12.75" hidden="false" customHeight="false" outlineLevel="0" collapsed="false">
      <c r="D5584" s="144"/>
      <c r="E5584" s="144"/>
      <c r="F5584" s="149" t="e">
        <f aca="false">IF(REF_DT&lt;=LastDay,INDEX(IntraMonth_Buckets,MATCH($A5584,IntraSumMonths,0),1),INDEX(BucketTable,MATCH($A5584,SumMonths,0),1))</f>
        <v>#N/A</v>
      </c>
      <c r="G5584" s="144" t="e">
        <f aca="false">INDEX(Book_Type,MATCH($B5584,Book,0),1)</f>
        <v>#N/A</v>
      </c>
      <c r="H5584" s="144" t="e">
        <f aca="false">$F5584&amp;$C5584</f>
        <v>#N/A</v>
      </c>
    </row>
    <row r="5585" customFormat="false" ht="12.75" hidden="false" customHeight="false" outlineLevel="0" collapsed="false">
      <c r="D5585" s="144"/>
      <c r="E5585" s="144"/>
      <c r="F5585" s="149" t="e">
        <f aca="false">IF(REF_DT&lt;=LastDay,INDEX(IntraMonth_Buckets,MATCH($A5585,IntraSumMonths,0),1),INDEX(BucketTable,MATCH($A5585,SumMonths,0),1))</f>
        <v>#N/A</v>
      </c>
      <c r="G5585" s="144" t="e">
        <f aca="false">INDEX(Book_Type,MATCH($B5585,Book,0),1)</f>
        <v>#N/A</v>
      </c>
      <c r="H5585" s="144" t="e">
        <f aca="false">$F5585&amp;$C5585</f>
        <v>#N/A</v>
      </c>
    </row>
    <row r="5586" customFormat="false" ht="12.75" hidden="false" customHeight="false" outlineLevel="0" collapsed="false">
      <c r="D5586" s="144"/>
      <c r="E5586" s="144"/>
      <c r="F5586" s="149" t="e">
        <f aca="false">IF(REF_DT&lt;=LastDay,INDEX(IntraMonth_Buckets,MATCH($A5586,IntraSumMonths,0),1),INDEX(BucketTable,MATCH($A5586,SumMonths,0),1))</f>
        <v>#N/A</v>
      </c>
      <c r="G5586" s="144" t="e">
        <f aca="false">INDEX(Book_Type,MATCH($B5586,Book,0),1)</f>
        <v>#N/A</v>
      </c>
      <c r="H5586" s="144" t="e">
        <f aca="false">$F5586&amp;$C5586</f>
        <v>#N/A</v>
      </c>
    </row>
    <row r="5587" customFormat="false" ht="12.75" hidden="false" customHeight="false" outlineLevel="0" collapsed="false">
      <c r="D5587" s="144"/>
      <c r="E5587" s="144"/>
      <c r="F5587" s="149" t="e">
        <f aca="false">IF(REF_DT&lt;=LastDay,INDEX(IntraMonth_Buckets,MATCH($A5587,IntraSumMonths,0),1),INDEX(BucketTable,MATCH($A5587,SumMonths,0),1))</f>
        <v>#N/A</v>
      </c>
      <c r="G5587" s="144" t="e">
        <f aca="false">INDEX(Book_Type,MATCH($B5587,Book,0),1)</f>
        <v>#N/A</v>
      </c>
      <c r="H5587" s="144" t="e">
        <f aca="false">$F5587&amp;$C5587</f>
        <v>#N/A</v>
      </c>
    </row>
    <row r="5588" customFormat="false" ht="12.75" hidden="false" customHeight="false" outlineLevel="0" collapsed="false">
      <c r="D5588" s="144"/>
      <c r="E5588" s="144"/>
      <c r="F5588" s="149" t="e">
        <f aca="false">IF(REF_DT&lt;=LastDay,INDEX(IntraMonth_Buckets,MATCH($A5588,IntraSumMonths,0),1),INDEX(BucketTable,MATCH($A5588,SumMonths,0),1))</f>
        <v>#N/A</v>
      </c>
      <c r="G5588" s="144" t="e">
        <f aca="false">INDEX(Book_Type,MATCH($B5588,Book,0),1)</f>
        <v>#N/A</v>
      </c>
      <c r="H5588" s="144" t="e">
        <f aca="false">$F5588&amp;$C5588</f>
        <v>#N/A</v>
      </c>
    </row>
    <row r="5589" customFormat="false" ht="12.75" hidden="false" customHeight="false" outlineLevel="0" collapsed="false">
      <c r="D5589" s="144"/>
      <c r="E5589" s="144"/>
      <c r="F5589" s="149" t="e">
        <f aca="false">IF(REF_DT&lt;=LastDay,INDEX(IntraMonth_Buckets,MATCH($A5589,IntraSumMonths,0),1),INDEX(BucketTable,MATCH($A5589,SumMonths,0),1))</f>
        <v>#N/A</v>
      </c>
      <c r="G5589" s="144" t="e">
        <f aca="false">INDEX(Book_Type,MATCH($B5589,Book,0),1)</f>
        <v>#N/A</v>
      </c>
      <c r="H5589" s="144" t="e">
        <f aca="false">$F5589&amp;$C5589</f>
        <v>#N/A</v>
      </c>
    </row>
    <row r="5590" customFormat="false" ht="12.75" hidden="false" customHeight="false" outlineLevel="0" collapsed="false">
      <c r="D5590" s="144"/>
      <c r="E5590" s="144"/>
      <c r="F5590" s="149" t="e">
        <f aca="false">IF(REF_DT&lt;=LastDay,INDEX(IntraMonth_Buckets,MATCH($A5590,IntraSumMonths,0),1),INDEX(BucketTable,MATCH($A5590,SumMonths,0),1))</f>
        <v>#N/A</v>
      </c>
      <c r="G5590" s="144" t="e">
        <f aca="false">INDEX(Book_Type,MATCH($B5590,Book,0),1)</f>
        <v>#N/A</v>
      </c>
      <c r="H5590" s="144" t="e">
        <f aca="false">$F5590&amp;$C5590</f>
        <v>#N/A</v>
      </c>
    </row>
    <row r="5591" customFormat="false" ht="12.75" hidden="false" customHeight="false" outlineLevel="0" collapsed="false">
      <c r="D5591" s="144"/>
      <c r="E5591" s="144"/>
      <c r="F5591" s="149" t="e">
        <f aca="false">IF(REF_DT&lt;=LastDay,INDEX(IntraMonth_Buckets,MATCH($A5591,IntraSumMonths,0),1),INDEX(BucketTable,MATCH($A5591,SumMonths,0),1))</f>
        <v>#N/A</v>
      </c>
      <c r="G5591" s="144" t="e">
        <f aca="false">INDEX(Book_Type,MATCH($B5591,Book,0),1)</f>
        <v>#N/A</v>
      </c>
      <c r="H5591" s="144" t="e">
        <f aca="false">$F5591&amp;$C5591</f>
        <v>#N/A</v>
      </c>
    </row>
    <row r="5592" customFormat="false" ht="12.75" hidden="false" customHeight="false" outlineLevel="0" collapsed="false">
      <c r="D5592" s="144"/>
      <c r="E5592" s="144"/>
      <c r="F5592" s="149" t="e">
        <f aca="false">IF(REF_DT&lt;=LastDay,INDEX(IntraMonth_Buckets,MATCH($A5592,IntraSumMonths,0),1),INDEX(BucketTable,MATCH($A5592,SumMonths,0),1))</f>
        <v>#N/A</v>
      </c>
      <c r="G5592" s="144" t="e">
        <f aca="false">INDEX(Book_Type,MATCH($B5592,Book,0),1)</f>
        <v>#N/A</v>
      </c>
      <c r="H5592" s="144" t="e">
        <f aca="false">$F5592&amp;$C5592</f>
        <v>#N/A</v>
      </c>
    </row>
    <row r="5593" customFormat="false" ht="12.75" hidden="false" customHeight="false" outlineLevel="0" collapsed="false">
      <c r="D5593" s="144"/>
      <c r="E5593" s="144"/>
      <c r="F5593" s="149" t="e">
        <f aca="false">IF(REF_DT&lt;=LastDay,INDEX(IntraMonth_Buckets,MATCH($A5593,IntraSumMonths,0),1),INDEX(BucketTable,MATCH($A5593,SumMonths,0),1))</f>
        <v>#N/A</v>
      </c>
      <c r="G5593" s="144" t="e">
        <f aca="false">INDEX(Book_Type,MATCH($B5593,Book,0),1)</f>
        <v>#N/A</v>
      </c>
      <c r="H5593" s="144" t="e">
        <f aca="false">$F5593&amp;$C5593</f>
        <v>#N/A</v>
      </c>
    </row>
    <row r="5594" customFormat="false" ht="12.75" hidden="false" customHeight="false" outlineLevel="0" collapsed="false">
      <c r="D5594" s="144"/>
      <c r="E5594" s="144"/>
      <c r="F5594" s="149" t="e">
        <f aca="false">IF(REF_DT&lt;=LastDay,INDEX(IntraMonth_Buckets,MATCH($A5594,IntraSumMonths,0),1),INDEX(BucketTable,MATCH($A5594,SumMonths,0),1))</f>
        <v>#N/A</v>
      </c>
      <c r="G5594" s="144" t="e">
        <f aca="false">INDEX(Book_Type,MATCH($B5594,Book,0),1)</f>
        <v>#N/A</v>
      </c>
      <c r="H5594" s="144" t="e">
        <f aca="false">$F5594&amp;$C5594</f>
        <v>#N/A</v>
      </c>
    </row>
    <row r="5595" customFormat="false" ht="12.75" hidden="false" customHeight="false" outlineLevel="0" collapsed="false">
      <c r="D5595" s="144"/>
      <c r="E5595" s="144"/>
      <c r="F5595" s="149" t="e">
        <f aca="false">IF(REF_DT&lt;=LastDay,INDEX(IntraMonth_Buckets,MATCH($A5595,IntraSumMonths,0),1),INDEX(BucketTable,MATCH($A5595,SumMonths,0),1))</f>
        <v>#N/A</v>
      </c>
      <c r="G5595" s="144" t="e">
        <f aca="false">INDEX(Book_Type,MATCH($B5595,Book,0),1)</f>
        <v>#N/A</v>
      </c>
      <c r="H5595" s="144" t="e">
        <f aca="false">$F5595&amp;$C5595</f>
        <v>#N/A</v>
      </c>
    </row>
    <row r="5596" customFormat="false" ht="12.75" hidden="false" customHeight="false" outlineLevel="0" collapsed="false">
      <c r="D5596" s="144"/>
      <c r="E5596" s="144"/>
      <c r="F5596" s="149" t="e">
        <f aca="false">IF(REF_DT&lt;=LastDay,INDEX(IntraMonth_Buckets,MATCH($A5596,IntraSumMonths,0),1),INDEX(BucketTable,MATCH($A5596,SumMonths,0),1))</f>
        <v>#N/A</v>
      </c>
      <c r="G5596" s="144" t="e">
        <f aca="false">INDEX(Book_Type,MATCH($B5596,Book,0),1)</f>
        <v>#N/A</v>
      </c>
      <c r="H5596" s="144" t="e">
        <f aca="false">$F5596&amp;$C5596</f>
        <v>#N/A</v>
      </c>
    </row>
    <row r="5597" customFormat="false" ht="12.75" hidden="false" customHeight="false" outlineLevel="0" collapsed="false">
      <c r="D5597" s="144"/>
      <c r="E5597" s="144"/>
      <c r="F5597" s="149" t="e">
        <f aca="false">IF(REF_DT&lt;=LastDay,INDEX(IntraMonth_Buckets,MATCH($A5597,IntraSumMonths,0),1),INDEX(BucketTable,MATCH($A5597,SumMonths,0),1))</f>
        <v>#N/A</v>
      </c>
      <c r="G5597" s="144" t="e">
        <f aca="false">INDEX(Book_Type,MATCH($B5597,Book,0),1)</f>
        <v>#N/A</v>
      </c>
      <c r="H5597" s="144" t="e">
        <f aca="false">$F5597&amp;$C5597</f>
        <v>#N/A</v>
      </c>
    </row>
    <row r="5598" customFormat="false" ht="12.75" hidden="false" customHeight="false" outlineLevel="0" collapsed="false">
      <c r="D5598" s="144"/>
      <c r="E5598" s="144"/>
      <c r="F5598" s="149" t="e">
        <f aca="false">IF(REF_DT&lt;=LastDay,INDEX(IntraMonth_Buckets,MATCH($A5598,IntraSumMonths,0),1),INDEX(BucketTable,MATCH($A5598,SumMonths,0),1))</f>
        <v>#N/A</v>
      </c>
      <c r="G5598" s="144" t="e">
        <f aca="false">INDEX(Book_Type,MATCH($B5598,Book,0),1)</f>
        <v>#N/A</v>
      </c>
      <c r="H5598" s="144" t="e">
        <f aca="false">$F5598&amp;$C5598</f>
        <v>#N/A</v>
      </c>
    </row>
    <row r="5599" customFormat="false" ht="12.75" hidden="false" customHeight="false" outlineLevel="0" collapsed="false">
      <c r="D5599" s="144"/>
      <c r="E5599" s="144"/>
      <c r="F5599" s="149" t="e">
        <f aca="false">IF(REF_DT&lt;=LastDay,INDEX(IntraMonth_Buckets,MATCH($A5599,IntraSumMonths,0),1),INDEX(BucketTable,MATCH($A5599,SumMonths,0),1))</f>
        <v>#N/A</v>
      </c>
      <c r="G5599" s="144" t="e">
        <f aca="false">INDEX(Book_Type,MATCH($B5599,Book,0),1)</f>
        <v>#N/A</v>
      </c>
      <c r="H5599" s="144" t="e">
        <f aca="false">$F5599&amp;$C5599</f>
        <v>#N/A</v>
      </c>
    </row>
    <row r="5600" customFormat="false" ht="12.75" hidden="false" customHeight="false" outlineLevel="0" collapsed="false">
      <c r="D5600" s="144"/>
      <c r="E5600" s="144"/>
      <c r="F5600" s="149" t="e">
        <f aca="false">IF(REF_DT&lt;=LastDay,INDEX(IntraMonth_Buckets,MATCH($A5600,IntraSumMonths,0),1),INDEX(BucketTable,MATCH($A5600,SumMonths,0),1))</f>
        <v>#N/A</v>
      </c>
      <c r="G5600" s="144" t="e">
        <f aca="false">INDEX(Book_Type,MATCH($B5600,Book,0),1)</f>
        <v>#N/A</v>
      </c>
      <c r="H5600" s="144" t="e">
        <f aca="false">$F5600&amp;$C5600</f>
        <v>#N/A</v>
      </c>
    </row>
    <row r="5601" customFormat="false" ht="12.75" hidden="false" customHeight="false" outlineLevel="0" collapsed="false">
      <c r="D5601" s="144"/>
      <c r="E5601" s="144"/>
      <c r="F5601" s="149" t="e">
        <f aca="false">IF(REF_DT&lt;=LastDay,INDEX(IntraMonth_Buckets,MATCH($A5601,IntraSumMonths,0),1),INDEX(BucketTable,MATCH($A5601,SumMonths,0),1))</f>
        <v>#N/A</v>
      </c>
      <c r="G5601" s="144" t="e">
        <f aca="false">INDEX(Book_Type,MATCH($B5601,Book,0),1)</f>
        <v>#N/A</v>
      </c>
      <c r="H5601" s="144" t="e">
        <f aca="false">$F5601&amp;$C5601</f>
        <v>#N/A</v>
      </c>
    </row>
    <row r="5602" customFormat="false" ht="12.75" hidden="false" customHeight="false" outlineLevel="0" collapsed="false">
      <c r="D5602" s="144"/>
      <c r="E5602" s="144"/>
      <c r="F5602" s="149" t="e">
        <f aca="false">IF(REF_DT&lt;=LastDay,INDEX(IntraMonth_Buckets,MATCH($A5602,IntraSumMonths,0),1),INDEX(BucketTable,MATCH($A5602,SumMonths,0),1))</f>
        <v>#N/A</v>
      </c>
      <c r="G5602" s="144" t="e">
        <f aca="false">INDEX(Book_Type,MATCH($B5602,Book,0),1)</f>
        <v>#N/A</v>
      </c>
      <c r="H5602" s="144" t="e">
        <f aca="false">$F5602&amp;$C5602</f>
        <v>#N/A</v>
      </c>
    </row>
    <row r="5603" customFormat="false" ht="12.75" hidden="false" customHeight="false" outlineLevel="0" collapsed="false">
      <c r="D5603" s="144"/>
      <c r="E5603" s="144"/>
      <c r="F5603" s="149" t="e">
        <f aca="false">IF(REF_DT&lt;=LastDay,INDEX(IntraMonth_Buckets,MATCH($A5603,IntraSumMonths,0),1),INDEX(BucketTable,MATCH($A5603,SumMonths,0),1))</f>
        <v>#N/A</v>
      </c>
      <c r="G5603" s="144" t="e">
        <f aca="false">INDEX(Book_Type,MATCH($B5603,Book,0),1)</f>
        <v>#N/A</v>
      </c>
      <c r="H5603" s="144" t="e">
        <f aca="false">$F5603&amp;$C5603</f>
        <v>#N/A</v>
      </c>
    </row>
    <row r="5604" customFormat="false" ht="12.75" hidden="false" customHeight="false" outlineLevel="0" collapsed="false">
      <c r="D5604" s="144"/>
      <c r="E5604" s="144"/>
      <c r="F5604" s="149" t="e">
        <f aca="false">IF(REF_DT&lt;=LastDay,INDEX(IntraMonth_Buckets,MATCH($A5604,IntraSumMonths,0),1),INDEX(BucketTable,MATCH($A5604,SumMonths,0),1))</f>
        <v>#N/A</v>
      </c>
      <c r="G5604" s="144" t="e">
        <f aca="false">INDEX(Book_Type,MATCH($B5604,Book,0),1)</f>
        <v>#N/A</v>
      </c>
      <c r="H5604" s="144" t="e">
        <f aca="false">$F5604&amp;$C5604</f>
        <v>#N/A</v>
      </c>
    </row>
    <row r="5605" customFormat="false" ht="12.75" hidden="false" customHeight="false" outlineLevel="0" collapsed="false">
      <c r="D5605" s="144"/>
      <c r="E5605" s="144"/>
      <c r="F5605" s="149" t="e">
        <f aca="false">IF(REF_DT&lt;=LastDay,INDEX(IntraMonth_Buckets,MATCH($A5605,IntraSumMonths,0),1),INDEX(BucketTable,MATCH($A5605,SumMonths,0),1))</f>
        <v>#N/A</v>
      </c>
      <c r="G5605" s="144" t="e">
        <f aca="false">INDEX(Book_Type,MATCH($B5605,Book,0),1)</f>
        <v>#N/A</v>
      </c>
      <c r="H5605" s="144" t="e">
        <f aca="false">$F5605&amp;$C5605</f>
        <v>#N/A</v>
      </c>
    </row>
    <row r="5606" customFormat="false" ht="12.75" hidden="false" customHeight="false" outlineLevel="0" collapsed="false">
      <c r="D5606" s="144"/>
      <c r="E5606" s="144"/>
      <c r="F5606" s="149" t="e">
        <f aca="false">IF(REF_DT&lt;=LastDay,INDEX(IntraMonth_Buckets,MATCH($A5606,IntraSumMonths,0),1),INDEX(BucketTable,MATCH($A5606,SumMonths,0),1))</f>
        <v>#N/A</v>
      </c>
      <c r="G5606" s="144" t="e">
        <f aca="false">INDEX(Book_Type,MATCH($B5606,Book,0),1)</f>
        <v>#N/A</v>
      </c>
      <c r="H5606" s="144" t="e">
        <f aca="false">$F5606&amp;$C5606</f>
        <v>#N/A</v>
      </c>
    </row>
    <row r="5607" customFormat="false" ht="12.75" hidden="false" customHeight="false" outlineLevel="0" collapsed="false">
      <c r="D5607" s="144"/>
      <c r="E5607" s="144"/>
      <c r="F5607" s="149" t="e">
        <f aca="false">IF(REF_DT&lt;=LastDay,INDEX(IntraMonth_Buckets,MATCH($A5607,IntraSumMonths,0),1),INDEX(BucketTable,MATCH($A5607,SumMonths,0),1))</f>
        <v>#N/A</v>
      </c>
      <c r="G5607" s="144" t="e">
        <f aca="false">INDEX(Book_Type,MATCH($B5607,Book,0),1)</f>
        <v>#N/A</v>
      </c>
      <c r="H5607" s="144" t="e">
        <f aca="false">$F5607&amp;$C5607</f>
        <v>#N/A</v>
      </c>
    </row>
    <row r="5608" customFormat="false" ht="12.75" hidden="false" customHeight="false" outlineLevel="0" collapsed="false">
      <c r="D5608" s="144"/>
      <c r="E5608" s="144"/>
      <c r="F5608" s="149" t="e">
        <f aca="false">IF(REF_DT&lt;=LastDay,INDEX(IntraMonth_Buckets,MATCH($A5608,IntraSumMonths,0),1),INDEX(BucketTable,MATCH($A5608,SumMonths,0),1))</f>
        <v>#N/A</v>
      </c>
      <c r="G5608" s="144" t="e">
        <f aca="false">INDEX(Book_Type,MATCH($B5608,Book,0),1)</f>
        <v>#N/A</v>
      </c>
      <c r="H5608" s="144" t="e">
        <f aca="false">$F5608&amp;$C5608</f>
        <v>#N/A</v>
      </c>
    </row>
    <row r="5609" customFormat="false" ht="12.75" hidden="false" customHeight="false" outlineLevel="0" collapsed="false">
      <c r="D5609" s="144"/>
      <c r="E5609" s="144"/>
      <c r="F5609" s="149" t="e">
        <f aca="false">IF(REF_DT&lt;=LastDay,INDEX(IntraMonth_Buckets,MATCH($A5609,IntraSumMonths,0),1),INDEX(BucketTable,MATCH($A5609,SumMonths,0),1))</f>
        <v>#N/A</v>
      </c>
      <c r="G5609" s="144" t="e">
        <f aca="false">INDEX(Book_Type,MATCH($B5609,Book,0),1)</f>
        <v>#N/A</v>
      </c>
      <c r="H5609" s="144" t="e">
        <f aca="false">$F5609&amp;$C5609</f>
        <v>#N/A</v>
      </c>
    </row>
    <row r="5610" customFormat="false" ht="12.75" hidden="false" customHeight="false" outlineLevel="0" collapsed="false">
      <c r="D5610" s="144"/>
      <c r="E5610" s="144"/>
      <c r="F5610" s="149" t="e">
        <f aca="false">IF(REF_DT&lt;=LastDay,INDEX(IntraMonth_Buckets,MATCH($A5610,IntraSumMonths,0),1),INDEX(BucketTable,MATCH($A5610,SumMonths,0),1))</f>
        <v>#N/A</v>
      </c>
      <c r="G5610" s="144" t="e">
        <f aca="false">INDEX(Book_Type,MATCH($B5610,Book,0),1)</f>
        <v>#N/A</v>
      </c>
      <c r="H5610" s="144" t="e">
        <f aca="false">$F5610&amp;$C5610</f>
        <v>#N/A</v>
      </c>
    </row>
    <row r="5611" customFormat="false" ht="12.75" hidden="false" customHeight="false" outlineLevel="0" collapsed="false">
      <c r="D5611" s="144"/>
      <c r="E5611" s="144"/>
      <c r="F5611" s="149" t="e">
        <f aca="false">IF(REF_DT&lt;=LastDay,INDEX(IntraMonth_Buckets,MATCH($A5611,IntraSumMonths,0),1),INDEX(BucketTable,MATCH($A5611,SumMonths,0),1))</f>
        <v>#N/A</v>
      </c>
      <c r="G5611" s="144" t="e">
        <f aca="false">INDEX(Book_Type,MATCH($B5611,Book,0),1)</f>
        <v>#N/A</v>
      </c>
      <c r="H5611" s="144" t="e">
        <f aca="false">$F5611&amp;$C5611</f>
        <v>#N/A</v>
      </c>
    </row>
    <row r="5612" customFormat="false" ht="12.75" hidden="false" customHeight="false" outlineLevel="0" collapsed="false">
      <c r="D5612" s="144"/>
      <c r="E5612" s="144"/>
      <c r="F5612" s="149" t="e">
        <f aca="false">IF(REF_DT&lt;=LastDay,INDEX(IntraMonth_Buckets,MATCH($A5612,IntraSumMonths,0),1),INDEX(BucketTable,MATCH($A5612,SumMonths,0),1))</f>
        <v>#N/A</v>
      </c>
      <c r="G5612" s="144" t="e">
        <f aca="false">INDEX(Book_Type,MATCH($B5612,Book,0),1)</f>
        <v>#N/A</v>
      </c>
      <c r="H5612" s="144" t="e">
        <f aca="false">$F5612&amp;$C5612</f>
        <v>#N/A</v>
      </c>
    </row>
    <row r="5613" customFormat="false" ht="12.75" hidden="false" customHeight="false" outlineLevel="0" collapsed="false">
      <c r="D5613" s="144"/>
      <c r="E5613" s="144"/>
      <c r="F5613" s="149" t="e">
        <f aca="false">IF(REF_DT&lt;=LastDay,INDEX(IntraMonth_Buckets,MATCH($A5613,IntraSumMonths,0),1),INDEX(BucketTable,MATCH($A5613,SumMonths,0),1))</f>
        <v>#N/A</v>
      </c>
      <c r="G5613" s="144" t="e">
        <f aca="false">INDEX(Book_Type,MATCH($B5613,Book,0),1)</f>
        <v>#N/A</v>
      </c>
      <c r="H5613" s="144" t="e">
        <f aca="false">$F5613&amp;$C5613</f>
        <v>#N/A</v>
      </c>
    </row>
    <row r="5614" customFormat="false" ht="12.75" hidden="false" customHeight="false" outlineLevel="0" collapsed="false">
      <c r="D5614" s="144"/>
      <c r="E5614" s="144"/>
      <c r="F5614" s="149" t="e">
        <f aca="false">IF(REF_DT&lt;=LastDay,INDEX(IntraMonth_Buckets,MATCH($A5614,IntraSumMonths,0),1),INDEX(BucketTable,MATCH($A5614,SumMonths,0),1))</f>
        <v>#N/A</v>
      </c>
      <c r="G5614" s="144" t="e">
        <f aca="false">INDEX(Book_Type,MATCH($B5614,Book,0),1)</f>
        <v>#N/A</v>
      </c>
      <c r="H5614" s="144" t="e">
        <f aca="false">$F5614&amp;$C5614</f>
        <v>#N/A</v>
      </c>
    </row>
    <row r="5615" customFormat="false" ht="12.75" hidden="false" customHeight="false" outlineLevel="0" collapsed="false">
      <c r="D5615" s="144"/>
      <c r="E5615" s="144"/>
      <c r="F5615" s="149" t="e">
        <f aca="false">IF(REF_DT&lt;=LastDay,INDEX(IntraMonth_Buckets,MATCH($A5615,IntraSumMonths,0),1),INDEX(BucketTable,MATCH($A5615,SumMonths,0),1))</f>
        <v>#N/A</v>
      </c>
      <c r="G5615" s="144" t="e">
        <f aca="false">INDEX(Book_Type,MATCH($B5615,Book,0),1)</f>
        <v>#N/A</v>
      </c>
      <c r="H5615" s="144" t="e">
        <f aca="false">$F5615&amp;$C5615</f>
        <v>#N/A</v>
      </c>
    </row>
    <row r="5616" customFormat="false" ht="12.75" hidden="false" customHeight="false" outlineLevel="0" collapsed="false">
      <c r="D5616" s="144"/>
      <c r="E5616" s="144"/>
      <c r="F5616" s="149" t="e">
        <f aca="false">IF(REF_DT&lt;=LastDay,INDEX(IntraMonth_Buckets,MATCH($A5616,IntraSumMonths,0),1),INDEX(BucketTable,MATCH($A5616,SumMonths,0),1))</f>
        <v>#N/A</v>
      </c>
      <c r="G5616" s="144" t="e">
        <f aca="false">INDEX(Book_Type,MATCH($B5616,Book,0),1)</f>
        <v>#N/A</v>
      </c>
      <c r="H5616" s="144" t="e">
        <f aca="false">$F5616&amp;$C5616</f>
        <v>#N/A</v>
      </c>
    </row>
    <row r="5617" customFormat="false" ht="12.75" hidden="false" customHeight="false" outlineLevel="0" collapsed="false">
      <c r="D5617" s="144"/>
      <c r="E5617" s="144"/>
      <c r="F5617" s="149" t="e">
        <f aca="false">IF(REF_DT&lt;=LastDay,INDEX(IntraMonth_Buckets,MATCH($A5617,IntraSumMonths,0),1),INDEX(BucketTable,MATCH($A5617,SumMonths,0),1))</f>
        <v>#N/A</v>
      </c>
      <c r="G5617" s="144" t="e">
        <f aca="false">INDEX(Book_Type,MATCH($B5617,Book,0),1)</f>
        <v>#N/A</v>
      </c>
      <c r="H5617" s="144" t="e">
        <f aca="false">$F5617&amp;$C5617</f>
        <v>#N/A</v>
      </c>
    </row>
    <row r="5618" customFormat="false" ht="12.75" hidden="false" customHeight="false" outlineLevel="0" collapsed="false">
      <c r="D5618" s="144"/>
      <c r="E5618" s="144"/>
      <c r="F5618" s="149" t="e">
        <f aca="false">IF(REF_DT&lt;=LastDay,INDEX(IntraMonth_Buckets,MATCH($A5618,IntraSumMonths,0),1),INDEX(BucketTable,MATCH($A5618,SumMonths,0),1))</f>
        <v>#N/A</v>
      </c>
      <c r="G5618" s="144" t="e">
        <f aca="false">INDEX(Book_Type,MATCH($B5618,Book,0),1)</f>
        <v>#N/A</v>
      </c>
      <c r="H5618" s="144" t="e">
        <f aca="false">$F5618&amp;$C5618</f>
        <v>#N/A</v>
      </c>
    </row>
    <row r="5619" customFormat="false" ht="12.75" hidden="false" customHeight="false" outlineLevel="0" collapsed="false">
      <c r="D5619" s="144"/>
      <c r="E5619" s="144"/>
      <c r="F5619" s="149" t="e">
        <f aca="false">IF(REF_DT&lt;=LastDay,INDEX(IntraMonth_Buckets,MATCH($A5619,IntraSumMonths,0),1),INDEX(BucketTable,MATCH($A5619,SumMonths,0),1))</f>
        <v>#N/A</v>
      </c>
      <c r="G5619" s="144" t="e">
        <f aca="false">INDEX(Book_Type,MATCH($B5619,Book,0),1)</f>
        <v>#N/A</v>
      </c>
      <c r="H5619" s="144" t="e">
        <f aca="false">$F5619&amp;$C5619</f>
        <v>#N/A</v>
      </c>
    </row>
    <row r="5620" customFormat="false" ht="12.75" hidden="false" customHeight="false" outlineLevel="0" collapsed="false">
      <c r="D5620" s="144"/>
      <c r="E5620" s="144"/>
      <c r="F5620" s="149" t="e">
        <f aca="false">IF(REF_DT&lt;=LastDay,INDEX(IntraMonth_Buckets,MATCH($A5620,IntraSumMonths,0),1),INDEX(BucketTable,MATCH($A5620,SumMonths,0),1))</f>
        <v>#N/A</v>
      </c>
      <c r="G5620" s="144" t="e">
        <f aca="false">INDEX(Book_Type,MATCH($B5620,Book,0),1)</f>
        <v>#N/A</v>
      </c>
      <c r="H5620" s="144" t="e">
        <f aca="false">$F5620&amp;$C5620</f>
        <v>#N/A</v>
      </c>
    </row>
    <row r="5621" customFormat="false" ht="12.75" hidden="false" customHeight="false" outlineLevel="0" collapsed="false">
      <c r="D5621" s="144"/>
      <c r="E5621" s="144"/>
      <c r="F5621" s="149" t="e">
        <f aca="false">IF(REF_DT&lt;=LastDay,INDEX(IntraMonth_Buckets,MATCH($A5621,IntraSumMonths,0),1),INDEX(BucketTable,MATCH($A5621,SumMonths,0),1))</f>
        <v>#N/A</v>
      </c>
      <c r="G5621" s="144" t="e">
        <f aca="false">INDEX(Book_Type,MATCH($B5621,Book,0),1)</f>
        <v>#N/A</v>
      </c>
      <c r="H5621" s="144" t="e">
        <f aca="false">$F5621&amp;$C5621</f>
        <v>#N/A</v>
      </c>
    </row>
    <row r="5622" customFormat="false" ht="12.75" hidden="false" customHeight="false" outlineLevel="0" collapsed="false">
      <c r="D5622" s="144"/>
      <c r="E5622" s="144"/>
      <c r="F5622" s="149" t="e">
        <f aca="false">IF(REF_DT&lt;=LastDay,INDEX(IntraMonth_Buckets,MATCH($A5622,IntraSumMonths,0),1),INDEX(BucketTable,MATCH($A5622,SumMonths,0),1))</f>
        <v>#N/A</v>
      </c>
      <c r="G5622" s="144" t="e">
        <f aca="false">INDEX(Book_Type,MATCH($B5622,Book,0),1)</f>
        <v>#N/A</v>
      </c>
      <c r="H5622" s="144" t="e">
        <f aca="false">$F5622&amp;$C5622</f>
        <v>#N/A</v>
      </c>
    </row>
    <row r="5623" customFormat="false" ht="12.75" hidden="false" customHeight="false" outlineLevel="0" collapsed="false">
      <c r="D5623" s="144"/>
      <c r="E5623" s="144"/>
      <c r="F5623" s="149" t="e">
        <f aca="false">IF(REF_DT&lt;=LastDay,INDEX(IntraMonth_Buckets,MATCH($A5623,IntraSumMonths,0),1),INDEX(BucketTable,MATCH($A5623,SumMonths,0),1))</f>
        <v>#N/A</v>
      </c>
      <c r="G5623" s="144" t="e">
        <f aca="false">INDEX(Book_Type,MATCH($B5623,Book,0),1)</f>
        <v>#N/A</v>
      </c>
      <c r="H5623" s="144" t="e">
        <f aca="false">$F5623&amp;$C5623</f>
        <v>#N/A</v>
      </c>
    </row>
    <row r="5624" customFormat="false" ht="12.75" hidden="false" customHeight="false" outlineLevel="0" collapsed="false">
      <c r="D5624" s="144"/>
      <c r="E5624" s="144"/>
      <c r="F5624" s="149" t="e">
        <f aca="false">IF(REF_DT&lt;=LastDay,INDEX(IntraMonth_Buckets,MATCH($A5624,IntraSumMonths,0),1),INDEX(BucketTable,MATCH($A5624,SumMonths,0),1))</f>
        <v>#N/A</v>
      </c>
      <c r="G5624" s="144" t="e">
        <f aca="false">INDEX(Book_Type,MATCH($B5624,Book,0),1)</f>
        <v>#N/A</v>
      </c>
      <c r="H5624" s="144" t="e">
        <f aca="false">$F5624&amp;$C5624</f>
        <v>#N/A</v>
      </c>
    </row>
    <row r="5625" customFormat="false" ht="12.75" hidden="false" customHeight="false" outlineLevel="0" collapsed="false">
      <c r="D5625" s="144"/>
      <c r="E5625" s="144"/>
      <c r="F5625" s="149" t="e">
        <f aca="false">IF(REF_DT&lt;=LastDay,INDEX(IntraMonth_Buckets,MATCH($A5625,IntraSumMonths,0),1),INDEX(BucketTable,MATCH($A5625,SumMonths,0),1))</f>
        <v>#N/A</v>
      </c>
      <c r="G5625" s="144" t="e">
        <f aca="false">INDEX(Book_Type,MATCH($B5625,Book,0),1)</f>
        <v>#N/A</v>
      </c>
      <c r="H5625" s="144" t="e">
        <f aca="false">$F5625&amp;$C5625</f>
        <v>#N/A</v>
      </c>
    </row>
    <row r="5626" customFormat="false" ht="12.75" hidden="false" customHeight="false" outlineLevel="0" collapsed="false">
      <c r="D5626" s="144"/>
      <c r="E5626" s="144"/>
      <c r="F5626" s="149" t="e">
        <f aca="false">IF(REF_DT&lt;=LastDay,INDEX(IntraMonth_Buckets,MATCH($A5626,IntraSumMonths,0),1),INDEX(BucketTable,MATCH($A5626,SumMonths,0),1))</f>
        <v>#N/A</v>
      </c>
      <c r="G5626" s="144" t="e">
        <f aca="false">INDEX(Book_Type,MATCH($B5626,Book,0),1)</f>
        <v>#N/A</v>
      </c>
      <c r="H5626" s="144" t="e">
        <f aca="false">$F5626&amp;$C5626</f>
        <v>#N/A</v>
      </c>
    </row>
    <row r="5627" customFormat="false" ht="12.75" hidden="false" customHeight="false" outlineLevel="0" collapsed="false">
      <c r="D5627" s="144"/>
      <c r="E5627" s="144"/>
      <c r="F5627" s="149" t="e">
        <f aca="false">IF(REF_DT&lt;=LastDay,INDEX(IntraMonth_Buckets,MATCH($A5627,IntraSumMonths,0),1),INDEX(BucketTable,MATCH($A5627,SumMonths,0),1))</f>
        <v>#N/A</v>
      </c>
      <c r="G5627" s="144" t="e">
        <f aca="false">INDEX(Book_Type,MATCH($B5627,Book,0),1)</f>
        <v>#N/A</v>
      </c>
      <c r="H5627" s="144" t="e">
        <f aca="false">$F5627&amp;$C5627</f>
        <v>#N/A</v>
      </c>
    </row>
    <row r="5628" customFormat="false" ht="12.75" hidden="false" customHeight="false" outlineLevel="0" collapsed="false">
      <c r="D5628" s="144"/>
      <c r="E5628" s="144"/>
      <c r="F5628" s="149" t="e">
        <f aca="false">IF(REF_DT&lt;=LastDay,INDEX(IntraMonth_Buckets,MATCH($A5628,IntraSumMonths,0),1),INDEX(BucketTable,MATCH($A5628,SumMonths,0),1))</f>
        <v>#N/A</v>
      </c>
      <c r="G5628" s="144" t="e">
        <f aca="false">INDEX(Book_Type,MATCH($B5628,Book,0),1)</f>
        <v>#N/A</v>
      </c>
      <c r="H5628" s="144" t="e">
        <f aca="false">$F5628&amp;$C5628</f>
        <v>#N/A</v>
      </c>
    </row>
    <row r="5629" customFormat="false" ht="12.75" hidden="false" customHeight="false" outlineLevel="0" collapsed="false">
      <c r="D5629" s="144"/>
      <c r="E5629" s="144"/>
      <c r="F5629" s="149" t="e">
        <f aca="false">IF(REF_DT&lt;=LastDay,INDEX(IntraMonth_Buckets,MATCH($A5629,IntraSumMonths,0),1),INDEX(BucketTable,MATCH($A5629,SumMonths,0),1))</f>
        <v>#N/A</v>
      </c>
      <c r="G5629" s="144" t="e">
        <f aca="false">INDEX(Book_Type,MATCH($B5629,Book,0),1)</f>
        <v>#N/A</v>
      </c>
      <c r="H5629" s="144" t="e">
        <f aca="false">$F5629&amp;$C5629</f>
        <v>#N/A</v>
      </c>
    </row>
    <row r="5630" customFormat="false" ht="12.75" hidden="false" customHeight="false" outlineLevel="0" collapsed="false">
      <c r="D5630" s="144"/>
      <c r="E5630" s="144"/>
      <c r="F5630" s="149" t="e">
        <f aca="false">IF(REF_DT&lt;=LastDay,INDEX(IntraMonth_Buckets,MATCH($A5630,IntraSumMonths,0),1),INDEX(BucketTable,MATCH($A5630,SumMonths,0),1))</f>
        <v>#N/A</v>
      </c>
      <c r="G5630" s="144" t="e">
        <f aca="false">INDEX(Book_Type,MATCH($B5630,Book,0),1)</f>
        <v>#N/A</v>
      </c>
      <c r="H5630" s="144" t="e">
        <f aca="false">$F5630&amp;$C5630</f>
        <v>#N/A</v>
      </c>
    </row>
    <row r="5631" customFormat="false" ht="12.75" hidden="false" customHeight="false" outlineLevel="0" collapsed="false">
      <c r="D5631" s="144"/>
      <c r="E5631" s="144"/>
      <c r="F5631" s="149" t="e">
        <f aca="false">IF(REF_DT&lt;=LastDay,INDEX(IntraMonth_Buckets,MATCH($A5631,IntraSumMonths,0),1),INDEX(BucketTable,MATCH($A5631,SumMonths,0),1))</f>
        <v>#N/A</v>
      </c>
      <c r="G5631" s="144" t="e">
        <f aca="false">INDEX(Book_Type,MATCH($B5631,Book,0),1)</f>
        <v>#N/A</v>
      </c>
      <c r="H5631" s="144" t="e">
        <f aca="false">$F5631&amp;$C5631</f>
        <v>#N/A</v>
      </c>
    </row>
    <row r="5632" customFormat="false" ht="12.75" hidden="false" customHeight="false" outlineLevel="0" collapsed="false">
      <c r="D5632" s="144"/>
      <c r="E5632" s="144"/>
      <c r="F5632" s="149" t="e">
        <f aca="false">IF(REF_DT&lt;=LastDay,INDEX(IntraMonth_Buckets,MATCH($A5632,IntraSumMonths,0),1),INDEX(BucketTable,MATCH($A5632,SumMonths,0),1))</f>
        <v>#N/A</v>
      </c>
      <c r="G5632" s="144" t="e">
        <f aca="false">INDEX(Book_Type,MATCH($B5632,Book,0),1)</f>
        <v>#N/A</v>
      </c>
      <c r="H5632" s="144" t="e">
        <f aca="false">$F5632&amp;$C5632</f>
        <v>#N/A</v>
      </c>
    </row>
    <row r="5633" customFormat="false" ht="12.75" hidden="false" customHeight="false" outlineLevel="0" collapsed="false">
      <c r="D5633" s="144"/>
      <c r="E5633" s="144"/>
      <c r="F5633" s="149" t="e">
        <f aca="false">IF(REF_DT&lt;=LastDay,INDEX(IntraMonth_Buckets,MATCH($A5633,IntraSumMonths,0),1),INDEX(BucketTable,MATCH($A5633,SumMonths,0),1))</f>
        <v>#N/A</v>
      </c>
      <c r="G5633" s="144" t="e">
        <f aca="false">INDEX(Book_Type,MATCH($B5633,Book,0),1)</f>
        <v>#N/A</v>
      </c>
      <c r="H5633" s="144" t="e">
        <f aca="false">$F5633&amp;$C5633</f>
        <v>#N/A</v>
      </c>
    </row>
    <row r="5634" customFormat="false" ht="12.75" hidden="false" customHeight="false" outlineLevel="0" collapsed="false">
      <c r="D5634" s="144"/>
      <c r="E5634" s="144"/>
      <c r="F5634" s="149" t="e">
        <f aca="false">IF(REF_DT&lt;=LastDay,INDEX(IntraMonth_Buckets,MATCH($A5634,IntraSumMonths,0),1),INDEX(BucketTable,MATCH($A5634,SumMonths,0),1))</f>
        <v>#N/A</v>
      </c>
      <c r="G5634" s="144" t="e">
        <f aca="false">INDEX(Book_Type,MATCH($B5634,Book,0),1)</f>
        <v>#N/A</v>
      </c>
      <c r="H5634" s="144" t="e">
        <f aca="false">$F5634&amp;$C5634</f>
        <v>#N/A</v>
      </c>
    </row>
    <row r="5635" customFormat="false" ht="12.75" hidden="false" customHeight="false" outlineLevel="0" collapsed="false">
      <c r="D5635" s="144"/>
      <c r="E5635" s="144"/>
      <c r="F5635" s="149" t="e">
        <f aca="false">IF(REF_DT&lt;=LastDay,INDEX(IntraMonth_Buckets,MATCH($A5635,IntraSumMonths,0),1),INDEX(BucketTable,MATCH($A5635,SumMonths,0),1))</f>
        <v>#N/A</v>
      </c>
      <c r="G5635" s="144" t="e">
        <f aca="false">INDEX(Book_Type,MATCH($B5635,Book,0),1)</f>
        <v>#N/A</v>
      </c>
      <c r="H5635" s="144" t="e">
        <f aca="false">$F5635&amp;$C5635</f>
        <v>#N/A</v>
      </c>
    </row>
    <row r="5636" customFormat="false" ht="12.75" hidden="false" customHeight="false" outlineLevel="0" collapsed="false">
      <c r="D5636" s="144"/>
      <c r="E5636" s="144"/>
      <c r="F5636" s="149" t="e">
        <f aca="false">IF(REF_DT&lt;=LastDay,INDEX(IntraMonth_Buckets,MATCH($A5636,IntraSumMonths,0),1),INDEX(BucketTable,MATCH($A5636,SumMonths,0),1))</f>
        <v>#N/A</v>
      </c>
      <c r="G5636" s="144" t="e">
        <f aca="false">INDEX(Book_Type,MATCH($B5636,Book,0),1)</f>
        <v>#N/A</v>
      </c>
      <c r="H5636" s="144" t="e">
        <f aca="false">$F5636&amp;$C5636</f>
        <v>#N/A</v>
      </c>
    </row>
    <row r="5637" customFormat="false" ht="12.75" hidden="false" customHeight="false" outlineLevel="0" collapsed="false">
      <c r="D5637" s="144"/>
      <c r="E5637" s="144"/>
      <c r="F5637" s="149" t="e">
        <f aca="false">IF(REF_DT&lt;=LastDay,INDEX(IntraMonth_Buckets,MATCH($A5637,IntraSumMonths,0),1),INDEX(BucketTable,MATCH($A5637,SumMonths,0),1))</f>
        <v>#N/A</v>
      </c>
      <c r="G5637" s="144" t="e">
        <f aca="false">INDEX(Book_Type,MATCH($B5637,Book,0),1)</f>
        <v>#N/A</v>
      </c>
      <c r="H5637" s="144" t="e">
        <f aca="false">$F5637&amp;$C5637</f>
        <v>#N/A</v>
      </c>
    </row>
    <row r="5638" customFormat="false" ht="12.75" hidden="false" customHeight="false" outlineLevel="0" collapsed="false">
      <c r="D5638" s="144"/>
      <c r="E5638" s="144"/>
      <c r="F5638" s="149" t="e">
        <f aca="false">IF(REF_DT&lt;=LastDay,INDEX(IntraMonth_Buckets,MATCH($A5638,IntraSumMonths,0),1),INDEX(BucketTable,MATCH($A5638,SumMonths,0),1))</f>
        <v>#N/A</v>
      </c>
      <c r="G5638" s="144" t="e">
        <f aca="false">INDEX(Book_Type,MATCH($B5638,Book,0),1)</f>
        <v>#N/A</v>
      </c>
      <c r="H5638" s="144" t="e">
        <f aca="false">$F5638&amp;$C5638</f>
        <v>#N/A</v>
      </c>
    </row>
    <row r="5639" customFormat="false" ht="12.75" hidden="false" customHeight="false" outlineLevel="0" collapsed="false">
      <c r="D5639" s="144"/>
      <c r="E5639" s="144"/>
      <c r="F5639" s="149" t="e">
        <f aca="false">IF(REF_DT&lt;=LastDay,INDEX(IntraMonth_Buckets,MATCH($A5639,IntraSumMonths,0),1),INDEX(BucketTable,MATCH($A5639,SumMonths,0),1))</f>
        <v>#N/A</v>
      </c>
      <c r="G5639" s="144" t="e">
        <f aca="false">INDEX(Book_Type,MATCH($B5639,Book,0),1)</f>
        <v>#N/A</v>
      </c>
      <c r="H5639" s="144" t="e">
        <f aca="false">$F5639&amp;$C5639</f>
        <v>#N/A</v>
      </c>
    </row>
    <row r="5640" customFormat="false" ht="12.75" hidden="false" customHeight="false" outlineLevel="0" collapsed="false">
      <c r="D5640" s="144"/>
      <c r="E5640" s="144"/>
      <c r="F5640" s="149" t="e">
        <f aca="false">IF(REF_DT&lt;=LastDay,INDEX(IntraMonth_Buckets,MATCH($A5640,IntraSumMonths,0),1),INDEX(BucketTable,MATCH($A5640,SumMonths,0),1))</f>
        <v>#N/A</v>
      </c>
      <c r="G5640" s="144" t="e">
        <f aca="false">INDEX(Book_Type,MATCH($B5640,Book,0),1)</f>
        <v>#N/A</v>
      </c>
      <c r="H5640" s="144" t="e">
        <f aca="false">$F5640&amp;$C5640</f>
        <v>#N/A</v>
      </c>
    </row>
    <row r="5641" customFormat="false" ht="12.75" hidden="false" customHeight="false" outlineLevel="0" collapsed="false">
      <c r="D5641" s="144"/>
      <c r="E5641" s="144"/>
      <c r="F5641" s="149" t="e">
        <f aca="false">IF(REF_DT&lt;=LastDay,INDEX(IntraMonth_Buckets,MATCH($A5641,IntraSumMonths,0),1),INDEX(BucketTable,MATCH($A5641,SumMonths,0),1))</f>
        <v>#N/A</v>
      </c>
      <c r="G5641" s="144" t="e">
        <f aca="false">INDEX(Book_Type,MATCH($B5641,Book,0),1)</f>
        <v>#N/A</v>
      </c>
      <c r="H5641" s="144" t="e">
        <f aca="false">$F5641&amp;$C5641</f>
        <v>#N/A</v>
      </c>
    </row>
    <row r="5642" customFormat="false" ht="12.75" hidden="false" customHeight="false" outlineLevel="0" collapsed="false">
      <c r="D5642" s="144"/>
      <c r="E5642" s="144"/>
      <c r="F5642" s="149" t="e">
        <f aca="false">IF(REF_DT&lt;=LastDay,INDEX(IntraMonth_Buckets,MATCH($A5642,IntraSumMonths,0),1),INDEX(BucketTable,MATCH($A5642,SumMonths,0),1))</f>
        <v>#N/A</v>
      </c>
      <c r="G5642" s="144" t="e">
        <f aca="false">INDEX(Book_Type,MATCH($B5642,Book,0),1)</f>
        <v>#N/A</v>
      </c>
      <c r="H5642" s="144" t="e">
        <f aca="false">$F5642&amp;$C5642</f>
        <v>#N/A</v>
      </c>
    </row>
    <row r="5643" customFormat="false" ht="12.75" hidden="false" customHeight="false" outlineLevel="0" collapsed="false">
      <c r="D5643" s="144"/>
      <c r="E5643" s="144"/>
      <c r="F5643" s="149" t="e">
        <f aca="false">IF(REF_DT&lt;=LastDay,INDEX(IntraMonth_Buckets,MATCH($A5643,IntraSumMonths,0),1),INDEX(BucketTable,MATCH($A5643,SumMonths,0),1))</f>
        <v>#N/A</v>
      </c>
      <c r="G5643" s="144" t="e">
        <f aca="false">INDEX(Book_Type,MATCH($B5643,Book,0),1)</f>
        <v>#N/A</v>
      </c>
      <c r="H5643" s="144" t="e">
        <f aca="false">$F5643&amp;$C5643</f>
        <v>#N/A</v>
      </c>
    </row>
    <row r="5644" customFormat="false" ht="12.75" hidden="false" customHeight="false" outlineLevel="0" collapsed="false">
      <c r="D5644" s="144"/>
      <c r="E5644" s="144"/>
      <c r="F5644" s="149" t="e">
        <f aca="false">IF(REF_DT&lt;=LastDay,INDEX(IntraMonth_Buckets,MATCH($A5644,IntraSumMonths,0),1),INDEX(BucketTable,MATCH($A5644,SumMonths,0),1))</f>
        <v>#N/A</v>
      </c>
      <c r="G5644" s="144" t="e">
        <f aca="false">INDEX(Book_Type,MATCH($B5644,Book,0),1)</f>
        <v>#N/A</v>
      </c>
      <c r="H5644" s="144" t="e">
        <f aca="false">$F5644&amp;$C5644</f>
        <v>#N/A</v>
      </c>
    </row>
    <row r="5645" customFormat="false" ht="12.75" hidden="false" customHeight="false" outlineLevel="0" collapsed="false">
      <c r="D5645" s="144"/>
      <c r="E5645" s="144"/>
      <c r="F5645" s="149" t="e">
        <f aca="false">IF(REF_DT&lt;=LastDay,INDEX(IntraMonth_Buckets,MATCH($A5645,IntraSumMonths,0),1),INDEX(BucketTable,MATCH($A5645,SumMonths,0),1))</f>
        <v>#N/A</v>
      </c>
      <c r="G5645" s="144" t="e">
        <f aca="false">INDEX(Book_Type,MATCH($B5645,Book,0),1)</f>
        <v>#N/A</v>
      </c>
      <c r="H5645" s="144" t="e">
        <f aca="false">$F5645&amp;$C5645</f>
        <v>#N/A</v>
      </c>
    </row>
    <row r="5646" customFormat="false" ht="12.75" hidden="false" customHeight="false" outlineLevel="0" collapsed="false">
      <c r="D5646" s="144"/>
      <c r="E5646" s="144"/>
      <c r="F5646" s="149" t="e">
        <f aca="false">IF(REF_DT&lt;=LastDay,INDEX(IntraMonth_Buckets,MATCH($A5646,IntraSumMonths,0),1),INDEX(BucketTable,MATCH($A5646,SumMonths,0),1))</f>
        <v>#N/A</v>
      </c>
      <c r="G5646" s="144" t="e">
        <f aca="false">INDEX(Book_Type,MATCH($B5646,Book,0),1)</f>
        <v>#N/A</v>
      </c>
      <c r="H5646" s="144" t="e">
        <f aca="false">$F5646&amp;$C5646</f>
        <v>#N/A</v>
      </c>
    </row>
    <row r="5647" customFormat="false" ht="12.75" hidden="false" customHeight="false" outlineLevel="0" collapsed="false">
      <c r="D5647" s="144"/>
      <c r="E5647" s="144"/>
      <c r="F5647" s="149" t="e">
        <f aca="false">IF(REF_DT&lt;=LastDay,INDEX(IntraMonth_Buckets,MATCH($A5647,IntraSumMonths,0),1),INDEX(BucketTable,MATCH($A5647,SumMonths,0),1))</f>
        <v>#N/A</v>
      </c>
      <c r="G5647" s="144" t="e">
        <f aca="false">INDEX(Book_Type,MATCH($B5647,Book,0),1)</f>
        <v>#N/A</v>
      </c>
      <c r="H5647" s="144" t="e">
        <f aca="false">$F5647&amp;$C5647</f>
        <v>#N/A</v>
      </c>
    </row>
    <row r="5648" customFormat="false" ht="12.75" hidden="false" customHeight="false" outlineLevel="0" collapsed="false">
      <c r="D5648" s="144"/>
      <c r="E5648" s="144"/>
      <c r="F5648" s="149" t="e">
        <f aca="false">IF(REF_DT&lt;=LastDay,INDEX(IntraMonth_Buckets,MATCH($A5648,IntraSumMonths,0),1),INDEX(BucketTable,MATCH($A5648,SumMonths,0),1))</f>
        <v>#N/A</v>
      </c>
      <c r="G5648" s="144" t="e">
        <f aca="false">INDEX(Book_Type,MATCH($B5648,Book,0),1)</f>
        <v>#N/A</v>
      </c>
      <c r="H5648" s="144" t="e">
        <f aca="false">$F5648&amp;$C5648</f>
        <v>#N/A</v>
      </c>
    </row>
    <row r="5649" customFormat="false" ht="12.75" hidden="false" customHeight="false" outlineLevel="0" collapsed="false">
      <c r="D5649" s="144"/>
      <c r="E5649" s="144"/>
      <c r="F5649" s="149" t="e">
        <f aca="false">IF(REF_DT&lt;=LastDay,INDEX(IntraMonth_Buckets,MATCH($A5649,IntraSumMonths,0),1),INDEX(BucketTable,MATCH($A5649,SumMonths,0),1))</f>
        <v>#N/A</v>
      </c>
      <c r="G5649" s="144" t="e">
        <f aca="false">INDEX(Book_Type,MATCH($B5649,Book,0),1)</f>
        <v>#N/A</v>
      </c>
      <c r="H5649" s="144" t="e">
        <f aca="false">$F5649&amp;$C5649</f>
        <v>#N/A</v>
      </c>
    </row>
    <row r="5650" customFormat="false" ht="12.75" hidden="false" customHeight="false" outlineLevel="0" collapsed="false">
      <c r="D5650" s="144"/>
      <c r="E5650" s="144"/>
      <c r="F5650" s="149" t="e">
        <f aca="false">IF(REF_DT&lt;=LastDay,INDEX(IntraMonth_Buckets,MATCH($A5650,IntraSumMonths,0),1),INDEX(BucketTable,MATCH($A5650,SumMonths,0),1))</f>
        <v>#N/A</v>
      </c>
      <c r="G5650" s="144" t="e">
        <f aca="false">INDEX(Book_Type,MATCH($B5650,Book,0),1)</f>
        <v>#N/A</v>
      </c>
      <c r="H5650" s="144" t="e">
        <f aca="false">$F5650&amp;$C5650</f>
        <v>#N/A</v>
      </c>
    </row>
    <row r="5651" customFormat="false" ht="12.75" hidden="false" customHeight="false" outlineLevel="0" collapsed="false">
      <c r="D5651" s="144"/>
      <c r="E5651" s="144"/>
      <c r="F5651" s="149" t="e">
        <f aca="false">IF(REF_DT&lt;=LastDay,INDEX(IntraMonth_Buckets,MATCH($A5651,IntraSumMonths,0),1),INDEX(BucketTable,MATCH($A5651,SumMonths,0),1))</f>
        <v>#N/A</v>
      </c>
      <c r="G5651" s="144" t="e">
        <f aca="false">INDEX(Book_Type,MATCH($B5651,Book,0),1)</f>
        <v>#N/A</v>
      </c>
      <c r="H5651" s="144" t="e">
        <f aca="false">$F5651&amp;$C5651</f>
        <v>#N/A</v>
      </c>
    </row>
    <row r="5652" customFormat="false" ht="12.75" hidden="false" customHeight="false" outlineLevel="0" collapsed="false">
      <c r="D5652" s="144"/>
      <c r="E5652" s="144"/>
      <c r="F5652" s="149" t="e">
        <f aca="false">IF(REF_DT&lt;=LastDay,INDEX(IntraMonth_Buckets,MATCH($A5652,IntraSumMonths,0),1),INDEX(BucketTable,MATCH($A5652,SumMonths,0),1))</f>
        <v>#N/A</v>
      </c>
      <c r="G5652" s="144" t="e">
        <f aca="false">INDEX(Book_Type,MATCH($B5652,Book,0),1)</f>
        <v>#N/A</v>
      </c>
      <c r="H5652" s="144" t="e">
        <f aca="false">$F5652&amp;$C5652</f>
        <v>#N/A</v>
      </c>
    </row>
    <row r="5653" customFormat="false" ht="12.75" hidden="false" customHeight="false" outlineLevel="0" collapsed="false">
      <c r="D5653" s="144"/>
      <c r="E5653" s="144"/>
      <c r="F5653" s="149" t="e">
        <f aca="false">IF(REF_DT&lt;=LastDay,INDEX(IntraMonth_Buckets,MATCH($A5653,IntraSumMonths,0),1),INDEX(BucketTable,MATCH($A5653,SumMonths,0),1))</f>
        <v>#N/A</v>
      </c>
      <c r="G5653" s="144" t="e">
        <f aca="false">INDEX(Book_Type,MATCH($B5653,Book,0),1)</f>
        <v>#N/A</v>
      </c>
      <c r="H5653" s="144" t="e">
        <f aca="false">$F5653&amp;$C5653</f>
        <v>#N/A</v>
      </c>
    </row>
    <row r="5654" customFormat="false" ht="12.75" hidden="false" customHeight="false" outlineLevel="0" collapsed="false">
      <c r="D5654" s="144"/>
      <c r="E5654" s="144"/>
      <c r="F5654" s="149" t="e">
        <f aca="false">IF(REF_DT&lt;=LastDay,INDEX(IntraMonth_Buckets,MATCH($A5654,IntraSumMonths,0),1),INDEX(BucketTable,MATCH($A5654,SumMonths,0),1))</f>
        <v>#N/A</v>
      </c>
      <c r="G5654" s="144" t="e">
        <f aca="false">INDEX(Book_Type,MATCH($B5654,Book,0),1)</f>
        <v>#N/A</v>
      </c>
      <c r="H5654" s="144" t="e">
        <f aca="false">$F5654&amp;$C5654</f>
        <v>#N/A</v>
      </c>
    </row>
    <row r="5655" customFormat="false" ht="12.75" hidden="false" customHeight="false" outlineLevel="0" collapsed="false">
      <c r="D5655" s="144"/>
      <c r="E5655" s="144"/>
      <c r="F5655" s="149" t="e">
        <f aca="false">IF(REF_DT&lt;=LastDay,INDEX(IntraMonth_Buckets,MATCH($A5655,IntraSumMonths,0),1),INDEX(BucketTable,MATCH($A5655,SumMonths,0),1))</f>
        <v>#N/A</v>
      </c>
      <c r="G5655" s="144" t="e">
        <f aca="false">INDEX(Book_Type,MATCH($B5655,Book,0),1)</f>
        <v>#N/A</v>
      </c>
      <c r="H5655" s="144" t="e">
        <f aca="false">$F5655&amp;$C5655</f>
        <v>#N/A</v>
      </c>
    </row>
    <row r="5656" customFormat="false" ht="12.75" hidden="false" customHeight="false" outlineLevel="0" collapsed="false">
      <c r="D5656" s="144"/>
      <c r="E5656" s="144"/>
      <c r="F5656" s="149" t="e">
        <f aca="false">IF(REF_DT&lt;=LastDay,INDEX(IntraMonth_Buckets,MATCH($A5656,IntraSumMonths,0),1),INDEX(BucketTable,MATCH($A5656,SumMonths,0),1))</f>
        <v>#N/A</v>
      </c>
      <c r="G5656" s="144" t="e">
        <f aca="false">INDEX(Book_Type,MATCH($B5656,Book,0),1)</f>
        <v>#N/A</v>
      </c>
      <c r="H5656" s="144" t="e">
        <f aca="false">$F5656&amp;$C5656</f>
        <v>#N/A</v>
      </c>
    </row>
    <row r="5657" customFormat="false" ht="12.75" hidden="false" customHeight="false" outlineLevel="0" collapsed="false">
      <c r="D5657" s="144"/>
      <c r="E5657" s="144"/>
      <c r="F5657" s="149" t="e">
        <f aca="false">IF(REF_DT&lt;=LastDay,INDEX(IntraMonth_Buckets,MATCH($A5657,IntraSumMonths,0),1),INDEX(BucketTable,MATCH($A5657,SumMonths,0),1))</f>
        <v>#N/A</v>
      </c>
      <c r="G5657" s="144" t="e">
        <f aca="false">INDEX(Book_Type,MATCH($B5657,Book,0),1)</f>
        <v>#N/A</v>
      </c>
      <c r="H5657" s="144" t="e">
        <f aca="false">$F5657&amp;$C5657</f>
        <v>#N/A</v>
      </c>
    </row>
    <row r="5658" customFormat="false" ht="12.75" hidden="false" customHeight="false" outlineLevel="0" collapsed="false">
      <c r="D5658" s="144"/>
      <c r="E5658" s="144"/>
      <c r="F5658" s="149" t="e">
        <f aca="false">IF(REF_DT&lt;=LastDay,INDEX(IntraMonth_Buckets,MATCH($A5658,IntraSumMonths,0),1),INDEX(BucketTable,MATCH($A5658,SumMonths,0),1))</f>
        <v>#N/A</v>
      </c>
      <c r="G5658" s="144" t="e">
        <f aca="false">INDEX(Book_Type,MATCH($B5658,Book,0),1)</f>
        <v>#N/A</v>
      </c>
      <c r="H5658" s="144" t="e">
        <f aca="false">$F5658&amp;$C5658</f>
        <v>#N/A</v>
      </c>
    </row>
    <row r="5659" customFormat="false" ht="12.75" hidden="false" customHeight="false" outlineLevel="0" collapsed="false">
      <c r="D5659" s="144"/>
      <c r="E5659" s="144"/>
      <c r="F5659" s="149" t="e">
        <f aca="false">IF(REF_DT&lt;=LastDay,INDEX(IntraMonth_Buckets,MATCH($A5659,IntraSumMonths,0),1),INDEX(BucketTable,MATCH($A5659,SumMonths,0),1))</f>
        <v>#N/A</v>
      </c>
      <c r="G5659" s="144" t="e">
        <f aca="false">INDEX(Book_Type,MATCH($B5659,Book,0),1)</f>
        <v>#N/A</v>
      </c>
      <c r="H5659" s="144" t="e">
        <f aca="false">$F5659&amp;$C5659</f>
        <v>#N/A</v>
      </c>
    </row>
    <row r="5660" customFormat="false" ht="12.75" hidden="false" customHeight="false" outlineLevel="0" collapsed="false">
      <c r="D5660" s="144"/>
      <c r="E5660" s="144"/>
      <c r="F5660" s="149" t="e">
        <f aca="false">IF(REF_DT&lt;=LastDay,INDEX(IntraMonth_Buckets,MATCH($A5660,IntraSumMonths,0),1),INDEX(BucketTable,MATCH($A5660,SumMonths,0),1))</f>
        <v>#N/A</v>
      </c>
      <c r="G5660" s="144" t="e">
        <f aca="false">INDEX(Book_Type,MATCH($B5660,Book,0),1)</f>
        <v>#N/A</v>
      </c>
      <c r="H5660" s="144" t="e">
        <f aca="false">$F5660&amp;$C5660</f>
        <v>#N/A</v>
      </c>
    </row>
    <row r="5661" customFormat="false" ht="12.75" hidden="false" customHeight="false" outlineLevel="0" collapsed="false">
      <c r="D5661" s="144"/>
      <c r="E5661" s="144"/>
      <c r="F5661" s="149" t="e">
        <f aca="false">IF(REF_DT&lt;=LastDay,INDEX(IntraMonth_Buckets,MATCH($A5661,IntraSumMonths,0),1),INDEX(BucketTable,MATCH($A5661,SumMonths,0),1))</f>
        <v>#N/A</v>
      </c>
      <c r="G5661" s="144" t="e">
        <f aca="false">INDEX(Book_Type,MATCH($B5661,Book,0),1)</f>
        <v>#N/A</v>
      </c>
      <c r="H5661" s="144" t="e">
        <f aca="false">$F5661&amp;$C5661</f>
        <v>#N/A</v>
      </c>
    </row>
    <row r="5662" customFormat="false" ht="12.75" hidden="false" customHeight="false" outlineLevel="0" collapsed="false">
      <c r="D5662" s="144"/>
      <c r="E5662" s="144"/>
      <c r="F5662" s="149" t="e">
        <f aca="false">IF(REF_DT&lt;=LastDay,INDEX(IntraMonth_Buckets,MATCH($A5662,IntraSumMonths,0),1),INDEX(BucketTable,MATCH($A5662,SumMonths,0),1))</f>
        <v>#N/A</v>
      </c>
      <c r="G5662" s="144" t="e">
        <f aca="false">INDEX(Book_Type,MATCH($B5662,Book,0),1)</f>
        <v>#N/A</v>
      </c>
      <c r="H5662" s="144" t="e">
        <f aca="false">$F5662&amp;$C5662</f>
        <v>#N/A</v>
      </c>
    </row>
    <row r="5663" customFormat="false" ht="12.75" hidden="false" customHeight="false" outlineLevel="0" collapsed="false">
      <c r="D5663" s="144"/>
      <c r="E5663" s="144"/>
      <c r="F5663" s="149" t="e">
        <f aca="false">IF(REF_DT&lt;=LastDay,INDEX(IntraMonth_Buckets,MATCH($A5663,IntraSumMonths,0),1),INDEX(BucketTable,MATCH($A5663,SumMonths,0),1))</f>
        <v>#N/A</v>
      </c>
      <c r="G5663" s="144" t="e">
        <f aca="false">INDEX(Book_Type,MATCH($B5663,Book,0),1)</f>
        <v>#N/A</v>
      </c>
      <c r="H5663" s="144" t="e">
        <f aca="false">$F5663&amp;$C5663</f>
        <v>#N/A</v>
      </c>
    </row>
    <row r="5664" customFormat="false" ht="12.75" hidden="false" customHeight="false" outlineLevel="0" collapsed="false">
      <c r="D5664" s="144"/>
      <c r="E5664" s="144"/>
      <c r="F5664" s="149" t="e">
        <f aca="false">IF(REF_DT&lt;=LastDay,INDEX(IntraMonth_Buckets,MATCH($A5664,IntraSumMonths,0),1),INDEX(BucketTable,MATCH($A5664,SumMonths,0),1))</f>
        <v>#N/A</v>
      </c>
      <c r="G5664" s="144" t="e">
        <f aca="false">INDEX(Book_Type,MATCH($B5664,Book,0),1)</f>
        <v>#N/A</v>
      </c>
      <c r="H5664" s="144" t="e">
        <f aca="false">$F5664&amp;$C5664</f>
        <v>#N/A</v>
      </c>
    </row>
    <row r="5665" customFormat="false" ht="12.75" hidden="false" customHeight="false" outlineLevel="0" collapsed="false">
      <c r="D5665" s="144"/>
      <c r="E5665" s="144"/>
      <c r="F5665" s="149" t="e">
        <f aca="false">IF(REF_DT&lt;=LastDay,INDEX(IntraMonth_Buckets,MATCH($A5665,IntraSumMonths,0),1),INDEX(BucketTable,MATCH($A5665,SumMonths,0),1))</f>
        <v>#N/A</v>
      </c>
      <c r="G5665" s="144" t="e">
        <f aca="false">INDEX(Book_Type,MATCH($B5665,Book,0),1)</f>
        <v>#N/A</v>
      </c>
      <c r="H5665" s="144" t="e">
        <f aca="false">$F5665&amp;$C5665</f>
        <v>#N/A</v>
      </c>
    </row>
    <row r="5666" customFormat="false" ht="12.75" hidden="false" customHeight="false" outlineLevel="0" collapsed="false">
      <c r="D5666" s="144"/>
      <c r="E5666" s="144"/>
      <c r="F5666" s="149" t="e">
        <f aca="false">IF(REF_DT&lt;=LastDay,INDEX(IntraMonth_Buckets,MATCH($A5666,IntraSumMonths,0),1),INDEX(BucketTable,MATCH($A5666,SumMonths,0),1))</f>
        <v>#N/A</v>
      </c>
      <c r="G5666" s="144" t="e">
        <f aca="false">INDEX(Book_Type,MATCH($B5666,Book,0),1)</f>
        <v>#N/A</v>
      </c>
      <c r="H5666" s="144" t="e">
        <f aca="false">$F5666&amp;$C5666</f>
        <v>#N/A</v>
      </c>
    </row>
    <row r="5667" customFormat="false" ht="12.75" hidden="false" customHeight="false" outlineLevel="0" collapsed="false">
      <c r="D5667" s="144"/>
      <c r="E5667" s="144"/>
      <c r="F5667" s="149" t="e">
        <f aca="false">IF(REF_DT&lt;=LastDay,INDEX(IntraMonth_Buckets,MATCH($A5667,IntraSumMonths,0),1),INDEX(BucketTable,MATCH($A5667,SumMonths,0),1))</f>
        <v>#N/A</v>
      </c>
      <c r="G5667" s="144" t="e">
        <f aca="false">INDEX(Book_Type,MATCH($B5667,Book,0),1)</f>
        <v>#N/A</v>
      </c>
      <c r="H5667" s="144" t="e">
        <f aca="false">$F5667&amp;$C5667</f>
        <v>#N/A</v>
      </c>
    </row>
    <row r="5668" customFormat="false" ht="12.75" hidden="false" customHeight="false" outlineLevel="0" collapsed="false">
      <c r="D5668" s="144"/>
      <c r="E5668" s="144"/>
      <c r="F5668" s="149" t="e">
        <f aca="false">IF(REF_DT&lt;=LastDay,INDEX(IntraMonth_Buckets,MATCH($A5668,IntraSumMonths,0),1),INDEX(BucketTable,MATCH($A5668,SumMonths,0),1))</f>
        <v>#N/A</v>
      </c>
      <c r="G5668" s="144" t="e">
        <f aca="false">INDEX(Book_Type,MATCH($B5668,Book,0),1)</f>
        <v>#N/A</v>
      </c>
      <c r="H5668" s="144" t="e">
        <f aca="false">$F5668&amp;$C5668</f>
        <v>#N/A</v>
      </c>
    </row>
    <row r="5669" customFormat="false" ht="12.75" hidden="false" customHeight="false" outlineLevel="0" collapsed="false">
      <c r="D5669" s="144"/>
      <c r="E5669" s="144"/>
      <c r="F5669" s="149" t="e">
        <f aca="false">IF(REF_DT&lt;=LastDay,INDEX(IntraMonth_Buckets,MATCH($A5669,IntraSumMonths,0),1),INDEX(BucketTable,MATCH($A5669,SumMonths,0),1))</f>
        <v>#N/A</v>
      </c>
      <c r="G5669" s="144" t="e">
        <f aca="false">INDEX(Book_Type,MATCH($B5669,Book,0),1)</f>
        <v>#N/A</v>
      </c>
      <c r="H5669" s="144" t="e">
        <f aca="false">$F5669&amp;$C5669</f>
        <v>#N/A</v>
      </c>
    </row>
    <row r="5670" customFormat="false" ht="12.75" hidden="false" customHeight="false" outlineLevel="0" collapsed="false">
      <c r="D5670" s="144"/>
      <c r="E5670" s="144"/>
      <c r="F5670" s="149" t="e">
        <f aca="false">IF(REF_DT&lt;=LastDay,INDEX(IntraMonth_Buckets,MATCH($A5670,IntraSumMonths,0),1),INDEX(BucketTable,MATCH($A5670,SumMonths,0),1))</f>
        <v>#N/A</v>
      </c>
      <c r="G5670" s="144" t="e">
        <f aca="false">INDEX(Book_Type,MATCH($B5670,Book,0),1)</f>
        <v>#N/A</v>
      </c>
      <c r="H5670" s="144" t="e">
        <f aca="false">$F5670&amp;$C5670</f>
        <v>#N/A</v>
      </c>
    </row>
    <row r="5671" customFormat="false" ht="12.75" hidden="false" customHeight="false" outlineLevel="0" collapsed="false">
      <c r="D5671" s="144"/>
      <c r="E5671" s="144"/>
      <c r="F5671" s="149" t="e">
        <f aca="false">IF(REF_DT&lt;=LastDay,INDEX(IntraMonth_Buckets,MATCH($A5671,IntraSumMonths,0),1),INDEX(BucketTable,MATCH($A5671,SumMonths,0),1))</f>
        <v>#N/A</v>
      </c>
      <c r="G5671" s="144" t="e">
        <f aca="false">INDEX(Book_Type,MATCH($B5671,Book,0),1)</f>
        <v>#N/A</v>
      </c>
      <c r="H5671" s="144" t="e">
        <f aca="false">$F5671&amp;$C5671</f>
        <v>#N/A</v>
      </c>
    </row>
    <row r="5672" customFormat="false" ht="12.75" hidden="false" customHeight="false" outlineLevel="0" collapsed="false">
      <c r="D5672" s="144"/>
      <c r="E5672" s="144"/>
      <c r="F5672" s="149" t="e">
        <f aca="false">IF(REF_DT&lt;=LastDay,INDEX(IntraMonth_Buckets,MATCH($A5672,IntraSumMonths,0),1),INDEX(BucketTable,MATCH($A5672,SumMonths,0),1))</f>
        <v>#N/A</v>
      </c>
      <c r="G5672" s="144" t="e">
        <f aca="false">INDEX(Book_Type,MATCH($B5672,Book,0),1)</f>
        <v>#N/A</v>
      </c>
      <c r="H5672" s="144" t="e">
        <f aca="false">$F5672&amp;$C5672</f>
        <v>#N/A</v>
      </c>
    </row>
    <row r="5673" customFormat="false" ht="12.75" hidden="false" customHeight="false" outlineLevel="0" collapsed="false">
      <c r="D5673" s="144"/>
      <c r="E5673" s="144"/>
      <c r="F5673" s="149" t="e">
        <f aca="false">IF(REF_DT&lt;=LastDay,INDEX(IntraMonth_Buckets,MATCH($A5673,IntraSumMonths,0),1),INDEX(BucketTable,MATCH($A5673,SumMonths,0),1))</f>
        <v>#N/A</v>
      </c>
      <c r="G5673" s="144" t="e">
        <f aca="false">INDEX(Book_Type,MATCH($B5673,Book,0),1)</f>
        <v>#N/A</v>
      </c>
      <c r="H5673" s="144" t="e">
        <f aca="false">$F5673&amp;$C5673</f>
        <v>#N/A</v>
      </c>
    </row>
    <row r="5674" customFormat="false" ht="12.75" hidden="false" customHeight="false" outlineLevel="0" collapsed="false">
      <c r="D5674" s="144"/>
      <c r="E5674" s="144"/>
      <c r="F5674" s="149" t="e">
        <f aca="false">IF(REF_DT&lt;=LastDay,INDEX(IntraMonth_Buckets,MATCH($A5674,IntraSumMonths,0),1),INDEX(BucketTable,MATCH($A5674,SumMonths,0),1))</f>
        <v>#N/A</v>
      </c>
      <c r="G5674" s="144" t="e">
        <f aca="false">INDEX(Book_Type,MATCH($B5674,Book,0),1)</f>
        <v>#N/A</v>
      </c>
      <c r="H5674" s="144" t="e">
        <f aca="false">$F5674&amp;$C5674</f>
        <v>#N/A</v>
      </c>
    </row>
    <row r="5675" customFormat="false" ht="12.75" hidden="false" customHeight="false" outlineLevel="0" collapsed="false">
      <c r="D5675" s="144"/>
      <c r="E5675" s="144"/>
      <c r="F5675" s="149" t="e">
        <f aca="false">IF(REF_DT&lt;=LastDay,INDEX(IntraMonth_Buckets,MATCH($A5675,IntraSumMonths,0),1),INDEX(BucketTable,MATCH($A5675,SumMonths,0),1))</f>
        <v>#N/A</v>
      </c>
      <c r="G5675" s="144" t="e">
        <f aca="false">INDEX(Book_Type,MATCH($B5675,Book,0),1)</f>
        <v>#N/A</v>
      </c>
      <c r="H5675" s="144" t="e">
        <f aca="false">$F5675&amp;$C5675</f>
        <v>#N/A</v>
      </c>
    </row>
    <row r="5676" customFormat="false" ht="12.75" hidden="false" customHeight="false" outlineLevel="0" collapsed="false">
      <c r="D5676" s="144"/>
      <c r="E5676" s="144"/>
      <c r="F5676" s="149" t="e">
        <f aca="false">IF(REF_DT&lt;=LastDay,INDEX(IntraMonth_Buckets,MATCH($A5676,IntraSumMonths,0),1),INDEX(BucketTable,MATCH($A5676,SumMonths,0),1))</f>
        <v>#N/A</v>
      </c>
      <c r="G5676" s="144" t="e">
        <f aca="false">INDEX(Book_Type,MATCH($B5676,Book,0),1)</f>
        <v>#N/A</v>
      </c>
      <c r="H5676" s="144" t="e">
        <f aca="false">$F5676&amp;$C5676</f>
        <v>#N/A</v>
      </c>
    </row>
    <row r="5677" customFormat="false" ht="12.75" hidden="false" customHeight="false" outlineLevel="0" collapsed="false">
      <c r="D5677" s="144"/>
      <c r="E5677" s="144"/>
      <c r="F5677" s="149" t="e">
        <f aca="false">IF(REF_DT&lt;=LastDay,INDEX(IntraMonth_Buckets,MATCH($A5677,IntraSumMonths,0),1),INDEX(BucketTable,MATCH($A5677,SumMonths,0),1))</f>
        <v>#N/A</v>
      </c>
      <c r="G5677" s="144" t="e">
        <f aca="false">INDEX(Book_Type,MATCH($B5677,Book,0),1)</f>
        <v>#N/A</v>
      </c>
      <c r="H5677" s="144" t="e">
        <f aca="false">$F5677&amp;$C5677</f>
        <v>#N/A</v>
      </c>
    </row>
    <row r="5678" customFormat="false" ht="12.75" hidden="false" customHeight="false" outlineLevel="0" collapsed="false">
      <c r="D5678" s="144"/>
      <c r="E5678" s="144"/>
      <c r="F5678" s="149" t="e">
        <f aca="false">IF(REF_DT&lt;=LastDay,INDEX(IntraMonth_Buckets,MATCH($A5678,IntraSumMonths,0),1),INDEX(BucketTable,MATCH($A5678,SumMonths,0),1))</f>
        <v>#N/A</v>
      </c>
      <c r="G5678" s="144" t="e">
        <f aca="false">INDEX(Book_Type,MATCH($B5678,Book,0),1)</f>
        <v>#N/A</v>
      </c>
      <c r="H5678" s="144" t="e">
        <f aca="false">$F5678&amp;$C5678</f>
        <v>#N/A</v>
      </c>
    </row>
    <row r="5679" customFormat="false" ht="12.75" hidden="false" customHeight="false" outlineLevel="0" collapsed="false">
      <c r="D5679" s="144"/>
      <c r="E5679" s="144"/>
      <c r="F5679" s="149" t="e">
        <f aca="false">IF(REF_DT&lt;=LastDay,INDEX(IntraMonth_Buckets,MATCH($A5679,IntraSumMonths,0),1),INDEX(BucketTable,MATCH($A5679,SumMonths,0),1))</f>
        <v>#N/A</v>
      </c>
      <c r="G5679" s="144" t="e">
        <f aca="false">INDEX(Book_Type,MATCH($B5679,Book,0),1)</f>
        <v>#N/A</v>
      </c>
      <c r="H5679" s="144" t="e">
        <f aca="false">$F5679&amp;$C5679</f>
        <v>#N/A</v>
      </c>
    </row>
    <row r="5680" customFormat="false" ht="12.75" hidden="false" customHeight="false" outlineLevel="0" collapsed="false">
      <c r="D5680" s="144"/>
      <c r="E5680" s="144"/>
      <c r="F5680" s="149" t="e">
        <f aca="false">IF(REF_DT&lt;=LastDay,INDEX(IntraMonth_Buckets,MATCH($A5680,IntraSumMonths,0),1),INDEX(BucketTable,MATCH($A5680,SumMonths,0),1))</f>
        <v>#N/A</v>
      </c>
      <c r="G5680" s="144" t="e">
        <f aca="false">INDEX(Book_Type,MATCH($B5680,Book,0),1)</f>
        <v>#N/A</v>
      </c>
      <c r="H5680" s="144" t="e">
        <f aca="false">$F5680&amp;$C5680</f>
        <v>#N/A</v>
      </c>
    </row>
    <row r="5681" customFormat="false" ht="12.75" hidden="false" customHeight="false" outlineLevel="0" collapsed="false">
      <c r="D5681" s="144"/>
      <c r="E5681" s="144"/>
      <c r="F5681" s="149" t="e">
        <f aca="false">IF(REF_DT&lt;=LastDay,INDEX(IntraMonth_Buckets,MATCH($A5681,IntraSumMonths,0),1),INDEX(BucketTable,MATCH($A5681,SumMonths,0),1))</f>
        <v>#N/A</v>
      </c>
      <c r="G5681" s="144" t="e">
        <f aca="false">INDEX(Book_Type,MATCH($B5681,Book,0),1)</f>
        <v>#N/A</v>
      </c>
      <c r="H5681" s="144" t="e">
        <f aca="false">$F5681&amp;$C5681</f>
        <v>#N/A</v>
      </c>
    </row>
    <row r="5682" customFormat="false" ht="12.75" hidden="false" customHeight="false" outlineLevel="0" collapsed="false">
      <c r="D5682" s="144"/>
      <c r="E5682" s="144"/>
      <c r="F5682" s="149" t="e">
        <f aca="false">IF(REF_DT&lt;=LastDay,INDEX(IntraMonth_Buckets,MATCH($A5682,IntraSumMonths,0),1),INDEX(BucketTable,MATCH($A5682,SumMonths,0),1))</f>
        <v>#N/A</v>
      </c>
      <c r="G5682" s="144" t="e">
        <f aca="false">INDEX(Book_Type,MATCH($B5682,Book,0),1)</f>
        <v>#N/A</v>
      </c>
      <c r="H5682" s="144" t="e">
        <f aca="false">$F5682&amp;$C5682</f>
        <v>#N/A</v>
      </c>
    </row>
    <row r="5683" customFormat="false" ht="12.75" hidden="false" customHeight="false" outlineLevel="0" collapsed="false">
      <c r="D5683" s="144"/>
      <c r="E5683" s="144"/>
      <c r="F5683" s="149" t="e">
        <f aca="false">IF(REF_DT&lt;=LastDay,INDEX(IntraMonth_Buckets,MATCH($A5683,IntraSumMonths,0),1),INDEX(BucketTable,MATCH($A5683,SumMonths,0),1))</f>
        <v>#N/A</v>
      </c>
      <c r="G5683" s="144" t="e">
        <f aca="false">INDEX(Book_Type,MATCH($B5683,Book,0),1)</f>
        <v>#N/A</v>
      </c>
      <c r="H5683" s="144" t="e">
        <f aca="false">$F5683&amp;$C5683</f>
        <v>#N/A</v>
      </c>
    </row>
    <row r="5684" customFormat="false" ht="12.75" hidden="false" customHeight="false" outlineLevel="0" collapsed="false">
      <c r="D5684" s="144"/>
      <c r="E5684" s="144"/>
      <c r="F5684" s="149" t="e">
        <f aca="false">IF(REF_DT&lt;=LastDay,INDEX(IntraMonth_Buckets,MATCH($A5684,IntraSumMonths,0),1),INDEX(BucketTable,MATCH($A5684,SumMonths,0),1))</f>
        <v>#N/A</v>
      </c>
      <c r="G5684" s="144" t="e">
        <f aca="false">INDEX(Book_Type,MATCH($B5684,Book,0),1)</f>
        <v>#N/A</v>
      </c>
      <c r="H5684" s="144" t="e">
        <f aca="false">$F5684&amp;$C5684</f>
        <v>#N/A</v>
      </c>
    </row>
    <row r="5685" customFormat="false" ht="12.75" hidden="false" customHeight="false" outlineLevel="0" collapsed="false">
      <c r="D5685" s="144"/>
      <c r="E5685" s="144"/>
      <c r="F5685" s="149" t="e">
        <f aca="false">IF(REF_DT&lt;=LastDay,INDEX(IntraMonth_Buckets,MATCH($A5685,IntraSumMonths,0),1),INDEX(BucketTable,MATCH($A5685,SumMonths,0),1))</f>
        <v>#N/A</v>
      </c>
      <c r="G5685" s="144" t="e">
        <f aca="false">INDEX(Book_Type,MATCH($B5685,Book,0),1)</f>
        <v>#N/A</v>
      </c>
      <c r="H5685" s="144" t="e">
        <f aca="false">$F5685&amp;$C5685</f>
        <v>#N/A</v>
      </c>
    </row>
    <row r="5686" customFormat="false" ht="12.75" hidden="false" customHeight="false" outlineLevel="0" collapsed="false">
      <c r="D5686" s="144"/>
      <c r="E5686" s="144"/>
      <c r="F5686" s="149" t="e">
        <f aca="false">IF(REF_DT&lt;=LastDay,INDEX(IntraMonth_Buckets,MATCH($A5686,IntraSumMonths,0),1),INDEX(BucketTable,MATCH($A5686,SumMonths,0),1))</f>
        <v>#N/A</v>
      </c>
      <c r="G5686" s="144" t="e">
        <f aca="false">INDEX(Book_Type,MATCH($B5686,Book,0),1)</f>
        <v>#N/A</v>
      </c>
      <c r="H5686" s="144" t="e">
        <f aca="false">$F5686&amp;$C5686</f>
        <v>#N/A</v>
      </c>
    </row>
    <row r="5687" customFormat="false" ht="12.75" hidden="false" customHeight="false" outlineLevel="0" collapsed="false">
      <c r="D5687" s="144"/>
      <c r="E5687" s="144"/>
      <c r="F5687" s="149" t="e">
        <f aca="false">IF(REF_DT&lt;=LastDay,INDEX(IntraMonth_Buckets,MATCH($A5687,IntraSumMonths,0),1),INDEX(BucketTable,MATCH($A5687,SumMonths,0),1))</f>
        <v>#N/A</v>
      </c>
      <c r="G5687" s="144" t="e">
        <f aca="false">INDEX(Book_Type,MATCH($B5687,Book,0),1)</f>
        <v>#N/A</v>
      </c>
      <c r="H5687" s="144" t="e">
        <f aca="false">$F5687&amp;$C5687</f>
        <v>#N/A</v>
      </c>
    </row>
    <row r="5688" customFormat="false" ht="12.75" hidden="false" customHeight="false" outlineLevel="0" collapsed="false">
      <c r="D5688" s="144"/>
      <c r="E5688" s="144"/>
      <c r="F5688" s="149" t="e">
        <f aca="false">IF(REF_DT&lt;=LastDay,INDEX(IntraMonth_Buckets,MATCH($A5688,IntraSumMonths,0),1),INDEX(BucketTable,MATCH($A5688,SumMonths,0),1))</f>
        <v>#N/A</v>
      </c>
      <c r="G5688" s="144" t="e">
        <f aca="false">INDEX(Book_Type,MATCH($B5688,Book,0),1)</f>
        <v>#N/A</v>
      </c>
      <c r="H5688" s="144" t="e">
        <f aca="false">$F5688&amp;$C5688</f>
        <v>#N/A</v>
      </c>
    </row>
    <row r="5689" customFormat="false" ht="12.75" hidden="false" customHeight="false" outlineLevel="0" collapsed="false">
      <c r="D5689" s="144"/>
      <c r="E5689" s="144"/>
      <c r="F5689" s="149" t="e">
        <f aca="false">IF(REF_DT&lt;=LastDay,INDEX(IntraMonth_Buckets,MATCH($A5689,IntraSumMonths,0),1),INDEX(BucketTable,MATCH($A5689,SumMonths,0),1))</f>
        <v>#N/A</v>
      </c>
      <c r="G5689" s="144" t="e">
        <f aca="false">INDEX(Book_Type,MATCH($B5689,Book,0),1)</f>
        <v>#N/A</v>
      </c>
      <c r="H5689" s="144" t="e">
        <f aca="false">$F5689&amp;$C5689</f>
        <v>#N/A</v>
      </c>
    </row>
    <row r="5690" customFormat="false" ht="12.75" hidden="false" customHeight="false" outlineLevel="0" collapsed="false">
      <c r="D5690" s="144"/>
      <c r="E5690" s="144"/>
      <c r="F5690" s="149" t="e">
        <f aca="false">IF(REF_DT&lt;=LastDay,INDEX(IntraMonth_Buckets,MATCH($A5690,IntraSumMonths,0),1),INDEX(BucketTable,MATCH($A5690,SumMonths,0),1))</f>
        <v>#N/A</v>
      </c>
      <c r="G5690" s="144" t="e">
        <f aca="false">INDEX(Book_Type,MATCH($B5690,Book,0),1)</f>
        <v>#N/A</v>
      </c>
      <c r="H5690" s="144" t="e">
        <f aca="false">$F5690&amp;$C5690</f>
        <v>#N/A</v>
      </c>
    </row>
    <row r="5691" customFormat="false" ht="12.75" hidden="false" customHeight="false" outlineLevel="0" collapsed="false">
      <c r="D5691" s="144"/>
      <c r="E5691" s="144"/>
      <c r="F5691" s="149" t="e">
        <f aca="false">IF(REF_DT&lt;=LastDay,INDEX(IntraMonth_Buckets,MATCH($A5691,IntraSumMonths,0),1),INDEX(BucketTable,MATCH($A5691,SumMonths,0),1))</f>
        <v>#N/A</v>
      </c>
      <c r="G5691" s="144" t="e">
        <f aca="false">INDEX(Book_Type,MATCH($B5691,Book,0),1)</f>
        <v>#N/A</v>
      </c>
      <c r="H5691" s="144" t="e">
        <f aca="false">$F5691&amp;$C5691</f>
        <v>#N/A</v>
      </c>
    </row>
    <row r="5692" customFormat="false" ht="12.75" hidden="false" customHeight="false" outlineLevel="0" collapsed="false">
      <c r="D5692" s="144"/>
      <c r="E5692" s="144"/>
      <c r="F5692" s="149" t="e">
        <f aca="false">IF(REF_DT&lt;=LastDay,INDEX(IntraMonth_Buckets,MATCH($A5692,IntraSumMonths,0),1),INDEX(BucketTable,MATCH($A5692,SumMonths,0),1))</f>
        <v>#N/A</v>
      </c>
      <c r="G5692" s="144" t="e">
        <f aca="false">INDEX(Book_Type,MATCH($B5692,Book,0),1)</f>
        <v>#N/A</v>
      </c>
      <c r="H5692" s="144" t="e">
        <f aca="false">$F5692&amp;$C5692</f>
        <v>#N/A</v>
      </c>
    </row>
    <row r="5693" customFormat="false" ht="12.75" hidden="false" customHeight="false" outlineLevel="0" collapsed="false">
      <c r="D5693" s="144"/>
      <c r="E5693" s="144"/>
      <c r="F5693" s="149" t="e">
        <f aca="false">IF(REF_DT&lt;=LastDay,INDEX(IntraMonth_Buckets,MATCH($A5693,IntraSumMonths,0),1),INDEX(BucketTable,MATCH($A5693,SumMonths,0),1))</f>
        <v>#N/A</v>
      </c>
      <c r="G5693" s="144" t="e">
        <f aca="false">INDEX(Book_Type,MATCH($B5693,Book,0),1)</f>
        <v>#N/A</v>
      </c>
      <c r="H5693" s="144" t="e">
        <f aca="false">$F5693&amp;$C5693</f>
        <v>#N/A</v>
      </c>
    </row>
    <row r="5694" customFormat="false" ht="12.75" hidden="false" customHeight="false" outlineLevel="0" collapsed="false">
      <c r="D5694" s="144"/>
      <c r="E5694" s="144"/>
      <c r="F5694" s="149" t="e">
        <f aca="false">IF(REF_DT&lt;=LastDay,INDEX(IntraMonth_Buckets,MATCH($A5694,IntraSumMonths,0),1),INDEX(BucketTable,MATCH($A5694,SumMonths,0),1))</f>
        <v>#N/A</v>
      </c>
      <c r="G5694" s="144" t="e">
        <f aca="false">INDEX(Book_Type,MATCH($B5694,Book,0),1)</f>
        <v>#N/A</v>
      </c>
      <c r="H5694" s="144" t="e">
        <f aca="false">$F5694&amp;$C5694</f>
        <v>#N/A</v>
      </c>
    </row>
    <row r="5695" customFormat="false" ht="12.75" hidden="false" customHeight="false" outlineLevel="0" collapsed="false">
      <c r="D5695" s="144"/>
      <c r="E5695" s="144"/>
      <c r="F5695" s="149" t="e">
        <f aca="false">IF(REF_DT&lt;=LastDay,INDEX(IntraMonth_Buckets,MATCH($A5695,IntraSumMonths,0),1),INDEX(BucketTable,MATCH($A5695,SumMonths,0),1))</f>
        <v>#N/A</v>
      </c>
      <c r="G5695" s="144" t="e">
        <f aca="false">INDEX(Book_Type,MATCH($B5695,Book,0),1)</f>
        <v>#N/A</v>
      </c>
      <c r="H5695" s="144" t="e">
        <f aca="false">$F5695&amp;$C5695</f>
        <v>#N/A</v>
      </c>
    </row>
    <row r="5696" customFormat="false" ht="12.75" hidden="false" customHeight="false" outlineLevel="0" collapsed="false">
      <c r="D5696" s="144"/>
      <c r="E5696" s="144"/>
      <c r="F5696" s="149" t="e">
        <f aca="false">IF(REF_DT&lt;=LastDay,INDEX(IntraMonth_Buckets,MATCH($A5696,IntraSumMonths,0),1),INDEX(BucketTable,MATCH($A5696,SumMonths,0),1))</f>
        <v>#N/A</v>
      </c>
      <c r="G5696" s="144" t="e">
        <f aca="false">INDEX(Book_Type,MATCH($B5696,Book,0),1)</f>
        <v>#N/A</v>
      </c>
      <c r="H5696" s="144" t="e">
        <f aca="false">$F5696&amp;$C5696</f>
        <v>#N/A</v>
      </c>
    </row>
    <row r="5697" customFormat="false" ht="12.75" hidden="false" customHeight="false" outlineLevel="0" collapsed="false">
      <c r="D5697" s="144"/>
      <c r="E5697" s="144"/>
      <c r="F5697" s="149" t="e">
        <f aca="false">IF(REF_DT&lt;=LastDay,INDEX(IntraMonth_Buckets,MATCH($A5697,IntraSumMonths,0),1),INDEX(BucketTable,MATCH($A5697,SumMonths,0),1))</f>
        <v>#N/A</v>
      </c>
      <c r="G5697" s="144" t="e">
        <f aca="false">INDEX(Book_Type,MATCH($B5697,Book,0),1)</f>
        <v>#N/A</v>
      </c>
      <c r="H5697" s="144" t="e">
        <f aca="false">$F5697&amp;$C5697</f>
        <v>#N/A</v>
      </c>
    </row>
    <row r="5698" customFormat="false" ht="12.75" hidden="false" customHeight="false" outlineLevel="0" collapsed="false">
      <c r="D5698" s="144"/>
      <c r="E5698" s="144"/>
      <c r="F5698" s="149" t="e">
        <f aca="false">IF(REF_DT&lt;=LastDay,INDEX(IntraMonth_Buckets,MATCH($A5698,IntraSumMonths,0),1),INDEX(BucketTable,MATCH($A5698,SumMonths,0),1))</f>
        <v>#N/A</v>
      </c>
      <c r="G5698" s="144" t="e">
        <f aca="false">INDEX(Book_Type,MATCH($B5698,Book,0),1)</f>
        <v>#N/A</v>
      </c>
      <c r="H5698" s="144" t="e">
        <f aca="false">$F5698&amp;$C5698</f>
        <v>#N/A</v>
      </c>
    </row>
    <row r="5699" customFormat="false" ht="12.75" hidden="false" customHeight="false" outlineLevel="0" collapsed="false">
      <c r="D5699" s="144"/>
      <c r="E5699" s="144"/>
      <c r="F5699" s="149" t="e">
        <f aca="false">IF(REF_DT&lt;=LastDay,INDEX(IntraMonth_Buckets,MATCH($A5699,IntraSumMonths,0),1),INDEX(BucketTable,MATCH($A5699,SumMonths,0),1))</f>
        <v>#N/A</v>
      </c>
      <c r="G5699" s="144" t="e">
        <f aca="false">INDEX(Book_Type,MATCH($B5699,Book,0),1)</f>
        <v>#N/A</v>
      </c>
      <c r="H5699" s="144" t="e">
        <f aca="false">$F5699&amp;$C5699</f>
        <v>#N/A</v>
      </c>
    </row>
    <row r="5700" customFormat="false" ht="12.75" hidden="false" customHeight="false" outlineLevel="0" collapsed="false">
      <c r="D5700" s="144"/>
      <c r="E5700" s="144"/>
      <c r="F5700" s="149" t="e">
        <f aca="false">IF(REF_DT&lt;=LastDay,INDEX(IntraMonth_Buckets,MATCH($A5700,IntraSumMonths,0),1),INDEX(BucketTable,MATCH($A5700,SumMonths,0),1))</f>
        <v>#N/A</v>
      </c>
      <c r="G5700" s="144" t="e">
        <f aca="false">INDEX(Book_Type,MATCH($B5700,Book,0),1)</f>
        <v>#N/A</v>
      </c>
      <c r="H5700" s="144" t="e">
        <f aca="false">$F5700&amp;$C5700</f>
        <v>#N/A</v>
      </c>
    </row>
    <row r="5701" customFormat="false" ht="12.75" hidden="false" customHeight="false" outlineLevel="0" collapsed="false">
      <c r="D5701" s="144"/>
      <c r="E5701" s="144"/>
      <c r="F5701" s="149" t="e">
        <f aca="false">IF(REF_DT&lt;=LastDay,INDEX(IntraMonth_Buckets,MATCH($A5701,IntraSumMonths,0),1),INDEX(BucketTable,MATCH($A5701,SumMonths,0),1))</f>
        <v>#N/A</v>
      </c>
      <c r="G5701" s="144" t="e">
        <f aca="false">INDEX(Book_Type,MATCH($B5701,Book,0),1)</f>
        <v>#N/A</v>
      </c>
      <c r="H5701" s="144" t="e">
        <f aca="false">$F5701&amp;$C5701</f>
        <v>#N/A</v>
      </c>
    </row>
    <row r="5702" customFormat="false" ht="12.75" hidden="false" customHeight="false" outlineLevel="0" collapsed="false">
      <c r="D5702" s="144"/>
      <c r="E5702" s="144"/>
      <c r="F5702" s="149" t="e">
        <f aca="false">IF(REF_DT&lt;=LastDay,INDEX(IntraMonth_Buckets,MATCH($A5702,IntraSumMonths,0),1),INDEX(BucketTable,MATCH($A5702,SumMonths,0),1))</f>
        <v>#N/A</v>
      </c>
      <c r="G5702" s="144" t="e">
        <f aca="false">INDEX(Book_Type,MATCH($B5702,Book,0),1)</f>
        <v>#N/A</v>
      </c>
      <c r="H5702" s="144" t="e">
        <f aca="false">$F5702&amp;$C5702</f>
        <v>#N/A</v>
      </c>
    </row>
    <row r="5703" customFormat="false" ht="12.75" hidden="false" customHeight="false" outlineLevel="0" collapsed="false">
      <c r="D5703" s="144"/>
      <c r="E5703" s="144"/>
      <c r="F5703" s="149" t="e">
        <f aca="false">IF(REF_DT&lt;=LastDay,INDEX(IntraMonth_Buckets,MATCH($A5703,IntraSumMonths,0),1),INDEX(BucketTable,MATCH($A5703,SumMonths,0),1))</f>
        <v>#N/A</v>
      </c>
      <c r="G5703" s="144" t="e">
        <f aca="false">INDEX(Book_Type,MATCH($B5703,Book,0),1)</f>
        <v>#N/A</v>
      </c>
      <c r="H5703" s="144" t="e">
        <f aca="false">$F5703&amp;$C5703</f>
        <v>#N/A</v>
      </c>
    </row>
    <row r="5704" customFormat="false" ht="12.75" hidden="false" customHeight="false" outlineLevel="0" collapsed="false">
      <c r="D5704" s="144"/>
      <c r="E5704" s="144"/>
      <c r="F5704" s="149" t="e">
        <f aca="false">IF(REF_DT&lt;=LastDay,INDEX(IntraMonth_Buckets,MATCH($A5704,IntraSumMonths,0),1),INDEX(BucketTable,MATCH($A5704,SumMonths,0),1))</f>
        <v>#N/A</v>
      </c>
      <c r="G5704" s="144" t="e">
        <f aca="false">INDEX(Book_Type,MATCH($B5704,Book,0),1)</f>
        <v>#N/A</v>
      </c>
      <c r="H5704" s="144" t="e">
        <f aca="false">$F5704&amp;$C5704</f>
        <v>#N/A</v>
      </c>
    </row>
    <row r="5705" customFormat="false" ht="12.75" hidden="false" customHeight="false" outlineLevel="0" collapsed="false">
      <c r="D5705" s="144"/>
      <c r="E5705" s="144"/>
      <c r="F5705" s="149" t="e">
        <f aca="false">IF(REF_DT&lt;=LastDay,INDEX(IntraMonth_Buckets,MATCH($A5705,IntraSumMonths,0),1),INDEX(BucketTable,MATCH($A5705,SumMonths,0),1))</f>
        <v>#N/A</v>
      </c>
      <c r="G5705" s="144" t="e">
        <f aca="false">INDEX(Book_Type,MATCH($B5705,Book,0),1)</f>
        <v>#N/A</v>
      </c>
      <c r="H5705" s="144" t="e">
        <f aca="false">$F5705&amp;$C5705</f>
        <v>#N/A</v>
      </c>
    </row>
    <row r="5706" customFormat="false" ht="12.75" hidden="false" customHeight="false" outlineLevel="0" collapsed="false">
      <c r="D5706" s="144"/>
      <c r="E5706" s="144"/>
      <c r="F5706" s="149" t="e">
        <f aca="false">IF(REF_DT&lt;=LastDay,INDEX(IntraMonth_Buckets,MATCH($A5706,IntraSumMonths,0),1),INDEX(BucketTable,MATCH($A5706,SumMonths,0),1))</f>
        <v>#N/A</v>
      </c>
      <c r="G5706" s="144" t="e">
        <f aca="false">INDEX(Book_Type,MATCH($B5706,Book,0),1)</f>
        <v>#N/A</v>
      </c>
      <c r="H5706" s="144" t="e">
        <f aca="false">$F5706&amp;$C5706</f>
        <v>#N/A</v>
      </c>
    </row>
    <row r="5707" customFormat="false" ht="12.75" hidden="false" customHeight="false" outlineLevel="0" collapsed="false">
      <c r="D5707" s="144"/>
      <c r="E5707" s="144"/>
      <c r="F5707" s="149" t="e">
        <f aca="false">IF(REF_DT&lt;=LastDay,INDEX(IntraMonth_Buckets,MATCH($A5707,IntraSumMonths,0),1),INDEX(BucketTable,MATCH($A5707,SumMonths,0),1))</f>
        <v>#N/A</v>
      </c>
      <c r="G5707" s="144" t="e">
        <f aca="false">INDEX(Book_Type,MATCH($B5707,Book,0),1)</f>
        <v>#N/A</v>
      </c>
      <c r="H5707" s="144" t="e">
        <f aca="false">$F5707&amp;$C5707</f>
        <v>#N/A</v>
      </c>
    </row>
    <row r="5708" customFormat="false" ht="12.75" hidden="false" customHeight="false" outlineLevel="0" collapsed="false">
      <c r="D5708" s="144"/>
      <c r="E5708" s="144"/>
      <c r="F5708" s="149" t="e">
        <f aca="false">IF(REF_DT&lt;=LastDay,INDEX(IntraMonth_Buckets,MATCH($A5708,IntraSumMonths,0),1),INDEX(BucketTable,MATCH($A5708,SumMonths,0),1))</f>
        <v>#N/A</v>
      </c>
      <c r="G5708" s="144" t="e">
        <f aca="false">INDEX(Book_Type,MATCH($B5708,Book,0),1)</f>
        <v>#N/A</v>
      </c>
      <c r="H5708" s="144" t="e">
        <f aca="false">$F5708&amp;$C5708</f>
        <v>#N/A</v>
      </c>
    </row>
    <row r="5709" customFormat="false" ht="12.75" hidden="false" customHeight="false" outlineLevel="0" collapsed="false">
      <c r="D5709" s="144"/>
      <c r="E5709" s="144"/>
      <c r="F5709" s="149" t="e">
        <f aca="false">IF(REF_DT&lt;=LastDay,INDEX(IntraMonth_Buckets,MATCH($A5709,IntraSumMonths,0),1),INDEX(BucketTable,MATCH($A5709,SumMonths,0),1))</f>
        <v>#N/A</v>
      </c>
      <c r="G5709" s="144" t="e">
        <f aca="false">INDEX(Book_Type,MATCH($B5709,Book,0),1)</f>
        <v>#N/A</v>
      </c>
      <c r="H5709" s="144" t="e">
        <f aca="false">$F5709&amp;$C5709</f>
        <v>#N/A</v>
      </c>
    </row>
    <row r="5710" customFormat="false" ht="12.75" hidden="false" customHeight="false" outlineLevel="0" collapsed="false">
      <c r="D5710" s="144"/>
      <c r="E5710" s="144"/>
      <c r="F5710" s="149" t="e">
        <f aca="false">IF(REF_DT&lt;=LastDay,INDEX(IntraMonth_Buckets,MATCH($A5710,IntraSumMonths,0),1),INDEX(BucketTable,MATCH($A5710,SumMonths,0),1))</f>
        <v>#N/A</v>
      </c>
      <c r="G5710" s="144" t="e">
        <f aca="false">INDEX(Book_Type,MATCH($B5710,Book,0),1)</f>
        <v>#N/A</v>
      </c>
      <c r="H5710" s="144" t="e">
        <f aca="false">$F5710&amp;$C5710</f>
        <v>#N/A</v>
      </c>
    </row>
    <row r="5711" customFormat="false" ht="12.75" hidden="false" customHeight="false" outlineLevel="0" collapsed="false">
      <c r="D5711" s="144"/>
      <c r="E5711" s="144"/>
      <c r="F5711" s="149" t="e">
        <f aca="false">IF(REF_DT&lt;=LastDay,INDEX(IntraMonth_Buckets,MATCH($A5711,IntraSumMonths,0),1),INDEX(BucketTable,MATCH($A5711,SumMonths,0),1))</f>
        <v>#N/A</v>
      </c>
      <c r="G5711" s="144" t="e">
        <f aca="false">INDEX(Book_Type,MATCH($B5711,Book,0),1)</f>
        <v>#N/A</v>
      </c>
      <c r="H5711" s="144" t="e">
        <f aca="false">$F5711&amp;$C5711</f>
        <v>#N/A</v>
      </c>
    </row>
    <row r="5712" customFormat="false" ht="12.75" hidden="false" customHeight="false" outlineLevel="0" collapsed="false">
      <c r="D5712" s="144"/>
      <c r="E5712" s="144"/>
      <c r="F5712" s="149" t="e">
        <f aca="false">IF(REF_DT&lt;=LastDay,INDEX(IntraMonth_Buckets,MATCH($A5712,IntraSumMonths,0),1),INDEX(BucketTable,MATCH($A5712,SumMonths,0),1))</f>
        <v>#N/A</v>
      </c>
      <c r="G5712" s="144" t="e">
        <f aca="false">INDEX(Book_Type,MATCH($B5712,Book,0),1)</f>
        <v>#N/A</v>
      </c>
      <c r="H5712" s="144" t="e">
        <f aca="false">$F5712&amp;$C5712</f>
        <v>#N/A</v>
      </c>
    </row>
    <row r="5713" customFormat="false" ht="12.75" hidden="false" customHeight="false" outlineLevel="0" collapsed="false">
      <c r="D5713" s="144"/>
      <c r="E5713" s="144"/>
      <c r="F5713" s="149" t="e">
        <f aca="false">IF(REF_DT&lt;=LastDay,INDEX(IntraMonth_Buckets,MATCH($A5713,IntraSumMonths,0),1),INDEX(BucketTable,MATCH($A5713,SumMonths,0),1))</f>
        <v>#N/A</v>
      </c>
      <c r="G5713" s="144" t="e">
        <f aca="false">INDEX(Book_Type,MATCH($B5713,Book,0),1)</f>
        <v>#N/A</v>
      </c>
      <c r="H5713" s="144" t="e">
        <f aca="false">$F5713&amp;$C5713</f>
        <v>#N/A</v>
      </c>
    </row>
    <row r="5714" customFormat="false" ht="12.75" hidden="false" customHeight="false" outlineLevel="0" collapsed="false">
      <c r="D5714" s="144"/>
      <c r="E5714" s="144"/>
      <c r="F5714" s="149" t="e">
        <f aca="false">IF(REF_DT&lt;=LastDay,INDEX(IntraMonth_Buckets,MATCH($A5714,IntraSumMonths,0),1),INDEX(BucketTable,MATCH($A5714,SumMonths,0),1))</f>
        <v>#N/A</v>
      </c>
      <c r="G5714" s="144" t="e">
        <f aca="false">INDEX(Book_Type,MATCH($B5714,Book,0),1)</f>
        <v>#N/A</v>
      </c>
      <c r="H5714" s="144" t="e">
        <f aca="false">$F5714&amp;$C5714</f>
        <v>#N/A</v>
      </c>
    </row>
    <row r="5715" customFormat="false" ht="12.75" hidden="false" customHeight="false" outlineLevel="0" collapsed="false">
      <c r="D5715" s="144"/>
      <c r="E5715" s="144"/>
      <c r="F5715" s="149" t="e">
        <f aca="false">IF(REF_DT&lt;=LastDay,INDEX(IntraMonth_Buckets,MATCH($A5715,IntraSumMonths,0),1),INDEX(BucketTable,MATCH($A5715,SumMonths,0),1))</f>
        <v>#N/A</v>
      </c>
      <c r="G5715" s="144" t="e">
        <f aca="false">INDEX(Book_Type,MATCH($B5715,Book,0),1)</f>
        <v>#N/A</v>
      </c>
      <c r="H5715" s="144" t="e">
        <f aca="false">$F5715&amp;$C5715</f>
        <v>#N/A</v>
      </c>
    </row>
    <row r="5716" customFormat="false" ht="12.75" hidden="false" customHeight="false" outlineLevel="0" collapsed="false">
      <c r="D5716" s="144"/>
      <c r="E5716" s="144"/>
      <c r="F5716" s="149" t="e">
        <f aca="false">IF(REF_DT&lt;=LastDay,INDEX(IntraMonth_Buckets,MATCH($A5716,IntraSumMonths,0),1),INDEX(BucketTable,MATCH($A5716,SumMonths,0),1))</f>
        <v>#N/A</v>
      </c>
      <c r="G5716" s="144" t="e">
        <f aca="false">INDEX(Book_Type,MATCH($B5716,Book,0),1)</f>
        <v>#N/A</v>
      </c>
      <c r="H5716" s="144" t="e">
        <f aca="false">$F5716&amp;$C5716</f>
        <v>#N/A</v>
      </c>
    </row>
    <row r="5717" customFormat="false" ht="12.75" hidden="false" customHeight="false" outlineLevel="0" collapsed="false">
      <c r="D5717" s="144"/>
      <c r="E5717" s="144"/>
      <c r="F5717" s="149" t="e">
        <f aca="false">IF(REF_DT&lt;=LastDay,INDEX(IntraMonth_Buckets,MATCH($A5717,IntraSumMonths,0),1),INDEX(BucketTable,MATCH($A5717,SumMonths,0),1))</f>
        <v>#N/A</v>
      </c>
      <c r="G5717" s="144" t="e">
        <f aca="false">INDEX(Book_Type,MATCH($B5717,Book,0),1)</f>
        <v>#N/A</v>
      </c>
      <c r="H5717" s="144" t="e">
        <f aca="false">$F5717&amp;$C5717</f>
        <v>#N/A</v>
      </c>
    </row>
    <row r="5718" customFormat="false" ht="12.75" hidden="false" customHeight="false" outlineLevel="0" collapsed="false">
      <c r="D5718" s="144"/>
      <c r="E5718" s="144"/>
      <c r="F5718" s="149" t="e">
        <f aca="false">IF(REF_DT&lt;=LastDay,INDEX(IntraMonth_Buckets,MATCH($A5718,IntraSumMonths,0),1),INDEX(BucketTable,MATCH($A5718,SumMonths,0),1))</f>
        <v>#N/A</v>
      </c>
      <c r="G5718" s="144" t="e">
        <f aca="false">INDEX(Book_Type,MATCH($B5718,Book,0),1)</f>
        <v>#N/A</v>
      </c>
      <c r="H5718" s="144" t="e">
        <f aca="false">$F5718&amp;$C5718</f>
        <v>#N/A</v>
      </c>
    </row>
    <row r="5719" customFormat="false" ht="12.75" hidden="false" customHeight="false" outlineLevel="0" collapsed="false">
      <c r="D5719" s="144"/>
      <c r="E5719" s="144"/>
      <c r="F5719" s="149" t="e">
        <f aca="false">IF(REF_DT&lt;=LastDay,INDEX(IntraMonth_Buckets,MATCH($A5719,IntraSumMonths,0),1),INDEX(BucketTable,MATCH($A5719,SumMonths,0),1))</f>
        <v>#N/A</v>
      </c>
      <c r="G5719" s="144" t="e">
        <f aca="false">INDEX(Book_Type,MATCH($B5719,Book,0),1)</f>
        <v>#N/A</v>
      </c>
      <c r="H5719" s="144" t="e">
        <f aca="false">$F5719&amp;$C5719</f>
        <v>#N/A</v>
      </c>
    </row>
    <row r="5720" customFormat="false" ht="12.75" hidden="false" customHeight="false" outlineLevel="0" collapsed="false">
      <c r="D5720" s="144"/>
      <c r="E5720" s="144"/>
      <c r="F5720" s="149" t="e">
        <f aca="false">IF(REF_DT&lt;=LastDay,INDEX(IntraMonth_Buckets,MATCH($A5720,IntraSumMonths,0),1),INDEX(BucketTable,MATCH($A5720,SumMonths,0),1))</f>
        <v>#N/A</v>
      </c>
      <c r="G5720" s="144" t="e">
        <f aca="false">INDEX(Book_Type,MATCH($B5720,Book,0),1)</f>
        <v>#N/A</v>
      </c>
      <c r="H5720" s="144" t="e">
        <f aca="false">$F5720&amp;$C5720</f>
        <v>#N/A</v>
      </c>
    </row>
    <row r="5721" customFormat="false" ht="12.75" hidden="false" customHeight="false" outlineLevel="0" collapsed="false">
      <c r="D5721" s="144"/>
      <c r="E5721" s="144"/>
      <c r="F5721" s="149" t="e">
        <f aca="false">IF(REF_DT&lt;=LastDay,INDEX(IntraMonth_Buckets,MATCH($A5721,IntraSumMonths,0),1),INDEX(BucketTable,MATCH($A5721,SumMonths,0),1))</f>
        <v>#N/A</v>
      </c>
      <c r="G5721" s="144" t="e">
        <f aca="false">INDEX(Book_Type,MATCH($B5721,Book,0),1)</f>
        <v>#N/A</v>
      </c>
      <c r="H5721" s="144" t="e">
        <f aca="false">$F5721&amp;$C5721</f>
        <v>#N/A</v>
      </c>
    </row>
    <row r="5722" customFormat="false" ht="12.75" hidden="false" customHeight="false" outlineLevel="0" collapsed="false">
      <c r="D5722" s="144"/>
      <c r="E5722" s="144"/>
      <c r="F5722" s="149" t="e">
        <f aca="false">IF(REF_DT&lt;=LastDay,INDEX(IntraMonth_Buckets,MATCH($A5722,IntraSumMonths,0),1),INDEX(BucketTable,MATCH($A5722,SumMonths,0),1))</f>
        <v>#N/A</v>
      </c>
      <c r="G5722" s="144" t="e">
        <f aca="false">INDEX(Book_Type,MATCH($B5722,Book,0),1)</f>
        <v>#N/A</v>
      </c>
      <c r="H5722" s="144" t="e">
        <f aca="false">$F5722&amp;$C5722</f>
        <v>#N/A</v>
      </c>
    </row>
    <row r="5723" customFormat="false" ht="12.75" hidden="false" customHeight="false" outlineLevel="0" collapsed="false">
      <c r="D5723" s="144"/>
      <c r="E5723" s="144"/>
      <c r="F5723" s="149" t="e">
        <f aca="false">IF(REF_DT&lt;=LastDay,INDEX(IntraMonth_Buckets,MATCH($A5723,IntraSumMonths,0),1),INDEX(BucketTable,MATCH($A5723,SumMonths,0),1))</f>
        <v>#N/A</v>
      </c>
      <c r="G5723" s="144" t="e">
        <f aca="false">INDEX(Book_Type,MATCH($B5723,Book,0),1)</f>
        <v>#N/A</v>
      </c>
      <c r="H5723" s="144" t="e">
        <f aca="false">$F5723&amp;$C5723</f>
        <v>#N/A</v>
      </c>
    </row>
    <row r="5724" customFormat="false" ht="12.75" hidden="false" customHeight="false" outlineLevel="0" collapsed="false">
      <c r="D5724" s="144"/>
      <c r="E5724" s="144"/>
      <c r="F5724" s="149" t="e">
        <f aca="false">IF(REF_DT&lt;=LastDay,INDEX(IntraMonth_Buckets,MATCH($A5724,IntraSumMonths,0),1),INDEX(BucketTable,MATCH($A5724,SumMonths,0),1))</f>
        <v>#N/A</v>
      </c>
      <c r="G5724" s="144" t="e">
        <f aca="false">INDEX(Book_Type,MATCH($B5724,Book,0),1)</f>
        <v>#N/A</v>
      </c>
      <c r="H5724" s="144" t="e">
        <f aca="false">$F5724&amp;$C5724</f>
        <v>#N/A</v>
      </c>
    </row>
    <row r="5725" customFormat="false" ht="12.75" hidden="false" customHeight="false" outlineLevel="0" collapsed="false">
      <c r="D5725" s="144"/>
      <c r="E5725" s="144"/>
      <c r="F5725" s="149" t="e">
        <f aca="false">IF(REF_DT&lt;=LastDay,INDEX(IntraMonth_Buckets,MATCH($A5725,IntraSumMonths,0),1),INDEX(BucketTable,MATCH($A5725,SumMonths,0),1))</f>
        <v>#N/A</v>
      </c>
      <c r="G5725" s="144" t="e">
        <f aca="false">INDEX(Book_Type,MATCH($B5725,Book,0),1)</f>
        <v>#N/A</v>
      </c>
      <c r="H5725" s="144" t="e">
        <f aca="false">$F5725&amp;$C5725</f>
        <v>#N/A</v>
      </c>
    </row>
    <row r="5726" customFormat="false" ht="12.75" hidden="false" customHeight="false" outlineLevel="0" collapsed="false">
      <c r="D5726" s="144"/>
      <c r="E5726" s="144"/>
      <c r="F5726" s="149" t="e">
        <f aca="false">IF(REF_DT&lt;=LastDay,INDEX(IntraMonth_Buckets,MATCH($A5726,IntraSumMonths,0),1),INDEX(BucketTable,MATCH($A5726,SumMonths,0),1))</f>
        <v>#N/A</v>
      </c>
      <c r="G5726" s="144" t="e">
        <f aca="false">INDEX(Book_Type,MATCH($B5726,Book,0),1)</f>
        <v>#N/A</v>
      </c>
      <c r="H5726" s="144" t="e">
        <f aca="false">$F5726&amp;$C5726</f>
        <v>#N/A</v>
      </c>
    </row>
    <row r="5727" customFormat="false" ht="12.75" hidden="false" customHeight="false" outlineLevel="0" collapsed="false">
      <c r="D5727" s="144"/>
      <c r="E5727" s="144"/>
      <c r="F5727" s="149" t="e">
        <f aca="false">IF(REF_DT&lt;=LastDay,INDEX(IntraMonth_Buckets,MATCH($A5727,IntraSumMonths,0),1),INDEX(BucketTable,MATCH($A5727,SumMonths,0),1))</f>
        <v>#N/A</v>
      </c>
      <c r="G5727" s="144" t="e">
        <f aca="false">INDEX(Book_Type,MATCH($B5727,Book,0),1)</f>
        <v>#N/A</v>
      </c>
      <c r="H5727" s="144" t="e">
        <f aca="false">$F5727&amp;$C5727</f>
        <v>#N/A</v>
      </c>
    </row>
    <row r="5728" customFormat="false" ht="12.75" hidden="false" customHeight="false" outlineLevel="0" collapsed="false">
      <c r="D5728" s="144"/>
      <c r="E5728" s="144"/>
      <c r="F5728" s="149" t="e">
        <f aca="false">IF(REF_DT&lt;=LastDay,INDEX(IntraMonth_Buckets,MATCH($A5728,IntraSumMonths,0),1),INDEX(BucketTable,MATCH($A5728,SumMonths,0),1))</f>
        <v>#N/A</v>
      </c>
      <c r="G5728" s="144" t="e">
        <f aca="false">INDEX(Book_Type,MATCH($B5728,Book,0),1)</f>
        <v>#N/A</v>
      </c>
      <c r="H5728" s="144" t="e">
        <f aca="false">$F5728&amp;$C5728</f>
        <v>#N/A</v>
      </c>
    </row>
    <row r="5729" customFormat="false" ht="12.75" hidden="false" customHeight="false" outlineLevel="0" collapsed="false">
      <c r="D5729" s="144"/>
      <c r="E5729" s="144"/>
      <c r="F5729" s="149" t="e">
        <f aca="false">IF(REF_DT&lt;=LastDay,INDEX(IntraMonth_Buckets,MATCH($A5729,IntraSumMonths,0),1),INDEX(BucketTable,MATCH($A5729,SumMonths,0),1))</f>
        <v>#N/A</v>
      </c>
      <c r="G5729" s="144" t="e">
        <f aca="false">INDEX(Book_Type,MATCH($B5729,Book,0),1)</f>
        <v>#N/A</v>
      </c>
      <c r="H5729" s="144" t="e">
        <f aca="false">$F5729&amp;$C5729</f>
        <v>#N/A</v>
      </c>
    </row>
    <row r="5730" customFormat="false" ht="12.75" hidden="false" customHeight="false" outlineLevel="0" collapsed="false">
      <c r="D5730" s="144"/>
      <c r="E5730" s="144"/>
      <c r="F5730" s="149" t="e">
        <f aca="false">IF(REF_DT&lt;=LastDay,INDEX(IntraMonth_Buckets,MATCH($A5730,IntraSumMonths,0),1),INDEX(BucketTable,MATCH($A5730,SumMonths,0),1))</f>
        <v>#N/A</v>
      </c>
      <c r="G5730" s="144" t="e">
        <f aca="false">INDEX(Book_Type,MATCH($B5730,Book,0),1)</f>
        <v>#N/A</v>
      </c>
      <c r="H5730" s="144" t="e">
        <f aca="false">$F5730&amp;$C5730</f>
        <v>#N/A</v>
      </c>
    </row>
    <row r="5731" customFormat="false" ht="12.75" hidden="false" customHeight="false" outlineLevel="0" collapsed="false">
      <c r="D5731" s="144"/>
      <c r="E5731" s="144"/>
      <c r="F5731" s="149" t="e">
        <f aca="false">IF(REF_DT&lt;=LastDay,INDEX(IntraMonth_Buckets,MATCH($A5731,IntraSumMonths,0),1),INDEX(BucketTable,MATCH($A5731,SumMonths,0),1))</f>
        <v>#N/A</v>
      </c>
      <c r="G5731" s="144" t="e">
        <f aca="false">INDEX(Book_Type,MATCH($B5731,Book,0),1)</f>
        <v>#N/A</v>
      </c>
      <c r="H5731" s="144" t="e">
        <f aca="false">$F5731&amp;$C5731</f>
        <v>#N/A</v>
      </c>
    </row>
    <row r="5732" customFormat="false" ht="12.75" hidden="false" customHeight="false" outlineLevel="0" collapsed="false">
      <c r="D5732" s="144"/>
      <c r="E5732" s="144"/>
      <c r="F5732" s="149" t="e">
        <f aca="false">IF(REF_DT&lt;=LastDay,INDEX(IntraMonth_Buckets,MATCH($A5732,IntraSumMonths,0),1),INDEX(BucketTable,MATCH($A5732,SumMonths,0),1))</f>
        <v>#N/A</v>
      </c>
      <c r="G5732" s="144" t="e">
        <f aca="false">INDEX(Book_Type,MATCH($B5732,Book,0),1)</f>
        <v>#N/A</v>
      </c>
      <c r="H5732" s="144" t="e">
        <f aca="false">$F5732&amp;$C5732</f>
        <v>#N/A</v>
      </c>
    </row>
    <row r="5733" customFormat="false" ht="12.75" hidden="false" customHeight="false" outlineLevel="0" collapsed="false">
      <c r="D5733" s="144"/>
      <c r="E5733" s="144"/>
      <c r="F5733" s="149" t="e">
        <f aca="false">IF(REF_DT&lt;=LastDay,INDEX(IntraMonth_Buckets,MATCH($A5733,IntraSumMonths,0),1),INDEX(BucketTable,MATCH($A5733,SumMonths,0),1))</f>
        <v>#N/A</v>
      </c>
      <c r="G5733" s="144" t="e">
        <f aca="false">INDEX(Book_Type,MATCH($B5733,Book,0),1)</f>
        <v>#N/A</v>
      </c>
      <c r="H5733" s="144" t="e">
        <f aca="false">$F5733&amp;$C5733</f>
        <v>#N/A</v>
      </c>
    </row>
    <row r="5734" customFormat="false" ht="12.75" hidden="false" customHeight="false" outlineLevel="0" collapsed="false">
      <c r="D5734" s="144"/>
      <c r="E5734" s="144"/>
      <c r="F5734" s="149" t="e">
        <f aca="false">IF(REF_DT&lt;=LastDay,INDEX(IntraMonth_Buckets,MATCH($A5734,IntraSumMonths,0),1),INDEX(BucketTable,MATCH($A5734,SumMonths,0),1))</f>
        <v>#N/A</v>
      </c>
      <c r="G5734" s="144" t="e">
        <f aca="false">INDEX(Book_Type,MATCH($B5734,Book,0),1)</f>
        <v>#N/A</v>
      </c>
      <c r="H5734" s="144" t="e">
        <f aca="false">$F5734&amp;$C5734</f>
        <v>#N/A</v>
      </c>
    </row>
    <row r="5735" customFormat="false" ht="12.75" hidden="false" customHeight="false" outlineLevel="0" collapsed="false">
      <c r="D5735" s="144"/>
      <c r="E5735" s="144"/>
      <c r="F5735" s="149" t="e">
        <f aca="false">IF(REF_DT&lt;=LastDay,INDEX(IntraMonth_Buckets,MATCH($A5735,IntraSumMonths,0),1),INDEX(BucketTable,MATCH($A5735,SumMonths,0),1))</f>
        <v>#N/A</v>
      </c>
      <c r="G5735" s="144" t="e">
        <f aca="false">INDEX(Book_Type,MATCH($B5735,Book,0),1)</f>
        <v>#N/A</v>
      </c>
      <c r="H5735" s="144" t="e">
        <f aca="false">$F5735&amp;$C5735</f>
        <v>#N/A</v>
      </c>
    </row>
    <row r="5736" customFormat="false" ht="12.75" hidden="false" customHeight="false" outlineLevel="0" collapsed="false">
      <c r="D5736" s="144"/>
      <c r="E5736" s="144"/>
      <c r="F5736" s="149" t="e">
        <f aca="false">IF(REF_DT&lt;=LastDay,INDEX(IntraMonth_Buckets,MATCH($A5736,IntraSumMonths,0),1),INDEX(BucketTable,MATCH($A5736,SumMonths,0),1))</f>
        <v>#N/A</v>
      </c>
      <c r="G5736" s="144" t="e">
        <f aca="false">INDEX(Book_Type,MATCH($B5736,Book,0),1)</f>
        <v>#N/A</v>
      </c>
      <c r="H5736" s="144" t="e">
        <f aca="false">$F5736&amp;$C5736</f>
        <v>#N/A</v>
      </c>
    </row>
    <row r="5737" customFormat="false" ht="12.75" hidden="false" customHeight="false" outlineLevel="0" collapsed="false">
      <c r="D5737" s="144"/>
      <c r="E5737" s="144"/>
      <c r="F5737" s="149" t="e">
        <f aca="false">IF(REF_DT&lt;=LastDay,INDEX(IntraMonth_Buckets,MATCH($A5737,IntraSumMonths,0),1),INDEX(BucketTable,MATCH($A5737,SumMonths,0),1))</f>
        <v>#N/A</v>
      </c>
      <c r="G5737" s="144" t="e">
        <f aca="false">INDEX(Book_Type,MATCH($B5737,Book,0),1)</f>
        <v>#N/A</v>
      </c>
      <c r="H5737" s="144" t="e">
        <f aca="false">$F5737&amp;$C5737</f>
        <v>#N/A</v>
      </c>
    </row>
    <row r="5738" customFormat="false" ht="12.75" hidden="false" customHeight="false" outlineLevel="0" collapsed="false">
      <c r="D5738" s="144"/>
      <c r="E5738" s="144"/>
      <c r="F5738" s="149" t="e">
        <f aca="false">IF(REF_DT&lt;=LastDay,INDEX(IntraMonth_Buckets,MATCH($A5738,IntraSumMonths,0),1),INDEX(BucketTable,MATCH($A5738,SumMonths,0),1))</f>
        <v>#N/A</v>
      </c>
      <c r="G5738" s="144" t="e">
        <f aca="false">INDEX(Book_Type,MATCH($B5738,Book,0),1)</f>
        <v>#N/A</v>
      </c>
      <c r="H5738" s="144" t="e">
        <f aca="false">$F5738&amp;$C5738</f>
        <v>#N/A</v>
      </c>
    </row>
    <row r="5739" customFormat="false" ht="12.75" hidden="false" customHeight="false" outlineLevel="0" collapsed="false">
      <c r="D5739" s="144"/>
      <c r="E5739" s="144"/>
      <c r="F5739" s="149" t="e">
        <f aca="false">IF(REF_DT&lt;=LastDay,INDEX(IntraMonth_Buckets,MATCH($A5739,IntraSumMonths,0),1),INDEX(BucketTable,MATCH($A5739,SumMonths,0),1))</f>
        <v>#N/A</v>
      </c>
      <c r="G5739" s="144" t="e">
        <f aca="false">INDEX(Book_Type,MATCH($B5739,Book,0),1)</f>
        <v>#N/A</v>
      </c>
      <c r="H5739" s="144" t="e">
        <f aca="false">$F5739&amp;$C5739</f>
        <v>#N/A</v>
      </c>
    </row>
    <row r="5740" customFormat="false" ht="12.75" hidden="false" customHeight="false" outlineLevel="0" collapsed="false">
      <c r="D5740" s="144"/>
      <c r="E5740" s="144"/>
      <c r="F5740" s="149" t="e">
        <f aca="false">IF(REF_DT&lt;=LastDay,INDEX(IntraMonth_Buckets,MATCH($A5740,IntraSumMonths,0),1),INDEX(BucketTable,MATCH($A5740,SumMonths,0),1))</f>
        <v>#N/A</v>
      </c>
      <c r="G5740" s="144" t="e">
        <f aca="false">INDEX(Book_Type,MATCH($B5740,Book,0),1)</f>
        <v>#N/A</v>
      </c>
      <c r="H5740" s="144" t="e">
        <f aca="false">$F5740&amp;$C5740</f>
        <v>#N/A</v>
      </c>
    </row>
    <row r="5741" customFormat="false" ht="12.75" hidden="false" customHeight="false" outlineLevel="0" collapsed="false">
      <c r="D5741" s="144"/>
      <c r="E5741" s="144"/>
      <c r="F5741" s="149" t="e">
        <f aca="false">IF(REF_DT&lt;=LastDay,INDEX(IntraMonth_Buckets,MATCH($A5741,IntraSumMonths,0),1),INDEX(BucketTable,MATCH($A5741,SumMonths,0),1))</f>
        <v>#N/A</v>
      </c>
      <c r="G5741" s="144" t="e">
        <f aca="false">INDEX(Book_Type,MATCH($B5741,Book,0),1)</f>
        <v>#N/A</v>
      </c>
      <c r="H5741" s="144" t="e">
        <f aca="false">$F5741&amp;$C5741</f>
        <v>#N/A</v>
      </c>
    </row>
    <row r="5742" customFormat="false" ht="12.75" hidden="false" customHeight="false" outlineLevel="0" collapsed="false">
      <c r="D5742" s="144"/>
      <c r="E5742" s="144"/>
      <c r="F5742" s="149" t="e">
        <f aca="false">IF(REF_DT&lt;=LastDay,INDEX(IntraMonth_Buckets,MATCH($A5742,IntraSumMonths,0),1),INDEX(BucketTable,MATCH($A5742,SumMonths,0),1))</f>
        <v>#N/A</v>
      </c>
      <c r="G5742" s="144" t="e">
        <f aca="false">INDEX(Book_Type,MATCH($B5742,Book,0),1)</f>
        <v>#N/A</v>
      </c>
      <c r="H5742" s="144" t="e">
        <f aca="false">$F5742&amp;$C5742</f>
        <v>#N/A</v>
      </c>
    </row>
    <row r="5743" customFormat="false" ht="12.75" hidden="false" customHeight="false" outlineLevel="0" collapsed="false">
      <c r="D5743" s="144"/>
      <c r="E5743" s="144"/>
      <c r="F5743" s="149" t="e">
        <f aca="false">IF(REF_DT&lt;=LastDay,INDEX(IntraMonth_Buckets,MATCH($A5743,IntraSumMonths,0),1),INDEX(BucketTable,MATCH($A5743,SumMonths,0),1))</f>
        <v>#N/A</v>
      </c>
      <c r="G5743" s="144" t="e">
        <f aca="false">INDEX(Book_Type,MATCH($B5743,Book,0),1)</f>
        <v>#N/A</v>
      </c>
      <c r="H5743" s="144" t="e">
        <f aca="false">$F5743&amp;$C5743</f>
        <v>#N/A</v>
      </c>
    </row>
    <row r="5744" customFormat="false" ht="12.75" hidden="false" customHeight="false" outlineLevel="0" collapsed="false">
      <c r="D5744" s="144"/>
      <c r="E5744" s="144"/>
      <c r="F5744" s="149" t="e">
        <f aca="false">IF(REF_DT&lt;=LastDay,INDEX(IntraMonth_Buckets,MATCH($A5744,IntraSumMonths,0),1),INDEX(BucketTable,MATCH($A5744,SumMonths,0),1))</f>
        <v>#N/A</v>
      </c>
      <c r="G5744" s="144" t="e">
        <f aca="false">INDEX(Book_Type,MATCH($B5744,Book,0),1)</f>
        <v>#N/A</v>
      </c>
      <c r="H5744" s="144" t="e">
        <f aca="false">$F5744&amp;$C5744</f>
        <v>#N/A</v>
      </c>
    </row>
    <row r="5745" customFormat="false" ht="12.75" hidden="false" customHeight="false" outlineLevel="0" collapsed="false">
      <c r="D5745" s="144"/>
      <c r="E5745" s="144"/>
      <c r="F5745" s="149" t="e">
        <f aca="false">IF(REF_DT&lt;=LastDay,INDEX(IntraMonth_Buckets,MATCH($A5745,IntraSumMonths,0),1),INDEX(BucketTable,MATCH($A5745,SumMonths,0),1))</f>
        <v>#N/A</v>
      </c>
      <c r="G5745" s="144" t="e">
        <f aca="false">INDEX(Book_Type,MATCH($B5745,Book,0),1)</f>
        <v>#N/A</v>
      </c>
      <c r="H5745" s="144" t="e">
        <f aca="false">$F5745&amp;$C5745</f>
        <v>#N/A</v>
      </c>
    </row>
    <row r="5746" customFormat="false" ht="12.75" hidden="false" customHeight="false" outlineLevel="0" collapsed="false">
      <c r="D5746" s="144"/>
      <c r="E5746" s="144"/>
      <c r="F5746" s="149" t="e">
        <f aca="false">IF(REF_DT&lt;=LastDay,INDEX(IntraMonth_Buckets,MATCH($A5746,IntraSumMonths,0),1),INDEX(BucketTable,MATCH($A5746,SumMonths,0),1))</f>
        <v>#N/A</v>
      </c>
      <c r="G5746" s="144" t="e">
        <f aca="false">INDEX(Book_Type,MATCH($B5746,Book,0),1)</f>
        <v>#N/A</v>
      </c>
      <c r="H5746" s="144" t="e">
        <f aca="false">$F5746&amp;$C5746</f>
        <v>#N/A</v>
      </c>
    </row>
    <row r="5747" customFormat="false" ht="12.75" hidden="false" customHeight="false" outlineLevel="0" collapsed="false">
      <c r="D5747" s="144"/>
      <c r="E5747" s="144"/>
      <c r="F5747" s="149" t="e">
        <f aca="false">IF(REF_DT&lt;=LastDay,INDEX(IntraMonth_Buckets,MATCH($A5747,IntraSumMonths,0),1),INDEX(BucketTable,MATCH($A5747,SumMonths,0),1))</f>
        <v>#N/A</v>
      </c>
      <c r="G5747" s="144" t="e">
        <f aca="false">INDEX(Book_Type,MATCH($B5747,Book,0),1)</f>
        <v>#N/A</v>
      </c>
      <c r="H5747" s="144" t="e">
        <f aca="false">$F5747&amp;$C5747</f>
        <v>#N/A</v>
      </c>
    </row>
    <row r="5748" customFormat="false" ht="12.75" hidden="false" customHeight="false" outlineLevel="0" collapsed="false">
      <c r="D5748" s="144"/>
      <c r="E5748" s="144"/>
      <c r="F5748" s="149" t="e">
        <f aca="false">IF(REF_DT&lt;=LastDay,INDEX(IntraMonth_Buckets,MATCH($A5748,IntraSumMonths,0),1),INDEX(BucketTable,MATCH($A5748,SumMonths,0),1))</f>
        <v>#N/A</v>
      </c>
      <c r="G5748" s="144" t="e">
        <f aca="false">INDEX(Book_Type,MATCH($B5748,Book,0),1)</f>
        <v>#N/A</v>
      </c>
      <c r="H5748" s="144" t="e">
        <f aca="false">$F5748&amp;$C5748</f>
        <v>#N/A</v>
      </c>
    </row>
    <row r="5749" customFormat="false" ht="12.75" hidden="false" customHeight="false" outlineLevel="0" collapsed="false">
      <c r="D5749" s="144"/>
      <c r="E5749" s="144"/>
      <c r="F5749" s="149" t="e">
        <f aca="false">IF(REF_DT&lt;=LastDay,INDEX(IntraMonth_Buckets,MATCH($A5749,IntraSumMonths,0),1),INDEX(BucketTable,MATCH($A5749,SumMonths,0),1))</f>
        <v>#N/A</v>
      </c>
      <c r="G5749" s="144" t="e">
        <f aca="false">INDEX(Book_Type,MATCH($B5749,Book,0),1)</f>
        <v>#N/A</v>
      </c>
      <c r="H5749" s="144" t="e">
        <f aca="false">$F5749&amp;$C5749</f>
        <v>#N/A</v>
      </c>
    </row>
    <row r="5750" customFormat="false" ht="12.75" hidden="false" customHeight="false" outlineLevel="0" collapsed="false">
      <c r="D5750" s="144"/>
      <c r="E5750" s="144"/>
      <c r="F5750" s="149" t="e">
        <f aca="false">IF(REF_DT&lt;=LastDay,INDEX(IntraMonth_Buckets,MATCH($A5750,IntraSumMonths,0),1),INDEX(BucketTable,MATCH($A5750,SumMonths,0),1))</f>
        <v>#N/A</v>
      </c>
      <c r="G5750" s="144" t="e">
        <f aca="false">INDEX(Book_Type,MATCH($B5750,Book,0),1)</f>
        <v>#N/A</v>
      </c>
      <c r="H5750" s="144" t="e">
        <f aca="false">$F5750&amp;$C5750</f>
        <v>#N/A</v>
      </c>
    </row>
    <row r="5751" customFormat="false" ht="12.75" hidden="false" customHeight="false" outlineLevel="0" collapsed="false">
      <c r="D5751" s="144"/>
      <c r="E5751" s="144"/>
      <c r="F5751" s="149" t="e">
        <f aca="false">IF(REF_DT&lt;=LastDay,INDEX(IntraMonth_Buckets,MATCH($A5751,IntraSumMonths,0),1),INDEX(BucketTable,MATCH($A5751,SumMonths,0),1))</f>
        <v>#N/A</v>
      </c>
      <c r="G5751" s="144" t="e">
        <f aca="false">INDEX(Book_Type,MATCH($B5751,Book,0),1)</f>
        <v>#N/A</v>
      </c>
      <c r="H5751" s="144" t="e">
        <f aca="false">$F5751&amp;$C5751</f>
        <v>#N/A</v>
      </c>
    </row>
    <row r="5752" customFormat="false" ht="12.75" hidden="false" customHeight="false" outlineLevel="0" collapsed="false">
      <c r="D5752" s="144"/>
      <c r="E5752" s="144"/>
      <c r="F5752" s="149" t="e">
        <f aca="false">IF(REF_DT&lt;=LastDay,INDEX(IntraMonth_Buckets,MATCH($A5752,IntraSumMonths,0),1),INDEX(BucketTable,MATCH($A5752,SumMonths,0),1))</f>
        <v>#N/A</v>
      </c>
      <c r="G5752" s="144" t="e">
        <f aca="false">INDEX(Book_Type,MATCH($B5752,Book,0),1)</f>
        <v>#N/A</v>
      </c>
      <c r="H5752" s="144" t="e">
        <f aca="false">$F5752&amp;$C5752</f>
        <v>#N/A</v>
      </c>
    </row>
    <row r="5753" customFormat="false" ht="12.75" hidden="false" customHeight="false" outlineLevel="0" collapsed="false">
      <c r="D5753" s="144"/>
      <c r="E5753" s="144"/>
      <c r="F5753" s="149" t="e">
        <f aca="false">IF(REF_DT&lt;=LastDay,INDEX(IntraMonth_Buckets,MATCH($A5753,IntraSumMonths,0),1),INDEX(BucketTable,MATCH($A5753,SumMonths,0),1))</f>
        <v>#N/A</v>
      </c>
      <c r="G5753" s="144" t="e">
        <f aca="false">INDEX(Book_Type,MATCH($B5753,Book,0),1)</f>
        <v>#N/A</v>
      </c>
      <c r="H5753" s="144" t="e">
        <f aca="false">$F5753&amp;$C5753</f>
        <v>#N/A</v>
      </c>
    </row>
    <row r="5754" customFormat="false" ht="12.75" hidden="false" customHeight="false" outlineLevel="0" collapsed="false">
      <c r="D5754" s="144"/>
      <c r="E5754" s="144"/>
      <c r="F5754" s="149" t="e">
        <f aca="false">IF(REF_DT&lt;=LastDay,INDEX(IntraMonth_Buckets,MATCH($A5754,IntraSumMonths,0),1),INDEX(BucketTable,MATCH($A5754,SumMonths,0),1))</f>
        <v>#N/A</v>
      </c>
      <c r="G5754" s="144" t="e">
        <f aca="false">INDEX(Book_Type,MATCH($B5754,Book,0),1)</f>
        <v>#N/A</v>
      </c>
      <c r="H5754" s="144" t="e">
        <f aca="false">$F5754&amp;$C5754</f>
        <v>#N/A</v>
      </c>
    </row>
    <row r="5755" customFormat="false" ht="12.75" hidden="false" customHeight="false" outlineLevel="0" collapsed="false">
      <c r="D5755" s="144"/>
      <c r="E5755" s="144"/>
      <c r="F5755" s="149" t="e">
        <f aca="false">IF(REF_DT&lt;=LastDay,INDEX(IntraMonth_Buckets,MATCH($A5755,IntraSumMonths,0),1),INDEX(BucketTable,MATCH($A5755,SumMonths,0),1))</f>
        <v>#N/A</v>
      </c>
      <c r="G5755" s="144" t="e">
        <f aca="false">INDEX(Book_Type,MATCH($B5755,Book,0),1)</f>
        <v>#N/A</v>
      </c>
      <c r="H5755" s="144" t="e">
        <f aca="false">$F5755&amp;$C5755</f>
        <v>#N/A</v>
      </c>
    </row>
    <row r="5756" customFormat="false" ht="12.75" hidden="false" customHeight="false" outlineLevel="0" collapsed="false">
      <c r="D5756" s="144"/>
      <c r="E5756" s="144"/>
      <c r="F5756" s="149" t="e">
        <f aca="false">IF(REF_DT&lt;=LastDay,INDEX(IntraMonth_Buckets,MATCH($A5756,IntraSumMonths,0),1),INDEX(BucketTable,MATCH($A5756,SumMonths,0),1))</f>
        <v>#N/A</v>
      </c>
      <c r="G5756" s="144" t="e">
        <f aca="false">INDEX(Book_Type,MATCH($B5756,Book,0),1)</f>
        <v>#N/A</v>
      </c>
      <c r="H5756" s="144" t="e">
        <f aca="false">$F5756&amp;$C5756</f>
        <v>#N/A</v>
      </c>
    </row>
    <row r="5757" customFormat="false" ht="12.75" hidden="false" customHeight="false" outlineLevel="0" collapsed="false">
      <c r="D5757" s="144"/>
      <c r="E5757" s="144"/>
      <c r="F5757" s="149" t="e">
        <f aca="false">IF(REF_DT&lt;=LastDay,INDEX(IntraMonth_Buckets,MATCH($A5757,IntraSumMonths,0),1),INDEX(BucketTable,MATCH($A5757,SumMonths,0),1))</f>
        <v>#N/A</v>
      </c>
      <c r="G5757" s="144" t="e">
        <f aca="false">INDEX(Book_Type,MATCH($B5757,Book,0),1)</f>
        <v>#N/A</v>
      </c>
      <c r="H5757" s="144" t="e">
        <f aca="false">$F5757&amp;$C5757</f>
        <v>#N/A</v>
      </c>
    </row>
    <row r="5758" customFormat="false" ht="12.75" hidden="false" customHeight="false" outlineLevel="0" collapsed="false">
      <c r="D5758" s="144"/>
      <c r="E5758" s="144"/>
      <c r="F5758" s="149" t="e">
        <f aca="false">IF(REF_DT&lt;=LastDay,INDEX(IntraMonth_Buckets,MATCH($A5758,IntraSumMonths,0),1),INDEX(BucketTable,MATCH($A5758,SumMonths,0),1))</f>
        <v>#N/A</v>
      </c>
      <c r="G5758" s="144" t="e">
        <f aca="false">INDEX(Book_Type,MATCH($B5758,Book,0),1)</f>
        <v>#N/A</v>
      </c>
      <c r="H5758" s="144" t="e">
        <f aca="false">$F5758&amp;$C5758</f>
        <v>#N/A</v>
      </c>
    </row>
    <row r="5759" customFormat="false" ht="12.75" hidden="false" customHeight="false" outlineLevel="0" collapsed="false">
      <c r="D5759" s="144"/>
      <c r="E5759" s="144"/>
      <c r="F5759" s="149" t="e">
        <f aca="false">IF(REF_DT&lt;=LastDay,INDEX(IntraMonth_Buckets,MATCH($A5759,IntraSumMonths,0),1),INDEX(BucketTable,MATCH($A5759,SumMonths,0),1))</f>
        <v>#N/A</v>
      </c>
      <c r="G5759" s="144" t="e">
        <f aca="false">INDEX(Book_Type,MATCH($B5759,Book,0),1)</f>
        <v>#N/A</v>
      </c>
      <c r="H5759" s="144" t="e">
        <f aca="false">$F5759&amp;$C5759</f>
        <v>#N/A</v>
      </c>
    </row>
    <row r="5760" customFormat="false" ht="12.75" hidden="false" customHeight="false" outlineLevel="0" collapsed="false">
      <c r="D5760" s="144"/>
      <c r="E5760" s="144"/>
      <c r="F5760" s="149" t="e">
        <f aca="false">IF(REF_DT&lt;=LastDay,INDEX(IntraMonth_Buckets,MATCH($A5760,IntraSumMonths,0),1),INDEX(BucketTable,MATCH($A5760,SumMonths,0),1))</f>
        <v>#N/A</v>
      </c>
      <c r="G5760" s="144" t="e">
        <f aca="false">INDEX(Book_Type,MATCH($B5760,Book,0),1)</f>
        <v>#N/A</v>
      </c>
      <c r="H5760" s="144" t="e">
        <f aca="false">$F5760&amp;$C5760</f>
        <v>#N/A</v>
      </c>
    </row>
    <row r="5761" customFormat="false" ht="12.75" hidden="false" customHeight="false" outlineLevel="0" collapsed="false">
      <c r="D5761" s="144"/>
      <c r="E5761" s="144"/>
      <c r="F5761" s="149" t="e">
        <f aca="false">IF(REF_DT&lt;=LastDay,INDEX(IntraMonth_Buckets,MATCH($A5761,IntraSumMonths,0),1),INDEX(BucketTable,MATCH($A5761,SumMonths,0),1))</f>
        <v>#N/A</v>
      </c>
      <c r="G5761" s="144" t="e">
        <f aca="false">INDEX(Book_Type,MATCH($B5761,Book,0),1)</f>
        <v>#N/A</v>
      </c>
      <c r="H5761" s="144" t="e">
        <f aca="false">$F5761&amp;$C5761</f>
        <v>#N/A</v>
      </c>
    </row>
    <row r="5762" customFormat="false" ht="12.75" hidden="false" customHeight="false" outlineLevel="0" collapsed="false">
      <c r="D5762" s="144"/>
      <c r="E5762" s="144"/>
      <c r="F5762" s="149" t="e">
        <f aca="false">IF(REF_DT&lt;=LastDay,INDEX(IntraMonth_Buckets,MATCH($A5762,IntraSumMonths,0),1),INDEX(BucketTable,MATCH($A5762,SumMonths,0),1))</f>
        <v>#N/A</v>
      </c>
      <c r="G5762" s="144" t="e">
        <f aca="false">INDEX(Book_Type,MATCH($B5762,Book,0),1)</f>
        <v>#N/A</v>
      </c>
      <c r="H5762" s="144" t="e">
        <f aca="false">$F5762&amp;$C5762</f>
        <v>#N/A</v>
      </c>
    </row>
    <row r="5763" customFormat="false" ht="12.75" hidden="false" customHeight="false" outlineLevel="0" collapsed="false">
      <c r="D5763" s="144"/>
      <c r="E5763" s="144"/>
      <c r="F5763" s="149" t="e">
        <f aca="false">IF(REF_DT&lt;=LastDay,INDEX(IntraMonth_Buckets,MATCH($A5763,IntraSumMonths,0),1),INDEX(BucketTable,MATCH($A5763,SumMonths,0),1))</f>
        <v>#N/A</v>
      </c>
      <c r="G5763" s="144" t="e">
        <f aca="false">INDEX(Book_Type,MATCH($B5763,Book,0),1)</f>
        <v>#N/A</v>
      </c>
      <c r="H5763" s="144" t="e">
        <f aca="false">$F5763&amp;$C5763</f>
        <v>#N/A</v>
      </c>
    </row>
    <row r="5764" customFormat="false" ht="12.75" hidden="false" customHeight="false" outlineLevel="0" collapsed="false">
      <c r="D5764" s="144"/>
      <c r="E5764" s="144"/>
      <c r="F5764" s="149" t="e">
        <f aca="false">IF(REF_DT&lt;=LastDay,INDEX(IntraMonth_Buckets,MATCH($A5764,IntraSumMonths,0),1),INDEX(BucketTable,MATCH($A5764,SumMonths,0),1))</f>
        <v>#N/A</v>
      </c>
      <c r="G5764" s="144" t="e">
        <f aca="false">INDEX(Book_Type,MATCH($B5764,Book,0),1)</f>
        <v>#N/A</v>
      </c>
      <c r="H5764" s="144" t="e">
        <f aca="false">$F5764&amp;$C5764</f>
        <v>#N/A</v>
      </c>
    </row>
    <row r="5765" customFormat="false" ht="12.75" hidden="false" customHeight="false" outlineLevel="0" collapsed="false">
      <c r="D5765" s="144"/>
      <c r="E5765" s="144"/>
      <c r="F5765" s="149" t="e">
        <f aca="false">IF(REF_DT&lt;=LastDay,INDEX(IntraMonth_Buckets,MATCH($A5765,IntraSumMonths,0),1),INDEX(BucketTable,MATCH($A5765,SumMonths,0),1))</f>
        <v>#N/A</v>
      </c>
      <c r="G5765" s="144" t="e">
        <f aca="false">INDEX(Book_Type,MATCH($B5765,Book,0),1)</f>
        <v>#N/A</v>
      </c>
      <c r="H5765" s="144" t="e">
        <f aca="false">$F5765&amp;$C5765</f>
        <v>#N/A</v>
      </c>
    </row>
    <row r="5766" customFormat="false" ht="12.75" hidden="false" customHeight="false" outlineLevel="0" collapsed="false">
      <c r="D5766" s="144"/>
      <c r="E5766" s="144"/>
      <c r="F5766" s="149" t="e">
        <f aca="false">IF(REF_DT&lt;=LastDay,INDEX(IntraMonth_Buckets,MATCH($A5766,IntraSumMonths,0),1),INDEX(BucketTable,MATCH($A5766,SumMonths,0),1))</f>
        <v>#N/A</v>
      </c>
      <c r="G5766" s="144" t="e">
        <f aca="false">INDEX(Book_Type,MATCH($B5766,Book,0),1)</f>
        <v>#N/A</v>
      </c>
      <c r="H5766" s="144" t="e">
        <f aca="false">$F5766&amp;$C5766</f>
        <v>#N/A</v>
      </c>
    </row>
    <row r="5767" customFormat="false" ht="12.75" hidden="false" customHeight="false" outlineLevel="0" collapsed="false">
      <c r="D5767" s="144"/>
      <c r="E5767" s="144"/>
      <c r="F5767" s="149" t="e">
        <f aca="false">IF(REF_DT&lt;=LastDay,INDEX(IntraMonth_Buckets,MATCH($A5767,IntraSumMonths,0),1),INDEX(BucketTable,MATCH($A5767,SumMonths,0),1))</f>
        <v>#N/A</v>
      </c>
      <c r="G5767" s="144" t="e">
        <f aca="false">INDEX(Book_Type,MATCH($B5767,Book,0),1)</f>
        <v>#N/A</v>
      </c>
      <c r="H5767" s="144" t="e">
        <f aca="false">$F5767&amp;$C5767</f>
        <v>#N/A</v>
      </c>
    </row>
    <row r="5768" customFormat="false" ht="12.75" hidden="false" customHeight="false" outlineLevel="0" collapsed="false">
      <c r="D5768" s="144"/>
      <c r="E5768" s="144"/>
      <c r="F5768" s="149" t="e">
        <f aca="false">IF(REF_DT&lt;=LastDay,INDEX(IntraMonth_Buckets,MATCH($A5768,IntraSumMonths,0),1),INDEX(BucketTable,MATCH($A5768,SumMonths,0),1))</f>
        <v>#N/A</v>
      </c>
      <c r="G5768" s="144" t="e">
        <f aca="false">INDEX(Book_Type,MATCH($B5768,Book,0),1)</f>
        <v>#N/A</v>
      </c>
      <c r="H5768" s="144" t="e">
        <f aca="false">$F5768&amp;$C5768</f>
        <v>#N/A</v>
      </c>
    </row>
    <row r="5769" customFormat="false" ht="12.75" hidden="false" customHeight="false" outlineLevel="0" collapsed="false">
      <c r="D5769" s="144"/>
      <c r="E5769" s="144"/>
      <c r="F5769" s="149" t="e">
        <f aca="false">IF(REF_DT&lt;=LastDay,INDEX(IntraMonth_Buckets,MATCH($A5769,IntraSumMonths,0),1),INDEX(BucketTable,MATCH($A5769,SumMonths,0),1))</f>
        <v>#N/A</v>
      </c>
      <c r="G5769" s="144" t="e">
        <f aca="false">INDEX(Book_Type,MATCH($B5769,Book,0),1)</f>
        <v>#N/A</v>
      </c>
      <c r="H5769" s="144" t="e">
        <f aca="false">$F5769&amp;$C5769</f>
        <v>#N/A</v>
      </c>
    </row>
    <row r="5770" customFormat="false" ht="12.75" hidden="false" customHeight="false" outlineLevel="0" collapsed="false">
      <c r="D5770" s="144"/>
      <c r="E5770" s="144"/>
      <c r="F5770" s="149" t="e">
        <f aca="false">IF(REF_DT&lt;=LastDay,INDEX(IntraMonth_Buckets,MATCH($A5770,IntraSumMonths,0),1),INDEX(BucketTable,MATCH($A5770,SumMonths,0),1))</f>
        <v>#N/A</v>
      </c>
      <c r="G5770" s="144" t="e">
        <f aca="false">INDEX(Book_Type,MATCH($B5770,Book,0),1)</f>
        <v>#N/A</v>
      </c>
      <c r="H5770" s="144" t="e">
        <f aca="false">$F5770&amp;$C5770</f>
        <v>#N/A</v>
      </c>
    </row>
    <row r="5771" customFormat="false" ht="12.75" hidden="false" customHeight="false" outlineLevel="0" collapsed="false">
      <c r="D5771" s="144"/>
      <c r="E5771" s="144"/>
      <c r="F5771" s="149" t="e">
        <f aca="false">IF(REF_DT&lt;=LastDay,INDEX(IntraMonth_Buckets,MATCH($A5771,IntraSumMonths,0),1),INDEX(BucketTable,MATCH($A5771,SumMonths,0),1))</f>
        <v>#N/A</v>
      </c>
      <c r="G5771" s="144" t="e">
        <f aca="false">INDEX(Book_Type,MATCH($B5771,Book,0),1)</f>
        <v>#N/A</v>
      </c>
      <c r="H5771" s="144" t="e">
        <f aca="false">$F5771&amp;$C5771</f>
        <v>#N/A</v>
      </c>
    </row>
    <row r="5772" customFormat="false" ht="12.75" hidden="false" customHeight="false" outlineLevel="0" collapsed="false">
      <c r="D5772" s="144"/>
      <c r="E5772" s="144"/>
      <c r="F5772" s="149" t="e">
        <f aca="false">IF(REF_DT&lt;=LastDay,INDEX(IntraMonth_Buckets,MATCH($A5772,IntraSumMonths,0),1),INDEX(BucketTable,MATCH($A5772,SumMonths,0),1))</f>
        <v>#N/A</v>
      </c>
      <c r="G5772" s="144" t="e">
        <f aca="false">INDEX(Book_Type,MATCH($B5772,Book,0),1)</f>
        <v>#N/A</v>
      </c>
      <c r="H5772" s="144" t="e">
        <f aca="false">$F5772&amp;$C5772</f>
        <v>#N/A</v>
      </c>
    </row>
    <row r="5773" customFormat="false" ht="12.75" hidden="false" customHeight="false" outlineLevel="0" collapsed="false">
      <c r="D5773" s="144"/>
      <c r="E5773" s="144"/>
      <c r="F5773" s="149" t="e">
        <f aca="false">IF(REF_DT&lt;=LastDay,INDEX(IntraMonth_Buckets,MATCH($A5773,IntraSumMonths,0),1),INDEX(BucketTable,MATCH($A5773,SumMonths,0),1))</f>
        <v>#N/A</v>
      </c>
      <c r="G5773" s="144" t="e">
        <f aca="false">INDEX(Book_Type,MATCH($B5773,Book,0),1)</f>
        <v>#N/A</v>
      </c>
      <c r="H5773" s="144" t="e">
        <f aca="false">$F5773&amp;$C5773</f>
        <v>#N/A</v>
      </c>
    </row>
    <row r="5774" customFormat="false" ht="12.75" hidden="false" customHeight="false" outlineLevel="0" collapsed="false">
      <c r="D5774" s="144"/>
      <c r="E5774" s="144"/>
      <c r="F5774" s="149" t="e">
        <f aca="false">IF(REF_DT&lt;=LastDay,INDEX(IntraMonth_Buckets,MATCH($A5774,IntraSumMonths,0),1),INDEX(BucketTable,MATCH($A5774,SumMonths,0),1))</f>
        <v>#N/A</v>
      </c>
      <c r="G5774" s="144" t="e">
        <f aca="false">INDEX(Book_Type,MATCH($B5774,Book,0),1)</f>
        <v>#N/A</v>
      </c>
      <c r="H5774" s="144" t="e">
        <f aca="false">$F5774&amp;$C5774</f>
        <v>#N/A</v>
      </c>
    </row>
    <row r="5775" customFormat="false" ht="12.75" hidden="false" customHeight="false" outlineLevel="0" collapsed="false">
      <c r="D5775" s="144"/>
      <c r="E5775" s="144"/>
      <c r="F5775" s="149" t="e">
        <f aca="false">IF(REF_DT&lt;=LastDay,INDEX(IntraMonth_Buckets,MATCH($A5775,IntraSumMonths,0),1),INDEX(BucketTable,MATCH($A5775,SumMonths,0),1))</f>
        <v>#N/A</v>
      </c>
      <c r="G5775" s="144" t="e">
        <f aca="false">INDEX(Book_Type,MATCH($B5775,Book,0),1)</f>
        <v>#N/A</v>
      </c>
      <c r="H5775" s="144" t="e">
        <f aca="false">$F5775&amp;$C5775</f>
        <v>#N/A</v>
      </c>
    </row>
    <row r="5776" customFormat="false" ht="12.75" hidden="false" customHeight="false" outlineLevel="0" collapsed="false">
      <c r="D5776" s="144"/>
      <c r="E5776" s="144"/>
      <c r="F5776" s="149" t="e">
        <f aca="false">IF(REF_DT&lt;=LastDay,INDEX(IntraMonth_Buckets,MATCH($A5776,IntraSumMonths,0),1),INDEX(BucketTable,MATCH($A5776,SumMonths,0),1))</f>
        <v>#N/A</v>
      </c>
      <c r="G5776" s="144" t="e">
        <f aca="false">INDEX(Book_Type,MATCH($B5776,Book,0),1)</f>
        <v>#N/A</v>
      </c>
      <c r="H5776" s="144" t="e">
        <f aca="false">$F5776&amp;$C5776</f>
        <v>#N/A</v>
      </c>
    </row>
    <row r="5777" customFormat="false" ht="12.75" hidden="false" customHeight="false" outlineLevel="0" collapsed="false">
      <c r="D5777" s="144"/>
      <c r="E5777" s="144"/>
      <c r="F5777" s="149" t="e">
        <f aca="false">IF(REF_DT&lt;=LastDay,INDEX(IntraMonth_Buckets,MATCH($A5777,IntraSumMonths,0),1),INDEX(BucketTable,MATCH($A5777,SumMonths,0),1))</f>
        <v>#N/A</v>
      </c>
      <c r="G5777" s="144" t="e">
        <f aca="false">INDEX(Book_Type,MATCH($B5777,Book,0),1)</f>
        <v>#N/A</v>
      </c>
      <c r="H5777" s="144" t="e">
        <f aca="false">$F5777&amp;$C5777</f>
        <v>#N/A</v>
      </c>
    </row>
    <row r="5778" customFormat="false" ht="12.75" hidden="false" customHeight="false" outlineLevel="0" collapsed="false">
      <c r="D5778" s="144"/>
      <c r="E5778" s="144"/>
      <c r="F5778" s="149" t="e">
        <f aca="false">IF(REF_DT&lt;=LastDay,INDEX(IntraMonth_Buckets,MATCH($A5778,IntraSumMonths,0),1),INDEX(BucketTable,MATCH($A5778,SumMonths,0),1))</f>
        <v>#N/A</v>
      </c>
      <c r="G5778" s="144" t="e">
        <f aca="false">INDEX(Book_Type,MATCH($B5778,Book,0),1)</f>
        <v>#N/A</v>
      </c>
      <c r="H5778" s="144" t="e">
        <f aca="false">$F5778&amp;$C5778</f>
        <v>#N/A</v>
      </c>
    </row>
    <row r="5779" customFormat="false" ht="12.75" hidden="false" customHeight="false" outlineLevel="0" collapsed="false">
      <c r="D5779" s="144"/>
      <c r="E5779" s="144"/>
      <c r="F5779" s="149" t="e">
        <f aca="false">IF(REF_DT&lt;=LastDay,INDEX(IntraMonth_Buckets,MATCH($A5779,IntraSumMonths,0),1),INDEX(BucketTable,MATCH($A5779,SumMonths,0),1))</f>
        <v>#N/A</v>
      </c>
      <c r="G5779" s="144" t="e">
        <f aca="false">INDEX(Book_Type,MATCH($B5779,Book,0),1)</f>
        <v>#N/A</v>
      </c>
      <c r="H5779" s="144" t="e">
        <f aca="false">$F5779&amp;$C5779</f>
        <v>#N/A</v>
      </c>
    </row>
    <row r="5780" customFormat="false" ht="12.75" hidden="false" customHeight="false" outlineLevel="0" collapsed="false">
      <c r="D5780" s="144"/>
      <c r="E5780" s="144"/>
      <c r="F5780" s="149" t="e">
        <f aca="false">IF(REF_DT&lt;=LastDay,INDEX(IntraMonth_Buckets,MATCH($A5780,IntraSumMonths,0),1),INDEX(BucketTable,MATCH($A5780,SumMonths,0),1))</f>
        <v>#N/A</v>
      </c>
      <c r="G5780" s="144" t="e">
        <f aca="false">INDEX(Book_Type,MATCH($B5780,Book,0),1)</f>
        <v>#N/A</v>
      </c>
      <c r="H5780" s="144" t="e">
        <f aca="false">$F5780&amp;$C5780</f>
        <v>#N/A</v>
      </c>
    </row>
    <row r="5781" customFormat="false" ht="12.75" hidden="false" customHeight="false" outlineLevel="0" collapsed="false">
      <c r="D5781" s="144"/>
      <c r="E5781" s="144"/>
      <c r="F5781" s="149" t="e">
        <f aca="false">IF(REF_DT&lt;=LastDay,INDEX(IntraMonth_Buckets,MATCH($A5781,IntraSumMonths,0),1),INDEX(BucketTable,MATCH($A5781,SumMonths,0),1))</f>
        <v>#N/A</v>
      </c>
      <c r="G5781" s="144" t="e">
        <f aca="false">INDEX(Book_Type,MATCH($B5781,Book,0),1)</f>
        <v>#N/A</v>
      </c>
      <c r="H5781" s="144" t="e">
        <f aca="false">$F5781&amp;$C5781</f>
        <v>#N/A</v>
      </c>
    </row>
    <row r="5782" customFormat="false" ht="12.75" hidden="false" customHeight="false" outlineLevel="0" collapsed="false">
      <c r="D5782" s="144"/>
      <c r="E5782" s="144"/>
      <c r="F5782" s="149" t="e">
        <f aca="false">IF(REF_DT&lt;=LastDay,INDEX(IntraMonth_Buckets,MATCH($A5782,IntraSumMonths,0),1),INDEX(BucketTable,MATCH($A5782,SumMonths,0),1))</f>
        <v>#N/A</v>
      </c>
      <c r="G5782" s="144" t="e">
        <f aca="false">INDEX(Book_Type,MATCH($B5782,Book,0),1)</f>
        <v>#N/A</v>
      </c>
      <c r="H5782" s="144" t="e">
        <f aca="false">$F5782&amp;$C5782</f>
        <v>#N/A</v>
      </c>
    </row>
    <row r="5783" customFormat="false" ht="12.75" hidden="false" customHeight="false" outlineLevel="0" collapsed="false">
      <c r="D5783" s="144"/>
      <c r="E5783" s="144"/>
      <c r="F5783" s="149" t="e">
        <f aca="false">IF(REF_DT&lt;=LastDay,INDEX(IntraMonth_Buckets,MATCH($A5783,IntraSumMonths,0),1),INDEX(BucketTable,MATCH($A5783,SumMonths,0),1))</f>
        <v>#N/A</v>
      </c>
      <c r="G5783" s="144" t="e">
        <f aca="false">INDEX(Book_Type,MATCH($B5783,Book,0),1)</f>
        <v>#N/A</v>
      </c>
      <c r="H5783" s="144" t="e">
        <f aca="false">$F5783&amp;$C5783</f>
        <v>#N/A</v>
      </c>
    </row>
    <row r="5784" customFormat="false" ht="12.75" hidden="false" customHeight="false" outlineLevel="0" collapsed="false">
      <c r="D5784" s="144"/>
      <c r="E5784" s="144"/>
      <c r="F5784" s="149" t="e">
        <f aca="false">IF(REF_DT&lt;=LastDay,INDEX(IntraMonth_Buckets,MATCH($A5784,IntraSumMonths,0),1),INDEX(BucketTable,MATCH($A5784,SumMonths,0),1))</f>
        <v>#N/A</v>
      </c>
      <c r="G5784" s="144" t="e">
        <f aca="false">INDEX(Book_Type,MATCH($B5784,Book,0),1)</f>
        <v>#N/A</v>
      </c>
      <c r="H5784" s="144" t="e">
        <f aca="false">$F5784&amp;$C5784</f>
        <v>#N/A</v>
      </c>
    </row>
    <row r="5785" customFormat="false" ht="12.75" hidden="false" customHeight="false" outlineLevel="0" collapsed="false">
      <c r="D5785" s="144"/>
      <c r="E5785" s="144"/>
      <c r="F5785" s="149" t="e">
        <f aca="false">IF(REF_DT&lt;=LastDay,INDEX(IntraMonth_Buckets,MATCH($A5785,IntraSumMonths,0),1),INDEX(BucketTable,MATCH($A5785,SumMonths,0),1))</f>
        <v>#N/A</v>
      </c>
      <c r="G5785" s="144" t="e">
        <f aca="false">INDEX(Book_Type,MATCH($B5785,Book,0),1)</f>
        <v>#N/A</v>
      </c>
      <c r="H5785" s="144" t="e">
        <f aca="false">$F5785&amp;$C5785</f>
        <v>#N/A</v>
      </c>
    </row>
    <row r="5786" customFormat="false" ht="12.75" hidden="false" customHeight="false" outlineLevel="0" collapsed="false">
      <c r="D5786" s="144"/>
      <c r="E5786" s="144"/>
      <c r="F5786" s="149" t="e">
        <f aca="false">IF(REF_DT&lt;=LastDay,INDEX(IntraMonth_Buckets,MATCH($A5786,IntraSumMonths,0),1),INDEX(BucketTable,MATCH($A5786,SumMonths,0),1))</f>
        <v>#N/A</v>
      </c>
      <c r="G5786" s="144" t="e">
        <f aca="false">INDEX(Book_Type,MATCH($B5786,Book,0),1)</f>
        <v>#N/A</v>
      </c>
      <c r="H5786" s="144" t="e">
        <f aca="false">$F5786&amp;$C5786</f>
        <v>#N/A</v>
      </c>
    </row>
    <row r="5787" customFormat="false" ht="12.75" hidden="false" customHeight="false" outlineLevel="0" collapsed="false">
      <c r="D5787" s="144"/>
      <c r="E5787" s="144"/>
      <c r="F5787" s="149" t="e">
        <f aca="false">IF(REF_DT&lt;=LastDay,INDEX(IntraMonth_Buckets,MATCH($A5787,IntraSumMonths,0),1),INDEX(BucketTable,MATCH($A5787,SumMonths,0),1))</f>
        <v>#N/A</v>
      </c>
      <c r="G5787" s="144" t="e">
        <f aca="false">INDEX(Book_Type,MATCH($B5787,Book,0),1)</f>
        <v>#N/A</v>
      </c>
      <c r="H5787" s="144" t="e">
        <f aca="false">$F5787&amp;$C5787</f>
        <v>#N/A</v>
      </c>
    </row>
    <row r="5788" customFormat="false" ht="12.75" hidden="false" customHeight="false" outlineLevel="0" collapsed="false">
      <c r="D5788" s="144"/>
      <c r="E5788" s="144"/>
      <c r="F5788" s="149" t="e">
        <f aca="false">IF(REF_DT&lt;=LastDay,INDEX(IntraMonth_Buckets,MATCH($A5788,IntraSumMonths,0),1),INDEX(BucketTable,MATCH($A5788,SumMonths,0),1))</f>
        <v>#N/A</v>
      </c>
      <c r="G5788" s="144" t="e">
        <f aca="false">INDEX(Book_Type,MATCH($B5788,Book,0),1)</f>
        <v>#N/A</v>
      </c>
      <c r="H5788" s="144" t="e">
        <f aca="false">$F5788&amp;$C5788</f>
        <v>#N/A</v>
      </c>
    </row>
    <row r="5789" customFormat="false" ht="12.75" hidden="false" customHeight="false" outlineLevel="0" collapsed="false">
      <c r="D5789" s="144"/>
      <c r="E5789" s="144"/>
      <c r="F5789" s="149" t="e">
        <f aca="false">IF(REF_DT&lt;=LastDay,INDEX(IntraMonth_Buckets,MATCH($A5789,IntraSumMonths,0),1),INDEX(BucketTable,MATCH($A5789,SumMonths,0),1))</f>
        <v>#N/A</v>
      </c>
      <c r="G5789" s="144" t="e">
        <f aca="false">INDEX(Book_Type,MATCH($B5789,Book,0),1)</f>
        <v>#N/A</v>
      </c>
      <c r="H5789" s="144" t="e">
        <f aca="false">$F5789&amp;$C5789</f>
        <v>#N/A</v>
      </c>
    </row>
    <row r="5790" customFormat="false" ht="12.75" hidden="false" customHeight="false" outlineLevel="0" collapsed="false">
      <c r="D5790" s="144"/>
      <c r="E5790" s="144"/>
      <c r="F5790" s="149" t="e">
        <f aca="false">IF(REF_DT&lt;=LastDay,INDEX(IntraMonth_Buckets,MATCH($A5790,IntraSumMonths,0),1),INDEX(BucketTable,MATCH($A5790,SumMonths,0),1))</f>
        <v>#N/A</v>
      </c>
      <c r="G5790" s="144" t="e">
        <f aca="false">INDEX(Book_Type,MATCH($B5790,Book,0),1)</f>
        <v>#N/A</v>
      </c>
      <c r="H5790" s="144" t="e">
        <f aca="false">$F5790&amp;$C5790</f>
        <v>#N/A</v>
      </c>
    </row>
    <row r="5791" customFormat="false" ht="12.75" hidden="false" customHeight="false" outlineLevel="0" collapsed="false">
      <c r="D5791" s="144"/>
      <c r="E5791" s="144"/>
      <c r="F5791" s="149" t="e">
        <f aca="false">IF(REF_DT&lt;=LastDay,INDEX(IntraMonth_Buckets,MATCH($A5791,IntraSumMonths,0),1),INDEX(BucketTable,MATCH($A5791,SumMonths,0),1))</f>
        <v>#N/A</v>
      </c>
      <c r="G5791" s="144" t="e">
        <f aca="false">INDEX(Book_Type,MATCH($B5791,Book,0),1)</f>
        <v>#N/A</v>
      </c>
      <c r="H5791" s="144" t="e">
        <f aca="false">$F5791&amp;$C5791</f>
        <v>#N/A</v>
      </c>
    </row>
    <row r="5792" customFormat="false" ht="12.75" hidden="false" customHeight="false" outlineLevel="0" collapsed="false">
      <c r="D5792" s="144"/>
      <c r="E5792" s="144"/>
      <c r="F5792" s="149" t="e">
        <f aca="false">IF(REF_DT&lt;=LastDay,INDEX(IntraMonth_Buckets,MATCH($A5792,IntraSumMonths,0),1),INDEX(BucketTable,MATCH($A5792,SumMonths,0),1))</f>
        <v>#N/A</v>
      </c>
      <c r="G5792" s="144" t="e">
        <f aca="false">INDEX(Book_Type,MATCH($B5792,Book,0),1)</f>
        <v>#N/A</v>
      </c>
      <c r="H5792" s="144" t="e">
        <f aca="false">$F5792&amp;$C5792</f>
        <v>#N/A</v>
      </c>
    </row>
    <row r="5793" customFormat="false" ht="12.75" hidden="false" customHeight="false" outlineLevel="0" collapsed="false">
      <c r="D5793" s="144"/>
      <c r="E5793" s="144"/>
      <c r="F5793" s="149" t="e">
        <f aca="false">IF(REF_DT&lt;=LastDay,INDEX(IntraMonth_Buckets,MATCH($A5793,IntraSumMonths,0),1),INDEX(BucketTable,MATCH($A5793,SumMonths,0),1))</f>
        <v>#N/A</v>
      </c>
      <c r="G5793" s="144" t="e">
        <f aca="false">INDEX(Book_Type,MATCH($B5793,Book,0),1)</f>
        <v>#N/A</v>
      </c>
      <c r="H5793" s="144" t="e">
        <f aca="false">$F5793&amp;$C5793</f>
        <v>#N/A</v>
      </c>
    </row>
    <row r="5794" customFormat="false" ht="12.75" hidden="false" customHeight="false" outlineLevel="0" collapsed="false">
      <c r="D5794" s="144"/>
      <c r="E5794" s="144"/>
      <c r="F5794" s="149" t="e">
        <f aca="false">IF(REF_DT&lt;=LastDay,INDEX(IntraMonth_Buckets,MATCH($A5794,IntraSumMonths,0),1),INDEX(BucketTable,MATCH($A5794,SumMonths,0),1))</f>
        <v>#N/A</v>
      </c>
      <c r="G5794" s="144" t="e">
        <f aca="false">INDEX(Book_Type,MATCH($B5794,Book,0),1)</f>
        <v>#N/A</v>
      </c>
      <c r="H5794" s="144" t="e">
        <f aca="false">$F5794&amp;$C5794</f>
        <v>#N/A</v>
      </c>
    </row>
    <row r="5795" customFormat="false" ht="12.75" hidden="false" customHeight="false" outlineLevel="0" collapsed="false">
      <c r="D5795" s="144"/>
      <c r="E5795" s="144"/>
      <c r="F5795" s="149" t="e">
        <f aca="false">IF(REF_DT&lt;=LastDay,INDEX(IntraMonth_Buckets,MATCH($A5795,IntraSumMonths,0),1),INDEX(BucketTable,MATCH($A5795,SumMonths,0),1))</f>
        <v>#N/A</v>
      </c>
      <c r="G5795" s="144" t="e">
        <f aca="false">INDEX(Book_Type,MATCH($B5795,Book,0),1)</f>
        <v>#N/A</v>
      </c>
      <c r="H5795" s="144" t="e">
        <f aca="false">$F5795&amp;$C5795</f>
        <v>#N/A</v>
      </c>
    </row>
    <row r="5796" customFormat="false" ht="12.75" hidden="false" customHeight="false" outlineLevel="0" collapsed="false">
      <c r="D5796" s="144"/>
      <c r="E5796" s="144"/>
      <c r="F5796" s="149" t="e">
        <f aca="false">IF(REF_DT&lt;=LastDay,INDEX(IntraMonth_Buckets,MATCH($A5796,IntraSumMonths,0),1),INDEX(BucketTable,MATCH($A5796,SumMonths,0),1))</f>
        <v>#N/A</v>
      </c>
      <c r="G5796" s="144" t="e">
        <f aca="false">INDEX(Book_Type,MATCH($B5796,Book,0),1)</f>
        <v>#N/A</v>
      </c>
      <c r="H5796" s="144" t="e">
        <f aca="false">$F5796&amp;$C5796</f>
        <v>#N/A</v>
      </c>
    </row>
    <row r="5797" customFormat="false" ht="12.75" hidden="false" customHeight="false" outlineLevel="0" collapsed="false">
      <c r="D5797" s="144"/>
      <c r="E5797" s="144"/>
      <c r="F5797" s="149" t="e">
        <f aca="false">IF(REF_DT&lt;=LastDay,INDEX(IntraMonth_Buckets,MATCH($A5797,IntraSumMonths,0),1),INDEX(BucketTable,MATCH($A5797,SumMonths,0),1))</f>
        <v>#N/A</v>
      </c>
      <c r="G5797" s="144" t="e">
        <f aca="false">INDEX(Book_Type,MATCH($B5797,Book,0),1)</f>
        <v>#N/A</v>
      </c>
      <c r="H5797" s="144" t="e">
        <f aca="false">$F5797&amp;$C5797</f>
        <v>#N/A</v>
      </c>
    </row>
    <row r="5798" customFormat="false" ht="12.75" hidden="false" customHeight="false" outlineLevel="0" collapsed="false">
      <c r="D5798" s="144"/>
      <c r="E5798" s="144"/>
      <c r="F5798" s="149" t="e">
        <f aca="false">IF(REF_DT&lt;=LastDay,INDEX(IntraMonth_Buckets,MATCH($A5798,IntraSumMonths,0),1),INDEX(BucketTable,MATCH($A5798,SumMonths,0),1))</f>
        <v>#N/A</v>
      </c>
      <c r="G5798" s="144" t="e">
        <f aca="false">INDEX(Book_Type,MATCH($B5798,Book,0),1)</f>
        <v>#N/A</v>
      </c>
      <c r="H5798" s="144" t="e">
        <f aca="false">$F5798&amp;$C5798</f>
        <v>#N/A</v>
      </c>
    </row>
    <row r="5799" customFormat="false" ht="12.75" hidden="false" customHeight="false" outlineLevel="0" collapsed="false">
      <c r="D5799" s="144"/>
      <c r="E5799" s="144"/>
      <c r="F5799" s="149" t="e">
        <f aca="false">IF(REF_DT&lt;=LastDay,INDEX(IntraMonth_Buckets,MATCH($A5799,IntraSumMonths,0),1),INDEX(BucketTable,MATCH($A5799,SumMonths,0),1))</f>
        <v>#N/A</v>
      </c>
      <c r="G5799" s="144" t="e">
        <f aca="false">INDEX(Book_Type,MATCH($B5799,Book,0),1)</f>
        <v>#N/A</v>
      </c>
      <c r="H5799" s="144" t="e">
        <f aca="false">$F5799&amp;$C5799</f>
        <v>#N/A</v>
      </c>
    </row>
    <row r="5800" customFormat="false" ht="12.75" hidden="false" customHeight="false" outlineLevel="0" collapsed="false">
      <c r="D5800" s="144"/>
      <c r="E5800" s="144"/>
      <c r="F5800" s="149" t="e">
        <f aca="false">IF(REF_DT&lt;=LastDay,INDEX(IntraMonth_Buckets,MATCH($A5800,IntraSumMonths,0),1),INDEX(BucketTable,MATCH($A5800,SumMonths,0),1))</f>
        <v>#N/A</v>
      </c>
      <c r="G5800" s="144" t="e">
        <f aca="false">INDEX(Book_Type,MATCH($B5800,Book,0),1)</f>
        <v>#N/A</v>
      </c>
      <c r="H5800" s="144" t="e">
        <f aca="false">$F5800&amp;$C5800</f>
        <v>#N/A</v>
      </c>
    </row>
    <row r="5801" customFormat="false" ht="12.75" hidden="false" customHeight="false" outlineLevel="0" collapsed="false">
      <c r="D5801" s="144"/>
      <c r="E5801" s="144"/>
      <c r="F5801" s="149" t="e">
        <f aca="false">IF(REF_DT&lt;=LastDay,INDEX(IntraMonth_Buckets,MATCH($A5801,IntraSumMonths,0),1),INDEX(BucketTable,MATCH($A5801,SumMonths,0),1))</f>
        <v>#N/A</v>
      </c>
      <c r="G5801" s="144" t="e">
        <f aca="false">INDEX(Book_Type,MATCH($B5801,Book,0),1)</f>
        <v>#N/A</v>
      </c>
      <c r="H5801" s="144" t="e">
        <f aca="false">$F5801&amp;$C5801</f>
        <v>#N/A</v>
      </c>
    </row>
    <row r="5802" customFormat="false" ht="12.75" hidden="false" customHeight="false" outlineLevel="0" collapsed="false">
      <c r="D5802" s="144"/>
      <c r="E5802" s="144"/>
      <c r="F5802" s="149" t="e">
        <f aca="false">IF(REF_DT&lt;=LastDay,INDEX(IntraMonth_Buckets,MATCH($A5802,IntraSumMonths,0),1),INDEX(BucketTable,MATCH($A5802,SumMonths,0),1))</f>
        <v>#N/A</v>
      </c>
      <c r="G5802" s="144" t="e">
        <f aca="false">INDEX(Book_Type,MATCH($B5802,Book,0),1)</f>
        <v>#N/A</v>
      </c>
      <c r="H5802" s="144" t="e">
        <f aca="false">$F5802&amp;$C5802</f>
        <v>#N/A</v>
      </c>
    </row>
    <row r="5803" customFormat="false" ht="12.75" hidden="false" customHeight="false" outlineLevel="0" collapsed="false">
      <c r="D5803" s="144"/>
      <c r="E5803" s="144"/>
      <c r="F5803" s="149" t="e">
        <f aca="false">IF(REF_DT&lt;=LastDay,INDEX(IntraMonth_Buckets,MATCH($A5803,IntraSumMonths,0),1),INDEX(BucketTable,MATCH($A5803,SumMonths,0),1))</f>
        <v>#N/A</v>
      </c>
      <c r="G5803" s="144" t="e">
        <f aca="false">INDEX(Book_Type,MATCH($B5803,Book,0),1)</f>
        <v>#N/A</v>
      </c>
      <c r="H5803" s="144" t="e">
        <f aca="false">$F5803&amp;$C5803</f>
        <v>#N/A</v>
      </c>
    </row>
    <row r="5804" customFormat="false" ht="12.75" hidden="false" customHeight="false" outlineLevel="0" collapsed="false">
      <c r="D5804" s="144"/>
      <c r="E5804" s="144"/>
      <c r="F5804" s="149" t="e">
        <f aca="false">IF(REF_DT&lt;=LastDay,INDEX(IntraMonth_Buckets,MATCH($A5804,IntraSumMonths,0),1),INDEX(BucketTable,MATCH($A5804,SumMonths,0),1))</f>
        <v>#N/A</v>
      </c>
      <c r="G5804" s="144" t="e">
        <f aca="false">INDEX(Book_Type,MATCH($B5804,Book,0),1)</f>
        <v>#N/A</v>
      </c>
      <c r="H5804" s="144" t="e">
        <f aca="false">$F5804&amp;$C5804</f>
        <v>#N/A</v>
      </c>
    </row>
    <row r="5805" customFormat="false" ht="12.75" hidden="false" customHeight="false" outlineLevel="0" collapsed="false">
      <c r="D5805" s="144"/>
      <c r="E5805" s="144"/>
      <c r="F5805" s="149" t="e">
        <f aca="false">IF(REF_DT&lt;=LastDay,INDEX(IntraMonth_Buckets,MATCH($A5805,IntraSumMonths,0),1),INDEX(BucketTable,MATCH($A5805,SumMonths,0),1))</f>
        <v>#N/A</v>
      </c>
      <c r="G5805" s="144" t="e">
        <f aca="false">INDEX(Book_Type,MATCH($B5805,Book,0),1)</f>
        <v>#N/A</v>
      </c>
      <c r="H5805" s="144" t="e">
        <f aca="false">$F5805&amp;$C5805</f>
        <v>#N/A</v>
      </c>
    </row>
    <row r="5806" customFormat="false" ht="12.75" hidden="false" customHeight="false" outlineLevel="0" collapsed="false">
      <c r="D5806" s="144"/>
      <c r="E5806" s="144"/>
      <c r="F5806" s="149" t="e">
        <f aca="false">IF(REF_DT&lt;=LastDay,INDEX(IntraMonth_Buckets,MATCH($A5806,IntraSumMonths,0),1),INDEX(BucketTable,MATCH($A5806,SumMonths,0),1))</f>
        <v>#N/A</v>
      </c>
      <c r="G5806" s="144" t="e">
        <f aca="false">INDEX(Book_Type,MATCH($B5806,Book,0),1)</f>
        <v>#N/A</v>
      </c>
      <c r="H5806" s="144" t="e">
        <f aca="false">$F5806&amp;$C5806</f>
        <v>#N/A</v>
      </c>
    </row>
    <row r="5807" customFormat="false" ht="12.75" hidden="false" customHeight="false" outlineLevel="0" collapsed="false">
      <c r="D5807" s="144"/>
      <c r="E5807" s="144"/>
      <c r="F5807" s="149" t="e">
        <f aca="false">IF(REF_DT&lt;=LastDay,INDEX(IntraMonth_Buckets,MATCH($A5807,IntraSumMonths,0),1),INDEX(BucketTable,MATCH($A5807,SumMonths,0),1))</f>
        <v>#N/A</v>
      </c>
      <c r="G5807" s="144" t="e">
        <f aca="false">INDEX(Book_Type,MATCH($B5807,Book,0),1)</f>
        <v>#N/A</v>
      </c>
      <c r="H5807" s="144" t="e">
        <f aca="false">$F5807&amp;$C5807</f>
        <v>#N/A</v>
      </c>
    </row>
    <row r="5808" customFormat="false" ht="12.75" hidden="false" customHeight="false" outlineLevel="0" collapsed="false">
      <c r="D5808" s="144"/>
      <c r="E5808" s="144"/>
      <c r="F5808" s="149" t="e">
        <f aca="false">IF(REF_DT&lt;=LastDay,INDEX(IntraMonth_Buckets,MATCH($A5808,IntraSumMonths,0),1),INDEX(BucketTable,MATCH($A5808,SumMonths,0),1))</f>
        <v>#N/A</v>
      </c>
      <c r="G5808" s="144" t="e">
        <f aca="false">INDEX(Book_Type,MATCH($B5808,Book,0),1)</f>
        <v>#N/A</v>
      </c>
      <c r="H5808" s="144" t="e">
        <f aca="false">$F5808&amp;$C5808</f>
        <v>#N/A</v>
      </c>
    </row>
    <row r="5809" customFormat="false" ht="12.75" hidden="false" customHeight="false" outlineLevel="0" collapsed="false">
      <c r="D5809" s="144"/>
      <c r="E5809" s="144"/>
      <c r="F5809" s="149" t="e">
        <f aca="false">IF(REF_DT&lt;=LastDay,INDEX(IntraMonth_Buckets,MATCH($A5809,IntraSumMonths,0),1),INDEX(BucketTable,MATCH($A5809,SumMonths,0),1))</f>
        <v>#N/A</v>
      </c>
      <c r="G5809" s="144" t="e">
        <f aca="false">INDEX(Book_Type,MATCH($B5809,Book,0),1)</f>
        <v>#N/A</v>
      </c>
      <c r="H5809" s="144" t="e">
        <f aca="false">$F5809&amp;$C5809</f>
        <v>#N/A</v>
      </c>
    </row>
    <row r="5810" customFormat="false" ht="12.75" hidden="false" customHeight="false" outlineLevel="0" collapsed="false">
      <c r="D5810" s="144"/>
      <c r="E5810" s="144"/>
      <c r="F5810" s="149" t="e">
        <f aca="false">IF(REF_DT&lt;=LastDay,INDEX(IntraMonth_Buckets,MATCH($A5810,IntraSumMonths,0),1),INDEX(BucketTable,MATCH($A5810,SumMonths,0),1))</f>
        <v>#N/A</v>
      </c>
      <c r="G5810" s="144" t="e">
        <f aca="false">INDEX(Book_Type,MATCH($B5810,Book,0),1)</f>
        <v>#N/A</v>
      </c>
      <c r="H5810" s="144" t="e">
        <f aca="false">$F5810&amp;$C5810</f>
        <v>#N/A</v>
      </c>
    </row>
    <row r="5811" customFormat="false" ht="12.75" hidden="false" customHeight="false" outlineLevel="0" collapsed="false">
      <c r="D5811" s="144"/>
      <c r="E5811" s="144"/>
      <c r="F5811" s="149" t="e">
        <f aca="false">IF(REF_DT&lt;=LastDay,INDEX(IntraMonth_Buckets,MATCH($A5811,IntraSumMonths,0),1),INDEX(BucketTable,MATCH($A5811,SumMonths,0),1))</f>
        <v>#N/A</v>
      </c>
      <c r="G5811" s="144" t="e">
        <f aca="false">INDEX(Book_Type,MATCH($B5811,Book,0),1)</f>
        <v>#N/A</v>
      </c>
      <c r="H5811" s="144" t="e">
        <f aca="false">$F5811&amp;$C5811</f>
        <v>#N/A</v>
      </c>
    </row>
    <row r="5812" customFormat="false" ht="12.75" hidden="false" customHeight="false" outlineLevel="0" collapsed="false">
      <c r="D5812" s="144"/>
      <c r="E5812" s="144"/>
      <c r="F5812" s="149" t="e">
        <f aca="false">IF(REF_DT&lt;=LastDay,INDEX(IntraMonth_Buckets,MATCH($A5812,IntraSumMonths,0),1),INDEX(BucketTable,MATCH($A5812,SumMonths,0),1))</f>
        <v>#N/A</v>
      </c>
      <c r="G5812" s="144" t="e">
        <f aca="false">INDEX(Book_Type,MATCH($B5812,Book,0),1)</f>
        <v>#N/A</v>
      </c>
      <c r="H5812" s="144" t="e">
        <f aca="false">$F5812&amp;$C5812</f>
        <v>#N/A</v>
      </c>
    </row>
    <row r="5813" customFormat="false" ht="12.75" hidden="false" customHeight="false" outlineLevel="0" collapsed="false">
      <c r="D5813" s="144"/>
      <c r="E5813" s="144"/>
      <c r="F5813" s="149" t="e">
        <f aca="false">IF(REF_DT&lt;=LastDay,INDEX(IntraMonth_Buckets,MATCH($A5813,IntraSumMonths,0),1),INDEX(BucketTable,MATCH($A5813,SumMonths,0),1))</f>
        <v>#N/A</v>
      </c>
      <c r="G5813" s="144" t="e">
        <f aca="false">INDEX(Book_Type,MATCH($B5813,Book,0),1)</f>
        <v>#N/A</v>
      </c>
      <c r="H5813" s="144" t="e">
        <f aca="false">$F5813&amp;$C5813</f>
        <v>#N/A</v>
      </c>
    </row>
    <row r="5814" customFormat="false" ht="12.75" hidden="false" customHeight="false" outlineLevel="0" collapsed="false">
      <c r="D5814" s="144"/>
      <c r="E5814" s="144"/>
      <c r="F5814" s="149" t="e">
        <f aca="false">IF(REF_DT&lt;=LastDay,INDEX(IntraMonth_Buckets,MATCH($A5814,IntraSumMonths,0),1),INDEX(BucketTable,MATCH($A5814,SumMonths,0),1))</f>
        <v>#N/A</v>
      </c>
      <c r="G5814" s="144" t="e">
        <f aca="false">INDEX(Book_Type,MATCH($B5814,Book,0),1)</f>
        <v>#N/A</v>
      </c>
      <c r="H5814" s="144" t="e">
        <f aca="false">$F5814&amp;$C5814</f>
        <v>#N/A</v>
      </c>
    </row>
    <row r="5815" customFormat="false" ht="12.75" hidden="false" customHeight="false" outlineLevel="0" collapsed="false">
      <c r="D5815" s="144"/>
      <c r="E5815" s="144"/>
      <c r="F5815" s="149" t="e">
        <f aca="false">IF(REF_DT&lt;=LastDay,INDEX(IntraMonth_Buckets,MATCH($A5815,IntraSumMonths,0),1),INDEX(BucketTable,MATCH($A5815,SumMonths,0),1))</f>
        <v>#N/A</v>
      </c>
      <c r="G5815" s="144" t="e">
        <f aca="false">INDEX(Book_Type,MATCH($B5815,Book,0),1)</f>
        <v>#N/A</v>
      </c>
      <c r="H5815" s="144" t="e">
        <f aca="false">$F5815&amp;$C5815</f>
        <v>#N/A</v>
      </c>
    </row>
    <row r="5816" customFormat="false" ht="12.75" hidden="false" customHeight="false" outlineLevel="0" collapsed="false">
      <c r="D5816" s="144"/>
      <c r="E5816" s="144"/>
      <c r="F5816" s="149" t="e">
        <f aca="false">IF(REF_DT&lt;=LastDay,INDEX(IntraMonth_Buckets,MATCH($A5816,IntraSumMonths,0),1),INDEX(BucketTable,MATCH($A5816,SumMonths,0),1))</f>
        <v>#N/A</v>
      </c>
      <c r="G5816" s="144" t="e">
        <f aca="false">INDEX(Book_Type,MATCH($B5816,Book,0),1)</f>
        <v>#N/A</v>
      </c>
      <c r="H5816" s="144" t="e">
        <f aca="false">$F5816&amp;$C5816</f>
        <v>#N/A</v>
      </c>
    </row>
    <row r="5817" customFormat="false" ht="12.75" hidden="false" customHeight="false" outlineLevel="0" collapsed="false">
      <c r="D5817" s="144"/>
      <c r="E5817" s="144"/>
      <c r="F5817" s="149" t="e">
        <f aca="false">IF(REF_DT&lt;=LastDay,INDEX(IntraMonth_Buckets,MATCH($A5817,IntraSumMonths,0),1),INDEX(BucketTable,MATCH($A5817,SumMonths,0),1))</f>
        <v>#N/A</v>
      </c>
      <c r="G5817" s="144" t="e">
        <f aca="false">INDEX(Book_Type,MATCH($B5817,Book,0),1)</f>
        <v>#N/A</v>
      </c>
      <c r="H5817" s="144" t="e">
        <f aca="false">$F5817&amp;$C5817</f>
        <v>#N/A</v>
      </c>
    </row>
    <row r="5818" customFormat="false" ht="12.75" hidden="false" customHeight="false" outlineLevel="0" collapsed="false">
      <c r="D5818" s="144"/>
      <c r="E5818" s="144"/>
      <c r="F5818" s="149" t="e">
        <f aca="false">IF(REF_DT&lt;=LastDay,INDEX(IntraMonth_Buckets,MATCH($A5818,IntraSumMonths,0),1),INDEX(BucketTable,MATCH($A5818,SumMonths,0),1))</f>
        <v>#N/A</v>
      </c>
      <c r="G5818" s="144" t="e">
        <f aca="false">INDEX(Book_Type,MATCH($B5818,Book,0),1)</f>
        <v>#N/A</v>
      </c>
      <c r="H5818" s="144" t="e">
        <f aca="false">$F5818&amp;$C5818</f>
        <v>#N/A</v>
      </c>
    </row>
    <row r="5819" customFormat="false" ht="12.75" hidden="false" customHeight="false" outlineLevel="0" collapsed="false">
      <c r="D5819" s="144"/>
      <c r="E5819" s="144"/>
      <c r="F5819" s="149" t="e">
        <f aca="false">IF(REF_DT&lt;=LastDay,INDEX(IntraMonth_Buckets,MATCH($A5819,IntraSumMonths,0),1),INDEX(BucketTable,MATCH($A5819,SumMonths,0),1))</f>
        <v>#N/A</v>
      </c>
      <c r="G5819" s="144" t="e">
        <f aca="false">INDEX(Book_Type,MATCH($B5819,Book,0),1)</f>
        <v>#N/A</v>
      </c>
      <c r="H5819" s="144" t="e">
        <f aca="false">$F5819&amp;$C5819</f>
        <v>#N/A</v>
      </c>
    </row>
    <row r="5820" customFormat="false" ht="12.75" hidden="false" customHeight="false" outlineLevel="0" collapsed="false">
      <c r="D5820" s="144"/>
      <c r="E5820" s="144"/>
      <c r="F5820" s="149" t="e">
        <f aca="false">IF(REF_DT&lt;=LastDay,INDEX(IntraMonth_Buckets,MATCH($A5820,IntraSumMonths,0),1),INDEX(BucketTable,MATCH($A5820,SumMonths,0),1))</f>
        <v>#N/A</v>
      </c>
      <c r="G5820" s="144" t="e">
        <f aca="false">INDEX(Book_Type,MATCH($B5820,Book,0),1)</f>
        <v>#N/A</v>
      </c>
      <c r="H5820" s="144" t="e">
        <f aca="false">$F5820&amp;$C5820</f>
        <v>#N/A</v>
      </c>
    </row>
    <row r="5821" customFormat="false" ht="12.75" hidden="false" customHeight="false" outlineLevel="0" collapsed="false">
      <c r="D5821" s="144"/>
      <c r="E5821" s="144"/>
      <c r="F5821" s="149" t="e">
        <f aca="false">IF(REF_DT&lt;=LastDay,INDEX(IntraMonth_Buckets,MATCH($A5821,IntraSumMonths,0),1),INDEX(BucketTable,MATCH($A5821,SumMonths,0),1))</f>
        <v>#N/A</v>
      </c>
      <c r="G5821" s="144" t="e">
        <f aca="false">INDEX(Book_Type,MATCH($B5821,Book,0),1)</f>
        <v>#N/A</v>
      </c>
      <c r="H5821" s="144" t="e">
        <f aca="false">$F5821&amp;$C5821</f>
        <v>#N/A</v>
      </c>
    </row>
    <row r="5822" customFormat="false" ht="12.75" hidden="false" customHeight="false" outlineLevel="0" collapsed="false">
      <c r="D5822" s="144"/>
      <c r="E5822" s="144"/>
      <c r="F5822" s="149" t="e">
        <f aca="false">IF(REF_DT&lt;=LastDay,INDEX(IntraMonth_Buckets,MATCH($A5822,IntraSumMonths,0),1),INDEX(BucketTable,MATCH($A5822,SumMonths,0),1))</f>
        <v>#N/A</v>
      </c>
      <c r="G5822" s="144" t="e">
        <f aca="false">INDEX(Book_Type,MATCH($B5822,Book,0),1)</f>
        <v>#N/A</v>
      </c>
      <c r="H5822" s="144" t="e">
        <f aca="false">$F5822&amp;$C5822</f>
        <v>#N/A</v>
      </c>
    </row>
    <row r="5823" customFormat="false" ht="12.75" hidden="false" customHeight="false" outlineLevel="0" collapsed="false">
      <c r="D5823" s="144"/>
      <c r="E5823" s="144"/>
      <c r="F5823" s="149" t="e">
        <f aca="false">IF(REF_DT&lt;=LastDay,INDEX(IntraMonth_Buckets,MATCH($A5823,IntraSumMonths,0),1),INDEX(BucketTable,MATCH($A5823,SumMonths,0),1))</f>
        <v>#N/A</v>
      </c>
      <c r="G5823" s="144" t="e">
        <f aca="false">INDEX(Book_Type,MATCH($B5823,Book,0),1)</f>
        <v>#N/A</v>
      </c>
      <c r="H5823" s="144" t="e">
        <f aca="false">$F5823&amp;$C5823</f>
        <v>#N/A</v>
      </c>
    </row>
    <row r="5824" customFormat="false" ht="12.75" hidden="false" customHeight="false" outlineLevel="0" collapsed="false">
      <c r="D5824" s="144"/>
      <c r="E5824" s="144"/>
      <c r="F5824" s="149" t="e">
        <f aca="false">IF(REF_DT&lt;=LastDay,INDEX(IntraMonth_Buckets,MATCH($A5824,IntraSumMonths,0),1),INDEX(BucketTable,MATCH($A5824,SumMonths,0),1))</f>
        <v>#N/A</v>
      </c>
      <c r="G5824" s="144" t="e">
        <f aca="false">INDEX(Book_Type,MATCH($B5824,Book,0),1)</f>
        <v>#N/A</v>
      </c>
      <c r="H5824" s="144" t="e">
        <f aca="false">$F5824&amp;$C5824</f>
        <v>#N/A</v>
      </c>
    </row>
    <row r="5825" customFormat="false" ht="12.75" hidden="false" customHeight="false" outlineLevel="0" collapsed="false">
      <c r="D5825" s="144"/>
      <c r="E5825" s="144"/>
      <c r="F5825" s="149" t="e">
        <f aca="false">IF(REF_DT&lt;=LastDay,INDEX(IntraMonth_Buckets,MATCH($A5825,IntraSumMonths,0),1),INDEX(BucketTable,MATCH($A5825,SumMonths,0),1))</f>
        <v>#N/A</v>
      </c>
      <c r="G5825" s="144" t="e">
        <f aca="false">INDEX(Book_Type,MATCH($B5825,Book,0),1)</f>
        <v>#N/A</v>
      </c>
      <c r="H5825" s="144" t="e">
        <f aca="false">$F5825&amp;$C5825</f>
        <v>#N/A</v>
      </c>
    </row>
    <row r="5826" customFormat="false" ht="12.75" hidden="false" customHeight="false" outlineLevel="0" collapsed="false">
      <c r="D5826" s="144"/>
      <c r="E5826" s="144"/>
      <c r="F5826" s="149" t="e">
        <f aca="false">IF(REF_DT&lt;=LastDay,INDEX(IntraMonth_Buckets,MATCH($A5826,IntraSumMonths,0),1),INDEX(BucketTable,MATCH($A5826,SumMonths,0),1))</f>
        <v>#N/A</v>
      </c>
      <c r="G5826" s="144" t="e">
        <f aca="false">INDEX(Book_Type,MATCH($B5826,Book,0),1)</f>
        <v>#N/A</v>
      </c>
      <c r="H5826" s="144" t="e">
        <f aca="false">$F5826&amp;$C5826</f>
        <v>#N/A</v>
      </c>
    </row>
    <row r="5827" customFormat="false" ht="12.75" hidden="false" customHeight="false" outlineLevel="0" collapsed="false">
      <c r="D5827" s="144"/>
      <c r="E5827" s="144"/>
      <c r="F5827" s="149" t="e">
        <f aca="false">IF(REF_DT&lt;=LastDay,INDEX(IntraMonth_Buckets,MATCH($A5827,IntraSumMonths,0),1),INDEX(BucketTable,MATCH($A5827,SumMonths,0),1))</f>
        <v>#N/A</v>
      </c>
      <c r="G5827" s="144" t="e">
        <f aca="false">INDEX(Book_Type,MATCH($B5827,Book,0),1)</f>
        <v>#N/A</v>
      </c>
      <c r="H5827" s="144" t="e">
        <f aca="false">$F5827&amp;$C5827</f>
        <v>#N/A</v>
      </c>
    </row>
    <row r="5828" customFormat="false" ht="12.75" hidden="false" customHeight="false" outlineLevel="0" collapsed="false">
      <c r="D5828" s="144"/>
      <c r="E5828" s="144"/>
      <c r="F5828" s="149" t="e">
        <f aca="false">IF(REF_DT&lt;=LastDay,INDEX(IntraMonth_Buckets,MATCH($A5828,IntraSumMonths,0),1),INDEX(BucketTable,MATCH($A5828,SumMonths,0),1))</f>
        <v>#N/A</v>
      </c>
      <c r="G5828" s="144" t="e">
        <f aca="false">INDEX(Book_Type,MATCH($B5828,Book,0),1)</f>
        <v>#N/A</v>
      </c>
      <c r="H5828" s="144" t="e">
        <f aca="false">$F5828&amp;$C5828</f>
        <v>#N/A</v>
      </c>
    </row>
    <row r="5829" customFormat="false" ht="12.75" hidden="false" customHeight="false" outlineLevel="0" collapsed="false">
      <c r="D5829" s="144"/>
      <c r="E5829" s="144"/>
      <c r="F5829" s="149" t="e">
        <f aca="false">IF(REF_DT&lt;=LastDay,INDEX(IntraMonth_Buckets,MATCH($A5829,IntraSumMonths,0),1),INDEX(BucketTable,MATCH($A5829,SumMonths,0),1))</f>
        <v>#N/A</v>
      </c>
      <c r="G5829" s="144" t="e">
        <f aca="false">INDEX(Book_Type,MATCH($B5829,Book,0),1)</f>
        <v>#N/A</v>
      </c>
      <c r="H5829" s="144" t="e">
        <f aca="false">$F5829&amp;$C5829</f>
        <v>#N/A</v>
      </c>
    </row>
    <row r="5830" customFormat="false" ht="12.75" hidden="false" customHeight="false" outlineLevel="0" collapsed="false">
      <c r="D5830" s="144"/>
      <c r="E5830" s="144"/>
      <c r="F5830" s="149" t="e">
        <f aca="false">IF(REF_DT&lt;=LastDay,INDEX(IntraMonth_Buckets,MATCH($A5830,IntraSumMonths,0),1),INDEX(BucketTable,MATCH($A5830,SumMonths,0),1))</f>
        <v>#N/A</v>
      </c>
      <c r="G5830" s="144" t="e">
        <f aca="false">INDEX(Book_Type,MATCH($B5830,Book,0),1)</f>
        <v>#N/A</v>
      </c>
      <c r="H5830" s="144" t="e">
        <f aca="false">$F5830&amp;$C5830</f>
        <v>#N/A</v>
      </c>
    </row>
    <row r="5831" customFormat="false" ht="12.75" hidden="false" customHeight="false" outlineLevel="0" collapsed="false">
      <c r="D5831" s="144"/>
      <c r="E5831" s="144"/>
      <c r="F5831" s="149" t="e">
        <f aca="false">IF(REF_DT&lt;=LastDay,INDEX(IntraMonth_Buckets,MATCH($A5831,IntraSumMonths,0),1),INDEX(BucketTable,MATCH($A5831,SumMonths,0),1))</f>
        <v>#N/A</v>
      </c>
      <c r="G5831" s="144" t="e">
        <f aca="false">INDEX(Book_Type,MATCH($B5831,Book,0),1)</f>
        <v>#N/A</v>
      </c>
      <c r="H5831" s="144" t="e">
        <f aca="false">$F5831&amp;$C5831</f>
        <v>#N/A</v>
      </c>
    </row>
    <row r="5832" customFormat="false" ht="12.75" hidden="false" customHeight="false" outlineLevel="0" collapsed="false">
      <c r="D5832" s="144"/>
      <c r="E5832" s="144"/>
      <c r="F5832" s="149" t="e">
        <f aca="false">IF(REF_DT&lt;=LastDay,INDEX(IntraMonth_Buckets,MATCH($A5832,IntraSumMonths,0),1),INDEX(BucketTable,MATCH($A5832,SumMonths,0),1))</f>
        <v>#N/A</v>
      </c>
      <c r="G5832" s="144" t="e">
        <f aca="false">INDEX(Book_Type,MATCH($B5832,Book,0),1)</f>
        <v>#N/A</v>
      </c>
      <c r="H5832" s="144" t="e">
        <f aca="false">$F5832&amp;$C5832</f>
        <v>#N/A</v>
      </c>
    </row>
    <row r="5833" customFormat="false" ht="12.75" hidden="false" customHeight="false" outlineLevel="0" collapsed="false">
      <c r="D5833" s="144"/>
      <c r="E5833" s="144"/>
      <c r="F5833" s="149" t="e">
        <f aca="false">IF(REF_DT&lt;=LastDay,INDEX(IntraMonth_Buckets,MATCH($A5833,IntraSumMonths,0),1),INDEX(BucketTable,MATCH($A5833,SumMonths,0),1))</f>
        <v>#N/A</v>
      </c>
      <c r="G5833" s="144" t="e">
        <f aca="false">INDEX(Book_Type,MATCH($B5833,Book,0),1)</f>
        <v>#N/A</v>
      </c>
      <c r="H5833" s="144" t="e">
        <f aca="false">$F5833&amp;$C5833</f>
        <v>#N/A</v>
      </c>
    </row>
    <row r="5834" customFormat="false" ht="12.75" hidden="false" customHeight="false" outlineLevel="0" collapsed="false">
      <c r="D5834" s="144"/>
      <c r="E5834" s="144"/>
      <c r="F5834" s="149" t="e">
        <f aca="false">IF(REF_DT&lt;=LastDay,INDEX(IntraMonth_Buckets,MATCH($A5834,IntraSumMonths,0),1),INDEX(BucketTable,MATCH($A5834,SumMonths,0),1))</f>
        <v>#N/A</v>
      </c>
      <c r="G5834" s="144" t="e">
        <f aca="false">INDEX(Book_Type,MATCH($B5834,Book,0),1)</f>
        <v>#N/A</v>
      </c>
      <c r="H5834" s="144" t="e">
        <f aca="false">$F5834&amp;$C5834</f>
        <v>#N/A</v>
      </c>
    </row>
    <row r="5835" customFormat="false" ht="12.75" hidden="false" customHeight="false" outlineLevel="0" collapsed="false">
      <c r="D5835" s="144"/>
      <c r="E5835" s="144"/>
      <c r="F5835" s="149" t="e">
        <f aca="false">IF(REF_DT&lt;=LastDay,INDEX(IntraMonth_Buckets,MATCH($A5835,IntraSumMonths,0),1),INDEX(BucketTable,MATCH($A5835,SumMonths,0),1))</f>
        <v>#N/A</v>
      </c>
      <c r="G5835" s="144" t="e">
        <f aca="false">INDEX(Book_Type,MATCH($B5835,Book,0),1)</f>
        <v>#N/A</v>
      </c>
      <c r="H5835" s="144" t="e">
        <f aca="false">$F5835&amp;$C5835</f>
        <v>#N/A</v>
      </c>
    </row>
    <row r="5836" customFormat="false" ht="12.75" hidden="false" customHeight="false" outlineLevel="0" collapsed="false">
      <c r="D5836" s="144"/>
      <c r="E5836" s="144"/>
      <c r="F5836" s="149" t="e">
        <f aca="false">IF(REF_DT&lt;=LastDay,INDEX(IntraMonth_Buckets,MATCH($A5836,IntraSumMonths,0),1),INDEX(BucketTable,MATCH($A5836,SumMonths,0),1))</f>
        <v>#N/A</v>
      </c>
      <c r="G5836" s="144" t="e">
        <f aca="false">INDEX(Book_Type,MATCH($B5836,Book,0),1)</f>
        <v>#N/A</v>
      </c>
      <c r="H5836" s="144" t="e">
        <f aca="false">$F5836&amp;$C5836</f>
        <v>#N/A</v>
      </c>
    </row>
    <row r="5837" customFormat="false" ht="12.75" hidden="false" customHeight="false" outlineLevel="0" collapsed="false">
      <c r="D5837" s="144"/>
      <c r="E5837" s="144"/>
      <c r="F5837" s="149" t="e">
        <f aca="false">IF(REF_DT&lt;=LastDay,INDEX(IntraMonth_Buckets,MATCH($A5837,IntraSumMonths,0),1),INDEX(BucketTable,MATCH($A5837,SumMonths,0),1))</f>
        <v>#N/A</v>
      </c>
      <c r="G5837" s="144" t="e">
        <f aca="false">INDEX(Book_Type,MATCH($B5837,Book,0),1)</f>
        <v>#N/A</v>
      </c>
      <c r="H5837" s="144" t="e">
        <f aca="false">$F5837&amp;$C5837</f>
        <v>#N/A</v>
      </c>
    </row>
    <row r="5838" customFormat="false" ht="12.75" hidden="false" customHeight="false" outlineLevel="0" collapsed="false">
      <c r="D5838" s="144"/>
      <c r="E5838" s="144"/>
      <c r="F5838" s="149" t="e">
        <f aca="false">IF(REF_DT&lt;=LastDay,INDEX(IntraMonth_Buckets,MATCH($A5838,IntraSumMonths,0),1),INDEX(BucketTable,MATCH($A5838,SumMonths,0),1))</f>
        <v>#N/A</v>
      </c>
      <c r="G5838" s="144" t="e">
        <f aca="false">INDEX(Book_Type,MATCH($B5838,Book,0),1)</f>
        <v>#N/A</v>
      </c>
      <c r="H5838" s="144" t="e">
        <f aca="false">$F5838&amp;$C5838</f>
        <v>#N/A</v>
      </c>
    </row>
    <row r="5839" customFormat="false" ht="12.75" hidden="false" customHeight="false" outlineLevel="0" collapsed="false">
      <c r="D5839" s="144"/>
      <c r="E5839" s="144"/>
      <c r="F5839" s="149" t="e">
        <f aca="false">IF(REF_DT&lt;=LastDay,INDEX(IntraMonth_Buckets,MATCH($A5839,IntraSumMonths,0),1),INDEX(BucketTable,MATCH($A5839,SumMonths,0),1))</f>
        <v>#N/A</v>
      </c>
      <c r="G5839" s="144" t="e">
        <f aca="false">INDEX(Book_Type,MATCH($B5839,Book,0),1)</f>
        <v>#N/A</v>
      </c>
      <c r="H5839" s="144" t="e">
        <f aca="false">$F5839&amp;$C5839</f>
        <v>#N/A</v>
      </c>
    </row>
    <row r="5840" customFormat="false" ht="12.75" hidden="false" customHeight="false" outlineLevel="0" collapsed="false">
      <c r="D5840" s="144"/>
      <c r="E5840" s="144"/>
      <c r="F5840" s="149" t="e">
        <f aca="false">IF(REF_DT&lt;=LastDay,INDEX(IntraMonth_Buckets,MATCH($A5840,IntraSumMonths,0),1),INDEX(BucketTable,MATCH($A5840,SumMonths,0),1))</f>
        <v>#N/A</v>
      </c>
      <c r="G5840" s="144" t="e">
        <f aca="false">INDEX(Book_Type,MATCH($B5840,Book,0),1)</f>
        <v>#N/A</v>
      </c>
      <c r="H5840" s="144" t="e">
        <f aca="false">$F5840&amp;$C5840</f>
        <v>#N/A</v>
      </c>
    </row>
    <row r="5841" customFormat="false" ht="12.75" hidden="false" customHeight="false" outlineLevel="0" collapsed="false">
      <c r="D5841" s="144"/>
      <c r="E5841" s="144"/>
      <c r="F5841" s="149" t="e">
        <f aca="false">IF(REF_DT&lt;=LastDay,INDEX(IntraMonth_Buckets,MATCH($A5841,IntraSumMonths,0),1),INDEX(BucketTable,MATCH($A5841,SumMonths,0),1))</f>
        <v>#N/A</v>
      </c>
      <c r="G5841" s="144" t="e">
        <f aca="false">INDEX(Book_Type,MATCH($B5841,Book,0),1)</f>
        <v>#N/A</v>
      </c>
      <c r="H5841" s="144" t="e">
        <f aca="false">$F5841&amp;$C5841</f>
        <v>#N/A</v>
      </c>
    </row>
    <row r="5842" customFormat="false" ht="12.75" hidden="false" customHeight="false" outlineLevel="0" collapsed="false">
      <c r="D5842" s="144"/>
      <c r="E5842" s="144"/>
      <c r="F5842" s="149" t="e">
        <f aca="false">IF(REF_DT&lt;=LastDay,INDEX(IntraMonth_Buckets,MATCH($A5842,IntraSumMonths,0),1),INDEX(BucketTable,MATCH($A5842,SumMonths,0),1))</f>
        <v>#N/A</v>
      </c>
      <c r="G5842" s="144" t="e">
        <f aca="false">INDEX(Book_Type,MATCH($B5842,Book,0),1)</f>
        <v>#N/A</v>
      </c>
      <c r="H5842" s="144" t="e">
        <f aca="false">$F5842&amp;$C5842</f>
        <v>#N/A</v>
      </c>
    </row>
    <row r="5843" customFormat="false" ht="12.75" hidden="false" customHeight="false" outlineLevel="0" collapsed="false">
      <c r="D5843" s="144"/>
      <c r="E5843" s="144"/>
      <c r="F5843" s="149" t="e">
        <f aca="false">IF(REF_DT&lt;=LastDay,INDEX(IntraMonth_Buckets,MATCH($A5843,IntraSumMonths,0),1),INDEX(BucketTable,MATCH($A5843,SumMonths,0),1))</f>
        <v>#N/A</v>
      </c>
      <c r="G5843" s="144" t="e">
        <f aca="false">INDEX(Book_Type,MATCH($B5843,Book,0),1)</f>
        <v>#N/A</v>
      </c>
      <c r="H5843" s="144" t="e">
        <f aca="false">$F5843&amp;$C5843</f>
        <v>#N/A</v>
      </c>
    </row>
    <row r="5844" customFormat="false" ht="12.75" hidden="false" customHeight="false" outlineLevel="0" collapsed="false">
      <c r="D5844" s="144"/>
      <c r="E5844" s="144"/>
      <c r="F5844" s="149" t="e">
        <f aca="false">IF(REF_DT&lt;=LastDay,INDEX(IntraMonth_Buckets,MATCH($A5844,IntraSumMonths,0),1),INDEX(BucketTable,MATCH($A5844,SumMonths,0),1))</f>
        <v>#N/A</v>
      </c>
      <c r="G5844" s="144" t="e">
        <f aca="false">INDEX(Book_Type,MATCH($B5844,Book,0),1)</f>
        <v>#N/A</v>
      </c>
      <c r="H5844" s="144" t="e">
        <f aca="false">$F5844&amp;$C5844</f>
        <v>#N/A</v>
      </c>
    </row>
    <row r="5845" customFormat="false" ht="12.75" hidden="false" customHeight="false" outlineLevel="0" collapsed="false">
      <c r="D5845" s="144"/>
      <c r="E5845" s="144"/>
      <c r="F5845" s="149" t="e">
        <f aca="false">IF(REF_DT&lt;=LastDay,INDEX(IntraMonth_Buckets,MATCH($A5845,IntraSumMonths,0),1),INDEX(BucketTable,MATCH($A5845,SumMonths,0),1))</f>
        <v>#N/A</v>
      </c>
      <c r="G5845" s="144" t="e">
        <f aca="false">INDEX(Book_Type,MATCH($B5845,Book,0),1)</f>
        <v>#N/A</v>
      </c>
      <c r="H5845" s="144" t="e">
        <f aca="false">$F5845&amp;$C5845</f>
        <v>#N/A</v>
      </c>
    </row>
    <row r="5846" customFormat="false" ht="12.75" hidden="false" customHeight="false" outlineLevel="0" collapsed="false">
      <c r="D5846" s="144"/>
      <c r="E5846" s="144"/>
      <c r="F5846" s="149" t="e">
        <f aca="false">IF(REF_DT&lt;=LastDay,INDEX(IntraMonth_Buckets,MATCH($A5846,IntraSumMonths,0),1),INDEX(BucketTable,MATCH($A5846,SumMonths,0),1))</f>
        <v>#N/A</v>
      </c>
      <c r="G5846" s="144" t="e">
        <f aca="false">INDEX(Book_Type,MATCH($B5846,Book,0),1)</f>
        <v>#N/A</v>
      </c>
      <c r="H5846" s="144" t="e">
        <f aca="false">$F5846&amp;$C5846</f>
        <v>#N/A</v>
      </c>
    </row>
    <row r="5847" customFormat="false" ht="12.75" hidden="false" customHeight="false" outlineLevel="0" collapsed="false">
      <c r="D5847" s="144"/>
      <c r="E5847" s="144"/>
      <c r="F5847" s="149" t="e">
        <f aca="false">IF(REF_DT&lt;=LastDay,INDEX(IntraMonth_Buckets,MATCH($A5847,IntraSumMonths,0),1),INDEX(BucketTable,MATCH($A5847,SumMonths,0),1))</f>
        <v>#N/A</v>
      </c>
      <c r="G5847" s="144" t="e">
        <f aca="false">INDEX(Book_Type,MATCH($B5847,Book,0),1)</f>
        <v>#N/A</v>
      </c>
      <c r="H5847" s="144" t="e">
        <f aca="false">$F5847&amp;$C5847</f>
        <v>#N/A</v>
      </c>
    </row>
    <row r="5848" customFormat="false" ht="12.75" hidden="false" customHeight="false" outlineLevel="0" collapsed="false">
      <c r="D5848" s="144"/>
      <c r="E5848" s="144"/>
      <c r="F5848" s="149" t="e">
        <f aca="false">IF(REF_DT&lt;=LastDay,INDEX(IntraMonth_Buckets,MATCH($A5848,IntraSumMonths,0),1),INDEX(BucketTable,MATCH($A5848,SumMonths,0),1))</f>
        <v>#N/A</v>
      </c>
      <c r="G5848" s="144" t="e">
        <f aca="false">INDEX(Book_Type,MATCH($B5848,Book,0),1)</f>
        <v>#N/A</v>
      </c>
      <c r="H5848" s="144" t="e">
        <f aca="false">$F5848&amp;$C5848</f>
        <v>#N/A</v>
      </c>
    </row>
    <row r="5849" customFormat="false" ht="12.75" hidden="false" customHeight="false" outlineLevel="0" collapsed="false">
      <c r="D5849" s="144"/>
      <c r="E5849" s="144"/>
      <c r="F5849" s="149" t="e">
        <f aca="false">IF(REF_DT&lt;=LastDay,INDEX(IntraMonth_Buckets,MATCH($A5849,IntraSumMonths,0),1),INDEX(BucketTable,MATCH($A5849,SumMonths,0),1))</f>
        <v>#N/A</v>
      </c>
      <c r="G5849" s="144" t="e">
        <f aca="false">INDEX(Book_Type,MATCH($B5849,Book,0),1)</f>
        <v>#N/A</v>
      </c>
      <c r="H5849" s="144" t="e">
        <f aca="false">$F5849&amp;$C5849</f>
        <v>#N/A</v>
      </c>
    </row>
    <row r="5850" customFormat="false" ht="12.75" hidden="false" customHeight="false" outlineLevel="0" collapsed="false">
      <c r="D5850" s="144"/>
      <c r="E5850" s="144"/>
      <c r="F5850" s="149" t="e">
        <f aca="false">IF(REF_DT&lt;=LastDay,INDEX(IntraMonth_Buckets,MATCH($A5850,IntraSumMonths,0),1),INDEX(BucketTable,MATCH($A5850,SumMonths,0),1))</f>
        <v>#N/A</v>
      </c>
      <c r="G5850" s="144" t="e">
        <f aca="false">INDEX(Book_Type,MATCH($B5850,Book,0),1)</f>
        <v>#N/A</v>
      </c>
      <c r="H5850" s="144" t="e">
        <f aca="false">$F5850&amp;$C5850</f>
        <v>#N/A</v>
      </c>
    </row>
    <row r="5851" customFormat="false" ht="12.75" hidden="false" customHeight="false" outlineLevel="0" collapsed="false">
      <c r="D5851" s="144"/>
      <c r="E5851" s="144"/>
      <c r="F5851" s="149" t="e">
        <f aca="false">IF(REF_DT&lt;=LastDay,INDEX(IntraMonth_Buckets,MATCH($A5851,IntraSumMonths,0),1),INDEX(BucketTable,MATCH($A5851,SumMonths,0),1))</f>
        <v>#N/A</v>
      </c>
      <c r="G5851" s="144" t="e">
        <f aca="false">INDEX(Book_Type,MATCH($B5851,Book,0),1)</f>
        <v>#N/A</v>
      </c>
      <c r="H5851" s="144" t="e">
        <f aca="false">$F5851&amp;$C5851</f>
        <v>#N/A</v>
      </c>
    </row>
    <row r="5852" customFormat="false" ht="12.75" hidden="false" customHeight="false" outlineLevel="0" collapsed="false">
      <c r="D5852" s="144"/>
      <c r="E5852" s="144"/>
      <c r="F5852" s="149" t="e">
        <f aca="false">IF(REF_DT&lt;=LastDay,INDEX(IntraMonth_Buckets,MATCH($A5852,IntraSumMonths,0),1),INDEX(BucketTable,MATCH($A5852,SumMonths,0),1))</f>
        <v>#N/A</v>
      </c>
      <c r="G5852" s="144" t="e">
        <f aca="false">INDEX(Book_Type,MATCH($B5852,Book,0),1)</f>
        <v>#N/A</v>
      </c>
      <c r="H5852" s="144" t="e">
        <f aca="false">$F5852&amp;$C5852</f>
        <v>#N/A</v>
      </c>
    </row>
    <row r="5853" customFormat="false" ht="12.75" hidden="false" customHeight="false" outlineLevel="0" collapsed="false">
      <c r="D5853" s="144"/>
      <c r="E5853" s="144"/>
      <c r="F5853" s="149" t="e">
        <f aca="false">IF(REF_DT&lt;=LastDay,INDEX(IntraMonth_Buckets,MATCH($A5853,IntraSumMonths,0),1),INDEX(BucketTable,MATCH($A5853,SumMonths,0),1))</f>
        <v>#N/A</v>
      </c>
      <c r="G5853" s="144" t="e">
        <f aca="false">INDEX(Book_Type,MATCH($B5853,Book,0),1)</f>
        <v>#N/A</v>
      </c>
      <c r="H5853" s="144" t="e">
        <f aca="false">$F5853&amp;$C5853</f>
        <v>#N/A</v>
      </c>
    </row>
    <row r="5854" customFormat="false" ht="12.75" hidden="false" customHeight="false" outlineLevel="0" collapsed="false">
      <c r="D5854" s="144"/>
      <c r="E5854" s="144"/>
      <c r="F5854" s="149" t="e">
        <f aca="false">IF(REF_DT&lt;=LastDay,INDEX(IntraMonth_Buckets,MATCH($A5854,IntraSumMonths,0),1),INDEX(BucketTable,MATCH($A5854,SumMonths,0),1))</f>
        <v>#N/A</v>
      </c>
      <c r="G5854" s="144" t="e">
        <f aca="false">INDEX(Book_Type,MATCH($B5854,Book,0),1)</f>
        <v>#N/A</v>
      </c>
      <c r="H5854" s="144" t="e">
        <f aca="false">$F5854&amp;$C5854</f>
        <v>#N/A</v>
      </c>
    </row>
    <row r="5855" customFormat="false" ht="12.75" hidden="false" customHeight="false" outlineLevel="0" collapsed="false">
      <c r="D5855" s="144"/>
      <c r="E5855" s="144"/>
      <c r="F5855" s="149" t="e">
        <f aca="false">IF(REF_DT&lt;=LastDay,INDEX(IntraMonth_Buckets,MATCH($A5855,IntraSumMonths,0),1),INDEX(BucketTable,MATCH($A5855,SumMonths,0),1))</f>
        <v>#N/A</v>
      </c>
      <c r="G5855" s="144" t="e">
        <f aca="false">INDEX(Book_Type,MATCH($B5855,Book,0),1)</f>
        <v>#N/A</v>
      </c>
      <c r="H5855" s="144" t="e">
        <f aca="false">$F5855&amp;$C5855</f>
        <v>#N/A</v>
      </c>
    </row>
    <row r="5856" customFormat="false" ht="12.75" hidden="false" customHeight="false" outlineLevel="0" collapsed="false">
      <c r="D5856" s="144"/>
      <c r="E5856" s="144"/>
      <c r="F5856" s="149" t="e">
        <f aca="false">IF(REF_DT&lt;=LastDay,INDEX(IntraMonth_Buckets,MATCH($A5856,IntraSumMonths,0),1),INDEX(BucketTable,MATCH($A5856,SumMonths,0),1))</f>
        <v>#N/A</v>
      </c>
      <c r="G5856" s="144" t="e">
        <f aca="false">INDEX(Book_Type,MATCH($B5856,Book,0),1)</f>
        <v>#N/A</v>
      </c>
      <c r="H5856" s="144" t="e">
        <f aca="false">$F5856&amp;$C5856</f>
        <v>#N/A</v>
      </c>
    </row>
    <row r="5857" customFormat="false" ht="12.75" hidden="false" customHeight="false" outlineLevel="0" collapsed="false">
      <c r="D5857" s="144"/>
      <c r="E5857" s="144"/>
      <c r="F5857" s="149" t="e">
        <f aca="false">IF(REF_DT&lt;=LastDay,INDEX(IntraMonth_Buckets,MATCH($A5857,IntraSumMonths,0),1),INDEX(BucketTable,MATCH($A5857,SumMonths,0),1))</f>
        <v>#N/A</v>
      </c>
      <c r="G5857" s="144" t="e">
        <f aca="false">INDEX(Book_Type,MATCH($B5857,Book,0),1)</f>
        <v>#N/A</v>
      </c>
      <c r="H5857" s="144" t="e">
        <f aca="false">$F5857&amp;$C5857</f>
        <v>#N/A</v>
      </c>
    </row>
    <row r="5858" customFormat="false" ht="12.75" hidden="false" customHeight="false" outlineLevel="0" collapsed="false">
      <c r="D5858" s="144"/>
      <c r="E5858" s="144"/>
      <c r="F5858" s="149" t="e">
        <f aca="false">IF(REF_DT&lt;=LastDay,INDEX(IntraMonth_Buckets,MATCH($A5858,IntraSumMonths,0),1),INDEX(BucketTable,MATCH($A5858,SumMonths,0),1))</f>
        <v>#N/A</v>
      </c>
      <c r="G5858" s="144" t="e">
        <f aca="false">INDEX(Book_Type,MATCH($B5858,Book,0),1)</f>
        <v>#N/A</v>
      </c>
      <c r="H5858" s="144" t="e">
        <f aca="false">$F5858&amp;$C5858</f>
        <v>#N/A</v>
      </c>
    </row>
    <row r="5859" customFormat="false" ht="12.75" hidden="false" customHeight="false" outlineLevel="0" collapsed="false">
      <c r="D5859" s="144"/>
      <c r="E5859" s="144"/>
      <c r="F5859" s="149" t="e">
        <f aca="false">IF(REF_DT&lt;=LastDay,INDEX(IntraMonth_Buckets,MATCH($A5859,IntraSumMonths,0),1),INDEX(BucketTable,MATCH($A5859,SumMonths,0),1))</f>
        <v>#N/A</v>
      </c>
      <c r="G5859" s="144" t="e">
        <f aca="false">INDEX(Book_Type,MATCH($B5859,Book,0),1)</f>
        <v>#N/A</v>
      </c>
      <c r="H5859" s="144" t="e">
        <f aca="false">$F5859&amp;$C5859</f>
        <v>#N/A</v>
      </c>
    </row>
    <row r="5860" customFormat="false" ht="12.75" hidden="false" customHeight="false" outlineLevel="0" collapsed="false">
      <c r="D5860" s="144"/>
      <c r="E5860" s="144"/>
      <c r="F5860" s="149" t="e">
        <f aca="false">IF(REF_DT&lt;=LastDay,INDEX(IntraMonth_Buckets,MATCH($A5860,IntraSumMonths,0),1),INDEX(BucketTable,MATCH($A5860,SumMonths,0),1))</f>
        <v>#N/A</v>
      </c>
      <c r="G5860" s="144" t="e">
        <f aca="false">INDEX(Book_Type,MATCH($B5860,Book,0),1)</f>
        <v>#N/A</v>
      </c>
      <c r="H5860" s="144" t="e">
        <f aca="false">$F5860&amp;$C5860</f>
        <v>#N/A</v>
      </c>
    </row>
    <row r="5861" customFormat="false" ht="12.75" hidden="false" customHeight="false" outlineLevel="0" collapsed="false">
      <c r="D5861" s="144"/>
      <c r="E5861" s="144"/>
      <c r="F5861" s="149" t="e">
        <f aca="false">IF(REF_DT&lt;=LastDay,INDEX(IntraMonth_Buckets,MATCH($A5861,IntraSumMonths,0),1),INDEX(BucketTable,MATCH($A5861,SumMonths,0),1))</f>
        <v>#N/A</v>
      </c>
      <c r="G5861" s="144" t="e">
        <f aca="false">INDEX(Book_Type,MATCH($B5861,Book,0),1)</f>
        <v>#N/A</v>
      </c>
      <c r="H5861" s="144" t="e">
        <f aca="false">$F5861&amp;$C5861</f>
        <v>#N/A</v>
      </c>
    </row>
    <row r="5862" customFormat="false" ht="12.75" hidden="false" customHeight="false" outlineLevel="0" collapsed="false">
      <c r="D5862" s="144"/>
      <c r="E5862" s="144"/>
      <c r="F5862" s="149" t="e">
        <f aca="false">IF(REF_DT&lt;=LastDay,INDEX(IntraMonth_Buckets,MATCH($A5862,IntraSumMonths,0),1),INDEX(BucketTable,MATCH($A5862,SumMonths,0),1))</f>
        <v>#N/A</v>
      </c>
      <c r="G5862" s="144" t="e">
        <f aca="false">INDEX(Book_Type,MATCH($B5862,Book,0),1)</f>
        <v>#N/A</v>
      </c>
      <c r="H5862" s="144" t="e">
        <f aca="false">$F5862&amp;$C5862</f>
        <v>#N/A</v>
      </c>
    </row>
    <row r="5863" customFormat="false" ht="12.75" hidden="false" customHeight="false" outlineLevel="0" collapsed="false">
      <c r="D5863" s="144"/>
      <c r="E5863" s="144"/>
      <c r="F5863" s="149" t="e">
        <f aca="false">IF(REF_DT&lt;=LastDay,INDEX(IntraMonth_Buckets,MATCH($A5863,IntraSumMonths,0),1),INDEX(BucketTable,MATCH($A5863,SumMonths,0),1))</f>
        <v>#N/A</v>
      </c>
      <c r="G5863" s="144" t="e">
        <f aca="false">INDEX(Book_Type,MATCH($B5863,Book,0),1)</f>
        <v>#N/A</v>
      </c>
      <c r="H5863" s="144" t="e">
        <f aca="false">$F5863&amp;$C5863</f>
        <v>#N/A</v>
      </c>
    </row>
    <row r="5864" customFormat="false" ht="12.75" hidden="false" customHeight="false" outlineLevel="0" collapsed="false">
      <c r="D5864" s="144"/>
      <c r="E5864" s="144"/>
      <c r="F5864" s="149" t="e">
        <f aca="false">IF(REF_DT&lt;=LastDay,INDEX(IntraMonth_Buckets,MATCH($A5864,IntraSumMonths,0),1),INDEX(BucketTable,MATCH($A5864,SumMonths,0),1))</f>
        <v>#N/A</v>
      </c>
      <c r="G5864" s="144" t="e">
        <f aca="false">INDEX(Book_Type,MATCH($B5864,Book,0),1)</f>
        <v>#N/A</v>
      </c>
      <c r="H5864" s="144" t="e">
        <f aca="false">$F5864&amp;$C5864</f>
        <v>#N/A</v>
      </c>
    </row>
    <row r="5865" customFormat="false" ht="12.75" hidden="false" customHeight="false" outlineLevel="0" collapsed="false">
      <c r="D5865" s="144"/>
      <c r="E5865" s="144"/>
      <c r="F5865" s="149" t="e">
        <f aca="false">IF(REF_DT&lt;=LastDay,INDEX(IntraMonth_Buckets,MATCH($A5865,IntraSumMonths,0),1),INDEX(BucketTable,MATCH($A5865,SumMonths,0),1))</f>
        <v>#N/A</v>
      </c>
      <c r="G5865" s="144" t="e">
        <f aca="false">INDEX(Book_Type,MATCH($B5865,Book,0),1)</f>
        <v>#N/A</v>
      </c>
      <c r="H5865" s="144" t="e">
        <f aca="false">$F5865&amp;$C5865</f>
        <v>#N/A</v>
      </c>
    </row>
    <row r="5866" customFormat="false" ht="12.75" hidden="false" customHeight="false" outlineLevel="0" collapsed="false">
      <c r="D5866" s="144"/>
      <c r="E5866" s="144"/>
      <c r="F5866" s="149" t="e">
        <f aca="false">IF(REF_DT&lt;=LastDay,INDEX(IntraMonth_Buckets,MATCH($A5866,IntraSumMonths,0),1),INDEX(BucketTable,MATCH($A5866,SumMonths,0),1))</f>
        <v>#N/A</v>
      </c>
      <c r="G5866" s="144" t="e">
        <f aca="false">INDEX(Book_Type,MATCH($B5866,Book,0),1)</f>
        <v>#N/A</v>
      </c>
      <c r="H5866" s="144" t="e">
        <f aca="false">$F5866&amp;$C5866</f>
        <v>#N/A</v>
      </c>
    </row>
    <row r="5867" customFormat="false" ht="12.75" hidden="false" customHeight="false" outlineLevel="0" collapsed="false">
      <c r="D5867" s="144"/>
      <c r="E5867" s="144"/>
      <c r="F5867" s="149" t="e">
        <f aca="false">IF(REF_DT&lt;=LastDay,INDEX(IntraMonth_Buckets,MATCH($A5867,IntraSumMonths,0),1),INDEX(BucketTable,MATCH($A5867,SumMonths,0),1))</f>
        <v>#N/A</v>
      </c>
      <c r="G5867" s="144" t="e">
        <f aca="false">INDEX(Book_Type,MATCH($B5867,Book,0),1)</f>
        <v>#N/A</v>
      </c>
      <c r="H5867" s="144" t="e">
        <f aca="false">$F5867&amp;$C5867</f>
        <v>#N/A</v>
      </c>
    </row>
    <row r="5868" customFormat="false" ht="12.75" hidden="false" customHeight="false" outlineLevel="0" collapsed="false">
      <c r="D5868" s="144"/>
      <c r="E5868" s="144"/>
      <c r="F5868" s="149" t="e">
        <f aca="false">IF(REF_DT&lt;=LastDay,INDEX(IntraMonth_Buckets,MATCH($A5868,IntraSumMonths,0),1),INDEX(BucketTable,MATCH($A5868,SumMonths,0),1))</f>
        <v>#N/A</v>
      </c>
      <c r="G5868" s="144" t="e">
        <f aca="false">INDEX(Book_Type,MATCH($B5868,Book,0),1)</f>
        <v>#N/A</v>
      </c>
      <c r="H5868" s="144" t="e">
        <f aca="false">$F5868&amp;$C5868</f>
        <v>#N/A</v>
      </c>
    </row>
    <row r="5869" customFormat="false" ht="12.75" hidden="false" customHeight="false" outlineLevel="0" collapsed="false">
      <c r="D5869" s="144"/>
      <c r="E5869" s="144"/>
      <c r="F5869" s="149" t="e">
        <f aca="false">IF(REF_DT&lt;=LastDay,INDEX(IntraMonth_Buckets,MATCH($A5869,IntraSumMonths,0),1),INDEX(BucketTable,MATCH($A5869,SumMonths,0),1))</f>
        <v>#N/A</v>
      </c>
      <c r="G5869" s="144" t="e">
        <f aca="false">INDEX(Book_Type,MATCH($B5869,Book,0),1)</f>
        <v>#N/A</v>
      </c>
      <c r="H5869" s="144" t="e">
        <f aca="false">$F5869&amp;$C5869</f>
        <v>#N/A</v>
      </c>
    </row>
    <row r="5870" customFormat="false" ht="12.75" hidden="false" customHeight="false" outlineLevel="0" collapsed="false">
      <c r="D5870" s="144"/>
      <c r="E5870" s="144"/>
      <c r="F5870" s="149" t="e">
        <f aca="false">IF(REF_DT&lt;=LastDay,INDEX(IntraMonth_Buckets,MATCH($A5870,IntraSumMonths,0),1),INDEX(BucketTable,MATCH($A5870,SumMonths,0),1))</f>
        <v>#N/A</v>
      </c>
      <c r="G5870" s="144" t="e">
        <f aca="false">INDEX(Book_Type,MATCH($B5870,Book,0),1)</f>
        <v>#N/A</v>
      </c>
      <c r="H5870" s="144" t="e">
        <f aca="false">$F5870&amp;$C5870</f>
        <v>#N/A</v>
      </c>
    </row>
    <row r="5871" customFormat="false" ht="12.75" hidden="false" customHeight="false" outlineLevel="0" collapsed="false">
      <c r="D5871" s="144"/>
      <c r="E5871" s="144"/>
      <c r="F5871" s="149" t="e">
        <f aca="false">IF(REF_DT&lt;=LastDay,INDEX(IntraMonth_Buckets,MATCH($A5871,IntraSumMonths,0),1),INDEX(BucketTable,MATCH($A5871,SumMonths,0),1))</f>
        <v>#N/A</v>
      </c>
      <c r="G5871" s="144" t="e">
        <f aca="false">INDEX(Book_Type,MATCH($B5871,Book,0),1)</f>
        <v>#N/A</v>
      </c>
      <c r="H5871" s="144" t="e">
        <f aca="false">$F5871&amp;$C5871</f>
        <v>#N/A</v>
      </c>
    </row>
    <row r="5872" customFormat="false" ht="12.75" hidden="false" customHeight="false" outlineLevel="0" collapsed="false">
      <c r="D5872" s="144"/>
      <c r="E5872" s="144"/>
      <c r="F5872" s="149" t="e">
        <f aca="false">IF(REF_DT&lt;=LastDay,INDEX(IntraMonth_Buckets,MATCH($A5872,IntraSumMonths,0),1),INDEX(BucketTable,MATCH($A5872,SumMonths,0),1))</f>
        <v>#N/A</v>
      </c>
      <c r="G5872" s="144" t="e">
        <f aca="false">INDEX(Book_Type,MATCH($B5872,Book,0),1)</f>
        <v>#N/A</v>
      </c>
      <c r="H5872" s="144" t="e">
        <f aca="false">$F5872&amp;$C5872</f>
        <v>#N/A</v>
      </c>
    </row>
    <row r="5873" customFormat="false" ht="12.75" hidden="false" customHeight="false" outlineLevel="0" collapsed="false">
      <c r="D5873" s="144"/>
      <c r="E5873" s="144"/>
      <c r="F5873" s="149" t="e">
        <f aca="false">IF(REF_DT&lt;=LastDay,INDEX(IntraMonth_Buckets,MATCH($A5873,IntraSumMonths,0),1),INDEX(BucketTable,MATCH($A5873,SumMonths,0),1))</f>
        <v>#N/A</v>
      </c>
      <c r="G5873" s="144" t="e">
        <f aca="false">INDEX(Book_Type,MATCH($B5873,Book,0),1)</f>
        <v>#N/A</v>
      </c>
      <c r="H5873" s="144" t="e">
        <f aca="false">$F5873&amp;$C5873</f>
        <v>#N/A</v>
      </c>
    </row>
    <row r="5874" customFormat="false" ht="12.75" hidden="false" customHeight="false" outlineLevel="0" collapsed="false">
      <c r="D5874" s="144"/>
      <c r="E5874" s="144"/>
      <c r="F5874" s="149" t="e">
        <f aca="false">IF(REF_DT&lt;=LastDay,INDEX(IntraMonth_Buckets,MATCH($A5874,IntraSumMonths,0),1),INDEX(BucketTable,MATCH($A5874,SumMonths,0),1))</f>
        <v>#N/A</v>
      </c>
      <c r="G5874" s="144" t="e">
        <f aca="false">INDEX(Book_Type,MATCH($B5874,Book,0),1)</f>
        <v>#N/A</v>
      </c>
      <c r="H5874" s="144" t="e">
        <f aca="false">$F5874&amp;$C5874</f>
        <v>#N/A</v>
      </c>
    </row>
    <row r="5875" customFormat="false" ht="12.75" hidden="false" customHeight="false" outlineLevel="0" collapsed="false">
      <c r="D5875" s="144"/>
      <c r="E5875" s="144"/>
      <c r="F5875" s="149" t="e">
        <f aca="false">IF(REF_DT&lt;=LastDay,INDEX(IntraMonth_Buckets,MATCH($A5875,IntraSumMonths,0),1),INDEX(BucketTable,MATCH($A5875,SumMonths,0),1))</f>
        <v>#N/A</v>
      </c>
      <c r="G5875" s="144" t="e">
        <f aca="false">INDEX(Book_Type,MATCH($B5875,Book,0),1)</f>
        <v>#N/A</v>
      </c>
      <c r="H5875" s="144" t="e">
        <f aca="false">$F5875&amp;$C5875</f>
        <v>#N/A</v>
      </c>
    </row>
    <row r="5876" customFormat="false" ht="12.75" hidden="false" customHeight="false" outlineLevel="0" collapsed="false">
      <c r="D5876" s="144"/>
      <c r="E5876" s="144"/>
      <c r="F5876" s="149" t="e">
        <f aca="false">IF(REF_DT&lt;=LastDay,INDEX(IntraMonth_Buckets,MATCH($A5876,IntraSumMonths,0),1),INDEX(BucketTable,MATCH($A5876,SumMonths,0),1))</f>
        <v>#N/A</v>
      </c>
      <c r="G5876" s="144" t="e">
        <f aca="false">INDEX(Book_Type,MATCH($B5876,Book,0),1)</f>
        <v>#N/A</v>
      </c>
      <c r="H5876" s="144" t="e">
        <f aca="false">$F5876&amp;$C5876</f>
        <v>#N/A</v>
      </c>
    </row>
    <row r="5877" customFormat="false" ht="12.75" hidden="false" customHeight="false" outlineLevel="0" collapsed="false">
      <c r="D5877" s="144"/>
      <c r="E5877" s="144"/>
      <c r="F5877" s="149" t="e">
        <f aca="false">IF(REF_DT&lt;=LastDay,INDEX(IntraMonth_Buckets,MATCH($A5877,IntraSumMonths,0),1),INDEX(BucketTable,MATCH($A5877,SumMonths,0),1))</f>
        <v>#N/A</v>
      </c>
      <c r="G5877" s="144" t="e">
        <f aca="false">INDEX(Book_Type,MATCH($B5877,Book,0),1)</f>
        <v>#N/A</v>
      </c>
      <c r="H5877" s="144" t="e">
        <f aca="false">$F5877&amp;$C5877</f>
        <v>#N/A</v>
      </c>
    </row>
    <row r="5878" customFormat="false" ht="12.75" hidden="false" customHeight="false" outlineLevel="0" collapsed="false">
      <c r="D5878" s="144"/>
      <c r="E5878" s="144"/>
      <c r="F5878" s="149" t="e">
        <f aca="false">IF(REF_DT&lt;=LastDay,INDEX(IntraMonth_Buckets,MATCH($A5878,IntraSumMonths,0),1),INDEX(BucketTable,MATCH($A5878,SumMonths,0),1))</f>
        <v>#N/A</v>
      </c>
      <c r="G5878" s="144" t="e">
        <f aca="false">INDEX(Book_Type,MATCH($B5878,Book,0),1)</f>
        <v>#N/A</v>
      </c>
      <c r="H5878" s="144" t="e">
        <f aca="false">$F5878&amp;$C5878</f>
        <v>#N/A</v>
      </c>
    </row>
    <row r="5879" customFormat="false" ht="12.75" hidden="false" customHeight="false" outlineLevel="0" collapsed="false">
      <c r="D5879" s="144"/>
      <c r="E5879" s="144"/>
      <c r="F5879" s="149" t="e">
        <f aca="false">IF(REF_DT&lt;=LastDay,INDEX(IntraMonth_Buckets,MATCH($A5879,IntraSumMonths,0),1),INDEX(BucketTable,MATCH($A5879,SumMonths,0),1))</f>
        <v>#N/A</v>
      </c>
      <c r="G5879" s="144" t="e">
        <f aca="false">INDEX(Book_Type,MATCH($B5879,Book,0),1)</f>
        <v>#N/A</v>
      </c>
      <c r="H5879" s="144" t="e">
        <f aca="false">$F5879&amp;$C5879</f>
        <v>#N/A</v>
      </c>
    </row>
    <row r="5880" customFormat="false" ht="12.75" hidden="false" customHeight="false" outlineLevel="0" collapsed="false">
      <c r="D5880" s="144"/>
      <c r="E5880" s="144"/>
      <c r="F5880" s="149" t="e">
        <f aca="false">IF(REF_DT&lt;=LastDay,INDEX(IntraMonth_Buckets,MATCH($A5880,IntraSumMonths,0),1),INDEX(BucketTable,MATCH($A5880,SumMonths,0),1))</f>
        <v>#N/A</v>
      </c>
      <c r="G5880" s="144" t="e">
        <f aca="false">INDEX(Book_Type,MATCH($B5880,Book,0),1)</f>
        <v>#N/A</v>
      </c>
      <c r="H5880" s="144" t="e">
        <f aca="false">$F5880&amp;$C5880</f>
        <v>#N/A</v>
      </c>
    </row>
    <row r="5881" customFormat="false" ht="12.75" hidden="false" customHeight="false" outlineLevel="0" collapsed="false">
      <c r="D5881" s="144"/>
      <c r="E5881" s="144"/>
      <c r="F5881" s="149" t="e">
        <f aca="false">IF(REF_DT&lt;=LastDay,INDEX(IntraMonth_Buckets,MATCH($A5881,IntraSumMonths,0),1),INDEX(BucketTable,MATCH($A5881,SumMonths,0),1))</f>
        <v>#N/A</v>
      </c>
      <c r="G5881" s="144" t="e">
        <f aca="false">INDEX(Book_Type,MATCH($B5881,Book,0),1)</f>
        <v>#N/A</v>
      </c>
      <c r="H5881" s="144" t="e">
        <f aca="false">$F5881&amp;$C5881</f>
        <v>#N/A</v>
      </c>
    </row>
    <row r="5882" customFormat="false" ht="12.75" hidden="false" customHeight="false" outlineLevel="0" collapsed="false">
      <c r="D5882" s="144"/>
      <c r="E5882" s="144"/>
      <c r="F5882" s="149" t="e">
        <f aca="false">IF(REF_DT&lt;=LastDay,INDEX(IntraMonth_Buckets,MATCH($A5882,IntraSumMonths,0),1),INDEX(BucketTable,MATCH($A5882,SumMonths,0),1))</f>
        <v>#N/A</v>
      </c>
      <c r="G5882" s="144" t="e">
        <f aca="false">INDEX(Book_Type,MATCH($B5882,Book,0),1)</f>
        <v>#N/A</v>
      </c>
      <c r="H5882" s="144" t="e">
        <f aca="false">$F5882&amp;$C5882</f>
        <v>#N/A</v>
      </c>
    </row>
    <row r="5883" customFormat="false" ht="12.75" hidden="false" customHeight="false" outlineLevel="0" collapsed="false">
      <c r="D5883" s="144"/>
      <c r="E5883" s="144"/>
      <c r="F5883" s="149" t="e">
        <f aca="false">IF(REF_DT&lt;=LastDay,INDEX(IntraMonth_Buckets,MATCH($A5883,IntraSumMonths,0),1),INDEX(BucketTable,MATCH($A5883,SumMonths,0),1))</f>
        <v>#N/A</v>
      </c>
      <c r="G5883" s="144" t="e">
        <f aca="false">INDEX(Book_Type,MATCH($B5883,Book,0),1)</f>
        <v>#N/A</v>
      </c>
      <c r="H5883" s="144" t="e">
        <f aca="false">$F5883&amp;$C5883</f>
        <v>#N/A</v>
      </c>
    </row>
    <row r="5884" customFormat="false" ht="12.75" hidden="false" customHeight="false" outlineLevel="0" collapsed="false">
      <c r="D5884" s="144"/>
      <c r="E5884" s="144"/>
      <c r="F5884" s="149" t="e">
        <f aca="false">IF(REF_DT&lt;=LastDay,INDEX(IntraMonth_Buckets,MATCH($A5884,IntraSumMonths,0),1),INDEX(BucketTable,MATCH($A5884,SumMonths,0),1))</f>
        <v>#N/A</v>
      </c>
      <c r="G5884" s="144" t="e">
        <f aca="false">INDEX(Book_Type,MATCH($B5884,Book,0),1)</f>
        <v>#N/A</v>
      </c>
      <c r="H5884" s="144" t="e">
        <f aca="false">$F5884&amp;$C5884</f>
        <v>#N/A</v>
      </c>
    </row>
    <row r="5885" customFormat="false" ht="12.75" hidden="false" customHeight="false" outlineLevel="0" collapsed="false">
      <c r="D5885" s="144"/>
      <c r="E5885" s="144"/>
      <c r="F5885" s="149" t="e">
        <f aca="false">IF(REF_DT&lt;=LastDay,INDEX(IntraMonth_Buckets,MATCH($A5885,IntraSumMonths,0),1),INDEX(BucketTable,MATCH($A5885,SumMonths,0),1))</f>
        <v>#N/A</v>
      </c>
      <c r="G5885" s="144" t="e">
        <f aca="false">INDEX(Book_Type,MATCH($B5885,Book,0),1)</f>
        <v>#N/A</v>
      </c>
      <c r="H5885" s="144" t="e">
        <f aca="false">$F5885&amp;$C5885</f>
        <v>#N/A</v>
      </c>
    </row>
    <row r="5886" customFormat="false" ht="12.75" hidden="false" customHeight="false" outlineLevel="0" collapsed="false">
      <c r="D5886" s="144"/>
      <c r="E5886" s="144"/>
      <c r="F5886" s="149" t="e">
        <f aca="false">IF(REF_DT&lt;=LastDay,INDEX(IntraMonth_Buckets,MATCH($A5886,IntraSumMonths,0),1),INDEX(BucketTable,MATCH($A5886,SumMonths,0),1))</f>
        <v>#N/A</v>
      </c>
      <c r="G5886" s="144" t="e">
        <f aca="false">INDEX(Book_Type,MATCH($B5886,Book,0),1)</f>
        <v>#N/A</v>
      </c>
      <c r="H5886" s="144" t="e">
        <f aca="false">$F5886&amp;$C5886</f>
        <v>#N/A</v>
      </c>
    </row>
    <row r="5887" customFormat="false" ht="12.75" hidden="false" customHeight="false" outlineLevel="0" collapsed="false">
      <c r="D5887" s="144"/>
      <c r="E5887" s="144"/>
      <c r="F5887" s="149" t="e">
        <f aca="false">IF(REF_DT&lt;=LastDay,INDEX(IntraMonth_Buckets,MATCH($A5887,IntraSumMonths,0),1),INDEX(BucketTable,MATCH($A5887,SumMonths,0),1))</f>
        <v>#N/A</v>
      </c>
      <c r="G5887" s="144" t="e">
        <f aca="false">INDEX(Book_Type,MATCH($B5887,Book,0),1)</f>
        <v>#N/A</v>
      </c>
      <c r="H5887" s="144" t="e">
        <f aca="false">$F5887&amp;$C5887</f>
        <v>#N/A</v>
      </c>
    </row>
    <row r="5888" customFormat="false" ht="12.75" hidden="false" customHeight="false" outlineLevel="0" collapsed="false">
      <c r="D5888" s="144"/>
      <c r="E5888" s="144"/>
      <c r="F5888" s="149" t="e">
        <f aca="false">IF(REF_DT&lt;=LastDay,INDEX(IntraMonth_Buckets,MATCH($A5888,IntraSumMonths,0),1),INDEX(BucketTable,MATCH($A5888,SumMonths,0),1))</f>
        <v>#N/A</v>
      </c>
      <c r="G5888" s="144" t="e">
        <f aca="false">INDEX(Book_Type,MATCH($B5888,Book,0),1)</f>
        <v>#N/A</v>
      </c>
      <c r="H5888" s="144" t="e">
        <f aca="false">$F5888&amp;$C5888</f>
        <v>#N/A</v>
      </c>
    </row>
    <row r="5889" customFormat="false" ht="12.75" hidden="false" customHeight="false" outlineLevel="0" collapsed="false">
      <c r="D5889" s="144"/>
      <c r="E5889" s="144"/>
      <c r="F5889" s="149" t="e">
        <f aca="false">IF(REF_DT&lt;=LastDay,INDEX(IntraMonth_Buckets,MATCH($A5889,IntraSumMonths,0),1),INDEX(BucketTable,MATCH($A5889,SumMonths,0),1))</f>
        <v>#N/A</v>
      </c>
      <c r="G5889" s="144" t="e">
        <f aca="false">INDEX(Book_Type,MATCH($B5889,Book,0),1)</f>
        <v>#N/A</v>
      </c>
      <c r="H5889" s="144" t="e">
        <f aca="false">$F5889&amp;$C5889</f>
        <v>#N/A</v>
      </c>
    </row>
    <row r="5890" customFormat="false" ht="12.75" hidden="false" customHeight="false" outlineLevel="0" collapsed="false">
      <c r="D5890" s="144"/>
      <c r="E5890" s="144"/>
      <c r="F5890" s="149" t="e">
        <f aca="false">IF(REF_DT&lt;=LastDay,INDEX(IntraMonth_Buckets,MATCH($A5890,IntraSumMonths,0),1),INDEX(BucketTable,MATCH($A5890,SumMonths,0),1))</f>
        <v>#N/A</v>
      </c>
      <c r="G5890" s="144" t="e">
        <f aca="false">INDEX(Book_Type,MATCH($B5890,Book,0),1)</f>
        <v>#N/A</v>
      </c>
      <c r="H5890" s="144" t="e">
        <f aca="false">$F5890&amp;$C5890</f>
        <v>#N/A</v>
      </c>
    </row>
    <row r="5891" customFormat="false" ht="12.75" hidden="false" customHeight="false" outlineLevel="0" collapsed="false">
      <c r="D5891" s="144"/>
      <c r="E5891" s="144"/>
      <c r="F5891" s="149" t="e">
        <f aca="false">IF(REF_DT&lt;=LastDay,INDEX(IntraMonth_Buckets,MATCH($A5891,IntraSumMonths,0),1),INDEX(BucketTable,MATCH($A5891,SumMonths,0),1))</f>
        <v>#N/A</v>
      </c>
      <c r="G5891" s="144" t="e">
        <f aca="false">INDEX(Book_Type,MATCH($B5891,Book,0),1)</f>
        <v>#N/A</v>
      </c>
      <c r="H5891" s="144" t="e">
        <f aca="false">$F5891&amp;$C5891</f>
        <v>#N/A</v>
      </c>
    </row>
    <row r="5892" customFormat="false" ht="12.75" hidden="false" customHeight="false" outlineLevel="0" collapsed="false">
      <c r="D5892" s="144"/>
      <c r="E5892" s="144"/>
      <c r="F5892" s="149" t="e">
        <f aca="false">IF(REF_DT&lt;=LastDay,INDEX(IntraMonth_Buckets,MATCH($A5892,IntraSumMonths,0),1),INDEX(BucketTable,MATCH($A5892,SumMonths,0),1))</f>
        <v>#N/A</v>
      </c>
      <c r="G5892" s="144" t="e">
        <f aca="false">INDEX(Book_Type,MATCH($B5892,Book,0),1)</f>
        <v>#N/A</v>
      </c>
      <c r="H5892" s="144" t="e">
        <f aca="false">$F5892&amp;$C5892</f>
        <v>#N/A</v>
      </c>
    </row>
    <row r="5893" customFormat="false" ht="12.75" hidden="false" customHeight="false" outlineLevel="0" collapsed="false">
      <c r="D5893" s="144"/>
      <c r="E5893" s="144"/>
      <c r="F5893" s="149" t="e">
        <f aca="false">IF(REF_DT&lt;=LastDay,INDEX(IntraMonth_Buckets,MATCH($A5893,IntraSumMonths,0),1),INDEX(BucketTable,MATCH($A5893,SumMonths,0),1))</f>
        <v>#N/A</v>
      </c>
      <c r="G5893" s="144" t="e">
        <f aca="false">INDEX(Book_Type,MATCH($B5893,Book,0),1)</f>
        <v>#N/A</v>
      </c>
      <c r="H5893" s="144" t="e">
        <f aca="false">$F5893&amp;$C5893</f>
        <v>#N/A</v>
      </c>
    </row>
    <row r="5894" customFormat="false" ht="12.75" hidden="false" customHeight="false" outlineLevel="0" collapsed="false">
      <c r="D5894" s="144"/>
      <c r="E5894" s="144"/>
      <c r="F5894" s="149" t="e">
        <f aca="false">IF(REF_DT&lt;=LastDay,INDEX(IntraMonth_Buckets,MATCH($A5894,IntraSumMonths,0),1),INDEX(BucketTable,MATCH($A5894,SumMonths,0),1))</f>
        <v>#N/A</v>
      </c>
      <c r="G5894" s="144" t="e">
        <f aca="false">INDEX(Book_Type,MATCH($B5894,Book,0),1)</f>
        <v>#N/A</v>
      </c>
      <c r="H5894" s="144" t="e">
        <f aca="false">$F5894&amp;$C5894</f>
        <v>#N/A</v>
      </c>
    </row>
    <row r="5895" customFormat="false" ht="12.75" hidden="false" customHeight="false" outlineLevel="0" collapsed="false">
      <c r="D5895" s="144"/>
      <c r="E5895" s="144"/>
      <c r="F5895" s="149" t="e">
        <f aca="false">IF(REF_DT&lt;=LastDay,INDEX(IntraMonth_Buckets,MATCH($A5895,IntraSumMonths,0),1),INDEX(BucketTable,MATCH($A5895,SumMonths,0),1))</f>
        <v>#N/A</v>
      </c>
      <c r="G5895" s="144" t="e">
        <f aca="false">INDEX(Book_Type,MATCH($B5895,Book,0),1)</f>
        <v>#N/A</v>
      </c>
      <c r="H5895" s="144" t="e">
        <f aca="false">$F5895&amp;$C5895</f>
        <v>#N/A</v>
      </c>
    </row>
    <row r="5896" customFormat="false" ht="12.75" hidden="false" customHeight="false" outlineLevel="0" collapsed="false">
      <c r="D5896" s="144"/>
      <c r="E5896" s="144"/>
      <c r="F5896" s="149" t="e">
        <f aca="false">IF(REF_DT&lt;=LastDay,INDEX(IntraMonth_Buckets,MATCH($A5896,IntraSumMonths,0),1),INDEX(BucketTable,MATCH($A5896,SumMonths,0),1))</f>
        <v>#N/A</v>
      </c>
      <c r="G5896" s="144" t="e">
        <f aca="false">INDEX(Book_Type,MATCH($B5896,Book,0),1)</f>
        <v>#N/A</v>
      </c>
      <c r="H5896" s="144" t="e">
        <f aca="false">$F5896&amp;$C5896</f>
        <v>#N/A</v>
      </c>
    </row>
    <row r="5897" customFormat="false" ht="12.75" hidden="false" customHeight="false" outlineLevel="0" collapsed="false">
      <c r="D5897" s="144"/>
      <c r="E5897" s="144"/>
      <c r="F5897" s="149" t="e">
        <f aca="false">IF(REF_DT&lt;=LastDay,INDEX(IntraMonth_Buckets,MATCH($A5897,IntraSumMonths,0),1),INDEX(BucketTable,MATCH($A5897,SumMonths,0),1))</f>
        <v>#N/A</v>
      </c>
      <c r="G5897" s="144" t="e">
        <f aca="false">INDEX(Book_Type,MATCH($B5897,Book,0),1)</f>
        <v>#N/A</v>
      </c>
      <c r="H5897" s="144" t="e">
        <f aca="false">$F5897&amp;$C5897</f>
        <v>#N/A</v>
      </c>
    </row>
    <row r="5898" customFormat="false" ht="12.75" hidden="false" customHeight="false" outlineLevel="0" collapsed="false">
      <c r="D5898" s="144"/>
      <c r="E5898" s="144"/>
      <c r="F5898" s="149" t="e">
        <f aca="false">IF(REF_DT&lt;=LastDay,INDEX(IntraMonth_Buckets,MATCH($A5898,IntraSumMonths,0),1),INDEX(BucketTable,MATCH($A5898,SumMonths,0),1))</f>
        <v>#N/A</v>
      </c>
      <c r="G5898" s="144" t="e">
        <f aca="false">INDEX(Book_Type,MATCH($B5898,Book,0),1)</f>
        <v>#N/A</v>
      </c>
      <c r="H5898" s="144" t="e">
        <f aca="false">$F5898&amp;$C5898</f>
        <v>#N/A</v>
      </c>
    </row>
    <row r="5899" customFormat="false" ht="12.75" hidden="false" customHeight="false" outlineLevel="0" collapsed="false">
      <c r="D5899" s="144"/>
      <c r="E5899" s="144"/>
      <c r="F5899" s="149" t="e">
        <f aca="false">IF(REF_DT&lt;=LastDay,INDEX(IntraMonth_Buckets,MATCH($A5899,IntraSumMonths,0),1),INDEX(BucketTable,MATCH($A5899,SumMonths,0),1))</f>
        <v>#N/A</v>
      </c>
      <c r="G5899" s="144" t="e">
        <f aca="false">INDEX(Book_Type,MATCH($B5899,Book,0),1)</f>
        <v>#N/A</v>
      </c>
      <c r="H5899" s="144" t="e">
        <f aca="false">$F5899&amp;$C5899</f>
        <v>#N/A</v>
      </c>
    </row>
    <row r="5900" customFormat="false" ht="12.75" hidden="false" customHeight="false" outlineLevel="0" collapsed="false">
      <c r="D5900" s="144"/>
      <c r="E5900" s="144"/>
      <c r="F5900" s="149" t="e">
        <f aca="false">IF(REF_DT&lt;=LastDay,INDEX(IntraMonth_Buckets,MATCH($A5900,IntraSumMonths,0),1),INDEX(BucketTable,MATCH($A5900,SumMonths,0),1))</f>
        <v>#N/A</v>
      </c>
      <c r="G5900" s="144" t="e">
        <f aca="false">INDEX(Book_Type,MATCH($B5900,Book,0),1)</f>
        <v>#N/A</v>
      </c>
      <c r="H5900" s="144" t="e">
        <f aca="false">$F5900&amp;$C5900</f>
        <v>#N/A</v>
      </c>
    </row>
    <row r="5901" customFormat="false" ht="12.75" hidden="false" customHeight="false" outlineLevel="0" collapsed="false">
      <c r="D5901" s="144"/>
      <c r="E5901" s="144"/>
      <c r="F5901" s="149" t="e">
        <f aca="false">IF(REF_DT&lt;=LastDay,INDEX(IntraMonth_Buckets,MATCH($A5901,IntraSumMonths,0),1),INDEX(BucketTable,MATCH($A5901,SumMonths,0),1))</f>
        <v>#N/A</v>
      </c>
      <c r="G5901" s="144" t="e">
        <f aca="false">INDEX(Book_Type,MATCH($B5901,Book,0),1)</f>
        <v>#N/A</v>
      </c>
      <c r="H5901" s="144" t="e">
        <f aca="false">$F5901&amp;$C5901</f>
        <v>#N/A</v>
      </c>
    </row>
    <row r="5902" customFormat="false" ht="12.75" hidden="false" customHeight="false" outlineLevel="0" collapsed="false">
      <c r="D5902" s="144"/>
      <c r="E5902" s="144"/>
      <c r="F5902" s="149" t="e">
        <f aca="false">IF(REF_DT&lt;=LastDay,INDEX(IntraMonth_Buckets,MATCH($A5902,IntraSumMonths,0),1),INDEX(BucketTable,MATCH($A5902,SumMonths,0),1))</f>
        <v>#N/A</v>
      </c>
      <c r="G5902" s="144" t="e">
        <f aca="false">INDEX(Book_Type,MATCH($B5902,Book,0),1)</f>
        <v>#N/A</v>
      </c>
      <c r="H5902" s="144" t="e">
        <f aca="false">$F5902&amp;$C5902</f>
        <v>#N/A</v>
      </c>
    </row>
    <row r="5903" customFormat="false" ht="12.75" hidden="false" customHeight="false" outlineLevel="0" collapsed="false">
      <c r="D5903" s="144"/>
      <c r="E5903" s="144"/>
      <c r="F5903" s="149" t="e">
        <f aca="false">IF(REF_DT&lt;=LastDay,INDEX(IntraMonth_Buckets,MATCH($A5903,IntraSumMonths,0),1),INDEX(BucketTable,MATCH($A5903,SumMonths,0),1))</f>
        <v>#N/A</v>
      </c>
      <c r="G5903" s="144" t="e">
        <f aca="false">INDEX(Book_Type,MATCH($B5903,Book,0),1)</f>
        <v>#N/A</v>
      </c>
      <c r="H5903" s="144" t="e">
        <f aca="false">$F5903&amp;$C5903</f>
        <v>#N/A</v>
      </c>
    </row>
    <row r="5904" customFormat="false" ht="12.75" hidden="false" customHeight="false" outlineLevel="0" collapsed="false">
      <c r="D5904" s="144"/>
      <c r="E5904" s="144"/>
      <c r="F5904" s="149" t="e">
        <f aca="false">IF(REF_DT&lt;=LastDay,INDEX(IntraMonth_Buckets,MATCH($A5904,IntraSumMonths,0),1),INDEX(BucketTable,MATCH($A5904,SumMonths,0),1))</f>
        <v>#N/A</v>
      </c>
      <c r="G5904" s="144" t="e">
        <f aca="false">INDEX(Book_Type,MATCH($B5904,Book,0),1)</f>
        <v>#N/A</v>
      </c>
      <c r="H5904" s="144" t="e">
        <f aca="false">$F5904&amp;$C5904</f>
        <v>#N/A</v>
      </c>
    </row>
    <row r="5905" customFormat="false" ht="12.75" hidden="false" customHeight="false" outlineLevel="0" collapsed="false">
      <c r="D5905" s="144"/>
      <c r="E5905" s="144"/>
      <c r="F5905" s="149" t="e">
        <f aca="false">IF(REF_DT&lt;=LastDay,INDEX(IntraMonth_Buckets,MATCH($A5905,IntraSumMonths,0),1),INDEX(BucketTable,MATCH($A5905,SumMonths,0),1))</f>
        <v>#N/A</v>
      </c>
      <c r="G5905" s="144" t="e">
        <f aca="false">INDEX(Book_Type,MATCH($B5905,Book,0),1)</f>
        <v>#N/A</v>
      </c>
      <c r="H5905" s="144" t="e">
        <f aca="false">$F5905&amp;$C5905</f>
        <v>#N/A</v>
      </c>
    </row>
    <row r="5906" customFormat="false" ht="12.75" hidden="false" customHeight="false" outlineLevel="0" collapsed="false">
      <c r="D5906" s="144"/>
      <c r="E5906" s="144"/>
      <c r="F5906" s="149" t="e">
        <f aca="false">IF(REF_DT&lt;=LastDay,INDEX(IntraMonth_Buckets,MATCH($A5906,IntraSumMonths,0),1),INDEX(BucketTable,MATCH($A5906,SumMonths,0),1))</f>
        <v>#N/A</v>
      </c>
      <c r="G5906" s="144" t="e">
        <f aca="false">INDEX(Book_Type,MATCH($B5906,Book,0),1)</f>
        <v>#N/A</v>
      </c>
      <c r="H5906" s="144" t="e">
        <f aca="false">$F5906&amp;$C5906</f>
        <v>#N/A</v>
      </c>
    </row>
    <row r="5907" customFormat="false" ht="12.75" hidden="false" customHeight="false" outlineLevel="0" collapsed="false">
      <c r="D5907" s="144"/>
      <c r="E5907" s="144"/>
      <c r="F5907" s="149" t="e">
        <f aca="false">IF(REF_DT&lt;=LastDay,INDEX(IntraMonth_Buckets,MATCH($A5907,IntraSumMonths,0),1),INDEX(BucketTable,MATCH($A5907,SumMonths,0),1))</f>
        <v>#N/A</v>
      </c>
      <c r="G5907" s="144" t="e">
        <f aca="false">INDEX(Book_Type,MATCH($B5907,Book,0),1)</f>
        <v>#N/A</v>
      </c>
      <c r="H5907" s="144" t="e">
        <f aca="false">$F5907&amp;$C5907</f>
        <v>#N/A</v>
      </c>
    </row>
    <row r="5908" customFormat="false" ht="12.75" hidden="false" customHeight="false" outlineLevel="0" collapsed="false">
      <c r="D5908" s="144"/>
      <c r="E5908" s="144"/>
      <c r="F5908" s="149" t="e">
        <f aca="false">IF(REF_DT&lt;=LastDay,INDEX(IntraMonth_Buckets,MATCH($A5908,IntraSumMonths,0),1),INDEX(BucketTable,MATCH($A5908,SumMonths,0),1))</f>
        <v>#N/A</v>
      </c>
      <c r="G5908" s="144" t="e">
        <f aca="false">INDEX(Book_Type,MATCH($B5908,Book,0),1)</f>
        <v>#N/A</v>
      </c>
      <c r="H5908" s="144" t="e">
        <f aca="false">$F5908&amp;$C5908</f>
        <v>#N/A</v>
      </c>
    </row>
    <row r="5909" customFormat="false" ht="12.75" hidden="false" customHeight="false" outlineLevel="0" collapsed="false">
      <c r="D5909" s="144"/>
      <c r="E5909" s="144"/>
      <c r="F5909" s="149" t="e">
        <f aca="false">IF(REF_DT&lt;=LastDay,INDEX(IntraMonth_Buckets,MATCH($A5909,IntraSumMonths,0),1),INDEX(BucketTable,MATCH($A5909,SumMonths,0),1))</f>
        <v>#N/A</v>
      </c>
      <c r="G5909" s="144" t="e">
        <f aca="false">INDEX(Book_Type,MATCH($B5909,Book,0),1)</f>
        <v>#N/A</v>
      </c>
      <c r="H5909" s="144" t="e">
        <f aca="false">$F5909&amp;$C5909</f>
        <v>#N/A</v>
      </c>
    </row>
    <row r="5910" customFormat="false" ht="12.75" hidden="false" customHeight="false" outlineLevel="0" collapsed="false">
      <c r="D5910" s="144"/>
      <c r="E5910" s="144"/>
      <c r="F5910" s="149" t="e">
        <f aca="false">IF(REF_DT&lt;=LastDay,INDEX(IntraMonth_Buckets,MATCH($A5910,IntraSumMonths,0),1),INDEX(BucketTable,MATCH($A5910,SumMonths,0),1))</f>
        <v>#N/A</v>
      </c>
      <c r="G5910" s="144" t="e">
        <f aca="false">INDEX(Book_Type,MATCH($B5910,Book,0),1)</f>
        <v>#N/A</v>
      </c>
      <c r="H5910" s="144" t="e">
        <f aca="false">$F5910&amp;$C5910</f>
        <v>#N/A</v>
      </c>
    </row>
    <row r="5911" customFormat="false" ht="12.75" hidden="false" customHeight="false" outlineLevel="0" collapsed="false">
      <c r="D5911" s="144"/>
      <c r="E5911" s="144"/>
      <c r="F5911" s="149" t="e">
        <f aca="false">IF(REF_DT&lt;=LastDay,INDEX(IntraMonth_Buckets,MATCH($A5911,IntraSumMonths,0),1),INDEX(BucketTable,MATCH($A5911,SumMonths,0),1))</f>
        <v>#N/A</v>
      </c>
      <c r="G5911" s="144" t="e">
        <f aca="false">INDEX(Book_Type,MATCH($B5911,Book,0),1)</f>
        <v>#N/A</v>
      </c>
      <c r="H5911" s="144" t="e">
        <f aca="false">$F5911&amp;$C5911</f>
        <v>#N/A</v>
      </c>
    </row>
    <row r="5912" customFormat="false" ht="12.75" hidden="false" customHeight="false" outlineLevel="0" collapsed="false">
      <c r="D5912" s="144"/>
      <c r="E5912" s="144"/>
      <c r="F5912" s="149" t="e">
        <f aca="false">IF(REF_DT&lt;=LastDay,INDEX(IntraMonth_Buckets,MATCH($A5912,IntraSumMonths,0),1),INDEX(BucketTable,MATCH($A5912,SumMonths,0),1))</f>
        <v>#N/A</v>
      </c>
      <c r="G5912" s="144" t="e">
        <f aca="false">INDEX(Book_Type,MATCH($B5912,Book,0),1)</f>
        <v>#N/A</v>
      </c>
      <c r="H5912" s="144" t="e">
        <f aca="false">$F5912&amp;$C5912</f>
        <v>#N/A</v>
      </c>
    </row>
    <row r="5913" customFormat="false" ht="12.75" hidden="false" customHeight="false" outlineLevel="0" collapsed="false">
      <c r="D5913" s="144"/>
      <c r="E5913" s="144"/>
      <c r="F5913" s="149" t="e">
        <f aca="false">IF(REF_DT&lt;=LastDay,INDEX(IntraMonth_Buckets,MATCH($A5913,IntraSumMonths,0),1),INDEX(BucketTable,MATCH($A5913,SumMonths,0),1))</f>
        <v>#N/A</v>
      </c>
      <c r="G5913" s="144" t="e">
        <f aca="false">INDEX(Book_Type,MATCH($B5913,Book,0),1)</f>
        <v>#N/A</v>
      </c>
      <c r="H5913" s="144" t="e">
        <f aca="false">$F5913&amp;$C5913</f>
        <v>#N/A</v>
      </c>
    </row>
    <row r="5914" customFormat="false" ht="12.75" hidden="false" customHeight="false" outlineLevel="0" collapsed="false">
      <c r="D5914" s="144"/>
      <c r="E5914" s="144"/>
      <c r="F5914" s="149" t="e">
        <f aca="false">IF(REF_DT&lt;=LastDay,INDEX(IntraMonth_Buckets,MATCH($A5914,IntraSumMonths,0),1),INDEX(BucketTable,MATCH($A5914,SumMonths,0),1))</f>
        <v>#N/A</v>
      </c>
      <c r="G5914" s="144" t="e">
        <f aca="false">INDEX(Book_Type,MATCH($B5914,Book,0),1)</f>
        <v>#N/A</v>
      </c>
      <c r="H5914" s="144" t="e">
        <f aca="false">$F5914&amp;$C5914</f>
        <v>#N/A</v>
      </c>
    </row>
    <row r="5915" customFormat="false" ht="12.75" hidden="false" customHeight="false" outlineLevel="0" collapsed="false">
      <c r="D5915" s="144"/>
      <c r="E5915" s="144"/>
      <c r="F5915" s="149" t="e">
        <f aca="false">IF(REF_DT&lt;=LastDay,INDEX(IntraMonth_Buckets,MATCH($A5915,IntraSumMonths,0),1),INDEX(BucketTable,MATCH($A5915,SumMonths,0),1))</f>
        <v>#N/A</v>
      </c>
      <c r="G5915" s="144" t="e">
        <f aca="false">INDEX(Book_Type,MATCH($B5915,Book,0),1)</f>
        <v>#N/A</v>
      </c>
      <c r="H5915" s="144" t="e">
        <f aca="false">$F5915&amp;$C5915</f>
        <v>#N/A</v>
      </c>
    </row>
    <row r="5916" customFormat="false" ht="12.75" hidden="false" customHeight="false" outlineLevel="0" collapsed="false">
      <c r="D5916" s="144"/>
      <c r="E5916" s="144"/>
      <c r="F5916" s="149" t="e">
        <f aca="false">IF(REF_DT&lt;=LastDay,INDEX(IntraMonth_Buckets,MATCH($A5916,IntraSumMonths,0),1),INDEX(BucketTable,MATCH($A5916,SumMonths,0),1))</f>
        <v>#N/A</v>
      </c>
      <c r="G5916" s="144" t="e">
        <f aca="false">INDEX(Book_Type,MATCH($B5916,Book,0),1)</f>
        <v>#N/A</v>
      </c>
      <c r="H5916" s="144" t="e">
        <f aca="false">$F5916&amp;$C5916</f>
        <v>#N/A</v>
      </c>
    </row>
    <row r="5917" customFormat="false" ht="12.75" hidden="false" customHeight="false" outlineLevel="0" collapsed="false">
      <c r="D5917" s="144"/>
      <c r="E5917" s="144"/>
      <c r="F5917" s="149" t="e">
        <f aca="false">IF(REF_DT&lt;=LastDay,INDEX(IntraMonth_Buckets,MATCH($A5917,IntraSumMonths,0),1),INDEX(BucketTable,MATCH($A5917,SumMonths,0),1))</f>
        <v>#N/A</v>
      </c>
      <c r="G5917" s="144" t="e">
        <f aca="false">INDEX(Book_Type,MATCH($B5917,Book,0),1)</f>
        <v>#N/A</v>
      </c>
      <c r="H5917" s="144" t="e">
        <f aca="false">$F5917&amp;$C5917</f>
        <v>#N/A</v>
      </c>
    </row>
    <row r="5918" customFormat="false" ht="12.75" hidden="false" customHeight="false" outlineLevel="0" collapsed="false">
      <c r="D5918" s="144"/>
      <c r="E5918" s="144"/>
      <c r="F5918" s="149" t="e">
        <f aca="false">IF(REF_DT&lt;=LastDay,INDEX(IntraMonth_Buckets,MATCH($A5918,IntraSumMonths,0),1),INDEX(BucketTable,MATCH($A5918,SumMonths,0),1))</f>
        <v>#N/A</v>
      </c>
      <c r="G5918" s="144" t="e">
        <f aca="false">INDEX(Book_Type,MATCH($B5918,Book,0),1)</f>
        <v>#N/A</v>
      </c>
      <c r="H5918" s="144" t="e">
        <f aca="false">$F5918&amp;$C5918</f>
        <v>#N/A</v>
      </c>
    </row>
    <row r="5919" customFormat="false" ht="12.75" hidden="false" customHeight="false" outlineLevel="0" collapsed="false">
      <c r="D5919" s="144"/>
      <c r="E5919" s="144"/>
      <c r="F5919" s="149" t="e">
        <f aca="false">IF(REF_DT&lt;=LastDay,INDEX(IntraMonth_Buckets,MATCH($A5919,IntraSumMonths,0),1),INDEX(BucketTable,MATCH($A5919,SumMonths,0),1))</f>
        <v>#N/A</v>
      </c>
      <c r="G5919" s="144" t="e">
        <f aca="false">INDEX(Book_Type,MATCH($B5919,Book,0),1)</f>
        <v>#N/A</v>
      </c>
      <c r="H5919" s="144" t="e">
        <f aca="false">$F5919&amp;$C5919</f>
        <v>#N/A</v>
      </c>
    </row>
    <row r="5920" customFormat="false" ht="12.75" hidden="false" customHeight="false" outlineLevel="0" collapsed="false">
      <c r="D5920" s="144"/>
      <c r="E5920" s="144"/>
      <c r="F5920" s="149" t="e">
        <f aca="false">IF(REF_DT&lt;=LastDay,INDEX(IntraMonth_Buckets,MATCH($A5920,IntraSumMonths,0),1),INDEX(BucketTable,MATCH($A5920,SumMonths,0),1))</f>
        <v>#N/A</v>
      </c>
      <c r="G5920" s="144" t="e">
        <f aca="false">INDEX(Book_Type,MATCH($B5920,Book,0),1)</f>
        <v>#N/A</v>
      </c>
      <c r="H5920" s="144" t="e">
        <f aca="false">$F5920&amp;$C5920</f>
        <v>#N/A</v>
      </c>
    </row>
    <row r="5921" customFormat="false" ht="12.75" hidden="false" customHeight="false" outlineLevel="0" collapsed="false">
      <c r="D5921" s="144"/>
      <c r="E5921" s="144"/>
      <c r="F5921" s="149" t="e">
        <f aca="false">IF(REF_DT&lt;=LastDay,INDEX(IntraMonth_Buckets,MATCH($A5921,IntraSumMonths,0),1),INDEX(BucketTable,MATCH($A5921,SumMonths,0),1))</f>
        <v>#N/A</v>
      </c>
      <c r="G5921" s="144" t="e">
        <f aca="false">INDEX(Book_Type,MATCH($B5921,Book,0),1)</f>
        <v>#N/A</v>
      </c>
      <c r="H5921" s="144" t="e">
        <f aca="false">$F5921&amp;$C5921</f>
        <v>#N/A</v>
      </c>
    </row>
    <row r="5922" customFormat="false" ht="12.75" hidden="false" customHeight="false" outlineLevel="0" collapsed="false">
      <c r="D5922" s="144"/>
      <c r="E5922" s="144"/>
      <c r="F5922" s="149" t="e">
        <f aca="false">IF(REF_DT&lt;=LastDay,INDEX(IntraMonth_Buckets,MATCH($A5922,IntraSumMonths,0),1),INDEX(BucketTable,MATCH($A5922,SumMonths,0),1))</f>
        <v>#N/A</v>
      </c>
      <c r="G5922" s="144" t="e">
        <f aca="false">INDEX(Book_Type,MATCH($B5922,Book,0),1)</f>
        <v>#N/A</v>
      </c>
      <c r="H5922" s="144" t="e">
        <f aca="false">$F5922&amp;$C5922</f>
        <v>#N/A</v>
      </c>
    </row>
    <row r="5923" customFormat="false" ht="12.75" hidden="false" customHeight="false" outlineLevel="0" collapsed="false">
      <c r="D5923" s="144"/>
      <c r="E5923" s="144"/>
      <c r="F5923" s="149" t="e">
        <f aca="false">IF(REF_DT&lt;=LastDay,INDEX(IntraMonth_Buckets,MATCH($A5923,IntraSumMonths,0),1),INDEX(BucketTable,MATCH($A5923,SumMonths,0),1))</f>
        <v>#N/A</v>
      </c>
      <c r="G5923" s="144" t="e">
        <f aca="false">INDEX(Book_Type,MATCH($B5923,Book,0),1)</f>
        <v>#N/A</v>
      </c>
      <c r="H5923" s="144" t="e">
        <f aca="false">$F5923&amp;$C5923</f>
        <v>#N/A</v>
      </c>
    </row>
    <row r="5924" customFormat="false" ht="12.75" hidden="false" customHeight="false" outlineLevel="0" collapsed="false">
      <c r="D5924" s="144"/>
      <c r="E5924" s="144"/>
      <c r="F5924" s="149" t="e">
        <f aca="false">IF(REF_DT&lt;=LastDay,INDEX(IntraMonth_Buckets,MATCH($A5924,IntraSumMonths,0),1),INDEX(BucketTable,MATCH($A5924,SumMonths,0),1))</f>
        <v>#N/A</v>
      </c>
      <c r="G5924" s="144" t="e">
        <f aca="false">INDEX(Book_Type,MATCH($B5924,Book,0),1)</f>
        <v>#N/A</v>
      </c>
      <c r="H5924" s="144" t="e">
        <f aca="false">$F5924&amp;$C5924</f>
        <v>#N/A</v>
      </c>
    </row>
    <row r="5925" customFormat="false" ht="12.75" hidden="false" customHeight="false" outlineLevel="0" collapsed="false">
      <c r="D5925" s="144"/>
      <c r="E5925" s="144"/>
      <c r="F5925" s="149" t="e">
        <f aca="false">IF(REF_DT&lt;=LastDay,INDEX(IntraMonth_Buckets,MATCH($A5925,IntraSumMonths,0),1),INDEX(BucketTable,MATCH($A5925,SumMonths,0),1))</f>
        <v>#N/A</v>
      </c>
      <c r="G5925" s="144" t="e">
        <f aca="false">INDEX(Book_Type,MATCH($B5925,Book,0),1)</f>
        <v>#N/A</v>
      </c>
      <c r="H5925" s="144" t="e">
        <f aca="false">$F5925&amp;$C5925</f>
        <v>#N/A</v>
      </c>
    </row>
    <row r="5926" customFormat="false" ht="12.75" hidden="false" customHeight="false" outlineLevel="0" collapsed="false">
      <c r="D5926" s="144"/>
      <c r="E5926" s="144"/>
      <c r="F5926" s="149" t="e">
        <f aca="false">IF(REF_DT&lt;=LastDay,INDEX(IntraMonth_Buckets,MATCH($A5926,IntraSumMonths,0),1),INDEX(BucketTable,MATCH($A5926,SumMonths,0),1))</f>
        <v>#N/A</v>
      </c>
      <c r="G5926" s="144" t="e">
        <f aca="false">INDEX(Book_Type,MATCH($B5926,Book,0),1)</f>
        <v>#N/A</v>
      </c>
      <c r="H5926" s="144" t="e">
        <f aca="false">$F5926&amp;$C5926</f>
        <v>#N/A</v>
      </c>
    </row>
    <row r="5927" customFormat="false" ht="12.75" hidden="false" customHeight="false" outlineLevel="0" collapsed="false">
      <c r="D5927" s="144"/>
      <c r="E5927" s="144"/>
      <c r="F5927" s="149" t="e">
        <f aca="false">IF(REF_DT&lt;=LastDay,INDEX(IntraMonth_Buckets,MATCH($A5927,IntraSumMonths,0),1),INDEX(BucketTable,MATCH($A5927,SumMonths,0),1))</f>
        <v>#N/A</v>
      </c>
      <c r="G5927" s="144" t="e">
        <f aca="false">INDEX(Book_Type,MATCH($B5927,Book,0),1)</f>
        <v>#N/A</v>
      </c>
      <c r="H5927" s="144" t="e">
        <f aca="false">$F5927&amp;$C5927</f>
        <v>#N/A</v>
      </c>
    </row>
    <row r="5928" customFormat="false" ht="12.75" hidden="false" customHeight="false" outlineLevel="0" collapsed="false">
      <c r="D5928" s="144"/>
      <c r="E5928" s="144"/>
      <c r="F5928" s="149" t="e">
        <f aca="false">IF(REF_DT&lt;=LastDay,INDEX(IntraMonth_Buckets,MATCH($A5928,IntraSumMonths,0),1),INDEX(BucketTable,MATCH($A5928,SumMonths,0),1))</f>
        <v>#N/A</v>
      </c>
      <c r="G5928" s="144" t="e">
        <f aca="false">INDEX(Book_Type,MATCH($B5928,Book,0),1)</f>
        <v>#N/A</v>
      </c>
      <c r="H5928" s="144" t="e">
        <f aca="false">$F5928&amp;$C5928</f>
        <v>#N/A</v>
      </c>
    </row>
    <row r="5929" customFormat="false" ht="12.75" hidden="false" customHeight="false" outlineLevel="0" collapsed="false">
      <c r="D5929" s="144"/>
      <c r="E5929" s="144"/>
      <c r="F5929" s="149" t="e">
        <f aca="false">IF(REF_DT&lt;=LastDay,INDEX(IntraMonth_Buckets,MATCH($A5929,IntraSumMonths,0),1),INDEX(BucketTable,MATCH($A5929,SumMonths,0),1))</f>
        <v>#N/A</v>
      </c>
      <c r="G5929" s="144" t="e">
        <f aca="false">INDEX(Book_Type,MATCH($B5929,Book,0),1)</f>
        <v>#N/A</v>
      </c>
      <c r="H5929" s="144" t="e">
        <f aca="false">$F5929&amp;$C5929</f>
        <v>#N/A</v>
      </c>
    </row>
    <row r="5930" customFormat="false" ht="12.75" hidden="false" customHeight="false" outlineLevel="0" collapsed="false">
      <c r="D5930" s="144"/>
      <c r="E5930" s="144"/>
      <c r="F5930" s="149" t="e">
        <f aca="false">IF(REF_DT&lt;=LastDay,INDEX(IntraMonth_Buckets,MATCH($A5930,IntraSumMonths,0),1),INDEX(BucketTable,MATCH($A5930,SumMonths,0),1))</f>
        <v>#N/A</v>
      </c>
      <c r="G5930" s="144" t="e">
        <f aca="false">INDEX(Book_Type,MATCH($B5930,Book,0),1)</f>
        <v>#N/A</v>
      </c>
      <c r="H5930" s="144" t="e">
        <f aca="false">$F5930&amp;$C5930</f>
        <v>#N/A</v>
      </c>
    </row>
    <row r="5931" customFormat="false" ht="12.75" hidden="false" customHeight="false" outlineLevel="0" collapsed="false">
      <c r="D5931" s="144"/>
      <c r="E5931" s="144"/>
      <c r="F5931" s="149" t="e">
        <f aca="false">IF(REF_DT&lt;=LastDay,INDEX(IntraMonth_Buckets,MATCH($A5931,IntraSumMonths,0),1),INDEX(BucketTable,MATCH($A5931,SumMonths,0),1))</f>
        <v>#N/A</v>
      </c>
      <c r="G5931" s="144" t="e">
        <f aca="false">INDEX(Book_Type,MATCH($B5931,Book,0),1)</f>
        <v>#N/A</v>
      </c>
      <c r="H5931" s="144" t="e">
        <f aca="false">$F5931&amp;$C5931</f>
        <v>#N/A</v>
      </c>
    </row>
    <row r="5932" customFormat="false" ht="12.75" hidden="false" customHeight="false" outlineLevel="0" collapsed="false">
      <c r="D5932" s="144"/>
      <c r="E5932" s="144"/>
      <c r="F5932" s="149" t="e">
        <f aca="false">IF(REF_DT&lt;=LastDay,INDEX(IntraMonth_Buckets,MATCH($A5932,IntraSumMonths,0),1),INDEX(BucketTable,MATCH($A5932,SumMonths,0),1))</f>
        <v>#N/A</v>
      </c>
      <c r="G5932" s="144" t="e">
        <f aca="false">INDEX(Book_Type,MATCH($B5932,Book,0),1)</f>
        <v>#N/A</v>
      </c>
      <c r="H5932" s="144" t="e">
        <f aca="false">$F5932&amp;$C5932</f>
        <v>#N/A</v>
      </c>
    </row>
    <row r="5933" customFormat="false" ht="12.75" hidden="false" customHeight="false" outlineLevel="0" collapsed="false">
      <c r="D5933" s="144"/>
      <c r="E5933" s="144"/>
      <c r="F5933" s="149" t="e">
        <f aca="false">IF(REF_DT&lt;=LastDay,INDEX(IntraMonth_Buckets,MATCH($A5933,IntraSumMonths,0),1),INDEX(BucketTable,MATCH($A5933,SumMonths,0),1))</f>
        <v>#N/A</v>
      </c>
      <c r="G5933" s="144" t="e">
        <f aca="false">INDEX(Book_Type,MATCH($B5933,Book,0),1)</f>
        <v>#N/A</v>
      </c>
      <c r="H5933" s="144" t="e">
        <f aca="false">$F5933&amp;$C5933</f>
        <v>#N/A</v>
      </c>
    </row>
    <row r="5934" customFormat="false" ht="12.75" hidden="false" customHeight="false" outlineLevel="0" collapsed="false">
      <c r="D5934" s="144"/>
      <c r="E5934" s="144"/>
      <c r="F5934" s="149" t="e">
        <f aca="false">IF(REF_DT&lt;=LastDay,INDEX(IntraMonth_Buckets,MATCH($A5934,IntraSumMonths,0),1),INDEX(BucketTable,MATCH($A5934,SumMonths,0),1))</f>
        <v>#N/A</v>
      </c>
      <c r="G5934" s="144" t="e">
        <f aca="false">INDEX(Book_Type,MATCH($B5934,Book,0),1)</f>
        <v>#N/A</v>
      </c>
      <c r="H5934" s="144" t="e">
        <f aca="false">$F5934&amp;$C5934</f>
        <v>#N/A</v>
      </c>
    </row>
    <row r="5935" customFormat="false" ht="12.75" hidden="false" customHeight="false" outlineLevel="0" collapsed="false">
      <c r="D5935" s="144"/>
      <c r="E5935" s="144"/>
      <c r="F5935" s="149" t="e">
        <f aca="false">IF(REF_DT&lt;=LastDay,INDEX(IntraMonth_Buckets,MATCH($A5935,IntraSumMonths,0),1),INDEX(BucketTable,MATCH($A5935,SumMonths,0),1))</f>
        <v>#N/A</v>
      </c>
      <c r="G5935" s="144" t="e">
        <f aca="false">INDEX(Book_Type,MATCH($B5935,Book,0),1)</f>
        <v>#N/A</v>
      </c>
      <c r="H5935" s="144" t="e">
        <f aca="false">$F5935&amp;$C5935</f>
        <v>#N/A</v>
      </c>
    </row>
    <row r="5936" customFormat="false" ht="12.75" hidden="false" customHeight="false" outlineLevel="0" collapsed="false">
      <c r="D5936" s="144"/>
      <c r="E5936" s="144"/>
      <c r="F5936" s="149" t="e">
        <f aca="false">IF(REF_DT&lt;=LastDay,INDEX(IntraMonth_Buckets,MATCH($A5936,IntraSumMonths,0),1),INDEX(BucketTable,MATCH($A5936,SumMonths,0),1))</f>
        <v>#N/A</v>
      </c>
      <c r="G5936" s="144" t="e">
        <f aca="false">INDEX(Book_Type,MATCH($B5936,Book,0),1)</f>
        <v>#N/A</v>
      </c>
      <c r="H5936" s="144" t="e">
        <f aca="false">$F5936&amp;$C5936</f>
        <v>#N/A</v>
      </c>
    </row>
    <row r="5937" customFormat="false" ht="12.75" hidden="false" customHeight="false" outlineLevel="0" collapsed="false">
      <c r="D5937" s="144"/>
      <c r="E5937" s="144"/>
      <c r="F5937" s="149" t="e">
        <f aca="false">IF(REF_DT&lt;=LastDay,INDEX(IntraMonth_Buckets,MATCH($A5937,IntraSumMonths,0),1),INDEX(BucketTable,MATCH($A5937,SumMonths,0),1))</f>
        <v>#N/A</v>
      </c>
      <c r="G5937" s="144" t="e">
        <f aca="false">INDEX(Book_Type,MATCH($B5937,Book,0),1)</f>
        <v>#N/A</v>
      </c>
      <c r="H5937" s="144" t="e">
        <f aca="false">$F5937&amp;$C5937</f>
        <v>#N/A</v>
      </c>
    </row>
    <row r="5938" customFormat="false" ht="12.75" hidden="false" customHeight="false" outlineLevel="0" collapsed="false">
      <c r="D5938" s="144"/>
      <c r="E5938" s="144"/>
      <c r="F5938" s="149" t="e">
        <f aca="false">IF(REF_DT&lt;=LastDay,INDEX(IntraMonth_Buckets,MATCH($A5938,IntraSumMonths,0),1),INDEX(BucketTable,MATCH($A5938,SumMonths,0),1))</f>
        <v>#N/A</v>
      </c>
      <c r="G5938" s="144" t="e">
        <f aca="false">INDEX(Book_Type,MATCH($B5938,Book,0),1)</f>
        <v>#N/A</v>
      </c>
      <c r="H5938" s="144" t="e">
        <f aca="false">$F5938&amp;$C5938</f>
        <v>#N/A</v>
      </c>
    </row>
    <row r="5939" customFormat="false" ht="12.75" hidden="false" customHeight="false" outlineLevel="0" collapsed="false">
      <c r="D5939" s="144"/>
      <c r="E5939" s="144"/>
      <c r="F5939" s="149" t="e">
        <f aca="false">IF(REF_DT&lt;=LastDay,INDEX(IntraMonth_Buckets,MATCH($A5939,IntraSumMonths,0),1),INDEX(BucketTable,MATCH($A5939,SumMonths,0),1))</f>
        <v>#N/A</v>
      </c>
      <c r="G5939" s="144" t="e">
        <f aca="false">INDEX(Book_Type,MATCH($B5939,Book,0),1)</f>
        <v>#N/A</v>
      </c>
      <c r="H5939" s="144" t="e">
        <f aca="false">$F5939&amp;$C5939</f>
        <v>#N/A</v>
      </c>
    </row>
    <row r="5940" customFormat="false" ht="12.75" hidden="false" customHeight="false" outlineLevel="0" collapsed="false">
      <c r="D5940" s="144"/>
      <c r="E5940" s="144"/>
      <c r="F5940" s="149" t="e">
        <f aca="false">IF(REF_DT&lt;=LastDay,INDEX(IntraMonth_Buckets,MATCH($A5940,IntraSumMonths,0),1),INDEX(BucketTable,MATCH($A5940,SumMonths,0),1))</f>
        <v>#N/A</v>
      </c>
      <c r="G5940" s="144" t="e">
        <f aca="false">INDEX(Book_Type,MATCH($B5940,Book,0),1)</f>
        <v>#N/A</v>
      </c>
      <c r="H5940" s="144" t="e">
        <f aca="false">$F5940&amp;$C5940</f>
        <v>#N/A</v>
      </c>
    </row>
    <row r="5941" customFormat="false" ht="12.75" hidden="false" customHeight="false" outlineLevel="0" collapsed="false">
      <c r="D5941" s="144"/>
      <c r="E5941" s="144"/>
      <c r="F5941" s="149" t="e">
        <f aca="false">IF(REF_DT&lt;=LastDay,INDEX(IntraMonth_Buckets,MATCH($A5941,IntraSumMonths,0),1),INDEX(BucketTable,MATCH($A5941,SumMonths,0),1))</f>
        <v>#N/A</v>
      </c>
      <c r="G5941" s="144" t="e">
        <f aca="false">INDEX(Book_Type,MATCH($B5941,Book,0),1)</f>
        <v>#N/A</v>
      </c>
      <c r="H5941" s="144" t="e">
        <f aca="false">$F5941&amp;$C5941</f>
        <v>#N/A</v>
      </c>
    </row>
    <row r="5942" customFormat="false" ht="12.75" hidden="false" customHeight="false" outlineLevel="0" collapsed="false">
      <c r="D5942" s="144"/>
      <c r="E5942" s="144"/>
      <c r="F5942" s="149" t="e">
        <f aca="false">IF(REF_DT&lt;=LastDay,INDEX(IntraMonth_Buckets,MATCH($A5942,IntraSumMonths,0),1),INDEX(BucketTable,MATCH($A5942,SumMonths,0),1))</f>
        <v>#N/A</v>
      </c>
      <c r="G5942" s="144" t="e">
        <f aca="false">INDEX(Book_Type,MATCH($B5942,Book,0),1)</f>
        <v>#N/A</v>
      </c>
      <c r="H5942" s="144" t="e">
        <f aca="false">$F5942&amp;$C5942</f>
        <v>#N/A</v>
      </c>
    </row>
    <row r="5943" customFormat="false" ht="12.75" hidden="false" customHeight="false" outlineLevel="0" collapsed="false">
      <c r="D5943" s="144"/>
      <c r="E5943" s="144"/>
      <c r="F5943" s="149" t="e">
        <f aca="false">IF(REF_DT&lt;=LastDay,INDEX(IntraMonth_Buckets,MATCH($A5943,IntraSumMonths,0),1),INDEX(BucketTable,MATCH($A5943,SumMonths,0),1))</f>
        <v>#N/A</v>
      </c>
      <c r="G5943" s="144" t="e">
        <f aca="false">INDEX(Book_Type,MATCH($B5943,Book,0),1)</f>
        <v>#N/A</v>
      </c>
      <c r="H5943" s="144" t="e">
        <f aca="false">$F5943&amp;$C5943</f>
        <v>#N/A</v>
      </c>
    </row>
    <row r="5944" customFormat="false" ht="12.75" hidden="false" customHeight="false" outlineLevel="0" collapsed="false">
      <c r="D5944" s="144"/>
      <c r="E5944" s="144"/>
      <c r="F5944" s="149" t="e">
        <f aca="false">IF(REF_DT&lt;=LastDay,INDEX(IntraMonth_Buckets,MATCH($A5944,IntraSumMonths,0),1),INDEX(BucketTable,MATCH($A5944,SumMonths,0),1))</f>
        <v>#N/A</v>
      </c>
      <c r="G5944" s="144" t="e">
        <f aca="false">INDEX(Book_Type,MATCH($B5944,Book,0),1)</f>
        <v>#N/A</v>
      </c>
      <c r="H5944" s="144" t="e">
        <f aca="false">$F5944&amp;$C5944</f>
        <v>#N/A</v>
      </c>
    </row>
    <row r="5945" customFormat="false" ht="12.75" hidden="false" customHeight="false" outlineLevel="0" collapsed="false">
      <c r="D5945" s="144"/>
      <c r="E5945" s="144"/>
      <c r="F5945" s="149" t="e">
        <f aca="false">IF(REF_DT&lt;=LastDay,INDEX(IntraMonth_Buckets,MATCH($A5945,IntraSumMonths,0),1),INDEX(BucketTable,MATCH($A5945,SumMonths,0),1))</f>
        <v>#N/A</v>
      </c>
      <c r="G5945" s="144" t="e">
        <f aca="false">INDEX(Book_Type,MATCH($B5945,Book,0),1)</f>
        <v>#N/A</v>
      </c>
      <c r="H5945" s="144" t="e">
        <f aca="false">$F5945&amp;$C5945</f>
        <v>#N/A</v>
      </c>
    </row>
    <row r="5946" customFormat="false" ht="12.75" hidden="false" customHeight="false" outlineLevel="0" collapsed="false">
      <c r="D5946" s="144"/>
      <c r="E5946" s="144"/>
      <c r="F5946" s="149" t="e">
        <f aca="false">IF(REF_DT&lt;=LastDay,INDEX(IntraMonth_Buckets,MATCH($A5946,IntraSumMonths,0),1),INDEX(BucketTable,MATCH($A5946,SumMonths,0),1))</f>
        <v>#N/A</v>
      </c>
      <c r="G5946" s="144" t="e">
        <f aca="false">INDEX(Book_Type,MATCH($B5946,Book,0),1)</f>
        <v>#N/A</v>
      </c>
      <c r="H5946" s="144" t="e">
        <f aca="false">$F5946&amp;$C5946</f>
        <v>#N/A</v>
      </c>
    </row>
    <row r="5947" customFormat="false" ht="12.75" hidden="false" customHeight="false" outlineLevel="0" collapsed="false">
      <c r="D5947" s="144"/>
      <c r="E5947" s="144"/>
      <c r="F5947" s="149" t="e">
        <f aca="false">IF(REF_DT&lt;=LastDay,INDEX(IntraMonth_Buckets,MATCH($A5947,IntraSumMonths,0),1),INDEX(BucketTable,MATCH($A5947,SumMonths,0),1))</f>
        <v>#N/A</v>
      </c>
      <c r="G5947" s="144" t="e">
        <f aca="false">INDEX(Book_Type,MATCH($B5947,Book,0),1)</f>
        <v>#N/A</v>
      </c>
      <c r="H5947" s="144" t="e">
        <f aca="false">$F5947&amp;$C5947</f>
        <v>#N/A</v>
      </c>
    </row>
    <row r="5948" customFormat="false" ht="12.75" hidden="false" customHeight="false" outlineLevel="0" collapsed="false">
      <c r="D5948" s="144"/>
      <c r="E5948" s="144"/>
      <c r="F5948" s="149" t="e">
        <f aca="false">IF(REF_DT&lt;=LastDay,INDEX(IntraMonth_Buckets,MATCH($A5948,IntraSumMonths,0),1),INDEX(BucketTable,MATCH($A5948,SumMonths,0),1))</f>
        <v>#N/A</v>
      </c>
      <c r="G5948" s="144" t="e">
        <f aca="false">INDEX(Book_Type,MATCH($B5948,Book,0),1)</f>
        <v>#N/A</v>
      </c>
      <c r="H5948" s="144" t="e">
        <f aca="false">$F5948&amp;$C5948</f>
        <v>#N/A</v>
      </c>
    </row>
    <row r="5949" customFormat="false" ht="12.75" hidden="false" customHeight="false" outlineLevel="0" collapsed="false">
      <c r="D5949" s="144"/>
      <c r="E5949" s="144"/>
      <c r="F5949" s="149" t="e">
        <f aca="false">IF(REF_DT&lt;=LastDay,INDEX(IntraMonth_Buckets,MATCH($A5949,IntraSumMonths,0),1),INDEX(BucketTable,MATCH($A5949,SumMonths,0),1))</f>
        <v>#N/A</v>
      </c>
      <c r="G5949" s="144" t="e">
        <f aca="false">INDEX(Book_Type,MATCH($B5949,Book,0),1)</f>
        <v>#N/A</v>
      </c>
      <c r="H5949" s="144" t="e">
        <f aca="false">$F5949&amp;$C5949</f>
        <v>#N/A</v>
      </c>
    </row>
    <row r="5950" customFormat="false" ht="12.75" hidden="false" customHeight="false" outlineLevel="0" collapsed="false">
      <c r="D5950" s="144"/>
      <c r="E5950" s="144"/>
      <c r="F5950" s="149" t="e">
        <f aca="false">IF(REF_DT&lt;=LastDay,INDEX(IntraMonth_Buckets,MATCH($A5950,IntraSumMonths,0),1),INDEX(BucketTable,MATCH($A5950,SumMonths,0),1))</f>
        <v>#N/A</v>
      </c>
      <c r="G5950" s="144" t="e">
        <f aca="false">INDEX(Book_Type,MATCH($B5950,Book,0),1)</f>
        <v>#N/A</v>
      </c>
      <c r="H5950" s="144" t="e">
        <f aca="false">$F5950&amp;$C5950</f>
        <v>#N/A</v>
      </c>
    </row>
    <row r="5951" customFormat="false" ht="12.75" hidden="false" customHeight="false" outlineLevel="0" collapsed="false">
      <c r="D5951" s="144"/>
      <c r="E5951" s="144"/>
      <c r="F5951" s="149" t="e">
        <f aca="false">IF(REF_DT&lt;=LastDay,INDEX(IntraMonth_Buckets,MATCH($A5951,IntraSumMonths,0),1),INDEX(BucketTable,MATCH($A5951,SumMonths,0),1))</f>
        <v>#N/A</v>
      </c>
      <c r="G5951" s="144" t="e">
        <f aca="false">INDEX(Book_Type,MATCH($B5951,Book,0),1)</f>
        <v>#N/A</v>
      </c>
      <c r="H5951" s="144" t="e">
        <f aca="false">$F5951&amp;$C5951</f>
        <v>#N/A</v>
      </c>
    </row>
    <row r="5952" customFormat="false" ht="12.75" hidden="false" customHeight="false" outlineLevel="0" collapsed="false">
      <c r="D5952" s="144"/>
      <c r="E5952" s="144"/>
      <c r="F5952" s="149" t="e">
        <f aca="false">IF(REF_DT&lt;=LastDay,INDEX(IntraMonth_Buckets,MATCH($A5952,IntraSumMonths,0),1),INDEX(BucketTable,MATCH($A5952,SumMonths,0),1))</f>
        <v>#N/A</v>
      </c>
      <c r="G5952" s="144" t="e">
        <f aca="false">INDEX(Book_Type,MATCH($B5952,Book,0),1)</f>
        <v>#N/A</v>
      </c>
      <c r="H5952" s="144" t="e">
        <f aca="false">$F5952&amp;$C5952</f>
        <v>#N/A</v>
      </c>
    </row>
    <row r="5953" customFormat="false" ht="12.75" hidden="false" customHeight="false" outlineLevel="0" collapsed="false">
      <c r="D5953" s="144"/>
      <c r="E5953" s="144"/>
      <c r="F5953" s="149" t="e">
        <f aca="false">IF(REF_DT&lt;=LastDay,INDEX(IntraMonth_Buckets,MATCH($A5953,IntraSumMonths,0),1),INDEX(BucketTable,MATCH($A5953,SumMonths,0),1))</f>
        <v>#N/A</v>
      </c>
      <c r="G5953" s="144" t="e">
        <f aca="false">INDEX(Book_Type,MATCH($B5953,Book,0),1)</f>
        <v>#N/A</v>
      </c>
      <c r="H5953" s="144" t="e">
        <f aca="false">$F5953&amp;$C5953</f>
        <v>#N/A</v>
      </c>
    </row>
    <row r="5954" customFormat="false" ht="12.75" hidden="false" customHeight="false" outlineLevel="0" collapsed="false">
      <c r="D5954" s="144"/>
      <c r="E5954" s="144"/>
      <c r="F5954" s="149" t="e">
        <f aca="false">IF(REF_DT&lt;=LastDay,INDEX(IntraMonth_Buckets,MATCH($A5954,IntraSumMonths,0),1),INDEX(BucketTable,MATCH($A5954,SumMonths,0),1))</f>
        <v>#N/A</v>
      </c>
      <c r="G5954" s="144" t="e">
        <f aca="false">INDEX(Book_Type,MATCH($B5954,Book,0),1)</f>
        <v>#N/A</v>
      </c>
      <c r="H5954" s="144" t="e">
        <f aca="false">$F5954&amp;$C5954</f>
        <v>#N/A</v>
      </c>
    </row>
    <row r="5955" customFormat="false" ht="12.75" hidden="false" customHeight="false" outlineLevel="0" collapsed="false">
      <c r="D5955" s="144"/>
      <c r="E5955" s="144"/>
      <c r="F5955" s="149" t="e">
        <f aca="false">IF(REF_DT&lt;=LastDay,INDEX(IntraMonth_Buckets,MATCH($A5955,IntraSumMonths,0),1),INDEX(BucketTable,MATCH($A5955,SumMonths,0),1))</f>
        <v>#N/A</v>
      </c>
      <c r="G5955" s="144" t="e">
        <f aca="false">INDEX(Book_Type,MATCH($B5955,Book,0),1)</f>
        <v>#N/A</v>
      </c>
      <c r="H5955" s="144" t="e">
        <f aca="false">$F5955&amp;$C5955</f>
        <v>#N/A</v>
      </c>
    </row>
    <row r="5956" customFormat="false" ht="12.75" hidden="false" customHeight="false" outlineLevel="0" collapsed="false">
      <c r="D5956" s="144"/>
      <c r="E5956" s="144"/>
      <c r="F5956" s="149" t="e">
        <f aca="false">IF(REF_DT&lt;=LastDay,INDEX(IntraMonth_Buckets,MATCH($A5956,IntraSumMonths,0),1),INDEX(BucketTable,MATCH($A5956,SumMonths,0),1))</f>
        <v>#N/A</v>
      </c>
      <c r="G5956" s="144" t="e">
        <f aca="false">INDEX(Book_Type,MATCH($B5956,Book,0),1)</f>
        <v>#N/A</v>
      </c>
      <c r="H5956" s="144" t="e">
        <f aca="false">$F5956&amp;$C5956</f>
        <v>#N/A</v>
      </c>
    </row>
    <row r="5957" customFormat="false" ht="12.75" hidden="false" customHeight="false" outlineLevel="0" collapsed="false">
      <c r="D5957" s="144"/>
      <c r="E5957" s="144"/>
      <c r="F5957" s="149" t="e">
        <f aca="false">IF(REF_DT&lt;=LastDay,INDEX(IntraMonth_Buckets,MATCH($A5957,IntraSumMonths,0),1),INDEX(BucketTable,MATCH($A5957,SumMonths,0),1))</f>
        <v>#N/A</v>
      </c>
      <c r="G5957" s="144" t="e">
        <f aca="false">INDEX(Book_Type,MATCH($B5957,Book,0),1)</f>
        <v>#N/A</v>
      </c>
      <c r="H5957" s="144" t="e">
        <f aca="false">$F5957&amp;$C5957</f>
        <v>#N/A</v>
      </c>
    </row>
    <row r="5958" customFormat="false" ht="12.75" hidden="false" customHeight="false" outlineLevel="0" collapsed="false">
      <c r="D5958" s="144"/>
      <c r="E5958" s="144"/>
      <c r="F5958" s="149" t="e">
        <f aca="false">IF(REF_DT&lt;=LastDay,INDEX(IntraMonth_Buckets,MATCH($A5958,IntraSumMonths,0),1),INDEX(BucketTable,MATCH($A5958,SumMonths,0),1))</f>
        <v>#N/A</v>
      </c>
      <c r="G5958" s="144" t="e">
        <f aca="false">INDEX(Book_Type,MATCH($B5958,Book,0),1)</f>
        <v>#N/A</v>
      </c>
      <c r="H5958" s="144" t="e">
        <f aca="false">$F5958&amp;$C5958</f>
        <v>#N/A</v>
      </c>
    </row>
    <row r="5959" customFormat="false" ht="12.75" hidden="false" customHeight="false" outlineLevel="0" collapsed="false">
      <c r="D5959" s="144"/>
      <c r="E5959" s="144"/>
      <c r="F5959" s="149" t="e">
        <f aca="false">IF(REF_DT&lt;=LastDay,INDEX(IntraMonth_Buckets,MATCH($A5959,IntraSumMonths,0),1),INDEX(BucketTable,MATCH($A5959,SumMonths,0),1))</f>
        <v>#N/A</v>
      </c>
      <c r="G5959" s="144" t="e">
        <f aca="false">INDEX(Book_Type,MATCH($B5959,Book,0),1)</f>
        <v>#N/A</v>
      </c>
      <c r="H5959" s="144" t="e">
        <f aca="false">$F5959&amp;$C5959</f>
        <v>#N/A</v>
      </c>
    </row>
    <row r="5960" customFormat="false" ht="12.75" hidden="false" customHeight="false" outlineLevel="0" collapsed="false">
      <c r="D5960" s="144"/>
      <c r="E5960" s="144"/>
      <c r="F5960" s="149" t="e">
        <f aca="false">IF(REF_DT&lt;=LastDay,INDEX(IntraMonth_Buckets,MATCH($A5960,IntraSumMonths,0),1),INDEX(BucketTable,MATCH($A5960,SumMonths,0),1))</f>
        <v>#N/A</v>
      </c>
      <c r="G5960" s="144" t="e">
        <f aca="false">INDEX(Book_Type,MATCH($B5960,Book,0),1)</f>
        <v>#N/A</v>
      </c>
      <c r="H5960" s="144" t="e">
        <f aca="false">$F5960&amp;$C5960</f>
        <v>#N/A</v>
      </c>
    </row>
    <row r="5961" customFormat="false" ht="12.75" hidden="false" customHeight="false" outlineLevel="0" collapsed="false">
      <c r="D5961" s="144"/>
      <c r="E5961" s="144"/>
      <c r="F5961" s="149" t="e">
        <f aca="false">IF(REF_DT&lt;=LastDay,INDEX(IntraMonth_Buckets,MATCH($A5961,IntraSumMonths,0),1),INDEX(BucketTable,MATCH($A5961,SumMonths,0),1))</f>
        <v>#N/A</v>
      </c>
      <c r="G5961" s="144" t="e">
        <f aca="false">INDEX(Book_Type,MATCH($B5961,Book,0),1)</f>
        <v>#N/A</v>
      </c>
      <c r="H5961" s="144" t="e">
        <f aca="false">$F5961&amp;$C5961</f>
        <v>#N/A</v>
      </c>
    </row>
    <row r="5962" customFormat="false" ht="12.75" hidden="false" customHeight="false" outlineLevel="0" collapsed="false">
      <c r="D5962" s="144"/>
      <c r="E5962" s="144"/>
      <c r="F5962" s="149" t="e">
        <f aca="false">IF(REF_DT&lt;=LastDay,INDEX(IntraMonth_Buckets,MATCH($A5962,IntraSumMonths,0),1),INDEX(BucketTable,MATCH($A5962,SumMonths,0),1))</f>
        <v>#N/A</v>
      </c>
      <c r="G5962" s="144" t="e">
        <f aca="false">INDEX(Book_Type,MATCH($B5962,Book,0),1)</f>
        <v>#N/A</v>
      </c>
      <c r="H5962" s="144" t="e">
        <f aca="false">$F5962&amp;$C5962</f>
        <v>#N/A</v>
      </c>
    </row>
    <row r="5963" customFormat="false" ht="12.75" hidden="false" customHeight="false" outlineLevel="0" collapsed="false">
      <c r="D5963" s="144"/>
      <c r="E5963" s="144"/>
      <c r="F5963" s="149" t="e">
        <f aca="false">IF(REF_DT&lt;=LastDay,INDEX(IntraMonth_Buckets,MATCH($A5963,IntraSumMonths,0),1),INDEX(BucketTable,MATCH($A5963,SumMonths,0),1))</f>
        <v>#N/A</v>
      </c>
      <c r="G5963" s="144" t="e">
        <f aca="false">INDEX(Book_Type,MATCH($B5963,Book,0),1)</f>
        <v>#N/A</v>
      </c>
      <c r="H5963" s="144" t="e">
        <f aca="false">$F5963&amp;$C5963</f>
        <v>#N/A</v>
      </c>
    </row>
    <row r="5964" customFormat="false" ht="12.75" hidden="false" customHeight="false" outlineLevel="0" collapsed="false">
      <c r="D5964" s="144"/>
      <c r="E5964" s="144"/>
      <c r="F5964" s="149" t="e">
        <f aca="false">IF(REF_DT&lt;=LastDay,INDEX(IntraMonth_Buckets,MATCH($A5964,IntraSumMonths,0),1),INDEX(BucketTable,MATCH($A5964,SumMonths,0),1))</f>
        <v>#N/A</v>
      </c>
      <c r="G5964" s="144" t="e">
        <f aca="false">INDEX(Book_Type,MATCH($B5964,Book,0),1)</f>
        <v>#N/A</v>
      </c>
      <c r="H5964" s="144" t="e">
        <f aca="false">$F5964&amp;$C5964</f>
        <v>#N/A</v>
      </c>
    </row>
    <row r="5965" customFormat="false" ht="12.75" hidden="false" customHeight="false" outlineLevel="0" collapsed="false">
      <c r="D5965" s="144"/>
      <c r="E5965" s="144"/>
      <c r="F5965" s="149" t="e">
        <f aca="false">IF(REF_DT&lt;=LastDay,INDEX(IntraMonth_Buckets,MATCH($A5965,IntraSumMonths,0),1),INDEX(BucketTable,MATCH($A5965,SumMonths,0),1))</f>
        <v>#N/A</v>
      </c>
      <c r="G5965" s="144" t="e">
        <f aca="false">INDEX(Book_Type,MATCH($B5965,Book,0),1)</f>
        <v>#N/A</v>
      </c>
      <c r="H5965" s="144" t="e">
        <f aca="false">$F5965&amp;$C5965</f>
        <v>#N/A</v>
      </c>
    </row>
    <row r="5966" customFormat="false" ht="12.75" hidden="false" customHeight="false" outlineLevel="0" collapsed="false">
      <c r="D5966" s="144"/>
      <c r="E5966" s="144"/>
      <c r="F5966" s="149" t="e">
        <f aca="false">IF(REF_DT&lt;=LastDay,INDEX(IntraMonth_Buckets,MATCH($A5966,IntraSumMonths,0),1),INDEX(BucketTable,MATCH($A5966,SumMonths,0),1))</f>
        <v>#N/A</v>
      </c>
      <c r="G5966" s="144" t="e">
        <f aca="false">INDEX(Book_Type,MATCH($B5966,Book,0),1)</f>
        <v>#N/A</v>
      </c>
      <c r="H5966" s="144" t="e">
        <f aca="false">$F5966&amp;$C5966</f>
        <v>#N/A</v>
      </c>
    </row>
    <row r="5967" customFormat="false" ht="12.75" hidden="false" customHeight="false" outlineLevel="0" collapsed="false">
      <c r="D5967" s="144"/>
      <c r="E5967" s="144"/>
      <c r="F5967" s="149" t="e">
        <f aca="false">IF(REF_DT&lt;=LastDay,INDEX(IntraMonth_Buckets,MATCH($A5967,IntraSumMonths,0),1),INDEX(BucketTable,MATCH($A5967,SumMonths,0),1))</f>
        <v>#N/A</v>
      </c>
      <c r="G5967" s="144" t="e">
        <f aca="false">INDEX(Book_Type,MATCH($B5967,Book,0),1)</f>
        <v>#N/A</v>
      </c>
      <c r="H5967" s="144" t="e">
        <f aca="false">$F5967&amp;$C5967</f>
        <v>#N/A</v>
      </c>
    </row>
    <row r="5968" customFormat="false" ht="12.75" hidden="false" customHeight="false" outlineLevel="0" collapsed="false">
      <c r="D5968" s="144"/>
      <c r="E5968" s="144"/>
      <c r="F5968" s="149" t="e">
        <f aca="false">IF(REF_DT&lt;=LastDay,INDEX(IntraMonth_Buckets,MATCH($A5968,IntraSumMonths,0),1),INDEX(BucketTable,MATCH($A5968,SumMonths,0),1))</f>
        <v>#N/A</v>
      </c>
      <c r="G5968" s="144" t="e">
        <f aca="false">INDEX(Book_Type,MATCH($B5968,Book,0),1)</f>
        <v>#N/A</v>
      </c>
      <c r="H5968" s="144" t="e">
        <f aca="false">$F5968&amp;$C5968</f>
        <v>#N/A</v>
      </c>
    </row>
    <row r="5969" customFormat="false" ht="12.75" hidden="false" customHeight="false" outlineLevel="0" collapsed="false">
      <c r="D5969" s="144"/>
      <c r="E5969" s="144"/>
      <c r="F5969" s="149" t="e">
        <f aca="false">IF(REF_DT&lt;=LastDay,INDEX(IntraMonth_Buckets,MATCH($A5969,IntraSumMonths,0),1),INDEX(BucketTable,MATCH($A5969,SumMonths,0),1))</f>
        <v>#N/A</v>
      </c>
      <c r="G5969" s="144" t="e">
        <f aca="false">INDEX(Book_Type,MATCH($B5969,Book,0),1)</f>
        <v>#N/A</v>
      </c>
      <c r="H5969" s="144" t="e">
        <f aca="false">$F5969&amp;$C5969</f>
        <v>#N/A</v>
      </c>
    </row>
    <row r="5970" customFormat="false" ht="12.75" hidden="false" customHeight="false" outlineLevel="0" collapsed="false">
      <c r="D5970" s="144"/>
      <c r="E5970" s="144"/>
      <c r="F5970" s="149" t="e">
        <f aca="false">IF(REF_DT&lt;=LastDay,INDEX(IntraMonth_Buckets,MATCH($A5970,IntraSumMonths,0),1),INDEX(BucketTable,MATCH($A5970,SumMonths,0),1))</f>
        <v>#N/A</v>
      </c>
      <c r="G5970" s="144" t="e">
        <f aca="false">INDEX(Book_Type,MATCH($B5970,Book,0),1)</f>
        <v>#N/A</v>
      </c>
      <c r="H5970" s="144" t="e">
        <f aca="false">$F5970&amp;$C5970</f>
        <v>#N/A</v>
      </c>
    </row>
    <row r="5971" customFormat="false" ht="12.75" hidden="false" customHeight="false" outlineLevel="0" collapsed="false">
      <c r="D5971" s="144"/>
      <c r="E5971" s="144"/>
      <c r="F5971" s="149" t="e">
        <f aca="false">IF(REF_DT&lt;=LastDay,INDEX(IntraMonth_Buckets,MATCH($A5971,IntraSumMonths,0),1),INDEX(BucketTable,MATCH($A5971,SumMonths,0),1))</f>
        <v>#N/A</v>
      </c>
      <c r="G5971" s="144" t="e">
        <f aca="false">INDEX(Book_Type,MATCH($B5971,Book,0),1)</f>
        <v>#N/A</v>
      </c>
      <c r="H5971" s="144" t="e">
        <f aca="false">$F5971&amp;$C5971</f>
        <v>#N/A</v>
      </c>
    </row>
    <row r="5972" customFormat="false" ht="12.75" hidden="false" customHeight="false" outlineLevel="0" collapsed="false">
      <c r="D5972" s="144"/>
      <c r="E5972" s="144"/>
      <c r="F5972" s="149" t="e">
        <f aca="false">IF(REF_DT&lt;=LastDay,INDEX(IntraMonth_Buckets,MATCH($A5972,IntraSumMonths,0),1),INDEX(BucketTable,MATCH($A5972,SumMonths,0),1))</f>
        <v>#N/A</v>
      </c>
      <c r="G5972" s="144" t="e">
        <f aca="false">INDEX(Book_Type,MATCH($B5972,Book,0),1)</f>
        <v>#N/A</v>
      </c>
      <c r="H5972" s="144" t="e">
        <f aca="false">$F5972&amp;$C5972</f>
        <v>#N/A</v>
      </c>
    </row>
    <row r="5973" customFormat="false" ht="12.75" hidden="false" customHeight="false" outlineLevel="0" collapsed="false">
      <c r="D5973" s="144"/>
      <c r="E5973" s="144"/>
      <c r="F5973" s="149" t="e">
        <f aca="false">IF(REF_DT&lt;=LastDay,INDEX(IntraMonth_Buckets,MATCH($A5973,IntraSumMonths,0),1),INDEX(BucketTable,MATCH($A5973,SumMonths,0),1))</f>
        <v>#N/A</v>
      </c>
      <c r="G5973" s="144" t="e">
        <f aca="false">INDEX(Book_Type,MATCH($B5973,Book,0),1)</f>
        <v>#N/A</v>
      </c>
      <c r="H5973" s="144" t="e">
        <f aca="false">$F5973&amp;$C5973</f>
        <v>#N/A</v>
      </c>
    </row>
    <row r="5974" customFormat="false" ht="12.75" hidden="false" customHeight="false" outlineLevel="0" collapsed="false">
      <c r="D5974" s="144"/>
      <c r="E5974" s="144"/>
      <c r="F5974" s="149" t="e">
        <f aca="false">IF(REF_DT&lt;=LastDay,INDEX(IntraMonth_Buckets,MATCH($A5974,IntraSumMonths,0),1),INDEX(BucketTable,MATCH($A5974,SumMonths,0),1))</f>
        <v>#N/A</v>
      </c>
      <c r="G5974" s="144" t="e">
        <f aca="false">INDEX(Book_Type,MATCH($B5974,Book,0),1)</f>
        <v>#N/A</v>
      </c>
      <c r="H5974" s="144" t="e">
        <f aca="false">$F5974&amp;$C5974</f>
        <v>#N/A</v>
      </c>
    </row>
    <row r="5975" customFormat="false" ht="12.75" hidden="false" customHeight="false" outlineLevel="0" collapsed="false">
      <c r="D5975" s="144"/>
      <c r="E5975" s="144"/>
      <c r="F5975" s="149" t="e">
        <f aca="false">IF(REF_DT&lt;=LastDay,INDEX(IntraMonth_Buckets,MATCH($A5975,IntraSumMonths,0),1),INDEX(BucketTable,MATCH($A5975,SumMonths,0),1))</f>
        <v>#N/A</v>
      </c>
      <c r="G5975" s="144" t="e">
        <f aca="false">INDEX(Book_Type,MATCH($B5975,Book,0),1)</f>
        <v>#N/A</v>
      </c>
      <c r="H5975" s="144" t="e">
        <f aca="false">$F5975&amp;$C5975</f>
        <v>#N/A</v>
      </c>
    </row>
    <row r="5976" customFormat="false" ht="12.75" hidden="false" customHeight="false" outlineLevel="0" collapsed="false">
      <c r="D5976" s="144"/>
      <c r="E5976" s="144"/>
      <c r="F5976" s="149" t="e">
        <f aca="false">IF(REF_DT&lt;=LastDay,INDEX(IntraMonth_Buckets,MATCH($A5976,IntraSumMonths,0),1),INDEX(BucketTable,MATCH($A5976,SumMonths,0),1))</f>
        <v>#N/A</v>
      </c>
      <c r="G5976" s="144" t="e">
        <f aca="false">INDEX(Book_Type,MATCH($B5976,Book,0),1)</f>
        <v>#N/A</v>
      </c>
      <c r="H5976" s="144" t="e">
        <f aca="false">$F5976&amp;$C5976</f>
        <v>#N/A</v>
      </c>
    </row>
    <row r="5977" customFormat="false" ht="12.75" hidden="false" customHeight="false" outlineLevel="0" collapsed="false">
      <c r="D5977" s="144"/>
      <c r="E5977" s="144"/>
      <c r="F5977" s="149" t="e">
        <f aca="false">IF(REF_DT&lt;=LastDay,INDEX(IntraMonth_Buckets,MATCH($A5977,IntraSumMonths,0),1),INDEX(BucketTable,MATCH($A5977,SumMonths,0),1))</f>
        <v>#N/A</v>
      </c>
      <c r="G5977" s="144" t="e">
        <f aca="false">INDEX(Book_Type,MATCH($B5977,Book,0),1)</f>
        <v>#N/A</v>
      </c>
      <c r="H5977" s="144" t="e">
        <f aca="false">$F5977&amp;$C5977</f>
        <v>#N/A</v>
      </c>
    </row>
    <row r="5978" customFormat="false" ht="12.75" hidden="false" customHeight="false" outlineLevel="0" collapsed="false">
      <c r="D5978" s="144"/>
      <c r="E5978" s="144"/>
      <c r="F5978" s="149" t="e">
        <f aca="false">IF(REF_DT&lt;=LastDay,INDEX(IntraMonth_Buckets,MATCH($A5978,IntraSumMonths,0),1),INDEX(BucketTable,MATCH($A5978,SumMonths,0),1))</f>
        <v>#N/A</v>
      </c>
      <c r="G5978" s="144" t="e">
        <f aca="false">INDEX(Book_Type,MATCH($B5978,Book,0),1)</f>
        <v>#N/A</v>
      </c>
      <c r="H5978" s="144" t="e">
        <f aca="false">$F5978&amp;$C5978</f>
        <v>#N/A</v>
      </c>
    </row>
    <row r="5979" customFormat="false" ht="12.75" hidden="false" customHeight="false" outlineLevel="0" collapsed="false">
      <c r="D5979" s="144"/>
      <c r="E5979" s="144"/>
      <c r="F5979" s="149" t="e">
        <f aca="false">IF(REF_DT&lt;=LastDay,INDEX(IntraMonth_Buckets,MATCH($A5979,IntraSumMonths,0),1),INDEX(BucketTable,MATCH($A5979,SumMonths,0),1))</f>
        <v>#N/A</v>
      </c>
      <c r="G5979" s="144" t="e">
        <f aca="false">INDEX(Book_Type,MATCH($B5979,Book,0),1)</f>
        <v>#N/A</v>
      </c>
      <c r="H5979" s="144" t="e">
        <f aca="false">$F5979&amp;$C5979</f>
        <v>#N/A</v>
      </c>
    </row>
    <row r="5980" customFormat="false" ht="12.75" hidden="false" customHeight="false" outlineLevel="0" collapsed="false">
      <c r="D5980" s="144"/>
      <c r="E5980" s="144"/>
      <c r="F5980" s="149" t="e">
        <f aca="false">IF(REF_DT&lt;=LastDay,INDEX(IntraMonth_Buckets,MATCH($A5980,IntraSumMonths,0),1),INDEX(BucketTable,MATCH($A5980,SumMonths,0),1))</f>
        <v>#N/A</v>
      </c>
      <c r="G5980" s="144" t="e">
        <f aca="false">INDEX(Book_Type,MATCH($B5980,Book,0),1)</f>
        <v>#N/A</v>
      </c>
      <c r="H5980" s="144" t="e">
        <f aca="false">$F5980&amp;$C5980</f>
        <v>#N/A</v>
      </c>
    </row>
    <row r="5981" customFormat="false" ht="12.75" hidden="false" customHeight="false" outlineLevel="0" collapsed="false">
      <c r="D5981" s="144"/>
      <c r="E5981" s="144"/>
      <c r="F5981" s="149" t="e">
        <f aca="false">IF(REF_DT&lt;=LastDay,INDEX(IntraMonth_Buckets,MATCH($A5981,IntraSumMonths,0),1),INDEX(BucketTable,MATCH($A5981,SumMonths,0),1))</f>
        <v>#N/A</v>
      </c>
      <c r="G5981" s="144" t="e">
        <f aca="false">INDEX(Book_Type,MATCH($B5981,Book,0),1)</f>
        <v>#N/A</v>
      </c>
      <c r="H5981" s="144" t="e">
        <f aca="false">$F5981&amp;$C5981</f>
        <v>#N/A</v>
      </c>
    </row>
    <row r="5982" customFormat="false" ht="12.75" hidden="false" customHeight="false" outlineLevel="0" collapsed="false">
      <c r="D5982" s="144"/>
      <c r="E5982" s="144"/>
      <c r="F5982" s="149" t="e">
        <f aca="false">IF(REF_DT&lt;=LastDay,INDEX(IntraMonth_Buckets,MATCH($A5982,IntraSumMonths,0),1),INDEX(BucketTable,MATCH($A5982,SumMonths,0),1))</f>
        <v>#N/A</v>
      </c>
      <c r="G5982" s="144" t="e">
        <f aca="false">INDEX(Book_Type,MATCH($B5982,Book,0),1)</f>
        <v>#N/A</v>
      </c>
      <c r="H5982" s="144" t="e">
        <f aca="false">$F5982&amp;$C5982</f>
        <v>#N/A</v>
      </c>
    </row>
    <row r="5983" customFormat="false" ht="12.75" hidden="false" customHeight="false" outlineLevel="0" collapsed="false">
      <c r="D5983" s="144"/>
      <c r="E5983" s="144"/>
      <c r="F5983" s="149" t="e">
        <f aca="false">IF(REF_DT&lt;=LastDay,INDEX(IntraMonth_Buckets,MATCH($A5983,IntraSumMonths,0),1),INDEX(BucketTable,MATCH($A5983,SumMonths,0),1))</f>
        <v>#N/A</v>
      </c>
      <c r="G5983" s="144" t="e">
        <f aca="false">INDEX(Book_Type,MATCH($B5983,Book,0),1)</f>
        <v>#N/A</v>
      </c>
      <c r="H5983" s="144" t="e">
        <f aca="false">$F5983&amp;$C5983</f>
        <v>#N/A</v>
      </c>
    </row>
    <row r="5984" customFormat="false" ht="12.75" hidden="false" customHeight="false" outlineLevel="0" collapsed="false">
      <c r="D5984" s="144"/>
      <c r="E5984" s="144"/>
      <c r="F5984" s="149" t="e">
        <f aca="false">IF(REF_DT&lt;=LastDay,INDEX(IntraMonth_Buckets,MATCH($A5984,IntraSumMonths,0),1),INDEX(BucketTable,MATCH($A5984,SumMonths,0),1))</f>
        <v>#N/A</v>
      </c>
      <c r="G5984" s="144" t="e">
        <f aca="false">INDEX(Book_Type,MATCH($B5984,Book,0),1)</f>
        <v>#N/A</v>
      </c>
      <c r="H5984" s="144" t="e">
        <f aca="false">$F5984&amp;$C5984</f>
        <v>#N/A</v>
      </c>
    </row>
    <row r="5985" customFormat="false" ht="12.75" hidden="false" customHeight="false" outlineLevel="0" collapsed="false">
      <c r="D5985" s="144"/>
      <c r="E5985" s="144"/>
      <c r="F5985" s="149" t="e">
        <f aca="false">IF(REF_DT&lt;=LastDay,INDEX(IntraMonth_Buckets,MATCH($A5985,IntraSumMonths,0),1),INDEX(BucketTable,MATCH($A5985,SumMonths,0),1))</f>
        <v>#N/A</v>
      </c>
      <c r="G5985" s="144" t="e">
        <f aca="false">INDEX(Book_Type,MATCH($B5985,Book,0),1)</f>
        <v>#N/A</v>
      </c>
      <c r="H5985" s="144" t="e">
        <f aca="false">$F5985&amp;$C5985</f>
        <v>#N/A</v>
      </c>
    </row>
    <row r="5986" customFormat="false" ht="12.75" hidden="false" customHeight="false" outlineLevel="0" collapsed="false">
      <c r="D5986" s="144"/>
      <c r="E5986" s="144"/>
      <c r="F5986" s="149" t="e">
        <f aca="false">IF(REF_DT&lt;=LastDay,INDEX(IntraMonth_Buckets,MATCH($A5986,IntraSumMonths,0),1),INDEX(BucketTable,MATCH($A5986,SumMonths,0),1))</f>
        <v>#N/A</v>
      </c>
      <c r="G5986" s="144" t="e">
        <f aca="false">INDEX(Book_Type,MATCH($B5986,Book,0),1)</f>
        <v>#N/A</v>
      </c>
      <c r="H5986" s="144" t="e">
        <f aca="false">$F5986&amp;$C5986</f>
        <v>#N/A</v>
      </c>
    </row>
    <row r="5987" customFormat="false" ht="12.75" hidden="false" customHeight="false" outlineLevel="0" collapsed="false">
      <c r="D5987" s="144"/>
      <c r="E5987" s="144"/>
      <c r="F5987" s="149" t="e">
        <f aca="false">IF(REF_DT&lt;=LastDay,INDEX(IntraMonth_Buckets,MATCH($A5987,IntraSumMonths,0),1),INDEX(BucketTable,MATCH($A5987,SumMonths,0),1))</f>
        <v>#N/A</v>
      </c>
      <c r="G5987" s="144" t="e">
        <f aca="false">INDEX(Book_Type,MATCH($B5987,Book,0),1)</f>
        <v>#N/A</v>
      </c>
      <c r="H5987" s="144" t="e">
        <f aca="false">$F5987&amp;$C5987</f>
        <v>#N/A</v>
      </c>
    </row>
    <row r="5988" customFormat="false" ht="12.75" hidden="false" customHeight="false" outlineLevel="0" collapsed="false">
      <c r="D5988" s="144"/>
      <c r="E5988" s="144"/>
      <c r="F5988" s="149" t="e">
        <f aca="false">IF(REF_DT&lt;=LastDay,INDEX(IntraMonth_Buckets,MATCH($A5988,IntraSumMonths,0),1),INDEX(BucketTable,MATCH($A5988,SumMonths,0),1))</f>
        <v>#N/A</v>
      </c>
      <c r="G5988" s="144" t="e">
        <f aca="false">INDEX(Book_Type,MATCH($B5988,Book,0),1)</f>
        <v>#N/A</v>
      </c>
      <c r="H5988" s="144" t="e">
        <f aca="false">$F5988&amp;$C5988</f>
        <v>#N/A</v>
      </c>
    </row>
    <row r="5989" customFormat="false" ht="12.75" hidden="false" customHeight="false" outlineLevel="0" collapsed="false">
      <c r="D5989" s="144"/>
      <c r="E5989" s="144"/>
      <c r="F5989" s="149" t="e">
        <f aca="false">IF(REF_DT&lt;=LastDay,INDEX(IntraMonth_Buckets,MATCH($A5989,IntraSumMonths,0),1),INDEX(BucketTable,MATCH($A5989,SumMonths,0),1))</f>
        <v>#N/A</v>
      </c>
      <c r="G5989" s="144" t="e">
        <f aca="false">INDEX(Book_Type,MATCH($B5989,Book,0),1)</f>
        <v>#N/A</v>
      </c>
      <c r="H5989" s="144" t="e">
        <f aca="false">$F5989&amp;$C5989</f>
        <v>#N/A</v>
      </c>
    </row>
    <row r="5990" customFormat="false" ht="12.75" hidden="false" customHeight="false" outlineLevel="0" collapsed="false">
      <c r="D5990" s="144"/>
      <c r="E5990" s="144"/>
      <c r="F5990" s="149" t="e">
        <f aca="false">IF(REF_DT&lt;=LastDay,INDEX(IntraMonth_Buckets,MATCH($A5990,IntraSumMonths,0),1),INDEX(BucketTable,MATCH($A5990,SumMonths,0),1))</f>
        <v>#N/A</v>
      </c>
      <c r="G5990" s="144" t="e">
        <f aca="false">INDEX(Book_Type,MATCH($B5990,Book,0),1)</f>
        <v>#N/A</v>
      </c>
      <c r="H5990" s="144" t="e">
        <f aca="false">$F5990&amp;$C5990</f>
        <v>#N/A</v>
      </c>
    </row>
    <row r="5991" customFormat="false" ht="12.75" hidden="false" customHeight="false" outlineLevel="0" collapsed="false">
      <c r="D5991" s="144"/>
      <c r="E5991" s="144"/>
      <c r="F5991" s="149" t="e">
        <f aca="false">IF(REF_DT&lt;=LastDay,INDEX(IntraMonth_Buckets,MATCH($A5991,IntraSumMonths,0),1),INDEX(BucketTable,MATCH($A5991,SumMonths,0),1))</f>
        <v>#N/A</v>
      </c>
      <c r="G5991" s="144" t="e">
        <f aca="false">INDEX(Book_Type,MATCH($B5991,Book,0),1)</f>
        <v>#N/A</v>
      </c>
      <c r="H5991" s="144" t="e">
        <f aca="false">$F5991&amp;$C5991</f>
        <v>#N/A</v>
      </c>
    </row>
    <row r="5992" customFormat="false" ht="12.75" hidden="false" customHeight="false" outlineLevel="0" collapsed="false">
      <c r="D5992" s="144"/>
      <c r="E5992" s="144"/>
      <c r="F5992" s="149" t="e">
        <f aca="false">IF(REF_DT&lt;=LastDay,INDEX(IntraMonth_Buckets,MATCH($A5992,IntraSumMonths,0),1),INDEX(BucketTable,MATCH($A5992,SumMonths,0),1))</f>
        <v>#N/A</v>
      </c>
      <c r="G5992" s="144" t="e">
        <f aca="false">INDEX(Book_Type,MATCH($B5992,Book,0),1)</f>
        <v>#N/A</v>
      </c>
      <c r="H5992" s="144" t="e">
        <f aca="false">$F5992&amp;$C5992</f>
        <v>#N/A</v>
      </c>
    </row>
    <row r="5993" customFormat="false" ht="12.75" hidden="false" customHeight="false" outlineLevel="0" collapsed="false">
      <c r="D5993" s="144"/>
      <c r="E5993" s="144"/>
      <c r="F5993" s="149" t="e">
        <f aca="false">IF(REF_DT&lt;=LastDay,INDEX(IntraMonth_Buckets,MATCH($A5993,IntraSumMonths,0),1),INDEX(BucketTable,MATCH($A5993,SumMonths,0),1))</f>
        <v>#N/A</v>
      </c>
      <c r="G5993" s="144" t="e">
        <f aca="false">INDEX(Book_Type,MATCH($B5993,Book,0),1)</f>
        <v>#N/A</v>
      </c>
      <c r="H5993" s="144" t="e">
        <f aca="false">$F5993&amp;$C5993</f>
        <v>#N/A</v>
      </c>
    </row>
    <row r="5994" customFormat="false" ht="12.75" hidden="false" customHeight="false" outlineLevel="0" collapsed="false">
      <c r="D5994" s="144"/>
      <c r="E5994" s="144"/>
      <c r="F5994" s="149" t="e">
        <f aca="false">IF(REF_DT&lt;=LastDay,INDEX(IntraMonth_Buckets,MATCH($A5994,IntraSumMonths,0),1),INDEX(BucketTable,MATCH($A5994,SumMonths,0),1))</f>
        <v>#N/A</v>
      </c>
      <c r="G5994" s="144" t="e">
        <f aca="false">INDEX(Book_Type,MATCH($B5994,Book,0),1)</f>
        <v>#N/A</v>
      </c>
      <c r="H5994" s="144" t="e">
        <f aca="false">$F5994&amp;$C5994</f>
        <v>#N/A</v>
      </c>
    </row>
    <row r="5995" customFormat="false" ht="12.75" hidden="false" customHeight="false" outlineLevel="0" collapsed="false">
      <c r="D5995" s="144"/>
      <c r="E5995" s="144"/>
      <c r="F5995" s="149" t="e">
        <f aca="false">IF(REF_DT&lt;=LastDay,INDEX(IntraMonth_Buckets,MATCH($A5995,IntraSumMonths,0),1),INDEX(BucketTable,MATCH($A5995,SumMonths,0),1))</f>
        <v>#N/A</v>
      </c>
      <c r="G5995" s="144" t="e">
        <f aca="false">INDEX(Book_Type,MATCH($B5995,Book,0),1)</f>
        <v>#N/A</v>
      </c>
      <c r="H5995" s="144" t="e">
        <f aca="false">$F5995&amp;$C5995</f>
        <v>#N/A</v>
      </c>
    </row>
    <row r="5996" customFormat="false" ht="12.75" hidden="false" customHeight="false" outlineLevel="0" collapsed="false">
      <c r="D5996" s="144"/>
      <c r="E5996" s="144"/>
      <c r="F5996" s="149" t="e">
        <f aca="false">IF(REF_DT&lt;=LastDay,INDEX(IntraMonth_Buckets,MATCH($A5996,IntraSumMonths,0),1),INDEX(BucketTable,MATCH($A5996,SumMonths,0),1))</f>
        <v>#N/A</v>
      </c>
      <c r="G5996" s="144" t="e">
        <f aca="false">INDEX(Book_Type,MATCH($B5996,Book,0),1)</f>
        <v>#N/A</v>
      </c>
      <c r="H5996" s="144" t="e">
        <f aca="false">$F5996&amp;$C5996</f>
        <v>#N/A</v>
      </c>
    </row>
    <row r="5997" customFormat="false" ht="12.75" hidden="false" customHeight="false" outlineLevel="0" collapsed="false">
      <c r="D5997" s="144"/>
      <c r="E5997" s="144"/>
      <c r="F5997" s="149" t="e">
        <f aca="false">IF(REF_DT&lt;=LastDay,INDEX(IntraMonth_Buckets,MATCH($A5997,IntraSumMonths,0),1),INDEX(BucketTable,MATCH($A5997,SumMonths,0),1))</f>
        <v>#N/A</v>
      </c>
      <c r="G5997" s="144" t="e">
        <f aca="false">INDEX(Book_Type,MATCH($B5997,Book,0),1)</f>
        <v>#N/A</v>
      </c>
      <c r="H5997" s="144" t="e">
        <f aca="false">$F5997&amp;$C5997</f>
        <v>#N/A</v>
      </c>
    </row>
    <row r="5998" customFormat="false" ht="12.75" hidden="false" customHeight="false" outlineLevel="0" collapsed="false">
      <c r="D5998" s="144"/>
      <c r="E5998" s="144"/>
      <c r="F5998" s="149" t="e">
        <f aca="false">IF(REF_DT&lt;=LastDay,INDEX(IntraMonth_Buckets,MATCH($A5998,IntraSumMonths,0),1),INDEX(BucketTable,MATCH($A5998,SumMonths,0),1))</f>
        <v>#N/A</v>
      </c>
      <c r="G5998" s="144" t="e">
        <f aca="false">INDEX(Book_Type,MATCH($B5998,Book,0),1)</f>
        <v>#N/A</v>
      </c>
      <c r="H5998" s="144" t="e">
        <f aca="false">$F5998&amp;$C5998</f>
        <v>#N/A</v>
      </c>
    </row>
    <row r="5999" customFormat="false" ht="12.75" hidden="false" customHeight="false" outlineLevel="0" collapsed="false">
      <c r="D5999" s="144"/>
      <c r="E5999" s="144"/>
      <c r="F5999" s="149" t="e">
        <f aca="false">IF(REF_DT&lt;=LastDay,INDEX(IntraMonth_Buckets,MATCH($A5999,IntraSumMonths,0),1),INDEX(BucketTable,MATCH($A5999,SumMonths,0),1))</f>
        <v>#N/A</v>
      </c>
      <c r="G5999" s="144" t="e">
        <f aca="false">INDEX(Book_Type,MATCH($B5999,Book,0),1)</f>
        <v>#N/A</v>
      </c>
      <c r="H5999" s="144" t="e">
        <f aca="false">$F5999&amp;$C5999</f>
        <v>#N/A</v>
      </c>
    </row>
    <row r="6000" customFormat="false" ht="12.75" hidden="false" customHeight="false" outlineLevel="0" collapsed="false">
      <c r="D6000" s="144"/>
      <c r="E6000" s="144"/>
      <c r="F6000" s="149" t="e">
        <f aca="false">IF(REF_DT&lt;=LastDay,INDEX(IntraMonth_Buckets,MATCH($A6000,IntraSumMonths,0),1),INDEX(BucketTable,MATCH($A6000,SumMonths,0),1))</f>
        <v>#N/A</v>
      </c>
      <c r="G6000" s="144" t="e">
        <f aca="false">INDEX(Book_Type,MATCH($B6000,Book,0),1)</f>
        <v>#N/A</v>
      </c>
      <c r="H6000" s="144" t="e">
        <f aca="false">$F6000&amp;$C6000</f>
        <v>#N/A</v>
      </c>
    </row>
    <row r="6001" customFormat="false" ht="12.75" hidden="false" customHeight="false" outlineLevel="0" collapsed="false">
      <c r="D6001" s="144"/>
      <c r="E6001" s="144"/>
      <c r="F6001" s="149" t="e">
        <f aca="false">IF(REF_DT&lt;=LastDay,INDEX(IntraMonth_Buckets,MATCH($A6001,IntraSumMonths,0),1),INDEX(BucketTable,MATCH($A6001,SumMonths,0),1))</f>
        <v>#N/A</v>
      </c>
      <c r="G6001" s="144" t="e">
        <f aca="false">INDEX(Book_Type,MATCH($B6001,Book,0),1)</f>
        <v>#N/A</v>
      </c>
      <c r="H6001" s="144" t="e">
        <f aca="false">$F6001&amp;$C6001</f>
        <v>#N/A</v>
      </c>
    </row>
    <row r="6002" customFormat="false" ht="12.75" hidden="false" customHeight="false" outlineLevel="0" collapsed="false">
      <c r="D6002" s="144"/>
      <c r="E6002" s="144"/>
      <c r="F6002" s="149" t="e">
        <f aca="false">IF(REF_DT&lt;=LastDay,INDEX(IntraMonth_Buckets,MATCH($A6002,IntraSumMonths,0),1),INDEX(BucketTable,MATCH($A6002,SumMonths,0),1))</f>
        <v>#N/A</v>
      </c>
      <c r="G6002" s="144" t="e">
        <f aca="false">INDEX(Book_Type,MATCH($B6002,Book,0),1)</f>
        <v>#N/A</v>
      </c>
      <c r="H6002" s="144" t="e">
        <f aca="false">$F6002&amp;$C6002</f>
        <v>#N/A</v>
      </c>
    </row>
    <row r="6003" customFormat="false" ht="12.75" hidden="false" customHeight="false" outlineLevel="0" collapsed="false">
      <c r="D6003" s="144"/>
      <c r="E6003" s="144"/>
      <c r="F6003" s="149" t="e">
        <f aca="false">IF(REF_DT&lt;=LastDay,INDEX(IntraMonth_Buckets,MATCH($A6003,IntraSumMonths,0),1),INDEX(BucketTable,MATCH($A6003,SumMonths,0),1))</f>
        <v>#N/A</v>
      </c>
      <c r="G6003" s="144" t="e">
        <f aca="false">INDEX(Book_Type,MATCH($B6003,Book,0),1)</f>
        <v>#N/A</v>
      </c>
      <c r="H6003" s="144" t="e">
        <f aca="false">$F6003&amp;$C6003</f>
        <v>#N/A</v>
      </c>
    </row>
    <row r="6004" customFormat="false" ht="12.75" hidden="false" customHeight="false" outlineLevel="0" collapsed="false">
      <c r="D6004" s="144"/>
      <c r="E6004" s="144"/>
      <c r="F6004" s="149" t="e">
        <f aca="false">IF(REF_DT&lt;=LastDay,INDEX(IntraMonth_Buckets,MATCH($A6004,IntraSumMonths,0),1),INDEX(BucketTable,MATCH($A6004,SumMonths,0),1))</f>
        <v>#N/A</v>
      </c>
      <c r="G6004" s="144" t="e">
        <f aca="false">INDEX(Book_Type,MATCH($B6004,Book,0),1)</f>
        <v>#N/A</v>
      </c>
      <c r="H6004" s="144" t="e">
        <f aca="false">$F6004&amp;$C6004</f>
        <v>#N/A</v>
      </c>
    </row>
    <row r="6005" customFormat="false" ht="12.75" hidden="false" customHeight="false" outlineLevel="0" collapsed="false">
      <c r="D6005" s="144"/>
      <c r="E6005" s="144"/>
      <c r="F6005" s="149" t="e">
        <f aca="false">IF(REF_DT&lt;=LastDay,INDEX(IntraMonth_Buckets,MATCH($A6005,IntraSumMonths,0),1),INDEX(BucketTable,MATCH($A6005,SumMonths,0),1))</f>
        <v>#N/A</v>
      </c>
      <c r="G6005" s="144" t="e">
        <f aca="false">INDEX(Book_Type,MATCH($B6005,Book,0),1)</f>
        <v>#N/A</v>
      </c>
      <c r="H6005" s="144" t="e">
        <f aca="false">$F6005&amp;$C6005</f>
        <v>#N/A</v>
      </c>
    </row>
    <row r="6006" customFormat="false" ht="12.75" hidden="false" customHeight="false" outlineLevel="0" collapsed="false">
      <c r="D6006" s="144"/>
      <c r="E6006" s="144"/>
      <c r="F6006" s="149" t="e">
        <f aca="false">IF(REF_DT&lt;=LastDay,INDEX(IntraMonth_Buckets,MATCH($A6006,IntraSumMonths,0),1),INDEX(BucketTable,MATCH($A6006,SumMonths,0),1))</f>
        <v>#N/A</v>
      </c>
      <c r="G6006" s="144" t="e">
        <f aca="false">INDEX(Book_Type,MATCH($B6006,Book,0),1)</f>
        <v>#N/A</v>
      </c>
      <c r="H6006" s="144" t="e">
        <f aca="false">$F6006&amp;$C6006</f>
        <v>#N/A</v>
      </c>
    </row>
    <row r="6007" customFormat="false" ht="12.75" hidden="false" customHeight="false" outlineLevel="0" collapsed="false">
      <c r="D6007" s="144"/>
      <c r="E6007" s="144"/>
      <c r="F6007" s="149" t="e">
        <f aca="false">IF(REF_DT&lt;=LastDay,INDEX(IntraMonth_Buckets,MATCH($A6007,IntraSumMonths,0),1),INDEX(BucketTable,MATCH($A6007,SumMonths,0),1))</f>
        <v>#N/A</v>
      </c>
      <c r="G6007" s="144" t="e">
        <f aca="false">INDEX(Book_Type,MATCH($B6007,Book,0),1)</f>
        <v>#N/A</v>
      </c>
      <c r="H6007" s="144" t="e">
        <f aca="false">$F6007&amp;$C6007</f>
        <v>#N/A</v>
      </c>
    </row>
    <row r="6008" customFormat="false" ht="12.75" hidden="false" customHeight="false" outlineLevel="0" collapsed="false">
      <c r="D6008" s="144"/>
      <c r="E6008" s="144"/>
      <c r="F6008" s="149" t="e">
        <f aca="false">IF(REF_DT&lt;=LastDay,INDEX(IntraMonth_Buckets,MATCH($A6008,IntraSumMonths,0),1),INDEX(BucketTable,MATCH($A6008,SumMonths,0),1))</f>
        <v>#N/A</v>
      </c>
      <c r="G6008" s="144" t="e">
        <f aca="false">INDEX(Book_Type,MATCH($B6008,Book,0),1)</f>
        <v>#N/A</v>
      </c>
      <c r="H6008" s="144" t="e">
        <f aca="false">$F6008&amp;$C6008</f>
        <v>#N/A</v>
      </c>
    </row>
    <row r="6009" customFormat="false" ht="12.75" hidden="false" customHeight="false" outlineLevel="0" collapsed="false">
      <c r="D6009" s="144"/>
      <c r="E6009" s="144"/>
      <c r="F6009" s="149" t="e">
        <f aca="false">IF(REF_DT&lt;=LastDay,INDEX(IntraMonth_Buckets,MATCH($A6009,IntraSumMonths,0),1),INDEX(BucketTable,MATCH($A6009,SumMonths,0),1))</f>
        <v>#N/A</v>
      </c>
      <c r="G6009" s="144" t="e">
        <f aca="false">INDEX(Book_Type,MATCH($B6009,Book,0),1)</f>
        <v>#N/A</v>
      </c>
      <c r="H6009" s="144" t="e">
        <f aca="false">$F6009&amp;$C6009</f>
        <v>#N/A</v>
      </c>
    </row>
    <row r="6010" customFormat="false" ht="12.75" hidden="false" customHeight="false" outlineLevel="0" collapsed="false">
      <c r="D6010" s="144"/>
      <c r="E6010" s="144"/>
      <c r="F6010" s="149" t="e">
        <f aca="false">IF(REF_DT&lt;=LastDay,INDEX(IntraMonth_Buckets,MATCH($A6010,IntraSumMonths,0),1),INDEX(BucketTable,MATCH($A6010,SumMonths,0),1))</f>
        <v>#N/A</v>
      </c>
      <c r="G6010" s="144" t="e">
        <f aca="false">INDEX(Book_Type,MATCH($B6010,Book,0),1)</f>
        <v>#N/A</v>
      </c>
      <c r="H6010" s="144" t="e">
        <f aca="false">$F6010&amp;$C6010</f>
        <v>#N/A</v>
      </c>
    </row>
    <row r="6011" customFormat="false" ht="12.75" hidden="false" customHeight="false" outlineLevel="0" collapsed="false">
      <c r="D6011" s="144"/>
      <c r="E6011" s="144"/>
      <c r="F6011" s="149" t="e">
        <f aca="false">IF(REF_DT&lt;=LastDay,INDEX(IntraMonth_Buckets,MATCH($A6011,IntraSumMonths,0),1),INDEX(BucketTable,MATCH($A6011,SumMonths,0),1))</f>
        <v>#N/A</v>
      </c>
      <c r="G6011" s="144" t="e">
        <f aca="false">INDEX(Book_Type,MATCH($B6011,Book,0),1)</f>
        <v>#N/A</v>
      </c>
      <c r="H6011" s="144" t="e">
        <f aca="false">$F6011&amp;$C6011</f>
        <v>#N/A</v>
      </c>
    </row>
    <row r="6012" customFormat="false" ht="12.75" hidden="false" customHeight="false" outlineLevel="0" collapsed="false">
      <c r="D6012" s="144"/>
      <c r="E6012" s="144"/>
      <c r="F6012" s="149" t="e">
        <f aca="false">IF(REF_DT&lt;=LastDay,INDEX(IntraMonth_Buckets,MATCH($A6012,IntraSumMonths,0),1),INDEX(BucketTable,MATCH($A6012,SumMonths,0),1))</f>
        <v>#N/A</v>
      </c>
      <c r="G6012" s="144" t="e">
        <f aca="false">INDEX(Book_Type,MATCH($B6012,Book,0),1)</f>
        <v>#N/A</v>
      </c>
      <c r="H6012" s="144" t="e">
        <f aca="false">$F6012&amp;$C6012</f>
        <v>#N/A</v>
      </c>
    </row>
    <row r="6013" customFormat="false" ht="12.75" hidden="false" customHeight="false" outlineLevel="0" collapsed="false">
      <c r="D6013" s="144"/>
      <c r="E6013" s="144"/>
      <c r="F6013" s="149" t="e">
        <f aca="false">IF(REF_DT&lt;=LastDay,INDEX(IntraMonth_Buckets,MATCH($A6013,IntraSumMonths,0),1),INDEX(BucketTable,MATCH($A6013,SumMonths,0),1))</f>
        <v>#N/A</v>
      </c>
      <c r="G6013" s="144" t="e">
        <f aca="false">INDEX(Book_Type,MATCH($B6013,Book,0),1)</f>
        <v>#N/A</v>
      </c>
      <c r="H6013" s="144" t="e">
        <f aca="false">$F6013&amp;$C6013</f>
        <v>#N/A</v>
      </c>
    </row>
    <row r="6014" customFormat="false" ht="12.75" hidden="false" customHeight="false" outlineLevel="0" collapsed="false">
      <c r="D6014" s="144"/>
      <c r="E6014" s="144"/>
      <c r="F6014" s="149" t="e">
        <f aca="false">IF(REF_DT&lt;=LastDay,INDEX(IntraMonth_Buckets,MATCH($A6014,IntraSumMonths,0),1),INDEX(BucketTable,MATCH($A6014,SumMonths,0),1))</f>
        <v>#N/A</v>
      </c>
      <c r="G6014" s="144" t="e">
        <f aca="false">INDEX(Book_Type,MATCH($B6014,Book,0),1)</f>
        <v>#N/A</v>
      </c>
      <c r="H6014" s="144" t="e">
        <f aca="false">$F6014&amp;$C6014</f>
        <v>#N/A</v>
      </c>
    </row>
    <row r="6015" customFormat="false" ht="12.75" hidden="false" customHeight="false" outlineLevel="0" collapsed="false">
      <c r="D6015" s="144"/>
      <c r="E6015" s="144"/>
      <c r="F6015" s="149" t="e">
        <f aca="false">IF(REF_DT&lt;=LastDay,INDEX(IntraMonth_Buckets,MATCH($A6015,IntraSumMonths,0),1),INDEX(BucketTable,MATCH($A6015,SumMonths,0),1))</f>
        <v>#N/A</v>
      </c>
      <c r="G6015" s="144" t="e">
        <f aca="false">INDEX(Book_Type,MATCH($B6015,Book,0),1)</f>
        <v>#N/A</v>
      </c>
      <c r="H6015" s="144" t="e">
        <f aca="false">$F6015&amp;$C6015</f>
        <v>#N/A</v>
      </c>
    </row>
    <row r="6016" customFormat="false" ht="12.75" hidden="false" customHeight="false" outlineLevel="0" collapsed="false">
      <c r="D6016" s="144"/>
      <c r="E6016" s="144"/>
      <c r="F6016" s="149" t="e">
        <f aca="false">IF(REF_DT&lt;=LastDay,INDEX(IntraMonth_Buckets,MATCH($A6016,IntraSumMonths,0),1),INDEX(BucketTable,MATCH($A6016,SumMonths,0),1))</f>
        <v>#N/A</v>
      </c>
      <c r="G6016" s="144" t="e">
        <f aca="false">INDEX(Book_Type,MATCH($B6016,Book,0),1)</f>
        <v>#N/A</v>
      </c>
      <c r="H6016" s="144" t="e">
        <f aca="false">$F6016&amp;$C6016</f>
        <v>#N/A</v>
      </c>
    </row>
    <row r="6017" customFormat="false" ht="12.75" hidden="false" customHeight="false" outlineLevel="0" collapsed="false">
      <c r="D6017" s="144"/>
      <c r="E6017" s="144"/>
      <c r="F6017" s="149" t="e">
        <f aca="false">IF(REF_DT&lt;=LastDay,INDEX(IntraMonth_Buckets,MATCH($A6017,IntraSumMonths,0),1),INDEX(BucketTable,MATCH($A6017,SumMonths,0),1))</f>
        <v>#N/A</v>
      </c>
      <c r="G6017" s="144" t="e">
        <f aca="false">INDEX(Book_Type,MATCH($B6017,Book,0),1)</f>
        <v>#N/A</v>
      </c>
      <c r="H6017" s="144" t="e">
        <f aca="false">$F6017&amp;$C6017</f>
        <v>#N/A</v>
      </c>
    </row>
    <row r="6018" customFormat="false" ht="12.75" hidden="false" customHeight="false" outlineLevel="0" collapsed="false">
      <c r="D6018" s="144"/>
      <c r="E6018" s="144"/>
      <c r="F6018" s="149" t="e">
        <f aca="false">IF(REF_DT&lt;=LastDay,INDEX(IntraMonth_Buckets,MATCH($A6018,IntraSumMonths,0),1),INDEX(BucketTable,MATCH($A6018,SumMonths,0),1))</f>
        <v>#N/A</v>
      </c>
      <c r="G6018" s="144" t="e">
        <f aca="false">INDEX(Book_Type,MATCH($B6018,Book,0),1)</f>
        <v>#N/A</v>
      </c>
      <c r="H6018" s="144" t="e">
        <f aca="false">$F6018&amp;$C6018</f>
        <v>#N/A</v>
      </c>
    </row>
    <row r="6019" customFormat="false" ht="12.75" hidden="false" customHeight="false" outlineLevel="0" collapsed="false">
      <c r="D6019" s="144"/>
      <c r="E6019" s="144"/>
      <c r="F6019" s="149" t="e">
        <f aca="false">IF(REF_DT&lt;=LastDay,INDEX(IntraMonth_Buckets,MATCH($A6019,IntraSumMonths,0),1),INDEX(BucketTable,MATCH($A6019,SumMonths,0),1))</f>
        <v>#N/A</v>
      </c>
      <c r="G6019" s="144" t="e">
        <f aca="false">INDEX(Book_Type,MATCH($B6019,Book,0),1)</f>
        <v>#N/A</v>
      </c>
      <c r="H6019" s="144" t="e">
        <f aca="false">$F6019&amp;$C6019</f>
        <v>#N/A</v>
      </c>
    </row>
    <row r="6020" customFormat="false" ht="12.75" hidden="false" customHeight="false" outlineLevel="0" collapsed="false">
      <c r="D6020" s="144"/>
      <c r="E6020" s="144"/>
      <c r="F6020" s="149" t="e">
        <f aca="false">IF(REF_DT&lt;=LastDay,INDEX(IntraMonth_Buckets,MATCH($A6020,IntraSumMonths,0),1),INDEX(BucketTable,MATCH($A6020,SumMonths,0),1))</f>
        <v>#N/A</v>
      </c>
      <c r="G6020" s="144" t="e">
        <f aca="false">INDEX(Book_Type,MATCH($B6020,Book,0),1)</f>
        <v>#N/A</v>
      </c>
      <c r="H6020" s="144" t="e">
        <f aca="false">$F6020&amp;$C6020</f>
        <v>#N/A</v>
      </c>
    </row>
    <row r="6021" customFormat="false" ht="12.75" hidden="false" customHeight="false" outlineLevel="0" collapsed="false">
      <c r="D6021" s="144"/>
      <c r="E6021" s="144"/>
      <c r="F6021" s="149" t="e">
        <f aca="false">IF(REF_DT&lt;=LastDay,INDEX(IntraMonth_Buckets,MATCH($A6021,IntraSumMonths,0),1),INDEX(BucketTable,MATCH($A6021,SumMonths,0),1))</f>
        <v>#N/A</v>
      </c>
      <c r="G6021" s="144" t="e">
        <f aca="false">INDEX(Book_Type,MATCH($B6021,Book,0),1)</f>
        <v>#N/A</v>
      </c>
      <c r="H6021" s="144" t="e">
        <f aca="false">$F6021&amp;$C6021</f>
        <v>#N/A</v>
      </c>
    </row>
    <row r="6022" customFormat="false" ht="12.75" hidden="false" customHeight="false" outlineLevel="0" collapsed="false">
      <c r="D6022" s="144"/>
      <c r="E6022" s="144"/>
      <c r="F6022" s="149" t="e">
        <f aca="false">IF(REF_DT&lt;=LastDay,INDEX(IntraMonth_Buckets,MATCH($A6022,IntraSumMonths,0),1),INDEX(BucketTable,MATCH($A6022,SumMonths,0),1))</f>
        <v>#N/A</v>
      </c>
      <c r="G6022" s="144" t="e">
        <f aca="false">INDEX(Book_Type,MATCH($B6022,Book,0),1)</f>
        <v>#N/A</v>
      </c>
      <c r="H6022" s="144" t="e">
        <f aca="false">$F6022&amp;$C6022</f>
        <v>#N/A</v>
      </c>
    </row>
    <row r="6023" customFormat="false" ht="12.75" hidden="false" customHeight="false" outlineLevel="0" collapsed="false">
      <c r="D6023" s="144"/>
      <c r="E6023" s="144"/>
      <c r="F6023" s="149" t="e">
        <f aca="false">IF(REF_DT&lt;=LastDay,INDEX(IntraMonth_Buckets,MATCH($A6023,IntraSumMonths,0),1),INDEX(BucketTable,MATCH($A6023,SumMonths,0),1))</f>
        <v>#N/A</v>
      </c>
      <c r="G6023" s="144" t="e">
        <f aca="false">INDEX(Book_Type,MATCH($B6023,Book,0),1)</f>
        <v>#N/A</v>
      </c>
      <c r="H6023" s="144" t="e">
        <f aca="false">$F6023&amp;$C6023</f>
        <v>#N/A</v>
      </c>
    </row>
    <row r="6024" customFormat="false" ht="12.75" hidden="false" customHeight="false" outlineLevel="0" collapsed="false">
      <c r="D6024" s="144"/>
      <c r="E6024" s="144"/>
      <c r="F6024" s="149" t="e">
        <f aca="false">IF(REF_DT&lt;=LastDay,INDEX(IntraMonth_Buckets,MATCH($A6024,IntraSumMonths,0),1),INDEX(BucketTable,MATCH($A6024,SumMonths,0),1))</f>
        <v>#N/A</v>
      </c>
      <c r="G6024" s="144" t="e">
        <f aca="false">INDEX(Book_Type,MATCH($B6024,Book,0),1)</f>
        <v>#N/A</v>
      </c>
      <c r="H6024" s="144" t="e">
        <f aca="false">$F6024&amp;$C6024</f>
        <v>#N/A</v>
      </c>
    </row>
    <row r="6025" customFormat="false" ht="12.75" hidden="false" customHeight="false" outlineLevel="0" collapsed="false">
      <c r="D6025" s="144"/>
      <c r="E6025" s="144"/>
      <c r="F6025" s="149" t="e">
        <f aca="false">IF(REF_DT&lt;=LastDay,INDEX(IntraMonth_Buckets,MATCH($A6025,IntraSumMonths,0),1),INDEX(BucketTable,MATCH($A6025,SumMonths,0),1))</f>
        <v>#N/A</v>
      </c>
      <c r="G6025" s="144" t="e">
        <f aca="false">INDEX(Book_Type,MATCH($B6025,Book,0),1)</f>
        <v>#N/A</v>
      </c>
      <c r="H6025" s="144" t="e">
        <f aca="false">$F6025&amp;$C6025</f>
        <v>#N/A</v>
      </c>
    </row>
    <row r="6026" customFormat="false" ht="12.75" hidden="false" customHeight="false" outlineLevel="0" collapsed="false">
      <c r="D6026" s="144"/>
      <c r="E6026" s="144"/>
      <c r="F6026" s="149" t="e">
        <f aca="false">IF(REF_DT&lt;=LastDay,INDEX(IntraMonth_Buckets,MATCH($A6026,IntraSumMonths,0),1),INDEX(BucketTable,MATCH($A6026,SumMonths,0),1))</f>
        <v>#N/A</v>
      </c>
      <c r="G6026" s="144" t="e">
        <f aca="false">INDEX(Book_Type,MATCH($B6026,Book,0),1)</f>
        <v>#N/A</v>
      </c>
      <c r="H6026" s="144" t="e">
        <f aca="false">$F6026&amp;$C6026</f>
        <v>#N/A</v>
      </c>
    </row>
    <row r="6027" customFormat="false" ht="12.75" hidden="false" customHeight="false" outlineLevel="0" collapsed="false">
      <c r="D6027" s="144"/>
      <c r="E6027" s="144"/>
      <c r="F6027" s="149" t="e">
        <f aca="false">IF(REF_DT&lt;=LastDay,INDEX(IntraMonth_Buckets,MATCH($A6027,IntraSumMonths,0),1),INDEX(BucketTable,MATCH($A6027,SumMonths,0),1))</f>
        <v>#N/A</v>
      </c>
      <c r="G6027" s="144" t="e">
        <f aca="false">INDEX(Book_Type,MATCH($B6027,Book,0),1)</f>
        <v>#N/A</v>
      </c>
      <c r="H6027" s="144" t="e">
        <f aca="false">$F6027&amp;$C6027</f>
        <v>#N/A</v>
      </c>
    </row>
    <row r="6028" customFormat="false" ht="12.75" hidden="false" customHeight="false" outlineLevel="0" collapsed="false">
      <c r="D6028" s="144"/>
      <c r="E6028" s="144"/>
      <c r="F6028" s="149" t="e">
        <f aca="false">IF(REF_DT&lt;=LastDay,INDEX(IntraMonth_Buckets,MATCH($A6028,IntraSumMonths,0),1),INDEX(BucketTable,MATCH($A6028,SumMonths,0),1))</f>
        <v>#N/A</v>
      </c>
      <c r="G6028" s="144" t="e">
        <f aca="false">INDEX(Book_Type,MATCH($B6028,Book,0),1)</f>
        <v>#N/A</v>
      </c>
      <c r="H6028" s="144" t="e">
        <f aca="false">$F6028&amp;$C6028</f>
        <v>#N/A</v>
      </c>
    </row>
    <row r="6029" customFormat="false" ht="12.75" hidden="false" customHeight="false" outlineLevel="0" collapsed="false">
      <c r="D6029" s="144"/>
      <c r="E6029" s="144"/>
      <c r="F6029" s="149" t="e">
        <f aca="false">IF(REF_DT&lt;=LastDay,INDEX(IntraMonth_Buckets,MATCH($A6029,IntraSumMonths,0),1),INDEX(BucketTable,MATCH($A6029,SumMonths,0),1))</f>
        <v>#N/A</v>
      </c>
      <c r="G6029" s="144" t="e">
        <f aca="false">INDEX(Book_Type,MATCH($B6029,Book,0),1)</f>
        <v>#N/A</v>
      </c>
      <c r="H6029" s="144" t="e">
        <f aca="false">$F6029&amp;$C6029</f>
        <v>#N/A</v>
      </c>
    </row>
    <row r="6030" customFormat="false" ht="12.75" hidden="false" customHeight="false" outlineLevel="0" collapsed="false">
      <c r="D6030" s="144"/>
      <c r="E6030" s="144"/>
      <c r="F6030" s="149" t="e">
        <f aca="false">IF(REF_DT&lt;=LastDay,INDEX(IntraMonth_Buckets,MATCH($A6030,IntraSumMonths,0),1),INDEX(BucketTable,MATCH($A6030,SumMonths,0),1))</f>
        <v>#N/A</v>
      </c>
      <c r="G6030" s="144" t="e">
        <f aca="false">INDEX(Book_Type,MATCH($B6030,Book,0),1)</f>
        <v>#N/A</v>
      </c>
      <c r="H6030" s="144" t="e">
        <f aca="false">$F6030&amp;$C6030</f>
        <v>#N/A</v>
      </c>
    </row>
    <row r="6031" customFormat="false" ht="12.75" hidden="false" customHeight="false" outlineLevel="0" collapsed="false">
      <c r="D6031" s="144"/>
      <c r="E6031" s="144"/>
      <c r="F6031" s="149" t="e">
        <f aca="false">IF(REF_DT&lt;=LastDay,INDEX(IntraMonth_Buckets,MATCH($A6031,IntraSumMonths,0),1),INDEX(BucketTable,MATCH($A6031,SumMonths,0),1))</f>
        <v>#N/A</v>
      </c>
      <c r="G6031" s="144" t="e">
        <f aca="false">INDEX(Book_Type,MATCH($B6031,Book,0),1)</f>
        <v>#N/A</v>
      </c>
      <c r="H6031" s="144" t="e">
        <f aca="false">$F6031&amp;$C6031</f>
        <v>#N/A</v>
      </c>
    </row>
    <row r="6032" customFormat="false" ht="12.75" hidden="false" customHeight="false" outlineLevel="0" collapsed="false">
      <c r="D6032" s="144"/>
      <c r="E6032" s="144"/>
      <c r="F6032" s="149" t="e">
        <f aca="false">IF(REF_DT&lt;=LastDay,INDEX(IntraMonth_Buckets,MATCH($A6032,IntraSumMonths,0),1),INDEX(BucketTable,MATCH($A6032,SumMonths,0),1))</f>
        <v>#N/A</v>
      </c>
      <c r="G6032" s="144" t="e">
        <f aca="false">INDEX(Book_Type,MATCH($B6032,Book,0),1)</f>
        <v>#N/A</v>
      </c>
      <c r="H6032" s="144" t="e">
        <f aca="false">$F6032&amp;$C6032</f>
        <v>#N/A</v>
      </c>
    </row>
    <row r="6033" customFormat="false" ht="12.75" hidden="false" customHeight="false" outlineLevel="0" collapsed="false">
      <c r="D6033" s="144"/>
      <c r="E6033" s="144"/>
      <c r="F6033" s="149" t="e">
        <f aca="false">IF(REF_DT&lt;=LastDay,INDEX(IntraMonth_Buckets,MATCH($A6033,IntraSumMonths,0),1),INDEX(BucketTable,MATCH($A6033,SumMonths,0),1))</f>
        <v>#N/A</v>
      </c>
      <c r="G6033" s="144" t="e">
        <f aca="false">INDEX(Book_Type,MATCH($B6033,Book,0),1)</f>
        <v>#N/A</v>
      </c>
      <c r="H6033" s="144" t="e">
        <f aca="false">$F6033&amp;$C6033</f>
        <v>#N/A</v>
      </c>
    </row>
    <row r="6034" customFormat="false" ht="12.75" hidden="false" customHeight="false" outlineLevel="0" collapsed="false">
      <c r="D6034" s="144"/>
      <c r="E6034" s="144"/>
      <c r="F6034" s="149" t="e">
        <f aca="false">IF(REF_DT&lt;=LastDay,INDEX(IntraMonth_Buckets,MATCH($A6034,IntraSumMonths,0),1),INDEX(BucketTable,MATCH($A6034,SumMonths,0),1))</f>
        <v>#N/A</v>
      </c>
      <c r="G6034" s="144" t="e">
        <f aca="false">INDEX(Book_Type,MATCH($B6034,Book,0),1)</f>
        <v>#N/A</v>
      </c>
      <c r="H6034" s="144" t="e">
        <f aca="false">$F6034&amp;$C6034</f>
        <v>#N/A</v>
      </c>
    </row>
    <row r="6035" customFormat="false" ht="12.75" hidden="false" customHeight="false" outlineLevel="0" collapsed="false">
      <c r="D6035" s="144"/>
      <c r="E6035" s="144"/>
      <c r="F6035" s="149" t="e">
        <f aca="false">IF(REF_DT&lt;=LastDay,INDEX(IntraMonth_Buckets,MATCH($A6035,IntraSumMonths,0),1),INDEX(BucketTable,MATCH($A6035,SumMonths,0),1))</f>
        <v>#N/A</v>
      </c>
      <c r="G6035" s="144" t="e">
        <f aca="false">INDEX(Book_Type,MATCH($B6035,Book,0),1)</f>
        <v>#N/A</v>
      </c>
      <c r="H6035" s="144" t="e">
        <f aca="false">$F6035&amp;$C6035</f>
        <v>#N/A</v>
      </c>
    </row>
    <row r="6036" customFormat="false" ht="12.75" hidden="false" customHeight="false" outlineLevel="0" collapsed="false">
      <c r="D6036" s="144"/>
      <c r="E6036" s="144"/>
      <c r="F6036" s="149" t="e">
        <f aca="false">IF(REF_DT&lt;=LastDay,INDEX(IntraMonth_Buckets,MATCH($A6036,IntraSumMonths,0),1),INDEX(BucketTable,MATCH($A6036,SumMonths,0),1))</f>
        <v>#N/A</v>
      </c>
      <c r="G6036" s="144" t="e">
        <f aca="false">INDEX(Book_Type,MATCH($B6036,Book,0),1)</f>
        <v>#N/A</v>
      </c>
      <c r="H6036" s="144" t="e">
        <f aca="false">$F6036&amp;$C6036</f>
        <v>#N/A</v>
      </c>
    </row>
    <row r="6037" customFormat="false" ht="12.75" hidden="false" customHeight="false" outlineLevel="0" collapsed="false">
      <c r="D6037" s="144"/>
      <c r="E6037" s="144"/>
      <c r="F6037" s="149" t="e">
        <f aca="false">IF(REF_DT&lt;=LastDay,INDEX(IntraMonth_Buckets,MATCH($A6037,IntraSumMonths,0),1),INDEX(BucketTable,MATCH($A6037,SumMonths,0),1))</f>
        <v>#N/A</v>
      </c>
      <c r="G6037" s="144" t="e">
        <f aca="false">INDEX(Book_Type,MATCH($B6037,Book,0),1)</f>
        <v>#N/A</v>
      </c>
      <c r="H6037" s="144" t="e">
        <f aca="false">$F6037&amp;$C6037</f>
        <v>#N/A</v>
      </c>
    </row>
    <row r="6038" customFormat="false" ht="12.75" hidden="false" customHeight="false" outlineLevel="0" collapsed="false">
      <c r="D6038" s="144"/>
      <c r="E6038" s="144"/>
      <c r="F6038" s="149" t="e">
        <f aca="false">IF(REF_DT&lt;=LastDay,INDEX(IntraMonth_Buckets,MATCH($A6038,IntraSumMonths,0),1),INDEX(BucketTable,MATCH($A6038,SumMonths,0),1))</f>
        <v>#N/A</v>
      </c>
      <c r="G6038" s="144" t="e">
        <f aca="false">INDEX(Book_Type,MATCH($B6038,Book,0),1)</f>
        <v>#N/A</v>
      </c>
      <c r="H6038" s="144" t="e">
        <f aca="false">$F6038&amp;$C6038</f>
        <v>#N/A</v>
      </c>
    </row>
    <row r="6039" customFormat="false" ht="12.75" hidden="false" customHeight="false" outlineLevel="0" collapsed="false">
      <c r="D6039" s="144"/>
      <c r="E6039" s="144"/>
      <c r="F6039" s="149" t="e">
        <f aca="false">IF(REF_DT&lt;=LastDay,INDEX(IntraMonth_Buckets,MATCH($A6039,IntraSumMonths,0),1),INDEX(BucketTable,MATCH($A6039,SumMonths,0),1))</f>
        <v>#N/A</v>
      </c>
      <c r="G6039" s="144" t="e">
        <f aca="false">INDEX(Book_Type,MATCH($B6039,Book,0),1)</f>
        <v>#N/A</v>
      </c>
      <c r="H6039" s="144" t="e">
        <f aca="false">$F6039&amp;$C6039</f>
        <v>#N/A</v>
      </c>
    </row>
    <row r="6040" customFormat="false" ht="12.75" hidden="false" customHeight="false" outlineLevel="0" collapsed="false">
      <c r="D6040" s="144"/>
      <c r="E6040" s="144"/>
      <c r="F6040" s="149" t="e">
        <f aca="false">IF(REF_DT&lt;=LastDay,INDEX(IntraMonth_Buckets,MATCH($A6040,IntraSumMonths,0),1),INDEX(BucketTable,MATCH($A6040,SumMonths,0),1))</f>
        <v>#N/A</v>
      </c>
      <c r="G6040" s="144" t="e">
        <f aca="false">INDEX(Book_Type,MATCH($B6040,Book,0),1)</f>
        <v>#N/A</v>
      </c>
      <c r="H6040" s="144" t="e">
        <f aca="false">$F6040&amp;$C6040</f>
        <v>#N/A</v>
      </c>
    </row>
    <row r="6041" customFormat="false" ht="12.75" hidden="false" customHeight="false" outlineLevel="0" collapsed="false">
      <c r="D6041" s="144"/>
      <c r="E6041" s="144"/>
      <c r="F6041" s="149" t="e">
        <f aca="false">IF(REF_DT&lt;=LastDay,INDEX(IntraMonth_Buckets,MATCH($A6041,IntraSumMonths,0),1),INDEX(BucketTable,MATCH($A6041,SumMonths,0),1))</f>
        <v>#N/A</v>
      </c>
      <c r="G6041" s="144" t="e">
        <f aca="false">INDEX(Book_Type,MATCH($B6041,Book,0),1)</f>
        <v>#N/A</v>
      </c>
      <c r="H6041" s="144" t="e">
        <f aca="false">$F6041&amp;$C6041</f>
        <v>#N/A</v>
      </c>
    </row>
    <row r="6042" customFormat="false" ht="12.75" hidden="false" customHeight="false" outlineLevel="0" collapsed="false">
      <c r="D6042" s="144"/>
      <c r="E6042" s="144"/>
      <c r="F6042" s="149" t="e">
        <f aca="false">IF(REF_DT&lt;=LastDay,INDEX(IntraMonth_Buckets,MATCH($A6042,IntraSumMonths,0),1),INDEX(BucketTable,MATCH($A6042,SumMonths,0),1))</f>
        <v>#N/A</v>
      </c>
      <c r="G6042" s="144" t="e">
        <f aca="false">INDEX(Book_Type,MATCH($B6042,Book,0),1)</f>
        <v>#N/A</v>
      </c>
      <c r="H6042" s="144" t="e">
        <f aca="false">$F6042&amp;$C6042</f>
        <v>#N/A</v>
      </c>
    </row>
    <row r="6043" customFormat="false" ht="12.75" hidden="false" customHeight="false" outlineLevel="0" collapsed="false">
      <c r="D6043" s="144"/>
      <c r="E6043" s="144"/>
      <c r="F6043" s="149" t="e">
        <f aca="false">IF(REF_DT&lt;=LastDay,INDEX(IntraMonth_Buckets,MATCH($A6043,IntraSumMonths,0),1),INDEX(BucketTable,MATCH($A6043,SumMonths,0),1))</f>
        <v>#N/A</v>
      </c>
      <c r="G6043" s="144" t="e">
        <f aca="false">INDEX(Book_Type,MATCH($B6043,Book,0),1)</f>
        <v>#N/A</v>
      </c>
      <c r="H6043" s="144" t="e">
        <f aca="false">$F6043&amp;$C6043</f>
        <v>#N/A</v>
      </c>
    </row>
    <row r="6044" customFormat="false" ht="12.75" hidden="false" customHeight="false" outlineLevel="0" collapsed="false">
      <c r="D6044" s="144"/>
      <c r="E6044" s="144"/>
      <c r="F6044" s="149" t="e">
        <f aca="false">IF(REF_DT&lt;=LastDay,INDEX(IntraMonth_Buckets,MATCH($A6044,IntraSumMonths,0),1),INDEX(BucketTable,MATCH($A6044,SumMonths,0),1))</f>
        <v>#N/A</v>
      </c>
      <c r="G6044" s="144" t="e">
        <f aca="false">INDEX(Book_Type,MATCH($B6044,Book,0),1)</f>
        <v>#N/A</v>
      </c>
      <c r="H6044" s="144" t="e">
        <f aca="false">$F6044&amp;$C6044</f>
        <v>#N/A</v>
      </c>
    </row>
    <row r="6045" customFormat="false" ht="12.75" hidden="false" customHeight="false" outlineLevel="0" collapsed="false">
      <c r="D6045" s="144"/>
      <c r="E6045" s="144"/>
      <c r="F6045" s="149" t="e">
        <f aca="false">IF(REF_DT&lt;=LastDay,INDEX(IntraMonth_Buckets,MATCH($A6045,IntraSumMonths,0),1),INDEX(BucketTable,MATCH($A6045,SumMonths,0),1))</f>
        <v>#N/A</v>
      </c>
      <c r="G6045" s="144" t="e">
        <f aca="false">INDEX(Book_Type,MATCH($B6045,Book,0),1)</f>
        <v>#N/A</v>
      </c>
      <c r="H6045" s="144" t="e">
        <f aca="false">$F6045&amp;$C6045</f>
        <v>#N/A</v>
      </c>
    </row>
    <row r="6046" customFormat="false" ht="12.75" hidden="false" customHeight="false" outlineLevel="0" collapsed="false">
      <c r="D6046" s="144"/>
      <c r="E6046" s="144"/>
      <c r="F6046" s="149" t="e">
        <f aca="false">IF(REF_DT&lt;=LastDay,INDEX(IntraMonth_Buckets,MATCH($A6046,IntraSumMonths,0),1),INDEX(BucketTable,MATCH($A6046,SumMonths,0),1))</f>
        <v>#N/A</v>
      </c>
      <c r="G6046" s="144" t="e">
        <f aca="false">INDEX(Book_Type,MATCH($B6046,Book,0),1)</f>
        <v>#N/A</v>
      </c>
      <c r="H6046" s="144" t="e">
        <f aca="false">$F6046&amp;$C6046</f>
        <v>#N/A</v>
      </c>
    </row>
    <row r="6047" customFormat="false" ht="12.75" hidden="false" customHeight="false" outlineLevel="0" collapsed="false">
      <c r="D6047" s="144"/>
      <c r="E6047" s="144"/>
      <c r="F6047" s="149" t="e">
        <f aca="false">IF(REF_DT&lt;=LastDay,INDEX(IntraMonth_Buckets,MATCH($A6047,IntraSumMonths,0),1),INDEX(BucketTable,MATCH($A6047,SumMonths,0),1))</f>
        <v>#N/A</v>
      </c>
      <c r="G6047" s="144" t="e">
        <f aca="false">INDEX(Book_Type,MATCH($B6047,Book,0),1)</f>
        <v>#N/A</v>
      </c>
      <c r="H6047" s="144" t="e">
        <f aca="false">$F6047&amp;$C6047</f>
        <v>#N/A</v>
      </c>
    </row>
    <row r="6048" customFormat="false" ht="12.75" hidden="false" customHeight="false" outlineLevel="0" collapsed="false">
      <c r="D6048" s="144"/>
      <c r="E6048" s="144"/>
      <c r="F6048" s="149" t="e">
        <f aca="false">IF(REF_DT&lt;=LastDay,INDEX(IntraMonth_Buckets,MATCH($A6048,IntraSumMonths,0),1),INDEX(BucketTable,MATCH($A6048,SumMonths,0),1))</f>
        <v>#N/A</v>
      </c>
      <c r="G6048" s="144" t="e">
        <f aca="false">INDEX(Book_Type,MATCH($B6048,Book,0),1)</f>
        <v>#N/A</v>
      </c>
      <c r="H6048" s="144" t="e">
        <f aca="false">$F6048&amp;$C6048</f>
        <v>#N/A</v>
      </c>
    </row>
    <row r="6049" customFormat="false" ht="12.75" hidden="false" customHeight="false" outlineLevel="0" collapsed="false">
      <c r="D6049" s="144"/>
      <c r="E6049" s="144"/>
      <c r="F6049" s="149" t="e">
        <f aca="false">IF(REF_DT&lt;=LastDay,INDEX(IntraMonth_Buckets,MATCH($A6049,IntraSumMonths,0),1),INDEX(BucketTable,MATCH($A6049,SumMonths,0),1))</f>
        <v>#N/A</v>
      </c>
      <c r="G6049" s="144" t="e">
        <f aca="false">INDEX(Book_Type,MATCH($B6049,Book,0),1)</f>
        <v>#N/A</v>
      </c>
      <c r="H6049" s="144" t="e">
        <f aca="false">$F6049&amp;$C6049</f>
        <v>#N/A</v>
      </c>
    </row>
    <row r="6050" customFormat="false" ht="12.75" hidden="false" customHeight="false" outlineLevel="0" collapsed="false">
      <c r="D6050" s="144"/>
      <c r="E6050" s="144"/>
      <c r="F6050" s="149" t="e">
        <f aca="false">IF(REF_DT&lt;=LastDay,INDEX(IntraMonth_Buckets,MATCH($A6050,IntraSumMonths,0),1),INDEX(BucketTable,MATCH($A6050,SumMonths,0),1))</f>
        <v>#N/A</v>
      </c>
      <c r="G6050" s="144" t="e">
        <f aca="false">INDEX(Book_Type,MATCH($B6050,Book,0),1)</f>
        <v>#N/A</v>
      </c>
      <c r="H6050" s="144" t="e">
        <f aca="false">$F6050&amp;$C6050</f>
        <v>#N/A</v>
      </c>
    </row>
    <row r="6051" customFormat="false" ht="12.75" hidden="false" customHeight="false" outlineLevel="0" collapsed="false">
      <c r="D6051" s="144"/>
      <c r="E6051" s="144"/>
      <c r="F6051" s="149" t="e">
        <f aca="false">IF(REF_DT&lt;=LastDay,INDEX(IntraMonth_Buckets,MATCH($A6051,IntraSumMonths,0),1),INDEX(BucketTable,MATCH($A6051,SumMonths,0),1))</f>
        <v>#N/A</v>
      </c>
      <c r="G6051" s="144" t="e">
        <f aca="false">INDEX(Book_Type,MATCH($B6051,Book,0),1)</f>
        <v>#N/A</v>
      </c>
      <c r="H6051" s="144" t="e">
        <f aca="false">$F6051&amp;$C6051</f>
        <v>#N/A</v>
      </c>
    </row>
    <row r="6052" customFormat="false" ht="12.75" hidden="false" customHeight="false" outlineLevel="0" collapsed="false">
      <c r="D6052" s="144"/>
      <c r="E6052" s="144"/>
      <c r="F6052" s="149" t="e">
        <f aca="false">IF(REF_DT&lt;=LastDay,INDEX(IntraMonth_Buckets,MATCH($A6052,IntraSumMonths,0),1),INDEX(BucketTable,MATCH($A6052,SumMonths,0),1))</f>
        <v>#N/A</v>
      </c>
      <c r="G6052" s="144" t="e">
        <f aca="false">INDEX(Book_Type,MATCH($B6052,Book,0),1)</f>
        <v>#N/A</v>
      </c>
      <c r="H6052" s="144" t="e">
        <f aca="false">$F6052&amp;$C6052</f>
        <v>#N/A</v>
      </c>
    </row>
    <row r="6053" customFormat="false" ht="12.75" hidden="false" customHeight="false" outlineLevel="0" collapsed="false">
      <c r="D6053" s="144"/>
      <c r="E6053" s="144"/>
      <c r="F6053" s="149" t="e">
        <f aca="false">IF(REF_DT&lt;=LastDay,INDEX(IntraMonth_Buckets,MATCH($A6053,IntraSumMonths,0),1),INDEX(BucketTable,MATCH($A6053,SumMonths,0),1))</f>
        <v>#N/A</v>
      </c>
      <c r="G6053" s="144" t="e">
        <f aca="false">INDEX(Book_Type,MATCH($B6053,Book,0),1)</f>
        <v>#N/A</v>
      </c>
      <c r="H6053" s="144" t="e">
        <f aca="false">$F6053&amp;$C6053</f>
        <v>#N/A</v>
      </c>
    </row>
    <row r="6054" customFormat="false" ht="12.75" hidden="false" customHeight="false" outlineLevel="0" collapsed="false">
      <c r="D6054" s="144"/>
      <c r="E6054" s="144"/>
      <c r="F6054" s="149" t="e">
        <f aca="false">IF(REF_DT&lt;=LastDay,INDEX(IntraMonth_Buckets,MATCH($A6054,IntraSumMonths,0),1),INDEX(BucketTable,MATCH($A6054,SumMonths,0),1))</f>
        <v>#N/A</v>
      </c>
      <c r="G6054" s="144" t="e">
        <f aca="false">INDEX(Book_Type,MATCH($B6054,Book,0),1)</f>
        <v>#N/A</v>
      </c>
      <c r="H6054" s="144" t="e">
        <f aca="false">$F6054&amp;$C6054</f>
        <v>#N/A</v>
      </c>
    </row>
    <row r="6055" customFormat="false" ht="12.75" hidden="false" customHeight="false" outlineLevel="0" collapsed="false">
      <c r="D6055" s="144"/>
      <c r="E6055" s="144"/>
      <c r="F6055" s="149" t="e">
        <f aca="false">IF(REF_DT&lt;=LastDay,INDEX(IntraMonth_Buckets,MATCH($A6055,IntraSumMonths,0),1),INDEX(BucketTable,MATCH($A6055,SumMonths,0),1))</f>
        <v>#N/A</v>
      </c>
      <c r="G6055" s="144" t="e">
        <f aca="false">INDEX(Book_Type,MATCH($B6055,Book,0),1)</f>
        <v>#N/A</v>
      </c>
      <c r="H6055" s="144" t="e">
        <f aca="false">$F6055&amp;$C6055</f>
        <v>#N/A</v>
      </c>
    </row>
    <row r="6056" customFormat="false" ht="12.75" hidden="false" customHeight="false" outlineLevel="0" collapsed="false">
      <c r="D6056" s="144"/>
      <c r="E6056" s="144"/>
      <c r="F6056" s="149" t="e">
        <f aca="false">IF(REF_DT&lt;=LastDay,INDEX(IntraMonth_Buckets,MATCH($A6056,IntraSumMonths,0),1),INDEX(BucketTable,MATCH($A6056,SumMonths,0),1))</f>
        <v>#N/A</v>
      </c>
      <c r="G6056" s="144" t="e">
        <f aca="false">INDEX(Book_Type,MATCH($B6056,Book,0),1)</f>
        <v>#N/A</v>
      </c>
      <c r="H6056" s="144" t="e">
        <f aca="false">$F6056&amp;$C6056</f>
        <v>#N/A</v>
      </c>
    </row>
    <row r="6057" customFormat="false" ht="12.75" hidden="false" customHeight="false" outlineLevel="0" collapsed="false">
      <c r="D6057" s="144"/>
      <c r="E6057" s="144"/>
      <c r="F6057" s="149" t="e">
        <f aca="false">IF(REF_DT&lt;=LastDay,INDEX(IntraMonth_Buckets,MATCH($A6057,IntraSumMonths,0),1),INDEX(BucketTable,MATCH($A6057,SumMonths,0),1))</f>
        <v>#N/A</v>
      </c>
      <c r="G6057" s="144" t="e">
        <f aca="false">INDEX(Book_Type,MATCH($B6057,Book,0),1)</f>
        <v>#N/A</v>
      </c>
      <c r="H6057" s="144" t="e">
        <f aca="false">$F6057&amp;$C6057</f>
        <v>#N/A</v>
      </c>
    </row>
    <row r="6058" customFormat="false" ht="12.75" hidden="false" customHeight="false" outlineLevel="0" collapsed="false">
      <c r="D6058" s="144"/>
      <c r="E6058" s="144"/>
      <c r="F6058" s="149" t="e">
        <f aca="false">IF(REF_DT&lt;=LastDay,INDEX(IntraMonth_Buckets,MATCH($A6058,IntraSumMonths,0),1),INDEX(BucketTable,MATCH($A6058,SumMonths,0),1))</f>
        <v>#N/A</v>
      </c>
      <c r="G6058" s="144" t="e">
        <f aca="false">INDEX(Book_Type,MATCH($B6058,Book,0),1)</f>
        <v>#N/A</v>
      </c>
      <c r="H6058" s="144" t="e">
        <f aca="false">$F6058&amp;$C6058</f>
        <v>#N/A</v>
      </c>
    </row>
    <row r="6059" customFormat="false" ht="12.75" hidden="false" customHeight="false" outlineLevel="0" collapsed="false">
      <c r="D6059" s="144"/>
      <c r="E6059" s="144"/>
      <c r="F6059" s="149" t="e">
        <f aca="false">IF(REF_DT&lt;=LastDay,INDEX(IntraMonth_Buckets,MATCH($A6059,IntraSumMonths,0),1),INDEX(BucketTable,MATCH($A6059,SumMonths,0),1))</f>
        <v>#N/A</v>
      </c>
      <c r="G6059" s="144" t="e">
        <f aca="false">INDEX(Book_Type,MATCH($B6059,Book,0),1)</f>
        <v>#N/A</v>
      </c>
      <c r="H6059" s="144" t="e">
        <f aca="false">$F6059&amp;$C6059</f>
        <v>#N/A</v>
      </c>
    </row>
    <row r="6060" customFormat="false" ht="12.75" hidden="false" customHeight="false" outlineLevel="0" collapsed="false">
      <c r="D6060" s="144"/>
      <c r="E6060" s="144"/>
      <c r="F6060" s="149" t="e">
        <f aca="false">IF(REF_DT&lt;=LastDay,INDEX(IntraMonth_Buckets,MATCH($A6060,IntraSumMonths,0),1),INDEX(BucketTable,MATCH($A6060,SumMonths,0),1))</f>
        <v>#N/A</v>
      </c>
      <c r="G6060" s="144" t="e">
        <f aca="false">INDEX(Book_Type,MATCH($B6060,Book,0),1)</f>
        <v>#N/A</v>
      </c>
      <c r="H6060" s="144" t="e">
        <f aca="false">$F6060&amp;$C6060</f>
        <v>#N/A</v>
      </c>
    </row>
    <row r="6061" customFormat="false" ht="12.75" hidden="false" customHeight="false" outlineLevel="0" collapsed="false">
      <c r="D6061" s="144"/>
      <c r="E6061" s="144"/>
      <c r="F6061" s="149" t="e">
        <f aca="false">IF(REF_DT&lt;=LastDay,INDEX(IntraMonth_Buckets,MATCH($A6061,IntraSumMonths,0),1),INDEX(BucketTable,MATCH($A6061,SumMonths,0),1))</f>
        <v>#N/A</v>
      </c>
      <c r="G6061" s="144" t="e">
        <f aca="false">INDEX(Book_Type,MATCH($B6061,Book,0),1)</f>
        <v>#N/A</v>
      </c>
      <c r="H6061" s="144" t="e">
        <f aca="false">$F6061&amp;$C6061</f>
        <v>#N/A</v>
      </c>
    </row>
    <row r="6062" customFormat="false" ht="12.75" hidden="false" customHeight="false" outlineLevel="0" collapsed="false">
      <c r="D6062" s="144"/>
      <c r="E6062" s="144"/>
      <c r="F6062" s="149" t="e">
        <f aca="false">IF(REF_DT&lt;=LastDay,INDEX(IntraMonth_Buckets,MATCH($A6062,IntraSumMonths,0),1),INDEX(BucketTable,MATCH($A6062,SumMonths,0),1))</f>
        <v>#N/A</v>
      </c>
      <c r="G6062" s="144" t="e">
        <f aca="false">INDEX(Book_Type,MATCH($B6062,Book,0),1)</f>
        <v>#N/A</v>
      </c>
      <c r="H6062" s="144" t="e">
        <f aca="false">$F6062&amp;$C6062</f>
        <v>#N/A</v>
      </c>
    </row>
    <row r="6063" customFormat="false" ht="12.75" hidden="false" customHeight="false" outlineLevel="0" collapsed="false">
      <c r="D6063" s="144"/>
      <c r="E6063" s="144"/>
      <c r="F6063" s="149" t="e">
        <f aca="false">IF(REF_DT&lt;=LastDay,INDEX(IntraMonth_Buckets,MATCH($A6063,IntraSumMonths,0),1),INDEX(BucketTable,MATCH($A6063,SumMonths,0),1))</f>
        <v>#N/A</v>
      </c>
      <c r="G6063" s="144" t="e">
        <f aca="false">INDEX(Book_Type,MATCH($B6063,Book,0),1)</f>
        <v>#N/A</v>
      </c>
      <c r="H6063" s="144" t="e">
        <f aca="false">$F6063&amp;$C6063</f>
        <v>#N/A</v>
      </c>
    </row>
    <row r="6064" customFormat="false" ht="12.75" hidden="false" customHeight="false" outlineLevel="0" collapsed="false">
      <c r="D6064" s="144"/>
      <c r="E6064" s="144"/>
      <c r="F6064" s="149" t="e">
        <f aca="false">IF(REF_DT&lt;=LastDay,INDEX(IntraMonth_Buckets,MATCH($A6064,IntraSumMonths,0),1),INDEX(BucketTable,MATCH($A6064,SumMonths,0),1))</f>
        <v>#N/A</v>
      </c>
      <c r="G6064" s="144" t="e">
        <f aca="false">INDEX(Book_Type,MATCH($B6064,Book,0),1)</f>
        <v>#N/A</v>
      </c>
      <c r="H6064" s="144" t="e">
        <f aca="false">$F6064&amp;$C6064</f>
        <v>#N/A</v>
      </c>
    </row>
    <row r="6065" customFormat="false" ht="12.75" hidden="false" customHeight="false" outlineLevel="0" collapsed="false">
      <c r="D6065" s="144"/>
      <c r="E6065" s="144"/>
      <c r="F6065" s="149" t="e">
        <f aca="false">IF(REF_DT&lt;=LastDay,INDEX(IntraMonth_Buckets,MATCH($A6065,IntraSumMonths,0),1),INDEX(BucketTable,MATCH($A6065,SumMonths,0),1))</f>
        <v>#N/A</v>
      </c>
      <c r="G6065" s="144" t="e">
        <f aca="false">INDEX(Book_Type,MATCH($B6065,Book,0),1)</f>
        <v>#N/A</v>
      </c>
      <c r="H6065" s="144" t="e">
        <f aca="false">$F6065&amp;$C6065</f>
        <v>#N/A</v>
      </c>
    </row>
    <row r="6066" customFormat="false" ht="12.75" hidden="false" customHeight="false" outlineLevel="0" collapsed="false">
      <c r="D6066" s="144"/>
      <c r="E6066" s="144"/>
      <c r="F6066" s="149" t="e">
        <f aca="false">IF(REF_DT&lt;=LastDay,INDEX(IntraMonth_Buckets,MATCH($A6066,IntraSumMonths,0),1),INDEX(BucketTable,MATCH($A6066,SumMonths,0),1))</f>
        <v>#N/A</v>
      </c>
      <c r="G6066" s="144" t="e">
        <f aca="false">INDEX(Book_Type,MATCH($B6066,Book,0),1)</f>
        <v>#N/A</v>
      </c>
      <c r="H6066" s="144" t="e">
        <f aca="false">$F6066&amp;$C6066</f>
        <v>#N/A</v>
      </c>
    </row>
    <row r="6067" customFormat="false" ht="12.75" hidden="false" customHeight="false" outlineLevel="0" collapsed="false">
      <c r="D6067" s="144"/>
      <c r="E6067" s="144"/>
      <c r="F6067" s="149" t="e">
        <f aca="false">IF(REF_DT&lt;=LastDay,INDEX(IntraMonth_Buckets,MATCH($A6067,IntraSumMonths,0),1),INDEX(BucketTable,MATCH($A6067,SumMonths,0),1))</f>
        <v>#N/A</v>
      </c>
      <c r="G6067" s="144" t="e">
        <f aca="false">INDEX(Book_Type,MATCH($B6067,Book,0),1)</f>
        <v>#N/A</v>
      </c>
      <c r="H6067" s="144" t="e">
        <f aca="false">$F6067&amp;$C6067</f>
        <v>#N/A</v>
      </c>
    </row>
    <row r="6068" customFormat="false" ht="12.75" hidden="false" customHeight="false" outlineLevel="0" collapsed="false">
      <c r="D6068" s="144"/>
      <c r="E6068" s="144"/>
      <c r="F6068" s="149" t="e">
        <f aca="false">IF(REF_DT&lt;=LastDay,INDEX(IntraMonth_Buckets,MATCH($A6068,IntraSumMonths,0),1),INDEX(BucketTable,MATCH($A6068,SumMonths,0),1))</f>
        <v>#N/A</v>
      </c>
      <c r="G6068" s="144" t="e">
        <f aca="false">INDEX(Book_Type,MATCH($B6068,Book,0),1)</f>
        <v>#N/A</v>
      </c>
      <c r="H6068" s="144" t="e">
        <f aca="false">$F6068&amp;$C6068</f>
        <v>#N/A</v>
      </c>
    </row>
    <row r="6069" customFormat="false" ht="12.75" hidden="false" customHeight="false" outlineLevel="0" collapsed="false">
      <c r="D6069" s="144"/>
      <c r="E6069" s="144"/>
      <c r="F6069" s="149" t="e">
        <f aca="false">IF(REF_DT&lt;=LastDay,INDEX(IntraMonth_Buckets,MATCH($A6069,IntraSumMonths,0),1),INDEX(BucketTable,MATCH($A6069,SumMonths,0),1))</f>
        <v>#N/A</v>
      </c>
      <c r="G6069" s="144" t="e">
        <f aca="false">INDEX(Book_Type,MATCH($B6069,Book,0),1)</f>
        <v>#N/A</v>
      </c>
      <c r="H6069" s="144" t="e">
        <f aca="false">$F6069&amp;$C6069</f>
        <v>#N/A</v>
      </c>
    </row>
    <row r="6070" customFormat="false" ht="12.75" hidden="false" customHeight="false" outlineLevel="0" collapsed="false">
      <c r="D6070" s="144"/>
      <c r="E6070" s="144"/>
      <c r="F6070" s="149" t="e">
        <f aca="false">IF(REF_DT&lt;=LastDay,INDEX(IntraMonth_Buckets,MATCH($A6070,IntraSumMonths,0),1),INDEX(BucketTable,MATCH($A6070,SumMonths,0),1))</f>
        <v>#N/A</v>
      </c>
      <c r="G6070" s="144" t="e">
        <f aca="false">INDEX(Book_Type,MATCH($B6070,Book,0),1)</f>
        <v>#N/A</v>
      </c>
      <c r="H6070" s="144" t="e">
        <f aca="false">$F6070&amp;$C6070</f>
        <v>#N/A</v>
      </c>
    </row>
    <row r="6071" customFormat="false" ht="12.75" hidden="false" customHeight="false" outlineLevel="0" collapsed="false">
      <c r="D6071" s="144"/>
      <c r="E6071" s="144"/>
      <c r="F6071" s="149" t="e">
        <f aca="false">IF(REF_DT&lt;=LastDay,INDEX(IntraMonth_Buckets,MATCH($A6071,IntraSumMonths,0),1),INDEX(BucketTable,MATCH($A6071,SumMonths,0),1))</f>
        <v>#N/A</v>
      </c>
      <c r="G6071" s="144" t="e">
        <f aca="false">INDEX(Book_Type,MATCH($B6071,Book,0),1)</f>
        <v>#N/A</v>
      </c>
      <c r="H6071" s="144" t="e">
        <f aca="false">$F6071&amp;$C6071</f>
        <v>#N/A</v>
      </c>
    </row>
    <row r="6072" customFormat="false" ht="12.75" hidden="false" customHeight="false" outlineLevel="0" collapsed="false">
      <c r="D6072" s="144"/>
      <c r="E6072" s="144"/>
      <c r="F6072" s="149" t="e">
        <f aca="false">IF(REF_DT&lt;=LastDay,INDEX(IntraMonth_Buckets,MATCH($A6072,IntraSumMonths,0),1),INDEX(BucketTable,MATCH($A6072,SumMonths,0),1))</f>
        <v>#N/A</v>
      </c>
      <c r="G6072" s="144" t="e">
        <f aca="false">INDEX(Book_Type,MATCH($B6072,Book,0),1)</f>
        <v>#N/A</v>
      </c>
      <c r="H6072" s="144" t="e">
        <f aca="false">$F6072&amp;$C6072</f>
        <v>#N/A</v>
      </c>
    </row>
    <row r="6073" customFormat="false" ht="12.75" hidden="false" customHeight="false" outlineLevel="0" collapsed="false">
      <c r="D6073" s="144"/>
      <c r="E6073" s="144"/>
      <c r="F6073" s="149" t="e">
        <f aca="false">IF(REF_DT&lt;=LastDay,INDEX(IntraMonth_Buckets,MATCH($A6073,IntraSumMonths,0),1),INDEX(BucketTable,MATCH($A6073,SumMonths,0),1))</f>
        <v>#N/A</v>
      </c>
      <c r="G6073" s="144" t="e">
        <f aca="false">INDEX(Book_Type,MATCH($B6073,Book,0),1)</f>
        <v>#N/A</v>
      </c>
      <c r="H6073" s="144" t="e">
        <f aca="false">$F6073&amp;$C6073</f>
        <v>#N/A</v>
      </c>
    </row>
    <row r="6074" customFormat="false" ht="12.75" hidden="false" customHeight="false" outlineLevel="0" collapsed="false">
      <c r="D6074" s="144"/>
      <c r="E6074" s="144"/>
      <c r="F6074" s="149" t="e">
        <f aca="false">IF(REF_DT&lt;=LastDay,INDEX(IntraMonth_Buckets,MATCH($A6074,IntraSumMonths,0),1),INDEX(BucketTable,MATCH($A6074,SumMonths,0),1))</f>
        <v>#N/A</v>
      </c>
      <c r="G6074" s="144" t="e">
        <f aca="false">INDEX(Book_Type,MATCH($B6074,Book,0),1)</f>
        <v>#N/A</v>
      </c>
      <c r="H6074" s="144" t="e">
        <f aca="false">$F6074&amp;$C6074</f>
        <v>#N/A</v>
      </c>
    </row>
    <row r="6075" customFormat="false" ht="12.75" hidden="false" customHeight="false" outlineLevel="0" collapsed="false">
      <c r="D6075" s="144"/>
      <c r="E6075" s="144"/>
      <c r="F6075" s="149" t="e">
        <f aca="false">IF(REF_DT&lt;=LastDay,INDEX(IntraMonth_Buckets,MATCH($A6075,IntraSumMonths,0),1),INDEX(BucketTable,MATCH($A6075,SumMonths,0),1))</f>
        <v>#N/A</v>
      </c>
      <c r="G6075" s="144" t="e">
        <f aca="false">INDEX(Book_Type,MATCH($B6075,Book,0),1)</f>
        <v>#N/A</v>
      </c>
      <c r="H6075" s="144" t="e">
        <f aca="false">$F6075&amp;$C6075</f>
        <v>#N/A</v>
      </c>
    </row>
    <row r="6076" customFormat="false" ht="12.75" hidden="false" customHeight="false" outlineLevel="0" collapsed="false">
      <c r="D6076" s="144"/>
      <c r="E6076" s="144"/>
      <c r="F6076" s="149" t="e">
        <f aca="false">IF(REF_DT&lt;=LastDay,INDEX(IntraMonth_Buckets,MATCH($A6076,IntraSumMonths,0),1),INDEX(BucketTable,MATCH($A6076,SumMonths,0),1))</f>
        <v>#N/A</v>
      </c>
      <c r="G6076" s="144" t="e">
        <f aca="false">INDEX(Book_Type,MATCH($B6076,Book,0),1)</f>
        <v>#N/A</v>
      </c>
      <c r="H6076" s="144" t="e">
        <f aca="false">$F6076&amp;$C6076</f>
        <v>#N/A</v>
      </c>
    </row>
    <row r="6077" customFormat="false" ht="12.75" hidden="false" customHeight="false" outlineLevel="0" collapsed="false">
      <c r="D6077" s="144"/>
      <c r="E6077" s="144"/>
      <c r="F6077" s="149" t="e">
        <f aca="false">IF(REF_DT&lt;=LastDay,INDEX(IntraMonth_Buckets,MATCH($A6077,IntraSumMonths,0),1),INDEX(BucketTable,MATCH($A6077,SumMonths,0),1))</f>
        <v>#N/A</v>
      </c>
      <c r="G6077" s="144" t="e">
        <f aca="false">INDEX(Book_Type,MATCH($B6077,Book,0),1)</f>
        <v>#N/A</v>
      </c>
      <c r="H6077" s="144" t="e">
        <f aca="false">$F6077&amp;$C6077</f>
        <v>#N/A</v>
      </c>
    </row>
    <row r="6078" customFormat="false" ht="12.75" hidden="false" customHeight="false" outlineLevel="0" collapsed="false">
      <c r="D6078" s="144"/>
      <c r="E6078" s="144"/>
      <c r="F6078" s="149" t="e">
        <f aca="false">IF(REF_DT&lt;=LastDay,INDEX(IntraMonth_Buckets,MATCH($A6078,IntraSumMonths,0),1),INDEX(BucketTable,MATCH($A6078,SumMonths,0),1))</f>
        <v>#N/A</v>
      </c>
      <c r="G6078" s="144" t="e">
        <f aca="false">INDEX(Book_Type,MATCH($B6078,Book,0),1)</f>
        <v>#N/A</v>
      </c>
      <c r="H6078" s="144" t="e">
        <f aca="false">$F6078&amp;$C6078</f>
        <v>#N/A</v>
      </c>
    </row>
    <row r="6079" customFormat="false" ht="12.75" hidden="false" customHeight="false" outlineLevel="0" collapsed="false">
      <c r="D6079" s="144"/>
      <c r="E6079" s="144"/>
      <c r="F6079" s="149" t="e">
        <f aca="false">IF(REF_DT&lt;=LastDay,INDEX(IntraMonth_Buckets,MATCH($A6079,IntraSumMonths,0),1),INDEX(BucketTable,MATCH($A6079,SumMonths,0),1))</f>
        <v>#N/A</v>
      </c>
      <c r="G6079" s="144" t="e">
        <f aca="false">INDEX(Book_Type,MATCH($B6079,Book,0),1)</f>
        <v>#N/A</v>
      </c>
      <c r="H6079" s="144" t="e">
        <f aca="false">$F6079&amp;$C6079</f>
        <v>#N/A</v>
      </c>
    </row>
    <row r="6080" customFormat="false" ht="12.75" hidden="false" customHeight="false" outlineLevel="0" collapsed="false">
      <c r="D6080" s="144"/>
      <c r="E6080" s="144"/>
      <c r="F6080" s="149" t="e">
        <f aca="false">IF(REF_DT&lt;=LastDay,INDEX(IntraMonth_Buckets,MATCH($A6080,IntraSumMonths,0),1),INDEX(BucketTable,MATCH($A6080,SumMonths,0),1))</f>
        <v>#N/A</v>
      </c>
      <c r="G6080" s="144" t="e">
        <f aca="false">INDEX(Book_Type,MATCH($B6080,Book,0),1)</f>
        <v>#N/A</v>
      </c>
      <c r="H6080" s="144" t="e">
        <f aca="false">$F6080&amp;$C6080</f>
        <v>#N/A</v>
      </c>
    </row>
    <row r="6081" customFormat="false" ht="12.75" hidden="false" customHeight="false" outlineLevel="0" collapsed="false">
      <c r="D6081" s="144"/>
      <c r="E6081" s="144"/>
      <c r="F6081" s="149" t="e">
        <f aca="false">IF(REF_DT&lt;=LastDay,INDEX(IntraMonth_Buckets,MATCH($A6081,IntraSumMonths,0),1),INDEX(BucketTable,MATCH($A6081,SumMonths,0),1))</f>
        <v>#N/A</v>
      </c>
      <c r="G6081" s="144" t="e">
        <f aca="false">INDEX(Book_Type,MATCH($B6081,Book,0),1)</f>
        <v>#N/A</v>
      </c>
      <c r="H6081" s="144" t="e">
        <f aca="false">$F6081&amp;$C6081</f>
        <v>#N/A</v>
      </c>
    </row>
    <row r="6082" customFormat="false" ht="12.75" hidden="false" customHeight="false" outlineLevel="0" collapsed="false">
      <c r="D6082" s="144"/>
      <c r="E6082" s="144"/>
      <c r="F6082" s="149" t="e">
        <f aca="false">IF(REF_DT&lt;=LastDay,INDEX(IntraMonth_Buckets,MATCH($A6082,IntraSumMonths,0),1),INDEX(BucketTable,MATCH($A6082,SumMonths,0),1))</f>
        <v>#N/A</v>
      </c>
      <c r="G6082" s="144" t="e">
        <f aca="false">INDEX(Book_Type,MATCH($B6082,Book,0),1)</f>
        <v>#N/A</v>
      </c>
      <c r="H6082" s="144" t="e">
        <f aca="false">$F6082&amp;$C6082</f>
        <v>#N/A</v>
      </c>
    </row>
    <row r="6083" customFormat="false" ht="12.75" hidden="false" customHeight="false" outlineLevel="0" collapsed="false">
      <c r="D6083" s="144"/>
      <c r="E6083" s="144"/>
      <c r="F6083" s="149" t="e">
        <f aca="false">IF(REF_DT&lt;=LastDay,INDEX(IntraMonth_Buckets,MATCH($A6083,IntraSumMonths,0),1),INDEX(BucketTable,MATCH($A6083,SumMonths,0),1))</f>
        <v>#N/A</v>
      </c>
      <c r="G6083" s="144" t="e">
        <f aca="false">INDEX(Book_Type,MATCH($B6083,Book,0),1)</f>
        <v>#N/A</v>
      </c>
      <c r="H6083" s="144" t="e">
        <f aca="false">$F6083&amp;$C6083</f>
        <v>#N/A</v>
      </c>
    </row>
    <row r="6084" customFormat="false" ht="12.75" hidden="false" customHeight="false" outlineLevel="0" collapsed="false">
      <c r="D6084" s="144"/>
      <c r="E6084" s="144"/>
      <c r="F6084" s="149" t="e">
        <f aca="false">IF(REF_DT&lt;=LastDay,INDEX(IntraMonth_Buckets,MATCH($A6084,IntraSumMonths,0),1),INDEX(BucketTable,MATCH($A6084,SumMonths,0),1))</f>
        <v>#N/A</v>
      </c>
      <c r="G6084" s="144" t="e">
        <f aca="false">INDEX(Book_Type,MATCH($B6084,Book,0),1)</f>
        <v>#N/A</v>
      </c>
      <c r="H6084" s="144" t="e">
        <f aca="false">$F6084&amp;$C6084</f>
        <v>#N/A</v>
      </c>
    </row>
    <row r="6085" customFormat="false" ht="12.75" hidden="false" customHeight="false" outlineLevel="0" collapsed="false">
      <c r="D6085" s="144"/>
      <c r="E6085" s="144"/>
      <c r="F6085" s="149" t="e">
        <f aca="false">IF(REF_DT&lt;=LastDay,INDEX(IntraMonth_Buckets,MATCH($A6085,IntraSumMonths,0),1),INDEX(BucketTable,MATCH($A6085,SumMonths,0),1))</f>
        <v>#N/A</v>
      </c>
      <c r="G6085" s="144" t="e">
        <f aca="false">INDEX(Book_Type,MATCH($B6085,Book,0),1)</f>
        <v>#N/A</v>
      </c>
      <c r="H6085" s="144" t="e">
        <f aca="false">$F6085&amp;$C6085</f>
        <v>#N/A</v>
      </c>
    </row>
    <row r="6086" customFormat="false" ht="12.75" hidden="false" customHeight="false" outlineLevel="0" collapsed="false">
      <c r="D6086" s="144"/>
      <c r="E6086" s="144"/>
      <c r="F6086" s="149" t="e">
        <f aca="false">IF(REF_DT&lt;=LastDay,INDEX(IntraMonth_Buckets,MATCH($A6086,IntraSumMonths,0),1),INDEX(BucketTable,MATCH($A6086,SumMonths,0),1))</f>
        <v>#N/A</v>
      </c>
      <c r="G6086" s="144" t="e">
        <f aca="false">INDEX(Book_Type,MATCH($B6086,Book,0),1)</f>
        <v>#N/A</v>
      </c>
      <c r="H6086" s="144" t="e">
        <f aca="false">$F6086&amp;$C6086</f>
        <v>#N/A</v>
      </c>
    </row>
    <row r="6087" customFormat="false" ht="12.75" hidden="false" customHeight="false" outlineLevel="0" collapsed="false">
      <c r="D6087" s="144"/>
      <c r="E6087" s="144"/>
      <c r="F6087" s="149" t="e">
        <f aca="false">IF(REF_DT&lt;=LastDay,INDEX(IntraMonth_Buckets,MATCH($A6087,IntraSumMonths,0),1),INDEX(BucketTable,MATCH($A6087,SumMonths,0),1))</f>
        <v>#N/A</v>
      </c>
      <c r="G6087" s="144" t="e">
        <f aca="false">INDEX(Book_Type,MATCH($B6087,Book,0),1)</f>
        <v>#N/A</v>
      </c>
      <c r="H6087" s="144" t="e">
        <f aca="false">$F6087&amp;$C6087</f>
        <v>#N/A</v>
      </c>
    </row>
    <row r="6088" customFormat="false" ht="12.75" hidden="false" customHeight="false" outlineLevel="0" collapsed="false">
      <c r="D6088" s="144"/>
      <c r="E6088" s="144"/>
      <c r="F6088" s="149" t="e">
        <f aca="false">IF(REF_DT&lt;=LastDay,INDEX(IntraMonth_Buckets,MATCH($A6088,IntraSumMonths,0),1),INDEX(BucketTable,MATCH($A6088,SumMonths,0),1))</f>
        <v>#N/A</v>
      </c>
      <c r="G6088" s="144" t="e">
        <f aca="false">INDEX(Book_Type,MATCH($B6088,Book,0),1)</f>
        <v>#N/A</v>
      </c>
      <c r="H6088" s="144" t="e">
        <f aca="false">$F6088&amp;$C6088</f>
        <v>#N/A</v>
      </c>
    </row>
    <row r="6089" customFormat="false" ht="12.75" hidden="false" customHeight="false" outlineLevel="0" collapsed="false">
      <c r="D6089" s="144"/>
      <c r="E6089" s="144"/>
      <c r="F6089" s="149" t="e">
        <f aca="false">IF(REF_DT&lt;=LastDay,INDEX(IntraMonth_Buckets,MATCH($A6089,IntraSumMonths,0),1),INDEX(BucketTable,MATCH($A6089,SumMonths,0),1))</f>
        <v>#N/A</v>
      </c>
      <c r="G6089" s="144" t="e">
        <f aca="false">INDEX(Book_Type,MATCH($B6089,Book,0),1)</f>
        <v>#N/A</v>
      </c>
      <c r="H6089" s="144" t="e">
        <f aca="false">$F6089&amp;$C6089</f>
        <v>#N/A</v>
      </c>
    </row>
    <row r="6090" customFormat="false" ht="12.75" hidden="false" customHeight="false" outlineLevel="0" collapsed="false">
      <c r="D6090" s="144"/>
      <c r="E6090" s="144"/>
      <c r="F6090" s="149" t="e">
        <f aca="false">IF(REF_DT&lt;=LastDay,INDEX(IntraMonth_Buckets,MATCH($A6090,IntraSumMonths,0),1),INDEX(BucketTable,MATCH($A6090,SumMonths,0),1))</f>
        <v>#N/A</v>
      </c>
      <c r="G6090" s="144" t="e">
        <f aca="false">INDEX(Book_Type,MATCH($B6090,Book,0),1)</f>
        <v>#N/A</v>
      </c>
      <c r="H6090" s="144" t="e">
        <f aca="false">$F6090&amp;$C6090</f>
        <v>#N/A</v>
      </c>
    </row>
    <row r="6091" customFormat="false" ht="12.75" hidden="false" customHeight="false" outlineLevel="0" collapsed="false">
      <c r="D6091" s="144"/>
      <c r="E6091" s="144"/>
      <c r="F6091" s="149" t="e">
        <f aca="false">IF(REF_DT&lt;=LastDay,INDEX(IntraMonth_Buckets,MATCH($A6091,IntraSumMonths,0),1),INDEX(BucketTable,MATCH($A6091,SumMonths,0),1))</f>
        <v>#N/A</v>
      </c>
      <c r="G6091" s="144" t="e">
        <f aca="false">INDEX(Book_Type,MATCH($B6091,Book,0),1)</f>
        <v>#N/A</v>
      </c>
      <c r="H6091" s="144" t="e">
        <f aca="false">$F6091&amp;$C6091</f>
        <v>#N/A</v>
      </c>
    </row>
    <row r="6092" customFormat="false" ht="12.75" hidden="false" customHeight="false" outlineLevel="0" collapsed="false">
      <c r="D6092" s="144"/>
      <c r="E6092" s="144"/>
      <c r="F6092" s="149" t="e">
        <f aca="false">IF(REF_DT&lt;=LastDay,INDEX(IntraMonth_Buckets,MATCH($A6092,IntraSumMonths,0),1),INDEX(BucketTable,MATCH($A6092,SumMonths,0),1))</f>
        <v>#N/A</v>
      </c>
      <c r="G6092" s="144" t="e">
        <f aca="false">INDEX(Book_Type,MATCH($B6092,Book,0),1)</f>
        <v>#N/A</v>
      </c>
      <c r="H6092" s="144" t="e">
        <f aca="false">$F6092&amp;$C6092</f>
        <v>#N/A</v>
      </c>
    </row>
    <row r="6093" customFormat="false" ht="12.75" hidden="false" customHeight="false" outlineLevel="0" collapsed="false">
      <c r="D6093" s="144"/>
      <c r="E6093" s="144"/>
      <c r="F6093" s="149" t="e">
        <f aca="false">IF(REF_DT&lt;=LastDay,INDEX(IntraMonth_Buckets,MATCH($A6093,IntraSumMonths,0),1),INDEX(BucketTable,MATCH($A6093,SumMonths,0),1))</f>
        <v>#N/A</v>
      </c>
      <c r="G6093" s="144" t="e">
        <f aca="false">INDEX(Book_Type,MATCH($B6093,Book,0),1)</f>
        <v>#N/A</v>
      </c>
      <c r="H6093" s="144" t="e">
        <f aca="false">$F6093&amp;$C6093</f>
        <v>#N/A</v>
      </c>
    </row>
    <row r="6094" customFormat="false" ht="12.75" hidden="false" customHeight="false" outlineLevel="0" collapsed="false">
      <c r="D6094" s="144"/>
      <c r="E6094" s="144"/>
      <c r="F6094" s="149" t="e">
        <f aca="false">IF(REF_DT&lt;=LastDay,INDEX(IntraMonth_Buckets,MATCH($A6094,IntraSumMonths,0),1),INDEX(BucketTable,MATCH($A6094,SumMonths,0),1))</f>
        <v>#N/A</v>
      </c>
      <c r="G6094" s="144" t="e">
        <f aca="false">INDEX(Book_Type,MATCH($B6094,Book,0),1)</f>
        <v>#N/A</v>
      </c>
      <c r="H6094" s="144" t="e">
        <f aca="false">$F6094&amp;$C6094</f>
        <v>#N/A</v>
      </c>
    </row>
    <row r="6095" customFormat="false" ht="12.75" hidden="false" customHeight="false" outlineLevel="0" collapsed="false">
      <c r="D6095" s="144"/>
      <c r="E6095" s="144"/>
      <c r="F6095" s="149" t="e">
        <f aca="false">IF(REF_DT&lt;=LastDay,INDEX(IntraMonth_Buckets,MATCH($A6095,IntraSumMonths,0),1),INDEX(BucketTable,MATCH($A6095,SumMonths,0),1))</f>
        <v>#N/A</v>
      </c>
      <c r="G6095" s="144" t="e">
        <f aca="false">INDEX(Book_Type,MATCH($B6095,Book,0),1)</f>
        <v>#N/A</v>
      </c>
      <c r="H6095" s="144" t="e">
        <f aca="false">$F6095&amp;$C6095</f>
        <v>#N/A</v>
      </c>
    </row>
    <row r="6096" customFormat="false" ht="12.75" hidden="false" customHeight="false" outlineLevel="0" collapsed="false">
      <c r="D6096" s="144"/>
      <c r="E6096" s="144"/>
      <c r="F6096" s="149" t="e">
        <f aca="false">IF(REF_DT&lt;=LastDay,INDEX(IntraMonth_Buckets,MATCH($A6096,IntraSumMonths,0),1),INDEX(BucketTable,MATCH($A6096,SumMonths,0),1))</f>
        <v>#N/A</v>
      </c>
      <c r="G6096" s="144" t="e">
        <f aca="false">INDEX(Book_Type,MATCH($B6096,Book,0),1)</f>
        <v>#N/A</v>
      </c>
      <c r="H6096" s="144" t="e">
        <f aca="false">$F6096&amp;$C6096</f>
        <v>#N/A</v>
      </c>
    </row>
    <row r="6097" customFormat="false" ht="12.75" hidden="false" customHeight="false" outlineLevel="0" collapsed="false">
      <c r="D6097" s="144"/>
      <c r="E6097" s="144"/>
      <c r="F6097" s="149" t="e">
        <f aca="false">IF(REF_DT&lt;=LastDay,INDEX(IntraMonth_Buckets,MATCH($A6097,IntraSumMonths,0),1),INDEX(BucketTable,MATCH($A6097,SumMonths,0),1))</f>
        <v>#N/A</v>
      </c>
      <c r="G6097" s="144" t="e">
        <f aca="false">INDEX(Book_Type,MATCH($B6097,Book,0),1)</f>
        <v>#N/A</v>
      </c>
      <c r="H6097" s="144" t="e">
        <f aca="false">$F6097&amp;$C6097</f>
        <v>#N/A</v>
      </c>
    </row>
    <row r="6098" customFormat="false" ht="12.75" hidden="false" customHeight="false" outlineLevel="0" collapsed="false">
      <c r="D6098" s="144"/>
      <c r="E6098" s="144"/>
      <c r="F6098" s="149" t="e">
        <f aca="false">IF(REF_DT&lt;=LastDay,INDEX(IntraMonth_Buckets,MATCH($A6098,IntraSumMonths,0),1),INDEX(BucketTable,MATCH($A6098,SumMonths,0),1))</f>
        <v>#N/A</v>
      </c>
      <c r="G6098" s="144" t="e">
        <f aca="false">INDEX(Book_Type,MATCH($B6098,Book,0),1)</f>
        <v>#N/A</v>
      </c>
      <c r="H6098" s="144" t="e">
        <f aca="false">$F6098&amp;$C6098</f>
        <v>#N/A</v>
      </c>
    </row>
    <row r="6099" customFormat="false" ht="12.75" hidden="false" customHeight="false" outlineLevel="0" collapsed="false">
      <c r="D6099" s="144"/>
      <c r="E6099" s="144"/>
      <c r="F6099" s="149" t="e">
        <f aca="false">IF(REF_DT&lt;=LastDay,INDEX(IntraMonth_Buckets,MATCH($A6099,IntraSumMonths,0),1),INDEX(BucketTable,MATCH($A6099,SumMonths,0),1))</f>
        <v>#N/A</v>
      </c>
      <c r="G6099" s="144" t="e">
        <f aca="false">INDEX(Book_Type,MATCH($B6099,Book,0),1)</f>
        <v>#N/A</v>
      </c>
      <c r="H6099" s="144" t="e">
        <f aca="false">$F6099&amp;$C6099</f>
        <v>#N/A</v>
      </c>
    </row>
    <row r="6100" customFormat="false" ht="12.75" hidden="false" customHeight="false" outlineLevel="0" collapsed="false">
      <c r="D6100" s="144"/>
      <c r="E6100" s="144"/>
      <c r="F6100" s="149" t="e">
        <f aca="false">IF(REF_DT&lt;=LastDay,INDEX(IntraMonth_Buckets,MATCH($A6100,IntraSumMonths,0),1),INDEX(BucketTable,MATCH($A6100,SumMonths,0),1))</f>
        <v>#N/A</v>
      </c>
      <c r="G6100" s="144" t="e">
        <f aca="false">INDEX(Book_Type,MATCH($B6100,Book,0),1)</f>
        <v>#N/A</v>
      </c>
      <c r="H6100" s="144" t="e">
        <f aca="false">$F6100&amp;$C6100</f>
        <v>#N/A</v>
      </c>
    </row>
    <row r="6101" customFormat="false" ht="12.75" hidden="false" customHeight="false" outlineLevel="0" collapsed="false">
      <c r="D6101" s="144"/>
      <c r="E6101" s="144"/>
      <c r="F6101" s="149" t="e">
        <f aca="false">IF(REF_DT&lt;=LastDay,INDEX(IntraMonth_Buckets,MATCH($A6101,IntraSumMonths,0),1),INDEX(BucketTable,MATCH($A6101,SumMonths,0),1))</f>
        <v>#N/A</v>
      </c>
      <c r="G6101" s="144" t="e">
        <f aca="false">INDEX(Book_Type,MATCH($B6101,Book,0),1)</f>
        <v>#N/A</v>
      </c>
      <c r="H6101" s="144" t="e">
        <f aca="false">$F6101&amp;$C6101</f>
        <v>#N/A</v>
      </c>
    </row>
    <row r="6102" customFormat="false" ht="12.75" hidden="false" customHeight="false" outlineLevel="0" collapsed="false">
      <c r="D6102" s="144"/>
      <c r="E6102" s="144"/>
      <c r="F6102" s="149" t="e">
        <f aca="false">IF(REF_DT&lt;=LastDay,INDEX(IntraMonth_Buckets,MATCH($A6102,IntraSumMonths,0),1),INDEX(BucketTable,MATCH($A6102,SumMonths,0),1))</f>
        <v>#N/A</v>
      </c>
      <c r="G6102" s="144" t="e">
        <f aca="false">INDEX(Book_Type,MATCH($B6102,Book,0),1)</f>
        <v>#N/A</v>
      </c>
      <c r="H6102" s="144" t="e">
        <f aca="false">$F6102&amp;$C6102</f>
        <v>#N/A</v>
      </c>
    </row>
    <row r="6103" customFormat="false" ht="12.75" hidden="false" customHeight="false" outlineLevel="0" collapsed="false">
      <c r="D6103" s="144"/>
      <c r="E6103" s="144"/>
      <c r="F6103" s="149" t="e">
        <f aca="false">IF(REF_DT&lt;=LastDay,INDEX(IntraMonth_Buckets,MATCH($A6103,IntraSumMonths,0),1),INDEX(BucketTable,MATCH($A6103,SumMonths,0),1))</f>
        <v>#N/A</v>
      </c>
      <c r="G6103" s="144" t="e">
        <f aca="false">INDEX(Book_Type,MATCH($B6103,Book,0),1)</f>
        <v>#N/A</v>
      </c>
      <c r="H6103" s="144" t="e">
        <f aca="false">$F6103&amp;$C6103</f>
        <v>#N/A</v>
      </c>
    </row>
    <row r="6104" customFormat="false" ht="12.75" hidden="false" customHeight="false" outlineLevel="0" collapsed="false">
      <c r="D6104" s="144"/>
      <c r="E6104" s="144"/>
      <c r="F6104" s="149" t="e">
        <f aca="false">IF(REF_DT&lt;=LastDay,INDEX(IntraMonth_Buckets,MATCH($A6104,IntraSumMonths,0),1),INDEX(BucketTable,MATCH($A6104,SumMonths,0),1))</f>
        <v>#N/A</v>
      </c>
      <c r="G6104" s="144" t="e">
        <f aca="false">INDEX(Book_Type,MATCH($B6104,Book,0),1)</f>
        <v>#N/A</v>
      </c>
      <c r="H6104" s="144" t="e">
        <f aca="false">$F6104&amp;$C6104</f>
        <v>#N/A</v>
      </c>
    </row>
    <row r="6105" customFormat="false" ht="12.75" hidden="false" customHeight="false" outlineLevel="0" collapsed="false">
      <c r="D6105" s="144"/>
      <c r="E6105" s="144"/>
      <c r="F6105" s="149" t="e">
        <f aca="false">IF(REF_DT&lt;=LastDay,INDEX(IntraMonth_Buckets,MATCH($A6105,IntraSumMonths,0),1),INDEX(BucketTable,MATCH($A6105,SumMonths,0),1))</f>
        <v>#N/A</v>
      </c>
      <c r="G6105" s="144" t="e">
        <f aca="false">INDEX(Book_Type,MATCH($B6105,Book,0),1)</f>
        <v>#N/A</v>
      </c>
      <c r="H6105" s="144" t="e">
        <f aca="false">$F6105&amp;$C6105</f>
        <v>#N/A</v>
      </c>
    </row>
    <row r="6106" customFormat="false" ht="12.75" hidden="false" customHeight="false" outlineLevel="0" collapsed="false">
      <c r="D6106" s="144"/>
      <c r="E6106" s="144"/>
      <c r="F6106" s="149" t="e">
        <f aca="false">IF(REF_DT&lt;=LastDay,INDEX(IntraMonth_Buckets,MATCH($A6106,IntraSumMonths,0),1),INDEX(BucketTable,MATCH($A6106,SumMonths,0),1))</f>
        <v>#N/A</v>
      </c>
      <c r="G6106" s="144" t="e">
        <f aca="false">INDEX(Book_Type,MATCH($B6106,Book,0),1)</f>
        <v>#N/A</v>
      </c>
      <c r="H6106" s="144" t="e">
        <f aca="false">$F6106&amp;$C6106</f>
        <v>#N/A</v>
      </c>
    </row>
    <row r="6107" customFormat="false" ht="12.75" hidden="false" customHeight="false" outlineLevel="0" collapsed="false">
      <c r="D6107" s="144"/>
      <c r="E6107" s="144"/>
      <c r="F6107" s="149" t="e">
        <f aca="false">IF(REF_DT&lt;=LastDay,INDEX(IntraMonth_Buckets,MATCH($A6107,IntraSumMonths,0),1),INDEX(BucketTable,MATCH($A6107,SumMonths,0),1))</f>
        <v>#N/A</v>
      </c>
      <c r="G6107" s="144" t="e">
        <f aca="false">INDEX(Book_Type,MATCH($B6107,Book,0),1)</f>
        <v>#N/A</v>
      </c>
      <c r="H6107" s="144" t="e">
        <f aca="false">$F6107&amp;$C6107</f>
        <v>#N/A</v>
      </c>
    </row>
    <row r="6108" customFormat="false" ht="12.75" hidden="false" customHeight="false" outlineLevel="0" collapsed="false">
      <c r="D6108" s="144"/>
      <c r="E6108" s="144"/>
      <c r="F6108" s="149" t="e">
        <f aca="false">IF(REF_DT&lt;=LastDay,INDEX(IntraMonth_Buckets,MATCH($A6108,IntraSumMonths,0),1),INDEX(BucketTable,MATCH($A6108,SumMonths,0),1))</f>
        <v>#N/A</v>
      </c>
      <c r="G6108" s="144" t="e">
        <f aca="false">INDEX(Book_Type,MATCH($B6108,Book,0),1)</f>
        <v>#N/A</v>
      </c>
      <c r="H6108" s="144" t="e">
        <f aca="false">$F6108&amp;$C6108</f>
        <v>#N/A</v>
      </c>
    </row>
    <row r="6109" customFormat="false" ht="12.75" hidden="false" customHeight="false" outlineLevel="0" collapsed="false">
      <c r="D6109" s="144"/>
      <c r="E6109" s="144"/>
      <c r="F6109" s="149" t="e">
        <f aca="false">IF(REF_DT&lt;=LastDay,INDEX(IntraMonth_Buckets,MATCH($A6109,IntraSumMonths,0),1),INDEX(BucketTable,MATCH($A6109,SumMonths,0),1))</f>
        <v>#N/A</v>
      </c>
      <c r="G6109" s="144" t="e">
        <f aca="false">INDEX(Book_Type,MATCH($B6109,Book,0),1)</f>
        <v>#N/A</v>
      </c>
      <c r="H6109" s="144" t="e">
        <f aca="false">$F6109&amp;$C6109</f>
        <v>#N/A</v>
      </c>
    </row>
    <row r="6110" customFormat="false" ht="12.75" hidden="false" customHeight="false" outlineLevel="0" collapsed="false">
      <c r="D6110" s="144"/>
      <c r="E6110" s="144"/>
      <c r="F6110" s="149" t="e">
        <f aca="false">IF(REF_DT&lt;=LastDay,INDEX(IntraMonth_Buckets,MATCH($A6110,IntraSumMonths,0),1),INDEX(BucketTable,MATCH($A6110,SumMonths,0),1))</f>
        <v>#N/A</v>
      </c>
      <c r="G6110" s="144" t="e">
        <f aca="false">INDEX(Book_Type,MATCH($B6110,Book,0),1)</f>
        <v>#N/A</v>
      </c>
      <c r="H6110" s="144" t="e">
        <f aca="false">$F6110&amp;$C6110</f>
        <v>#N/A</v>
      </c>
    </row>
    <row r="6111" customFormat="false" ht="12.75" hidden="false" customHeight="false" outlineLevel="0" collapsed="false">
      <c r="D6111" s="144"/>
      <c r="E6111" s="144"/>
      <c r="F6111" s="149" t="e">
        <f aca="false">IF(REF_DT&lt;=LastDay,INDEX(IntraMonth_Buckets,MATCH($A6111,IntraSumMonths,0),1),INDEX(BucketTable,MATCH($A6111,SumMonths,0),1))</f>
        <v>#N/A</v>
      </c>
      <c r="G6111" s="144" t="e">
        <f aca="false">INDEX(Book_Type,MATCH($B6111,Book,0),1)</f>
        <v>#N/A</v>
      </c>
      <c r="H6111" s="144" t="e">
        <f aca="false">$F6111&amp;$C6111</f>
        <v>#N/A</v>
      </c>
    </row>
    <row r="6112" customFormat="false" ht="12.75" hidden="false" customHeight="false" outlineLevel="0" collapsed="false">
      <c r="D6112" s="144"/>
      <c r="E6112" s="144"/>
      <c r="F6112" s="149" t="e">
        <f aca="false">IF(REF_DT&lt;=LastDay,INDEX(IntraMonth_Buckets,MATCH($A6112,IntraSumMonths,0),1),INDEX(BucketTable,MATCH($A6112,SumMonths,0),1))</f>
        <v>#N/A</v>
      </c>
      <c r="G6112" s="144" t="e">
        <f aca="false">INDEX(Book_Type,MATCH($B6112,Book,0),1)</f>
        <v>#N/A</v>
      </c>
      <c r="H6112" s="144" t="e">
        <f aca="false">$F6112&amp;$C6112</f>
        <v>#N/A</v>
      </c>
    </row>
    <row r="6113" customFormat="false" ht="12.75" hidden="false" customHeight="false" outlineLevel="0" collapsed="false">
      <c r="D6113" s="144"/>
      <c r="E6113" s="144"/>
      <c r="F6113" s="149" t="e">
        <f aca="false">IF(REF_DT&lt;=LastDay,INDEX(IntraMonth_Buckets,MATCH($A6113,IntraSumMonths,0),1),INDEX(BucketTable,MATCH($A6113,SumMonths,0),1))</f>
        <v>#N/A</v>
      </c>
      <c r="G6113" s="144" t="e">
        <f aca="false">INDEX(Book_Type,MATCH($B6113,Book,0),1)</f>
        <v>#N/A</v>
      </c>
      <c r="H6113" s="144" t="e">
        <f aca="false">$F6113&amp;$C6113</f>
        <v>#N/A</v>
      </c>
    </row>
    <row r="6114" customFormat="false" ht="12.75" hidden="false" customHeight="false" outlineLevel="0" collapsed="false">
      <c r="D6114" s="144"/>
      <c r="E6114" s="144"/>
      <c r="F6114" s="149" t="e">
        <f aca="false">IF(REF_DT&lt;=LastDay,INDEX(IntraMonth_Buckets,MATCH($A6114,IntraSumMonths,0),1),INDEX(BucketTable,MATCH($A6114,SumMonths,0),1))</f>
        <v>#N/A</v>
      </c>
      <c r="G6114" s="144" t="e">
        <f aca="false">INDEX(Book_Type,MATCH($B6114,Book,0),1)</f>
        <v>#N/A</v>
      </c>
      <c r="H6114" s="144" t="e">
        <f aca="false">$F6114&amp;$C6114</f>
        <v>#N/A</v>
      </c>
    </row>
    <row r="6115" customFormat="false" ht="12.75" hidden="false" customHeight="false" outlineLevel="0" collapsed="false">
      <c r="D6115" s="144"/>
      <c r="E6115" s="144"/>
      <c r="F6115" s="149" t="e">
        <f aca="false">IF(REF_DT&lt;=LastDay,INDEX(IntraMonth_Buckets,MATCH($A6115,IntraSumMonths,0),1),INDEX(BucketTable,MATCH($A6115,SumMonths,0),1))</f>
        <v>#N/A</v>
      </c>
      <c r="G6115" s="144" t="e">
        <f aca="false">INDEX(Book_Type,MATCH($B6115,Book,0),1)</f>
        <v>#N/A</v>
      </c>
      <c r="H6115" s="144" t="e">
        <f aca="false">$F6115&amp;$C6115</f>
        <v>#N/A</v>
      </c>
    </row>
    <row r="6116" customFormat="false" ht="12.75" hidden="false" customHeight="false" outlineLevel="0" collapsed="false">
      <c r="D6116" s="144"/>
      <c r="E6116" s="144"/>
      <c r="F6116" s="149" t="e">
        <f aca="false">IF(REF_DT&lt;=LastDay,INDEX(IntraMonth_Buckets,MATCH($A6116,IntraSumMonths,0),1),INDEX(BucketTable,MATCH($A6116,SumMonths,0),1))</f>
        <v>#N/A</v>
      </c>
      <c r="G6116" s="144" t="e">
        <f aca="false">INDEX(Book_Type,MATCH($B6116,Book,0),1)</f>
        <v>#N/A</v>
      </c>
      <c r="H6116" s="144" t="e">
        <f aca="false">$F6116&amp;$C6116</f>
        <v>#N/A</v>
      </c>
    </row>
    <row r="6117" customFormat="false" ht="12.75" hidden="false" customHeight="false" outlineLevel="0" collapsed="false">
      <c r="D6117" s="144"/>
      <c r="E6117" s="144"/>
      <c r="F6117" s="149" t="e">
        <f aca="false">IF(REF_DT&lt;=LastDay,INDEX(IntraMonth_Buckets,MATCH($A6117,IntraSumMonths,0),1),INDEX(BucketTable,MATCH($A6117,SumMonths,0),1))</f>
        <v>#N/A</v>
      </c>
      <c r="G6117" s="144" t="e">
        <f aca="false">INDEX(Book_Type,MATCH($B6117,Book,0),1)</f>
        <v>#N/A</v>
      </c>
      <c r="H6117" s="144" t="e">
        <f aca="false">$F6117&amp;$C6117</f>
        <v>#N/A</v>
      </c>
    </row>
    <row r="6118" customFormat="false" ht="12.75" hidden="false" customHeight="false" outlineLevel="0" collapsed="false">
      <c r="D6118" s="144"/>
      <c r="E6118" s="144"/>
      <c r="F6118" s="149" t="e">
        <f aca="false">IF(REF_DT&lt;=LastDay,INDEX(IntraMonth_Buckets,MATCH($A6118,IntraSumMonths,0),1),INDEX(BucketTable,MATCH($A6118,SumMonths,0),1))</f>
        <v>#N/A</v>
      </c>
      <c r="G6118" s="144" t="e">
        <f aca="false">INDEX(Book_Type,MATCH($B6118,Book,0),1)</f>
        <v>#N/A</v>
      </c>
      <c r="H6118" s="144" t="e">
        <f aca="false">$F6118&amp;$C6118</f>
        <v>#N/A</v>
      </c>
    </row>
    <row r="6119" customFormat="false" ht="12.75" hidden="false" customHeight="false" outlineLevel="0" collapsed="false">
      <c r="D6119" s="144"/>
      <c r="E6119" s="144"/>
      <c r="F6119" s="149" t="e">
        <f aca="false">IF(REF_DT&lt;=LastDay,INDEX(IntraMonth_Buckets,MATCH($A6119,IntraSumMonths,0),1),INDEX(BucketTable,MATCH($A6119,SumMonths,0),1))</f>
        <v>#N/A</v>
      </c>
      <c r="G6119" s="144" t="e">
        <f aca="false">INDEX(Book_Type,MATCH($B6119,Book,0),1)</f>
        <v>#N/A</v>
      </c>
      <c r="H6119" s="144" t="e">
        <f aca="false">$F6119&amp;$C6119</f>
        <v>#N/A</v>
      </c>
    </row>
    <row r="6120" customFormat="false" ht="12.75" hidden="false" customHeight="false" outlineLevel="0" collapsed="false">
      <c r="D6120" s="144"/>
      <c r="E6120" s="144"/>
      <c r="F6120" s="149" t="e">
        <f aca="false">IF(REF_DT&lt;=LastDay,INDEX(IntraMonth_Buckets,MATCH($A6120,IntraSumMonths,0),1),INDEX(BucketTable,MATCH($A6120,SumMonths,0),1))</f>
        <v>#N/A</v>
      </c>
      <c r="G6120" s="144" t="e">
        <f aca="false">INDEX(Book_Type,MATCH($B6120,Book,0),1)</f>
        <v>#N/A</v>
      </c>
      <c r="H6120" s="144" t="e">
        <f aca="false">$F6120&amp;$C6120</f>
        <v>#N/A</v>
      </c>
    </row>
    <row r="6121" customFormat="false" ht="12.75" hidden="false" customHeight="false" outlineLevel="0" collapsed="false">
      <c r="D6121" s="144"/>
      <c r="E6121" s="144"/>
      <c r="F6121" s="149" t="e">
        <f aca="false">IF(REF_DT&lt;=LastDay,INDEX(IntraMonth_Buckets,MATCH($A6121,IntraSumMonths,0),1),INDEX(BucketTable,MATCH($A6121,SumMonths,0),1))</f>
        <v>#N/A</v>
      </c>
      <c r="G6121" s="144" t="e">
        <f aca="false">INDEX(Book_Type,MATCH($B6121,Book,0),1)</f>
        <v>#N/A</v>
      </c>
      <c r="H6121" s="144" t="e">
        <f aca="false">$F6121&amp;$C6121</f>
        <v>#N/A</v>
      </c>
    </row>
    <row r="6122" customFormat="false" ht="12.75" hidden="false" customHeight="false" outlineLevel="0" collapsed="false">
      <c r="D6122" s="144"/>
      <c r="E6122" s="144"/>
      <c r="F6122" s="149" t="e">
        <f aca="false">IF(REF_DT&lt;=LastDay,INDEX(IntraMonth_Buckets,MATCH($A6122,IntraSumMonths,0),1),INDEX(BucketTable,MATCH($A6122,SumMonths,0),1))</f>
        <v>#N/A</v>
      </c>
      <c r="G6122" s="144" t="e">
        <f aca="false">INDEX(Book_Type,MATCH($B6122,Book,0),1)</f>
        <v>#N/A</v>
      </c>
      <c r="H6122" s="144" t="e">
        <f aca="false">$F6122&amp;$C6122</f>
        <v>#N/A</v>
      </c>
    </row>
    <row r="6123" customFormat="false" ht="12.75" hidden="false" customHeight="false" outlineLevel="0" collapsed="false">
      <c r="D6123" s="144"/>
      <c r="E6123" s="144"/>
      <c r="F6123" s="149" t="e">
        <f aca="false">IF(REF_DT&lt;=LastDay,INDEX(IntraMonth_Buckets,MATCH($A6123,IntraSumMonths,0),1),INDEX(BucketTable,MATCH($A6123,SumMonths,0),1))</f>
        <v>#N/A</v>
      </c>
      <c r="G6123" s="144" t="e">
        <f aca="false">INDEX(Book_Type,MATCH($B6123,Book,0),1)</f>
        <v>#N/A</v>
      </c>
      <c r="H6123" s="144" t="e">
        <f aca="false">$F6123&amp;$C6123</f>
        <v>#N/A</v>
      </c>
    </row>
    <row r="6124" customFormat="false" ht="12.75" hidden="false" customHeight="false" outlineLevel="0" collapsed="false">
      <c r="D6124" s="144"/>
      <c r="E6124" s="144"/>
      <c r="F6124" s="149" t="e">
        <f aca="false">IF(REF_DT&lt;=LastDay,INDEX(IntraMonth_Buckets,MATCH($A6124,IntraSumMonths,0),1),INDEX(BucketTable,MATCH($A6124,SumMonths,0),1))</f>
        <v>#N/A</v>
      </c>
      <c r="G6124" s="144" t="e">
        <f aca="false">INDEX(Book_Type,MATCH($B6124,Book,0),1)</f>
        <v>#N/A</v>
      </c>
      <c r="H6124" s="144" t="e">
        <f aca="false">$F6124&amp;$C6124</f>
        <v>#N/A</v>
      </c>
    </row>
    <row r="6125" customFormat="false" ht="12.75" hidden="false" customHeight="false" outlineLevel="0" collapsed="false">
      <c r="D6125" s="144"/>
      <c r="E6125" s="144"/>
      <c r="F6125" s="149" t="e">
        <f aca="false">IF(REF_DT&lt;=LastDay,INDEX(IntraMonth_Buckets,MATCH($A6125,IntraSumMonths,0),1),INDEX(BucketTable,MATCH($A6125,SumMonths,0),1))</f>
        <v>#N/A</v>
      </c>
      <c r="G6125" s="144" t="e">
        <f aca="false">INDEX(Book_Type,MATCH($B6125,Book,0),1)</f>
        <v>#N/A</v>
      </c>
      <c r="H6125" s="144" t="e">
        <f aca="false">$F6125&amp;$C6125</f>
        <v>#N/A</v>
      </c>
    </row>
    <row r="6126" customFormat="false" ht="12.75" hidden="false" customHeight="false" outlineLevel="0" collapsed="false">
      <c r="D6126" s="144"/>
      <c r="E6126" s="144"/>
      <c r="F6126" s="149" t="e">
        <f aca="false">IF(REF_DT&lt;=LastDay,INDEX(IntraMonth_Buckets,MATCH($A6126,IntraSumMonths,0),1),INDEX(BucketTable,MATCH($A6126,SumMonths,0),1))</f>
        <v>#N/A</v>
      </c>
      <c r="G6126" s="144" t="e">
        <f aca="false">INDEX(Book_Type,MATCH($B6126,Book,0),1)</f>
        <v>#N/A</v>
      </c>
      <c r="H6126" s="144" t="e">
        <f aca="false">$F6126&amp;$C6126</f>
        <v>#N/A</v>
      </c>
    </row>
    <row r="6127" customFormat="false" ht="12.75" hidden="false" customHeight="false" outlineLevel="0" collapsed="false">
      <c r="D6127" s="144"/>
      <c r="E6127" s="144"/>
      <c r="F6127" s="149" t="e">
        <f aca="false">IF(REF_DT&lt;=LastDay,INDEX(IntraMonth_Buckets,MATCH($A6127,IntraSumMonths,0),1),INDEX(BucketTable,MATCH($A6127,SumMonths,0),1))</f>
        <v>#N/A</v>
      </c>
      <c r="G6127" s="144" t="e">
        <f aca="false">INDEX(Book_Type,MATCH($B6127,Book,0),1)</f>
        <v>#N/A</v>
      </c>
      <c r="H6127" s="144" t="e">
        <f aca="false">$F6127&amp;$C6127</f>
        <v>#N/A</v>
      </c>
    </row>
    <row r="6128" customFormat="false" ht="12.75" hidden="false" customHeight="false" outlineLevel="0" collapsed="false">
      <c r="D6128" s="144"/>
      <c r="E6128" s="144"/>
      <c r="F6128" s="149" t="e">
        <f aca="false">IF(REF_DT&lt;=LastDay,INDEX(IntraMonth_Buckets,MATCH($A6128,IntraSumMonths,0),1),INDEX(BucketTable,MATCH($A6128,SumMonths,0),1))</f>
        <v>#N/A</v>
      </c>
      <c r="G6128" s="144" t="e">
        <f aca="false">INDEX(Book_Type,MATCH($B6128,Book,0),1)</f>
        <v>#N/A</v>
      </c>
      <c r="H6128" s="144" t="e">
        <f aca="false">$F6128&amp;$C6128</f>
        <v>#N/A</v>
      </c>
    </row>
    <row r="6129" customFormat="false" ht="12.75" hidden="false" customHeight="false" outlineLevel="0" collapsed="false">
      <c r="D6129" s="144"/>
      <c r="E6129" s="144"/>
      <c r="F6129" s="149" t="e">
        <f aca="false">IF(REF_DT&lt;=LastDay,INDEX(IntraMonth_Buckets,MATCH($A6129,IntraSumMonths,0),1),INDEX(BucketTable,MATCH($A6129,SumMonths,0),1))</f>
        <v>#N/A</v>
      </c>
      <c r="G6129" s="144" t="e">
        <f aca="false">INDEX(Book_Type,MATCH($B6129,Book,0),1)</f>
        <v>#N/A</v>
      </c>
      <c r="H6129" s="144" t="e">
        <f aca="false">$F6129&amp;$C6129</f>
        <v>#N/A</v>
      </c>
    </row>
    <row r="6130" customFormat="false" ht="12.75" hidden="false" customHeight="false" outlineLevel="0" collapsed="false">
      <c r="D6130" s="144"/>
      <c r="E6130" s="144"/>
      <c r="F6130" s="149" t="e">
        <f aca="false">IF(REF_DT&lt;=LastDay,INDEX(IntraMonth_Buckets,MATCH($A6130,IntraSumMonths,0),1),INDEX(BucketTable,MATCH($A6130,SumMonths,0),1))</f>
        <v>#N/A</v>
      </c>
      <c r="G6130" s="144" t="e">
        <f aca="false">INDEX(Book_Type,MATCH($B6130,Book,0),1)</f>
        <v>#N/A</v>
      </c>
      <c r="H6130" s="144" t="e">
        <f aca="false">$F6130&amp;$C6130</f>
        <v>#N/A</v>
      </c>
    </row>
    <row r="6131" customFormat="false" ht="12.75" hidden="false" customHeight="false" outlineLevel="0" collapsed="false">
      <c r="D6131" s="144"/>
      <c r="E6131" s="144"/>
      <c r="F6131" s="149" t="e">
        <f aca="false">IF(REF_DT&lt;=LastDay,INDEX(IntraMonth_Buckets,MATCH($A6131,IntraSumMonths,0),1),INDEX(BucketTable,MATCH($A6131,SumMonths,0),1))</f>
        <v>#N/A</v>
      </c>
      <c r="G6131" s="144" t="e">
        <f aca="false">INDEX(Book_Type,MATCH($B6131,Book,0),1)</f>
        <v>#N/A</v>
      </c>
      <c r="H6131" s="144" t="e">
        <f aca="false">$F6131&amp;$C6131</f>
        <v>#N/A</v>
      </c>
    </row>
    <row r="6132" customFormat="false" ht="12.75" hidden="false" customHeight="false" outlineLevel="0" collapsed="false">
      <c r="D6132" s="144"/>
      <c r="E6132" s="144"/>
      <c r="F6132" s="149" t="e">
        <f aca="false">IF(REF_DT&lt;=LastDay,INDEX(IntraMonth_Buckets,MATCH($A6132,IntraSumMonths,0),1),INDEX(BucketTable,MATCH($A6132,SumMonths,0),1))</f>
        <v>#N/A</v>
      </c>
      <c r="G6132" s="144" t="e">
        <f aca="false">INDEX(Book_Type,MATCH($B6132,Book,0),1)</f>
        <v>#N/A</v>
      </c>
      <c r="H6132" s="144" t="e">
        <f aca="false">$F6132&amp;$C6132</f>
        <v>#N/A</v>
      </c>
    </row>
    <row r="6133" customFormat="false" ht="12.75" hidden="false" customHeight="false" outlineLevel="0" collapsed="false">
      <c r="D6133" s="144"/>
      <c r="E6133" s="144"/>
      <c r="F6133" s="149" t="e">
        <f aca="false">IF(REF_DT&lt;=LastDay,INDEX(IntraMonth_Buckets,MATCH($A6133,IntraSumMonths,0),1),INDEX(BucketTable,MATCH($A6133,SumMonths,0),1))</f>
        <v>#N/A</v>
      </c>
      <c r="G6133" s="144" t="e">
        <f aca="false">INDEX(Book_Type,MATCH($B6133,Book,0),1)</f>
        <v>#N/A</v>
      </c>
      <c r="H6133" s="144" t="e">
        <f aca="false">$F6133&amp;$C6133</f>
        <v>#N/A</v>
      </c>
    </row>
    <row r="6134" customFormat="false" ht="12.75" hidden="false" customHeight="false" outlineLevel="0" collapsed="false">
      <c r="D6134" s="144"/>
      <c r="E6134" s="144"/>
      <c r="F6134" s="149" t="e">
        <f aca="false">IF(REF_DT&lt;=LastDay,INDEX(IntraMonth_Buckets,MATCH($A6134,IntraSumMonths,0),1),INDEX(BucketTable,MATCH($A6134,SumMonths,0),1))</f>
        <v>#N/A</v>
      </c>
      <c r="G6134" s="144" t="e">
        <f aca="false">INDEX(Book_Type,MATCH($B6134,Book,0),1)</f>
        <v>#N/A</v>
      </c>
      <c r="H6134" s="144" t="e">
        <f aca="false">$F6134&amp;$C6134</f>
        <v>#N/A</v>
      </c>
    </row>
    <row r="6135" customFormat="false" ht="12.75" hidden="false" customHeight="false" outlineLevel="0" collapsed="false">
      <c r="D6135" s="144"/>
      <c r="E6135" s="144"/>
      <c r="F6135" s="149" t="e">
        <f aca="false">IF(REF_DT&lt;=LastDay,INDEX(IntraMonth_Buckets,MATCH($A6135,IntraSumMonths,0),1),INDEX(BucketTable,MATCH($A6135,SumMonths,0),1))</f>
        <v>#N/A</v>
      </c>
      <c r="G6135" s="144" t="e">
        <f aca="false">INDEX(Book_Type,MATCH($B6135,Book,0),1)</f>
        <v>#N/A</v>
      </c>
      <c r="H6135" s="144" t="e">
        <f aca="false">$F6135&amp;$C6135</f>
        <v>#N/A</v>
      </c>
    </row>
    <row r="6136" customFormat="false" ht="12.75" hidden="false" customHeight="false" outlineLevel="0" collapsed="false">
      <c r="D6136" s="144"/>
      <c r="E6136" s="144"/>
      <c r="F6136" s="149" t="e">
        <f aca="false">IF(REF_DT&lt;=LastDay,INDEX(IntraMonth_Buckets,MATCH($A6136,IntraSumMonths,0),1),INDEX(BucketTable,MATCH($A6136,SumMonths,0),1))</f>
        <v>#N/A</v>
      </c>
      <c r="G6136" s="144" t="e">
        <f aca="false">INDEX(Book_Type,MATCH($B6136,Book,0),1)</f>
        <v>#N/A</v>
      </c>
      <c r="H6136" s="144" t="e">
        <f aca="false">$F6136&amp;$C6136</f>
        <v>#N/A</v>
      </c>
    </row>
    <row r="6137" customFormat="false" ht="12.75" hidden="false" customHeight="false" outlineLevel="0" collapsed="false">
      <c r="D6137" s="144"/>
      <c r="E6137" s="144"/>
      <c r="F6137" s="149" t="e">
        <f aca="false">IF(REF_DT&lt;=LastDay,INDEX(IntraMonth_Buckets,MATCH($A6137,IntraSumMonths,0),1),INDEX(BucketTable,MATCH($A6137,SumMonths,0),1))</f>
        <v>#N/A</v>
      </c>
      <c r="G6137" s="144" t="e">
        <f aca="false">INDEX(Book_Type,MATCH($B6137,Book,0),1)</f>
        <v>#N/A</v>
      </c>
      <c r="H6137" s="144" t="e">
        <f aca="false">$F6137&amp;$C6137</f>
        <v>#N/A</v>
      </c>
    </row>
    <row r="6138" customFormat="false" ht="12.75" hidden="false" customHeight="false" outlineLevel="0" collapsed="false">
      <c r="D6138" s="144"/>
      <c r="E6138" s="144"/>
      <c r="F6138" s="149" t="e">
        <f aca="false">IF(REF_DT&lt;=LastDay,INDEX(IntraMonth_Buckets,MATCH($A6138,IntraSumMonths,0),1),INDEX(BucketTable,MATCH($A6138,SumMonths,0),1))</f>
        <v>#N/A</v>
      </c>
      <c r="G6138" s="144" t="e">
        <f aca="false">INDEX(Book_Type,MATCH($B6138,Book,0),1)</f>
        <v>#N/A</v>
      </c>
      <c r="H6138" s="144" t="e">
        <f aca="false">$F6138&amp;$C6138</f>
        <v>#N/A</v>
      </c>
    </row>
    <row r="6139" customFormat="false" ht="12.75" hidden="false" customHeight="false" outlineLevel="0" collapsed="false">
      <c r="D6139" s="144"/>
      <c r="E6139" s="144"/>
      <c r="F6139" s="149" t="e">
        <f aca="false">IF(REF_DT&lt;=LastDay,INDEX(IntraMonth_Buckets,MATCH($A6139,IntraSumMonths,0),1),INDEX(BucketTable,MATCH($A6139,SumMonths,0),1))</f>
        <v>#N/A</v>
      </c>
      <c r="G6139" s="144" t="e">
        <f aca="false">INDEX(Book_Type,MATCH($B6139,Book,0),1)</f>
        <v>#N/A</v>
      </c>
      <c r="H6139" s="144" t="e">
        <f aca="false">$F6139&amp;$C6139</f>
        <v>#N/A</v>
      </c>
    </row>
    <row r="6140" customFormat="false" ht="12.75" hidden="false" customHeight="false" outlineLevel="0" collapsed="false">
      <c r="D6140" s="144"/>
      <c r="E6140" s="144"/>
      <c r="F6140" s="149" t="e">
        <f aca="false">IF(REF_DT&lt;=LastDay,INDEX(IntraMonth_Buckets,MATCH($A6140,IntraSumMonths,0),1),INDEX(BucketTable,MATCH($A6140,SumMonths,0),1))</f>
        <v>#N/A</v>
      </c>
      <c r="G6140" s="144" t="e">
        <f aca="false">INDEX(Book_Type,MATCH($B6140,Book,0),1)</f>
        <v>#N/A</v>
      </c>
      <c r="H6140" s="144" t="e">
        <f aca="false">$F6140&amp;$C6140</f>
        <v>#N/A</v>
      </c>
    </row>
    <row r="6141" customFormat="false" ht="12.75" hidden="false" customHeight="false" outlineLevel="0" collapsed="false">
      <c r="D6141" s="144"/>
      <c r="E6141" s="144"/>
      <c r="F6141" s="149" t="e">
        <f aca="false">IF(REF_DT&lt;=LastDay,INDEX(IntraMonth_Buckets,MATCH($A6141,IntraSumMonths,0),1),INDEX(BucketTable,MATCH($A6141,SumMonths,0),1))</f>
        <v>#N/A</v>
      </c>
      <c r="G6141" s="144" t="e">
        <f aca="false">INDEX(Book_Type,MATCH($B6141,Book,0),1)</f>
        <v>#N/A</v>
      </c>
      <c r="H6141" s="144" t="e">
        <f aca="false">$F6141&amp;$C6141</f>
        <v>#N/A</v>
      </c>
    </row>
    <row r="6142" customFormat="false" ht="12.75" hidden="false" customHeight="false" outlineLevel="0" collapsed="false">
      <c r="D6142" s="144"/>
      <c r="E6142" s="144"/>
      <c r="F6142" s="149" t="e">
        <f aca="false">IF(REF_DT&lt;=LastDay,INDEX(IntraMonth_Buckets,MATCH($A6142,IntraSumMonths,0),1),INDEX(BucketTable,MATCH($A6142,SumMonths,0),1))</f>
        <v>#N/A</v>
      </c>
      <c r="G6142" s="144" t="e">
        <f aca="false">INDEX(Book_Type,MATCH($B6142,Book,0),1)</f>
        <v>#N/A</v>
      </c>
      <c r="H6142" s="144" t="e">
        <f aca="false">$F6142&amp;$C6142</f>
        <v>#N/A</v>
      </c>
    </row>
    <row r="6143" customFormat="false" ht="12.75" hidden="false" customHeight="false" outlineLevel="0" collapsed="false">
      <c r="D6143" s="144"/>
      <c r="E6143" s="144"/>
      <c r="F6143" s="149" t="e">
        <f aca="false">IF(REF_DT&lt;=LastDay,INDEX(IntraMonth_Buckets,MATCH($A6143,IntraSumMonths,0),1),INDEX(BucketTable,MATCH($A6143,SumMonths,0),1))</f>
        <v>#N/A</v>
      </c>
      <c r="G6143" s="144" t="e">
        <f aca="false">INDEX(Book_Type,MATCH($B6143,Book,0),1)</f>
        <v>#N/A</v>
      </c>
      <c r="H6143" s="144" t="e">
        <f aca="false">$F6143&amp;$C6143</f>
        <v>#N/A</v>
      </c>
    </row>
    <row r="6144" customFormat="false" ht="12.75" hidden="false" customHeight="false" outlineLevel="0" collapsed="false">
      <c r="D6144" s="144"/>
      <c r="E6144" s="144"/>
      <c r="F6144" s="149" t="e">
        <f aca="false">IF(REF_DT&lt;=LastDay,INDEX(IntraMonth_Buckets,MATCH($A6144,IntraSumMonths,0),1),INDEX(BucketTable,MATCH($A6144,SumMonths,0),1))</f>
        <v>#N/A</v>
      </c>
      <c r="G6144" s="144" t="e">
        <f aca="false">INDEX(Book_Type,MATCH($B6144,Book,0),1)</f>
        <v>#N/A</v>
      </c>
      <c r="H6144" s="144" t="e">
        <f aca="false">$F6144&amp;$C6144</f>
        <v>#N/A</v>
      </c>
    </row>
    <row r="6145" customFormat="false" ht="12.75" hidden="false" customHeight="false" outlineLevel="0" collapsed="false">
      <c r="D6145" s="144"/>
      <c r="E6145" s="144"/>
      <c r="F6145" s="149" t="e">
        <f aca="false">IF(REF_DT&lt;=LastDay,INDEX(IntraMonth_Buckets,MATCH($A6145,IntraSumMonths,0),1),INDEX(BucketTable,MATCH($A6145,SumMonths,0),1))</f>
        <v>#N/A</v>
      </c>
      <c r="G6145" s="144" t="e">
        <f aca="false">INDEX(Book_Type,MATCH($B6145,Book,0),1)</f>
        <v>#N/A</v>
      </c>
      <c r="H6145" s="144" t="e">
        <f aca="false">$F6145&amp;$C6145</f>
        <v>#N/A</v>
      </c>
    </row>
    <row r="6146" customFormat="false" ht="12.75" hidden="false" customHeight="false" outlineLevel="0" collapsed="false">
      <c r="D6146" s="144"/>
      <c r="E6146" s="144"/>
      <c r="F6146" s="149" t="e">
        <f aca="false">IF(REF_DT&lt;=LastDay,INDEX(IntraMonth_Buckets,MATCH($A6146,IntraSumMonths,0),1),INDEX(BucketTable,MATCH($A6146,SumMonths,0),1))</f>
        <v>#N/A</v>
      </c>
      <c r="G6146" s="144" t="e">
        <f aca="false">INDEX(Book_Type,MATCH($B6146,Book,0),1)</f>
        <v>#N/A</v>
      </c>
      <c r="H6146" s="144" t="e">
        <f aca="false">$F6146&amp;$C6146</f>
        <v>#N/A</v>
      </c>
    </row>
    <row r="6147" customFormat="false" ht="12.75" hidden="false" customHeight="false" outlineLevel="0" collapsed="false">
      <c r="D6147" s="144"/>
      <c r="E6147" s="144"/>
      <c r="F6147" s="149" t="e">
        <f aca="false">IF(REF_DT&lt;=LastDay,INDEX(IntraMonth_Buckets,MATCH($A6147,IntraSumMonths,0),1),INDEX(BucketTable,MATCH($A6147,SumMonths,0),1))</f>
        <v>#N/A</v>
      </c>
      <c r="G6147" s="144" t="e">
        <f aca="false">INDEX(Book_Type,MATCH($B6147,Book,0),1)</f>
        <v>#N/A</v>
      </c>
      <c r="H6147" s="144" t="e">
        <f aca="false">$F6147&amp;$C6147</f>
        <v>#N/A</v>
      </c>
    </row>
    <row r="6148" customFormat="false" ht="12.75" hidden="false" customHeight="false" outlineLevel="0" collapsed="false">
      <c r="D6148" s="144"/>
      <c r="E6148" s="144"/>
      <c r="F6148" s="149" t="e">
        <f aca="false">IF(REF_DT&lt;=LastDay,INDEX(IntraMonth_Buckets,MATCH($A6148,IntraSumMonths,0),1),INDEX(BucketTable,MATCH($A6148,SumMonths,0),1))</f>
        <v>#N/A</v>
      </c>
      <c r="G6148" s="144" t="e">
        <f aca="false">INDEX(Book_Type,MATCH($B6148,Book,0),1)</f>
        <v>#N/A</v>
      </c>
      <c r="H6148" s="144" t="e">
        <f aca="false">$F6148&amp;$C6148</f>
        <v>#N/A</v>
      </c>
    </row>
    <row r="6149" customFormat="false" ht="12.75" hidden="false" customHeight="false" outlineLevel="0" collapsed="false">
      <c r="D6149" s="144"/>
      <c r="E6149" s="144"/>
      <c r="F6149" s="149" t="e">
        <f aca="false">IF(REF_DT&lt;=LastDay,INDEX(IntraMonth_Buckets,MATCH($A6149,IntraSumMonths,0),1),INDEX(BucketTable,MATCH($A6149,SumMonths,0),1))</f>
        <v>#N/A</v>
      </c>
      <c r="G6149" s="144" t="e">
        <f aca="false">INDEX(Book_Type,MATCH($B6149,Book,0),1)</f>
        <v>#N/A</v>
      </c>
      <c r="H6149" s="144" t="e">
        <f aca="false">$F6149&amp;$C6149</f>
        <v>#N/A</v>
      </c>
    </row>
    <row r="6150" customFormat="false" ht="12.75" hidden="false" customHeight="false" outlineLevel="0" collapsed="false">
      <c r="D6150" s="144"/>
      <c r="E6150" s="144"/>
      <c r="F6150" s="149" t="e">
        <f aca="false">IF(REF_DT&lt;=LastDay,INDEX(IntraMonth_Buckets,MATCH($A6150,IntraSumMonths,0),1),INDEX(BucketTable,MATCH($A6150,SumMonths,0),1))</f>
        <v>#N/A</v>
      </c>
      <c r="G6150" s="144" t="e">
        <f aca="false">INDEX(Book_Type,MATCH($B6150,Book,0),1)</f>
        <v>#N/A</v>
      </c>
      <c r="H6150" s="144" t="e">
        <f aca="false">$F6150&amp;$C6150</f>
        <v>#N/A</v>
      </c>
    </row>
    <row r="6151" customFormat="false" ht="12.75" hidden="false" customHeight="false" outlineLevel="0" collapsed="false">
      <c r="D6151" s="144"/>
      <c r="E6151" s="144"/>
      <c r="F6151" s="149" t="e">
        <f aca="false">IF(REF_DT&lt;=LastDay,INDEX(IntraMonth_Buckets,MATCH($A6151,IntraSumMonths,0),1),INDEX(BucketTable,MATCH($A6151,SumMonths,0),1))</f>
        <v>#N/A</v>
      </c>
      <c r="G6151" s="144" t="e">
        <f aca="false">INDEX(Book_Type,MATCH($B6151,Book,0),1)</f>
        <v>#N/A</v>
      </c>
      <c r="H6151" s="144" t="e">
        <f aca="false">$F6151&amp;$C6151</f>
        <v>#N/A</v>
      </c>
    </row>
    <row r="6152" customFormat="false" ht="12.75" hidden="false" customHeight="false" outlineLevel="0" collapsed="false">
      <c r="D6152" s="144"/>
      <c r="E6152" s="144"/>
      <c r="F6152" s="149" t="e">
        <f aca="false">IF(REF_DT&lt;=LastDay,INDEX(IntraMonth_Buckets,MATCH($A6152,IntraSumMonths,0),1),INDEX(BucketTable,MATCH($A6152,SumMonths,0),1))</f>
        <v>#N/A</v>
      </c>
      <c r="G6152" s="144" t="e">
        <f aca="false">INDEX(Book_Type,MATCH($B6152,Book,0),1)</f>
        <v>#N/A</v>
      </c>
      <c r="H6152" s="144" t="e">
        <f aca="false">$F6152&amp;$C6152</f>
        <v>#N/A</v>
      </c>
    </row>
    <row r="6153" customFormat="false" ht="12.75" hidden="false" customHeight="false" outlineLevel="0" collapsed="false">
      <c r="D6153" s="144"/>
      <c r="E6153" s="144"/>
      <c r="F6153" s="149" t="e">
        <f aca="false">IF(REF_DT&lt;=LastDay,INDEX(IntraMonth_Buckets,MATCH($A6153,IntraSumMonths,0),1),INDEX(BucketTable,MATCH($A6153,SumMonths,0),1))</f>
        <v>#N/A</v>
      </c>
      <c r="G6153" s="144" t="e">
        <f aca="false">INDEX(Book_Type,MATCH($B6153,Book,0),1)</f>
        <v>#N/A</v>
      </c>
      <c r="H6153" s="144" t="e">
        <f aca="false">$F6153&amp;$C6153</f>
        <v>#N/A</v>
      </c>
    </row>
    <row r="6154" customFormat="false" ht="12.75" hidden="false" customHeight="false" outlineLevel="0" collapsed="false">
      <c r="D6154" s="144"/>
      <c r="E6154" s="144"/>
      <c r="F6154" s="149" t="e">
        <f aca="false">IF(REF_DT&lt;=LastDay,INDEX(IntraMonth_Buckets,MATCH($A6154,IntraSumMonths,0),1),INDEX(BucketTable,MATCH($A6154,SumMonths,0),1))</f>
        <v>#N/A</v>
      </c>
      <c r="G6154" s="144" t="e">
        <f aca="false">INDEX(Book_Type,MATCH($B6154,Book,0),1)</f>
        <v>#N/A</v>
      </c>
      <c r="H6154" s="144" t="e">
        <f aca="false">$F6154&amp;$C6154</f>
        <v>#N/A</v>
      </c>
    </row>
    <row r="6155" customFormat="false" ht="12.75" hidden="false" customHeight="false" outlineLevel="0" collapsed="false">
      <c r="D6155" s="144"/>
      <c r="E6155" s="144"/>
      <c r="F6155" s="149" t="e">
        <f aca="false">IF(REF_DT&lt;=LastDay,INDEX(IntraMonth_Buckets,MATCH($A6155,IntraSumMonths,0),1),INDEX(BucketTable,MATCH($A6155,SumMonths,0),1))</f>
        <v>#N/A</v>
      </c>
      <c r="G6155" s="144" t="e">
        <f aca="false">INDEX(Book_Type,MATCH($B6155,Book,0),1)</f>
        <v>#N/A</v>
      </c>
      <c r="H6155" s="144" t="e">
        <f aca="false">$F6155&amp;$C6155</f>
        <v>#N/A</v>
      </c>
    </row>
    <row r="6156" customFormat="false" ht="12.75" hidden="false" customHeight="false" outlineLevel="0" collapsed="false">
      <c r="D6156" s="144"/>
      <c r="E6156" s="144"/>
      <c r="F6156" s="149" t="e">
        <f aca="false">IF(REF_DT&lt;=LastDay,INDEX(IntraMonth_Buckets,MATCH($A6156,IntraSumMonths,0),1),INDEX(BucketTable,MATCH($A6156,SumMonths,0),1))</f>
        <v>#N/A</v>
      </c>
      <c r="G6156" s="144" t="e">
        <f aca="false">INDEX(Book_Type,MATCH($B6156,Book,0),1)</f>
        <v>#N/A</v>
      </c>
      <c r="H6156" s="144" t="e">
        <f aca="false">$F6156&amp;$C6156</f>
        <v>#N/A</v>
      </c>
    </row>
    <row r="6157" customFormat="false" ht="12.75" hidden="false" customHeight="false" outlineLevel="0" collapsed="false">
      <c r="D6157" s="144"/>
      <c r="E6157" s="144"/>
      <c r="F6157" s="149" t="e">
        <f aca="false">IF(REF_DT&lt;=LastDay,INDEX(IntraMonth_Buckets,MATCH($A6157,IntraSumMonths,0),1),INDEX(BucketTable,MATCH($A6157,SumMonths,0),1))</f>
        <v>#N/A</v>
      </c>
      <c r="G6157" s="144" t="e">
        <f aca="false">INDEX(Book_Type,MATCH($B6157,Book,0),1)</f>
        <v>#N/A</v>
      </c>
      <c r="H6157" s="144" t="e">
        <f aca="false">$F6157&amp;$C6157</f>
        <v>#N/A</v>
      </c>
    </row>
    <row r="6158" customFormat="false" ht="12.75" hidden="false" customHeight="false" outlineLevel="0" collapsed="false">
      <c r="D6158" s="144"/>
      <c r="E6158" s="144"/>
      <c r="F6158" s="149" t="e">
        <f aca="false">IF(REF_DT&lt;=LastDay,INDEX(IntraMonth_Buckets,MATCH($A6158,IntraSumMonths,0),1),INDEX(BucketTable,MATCH($A6158,SumMonths,0),1))</f>
        <v>#N/A</v>
      </c>
      <c r="G6158" s="144" t="e">
        <f aca="false">INDEX(Book_Type,MATCH($B6158,Book,0),1)</f>
        <v>#N/A</v>
      </c>
      <c r="H6158" s="144" t="e">
        <f aca="false">$F6158&amp;$C6158</f>
        <v>#N/A</v>
      </c>
    </row>
    <row r="6159" customFormat="false" ht="12.75" hidden="false" customHeight="false" outlineLevel="0" collapsed="false">
      <c r="D6159" s="144"/>
      <c r="E6159" s="144"/>
      <c r="F6159" s="149" t="e">
        <f aca="false">IF(REF_DT&lt;=LastDay,INDEX(IntraMonth_Buckets,MATCH($A6159,IntraSumMonths,0),1),INDEX(BucketTable,MATCH($A6159,SumMonths,0),1))</f>
        <v>#N/A</v>
      </c>
      <c r="G6159" s="144" t="e">
        <f aca="false">INDEX(Book_Type,MATCH($B6159,Book,0),1)</f>
        <v>#N/A</v>
      </c>
      <c r="H6159" s="144" t="e">
        <f aca="false">$F6159&amp;$C6159</f>
        <v>#N/A</v>
      </c>
    </row>
    <row r="6160" customFormat="false" ht="12.75" hidden="false" customHeight="false" outlineLevel="0" collapsed="false">
      <c r="D6160" s="144"/>
      <c r="E6160" s="144"/>
      <c r="F6160" s="149" t="e">
        <f aca="false">IF(REF_DT&lt;=LastDay,INDEX(IntraMonth_Buckets,MATCH($A6160,IntraSumMonths,0),1),INDEX(BucketTable,MATCH($A6160,SumMonths,0),1))</f>
        <v>#N/A</v>
      </c>
      <c r="G6160" s="144" t="e">
        <f aca="false">INDEX(Book_Type,MATCH($B6160,Book,0),1)</f>
        <v>#N/A</v>
      </c>
      <c r="H6160" s="144" t="e">
        <f aca="false">$F6160&amp;$C6160</f>
        <v>#N/A</v>
      </c>
    </row>
    <row r="6161" customFormat="false" ht="12.75" hidden="false" customHeight="false" outlineLevel="0" collapsed="false">
      <c r="D6161" s="144"/>
      <c r="E6161" s="144"/>
      <c r="F6161" s="149" t="e">
        <f aca="false">IF(REF_DT&lt;=LastDay,INDEX(IntraMonth_Buckets,MATCH($A6161,IntraSumMonths,0),1),INDEX(BucketTable,MATCH($A6161,SumMonths,0),1))</f>
        <v>#N/A</v>
      </c>
      <c r="G6161" s="144" t="e">
        <f aca="false">INDEX(Book_Type,MATCH($B6161,Book,0),1)</f>
        <v>#N/A</v>
      </c>
      <c r="H6161" s="144" t="e">
        <f aca="false">$F6161&amp;$C6161</f>
        <v>#N/A</v>
      </c>
    </row>
    <row r="6162" customFormat="false" ht="12.75" hidden="false" customHeight="false" outlineLevel="0" collapsed="false">
      <c r="D6162" s="144"/>
      <c r="E6162" s="144"/>
      <c r="F6162" s="149" t="e">
        <f aca="false">IF(REF_DT&lt;=LastDay,INDEX(IntraMonth_Buckets,MATCH($A6162,IntraSumMonths,0),1),INDEX(BucketTable,MATCH($A6162,SumMonths,0),1))</f>
        <v>#N/A</v>
      </c>
      <c r="G6162" s="144" t="e">
        <f aca="false">INDEX(Book_Type,MATCH($B6162,Book,0),1)</f>
        <v>#N/A</v>
      </c>
      <c r="H6162" s="144" t="e">
        <f aca="false">$F6162&amp;$C6162</f>
        <v>#N/A</v>
      </c>
    </row>
    <row r="6163" customFormat="false" ht="12.75" hidden="false" customHeight="false" outlineLevel="0" collapsed="false">
      <c r="D6163" s="144"/>
      <c r="E6163" s="144"/>
      <c r="F6163" s="149" t="e">
        <f aca="false">IF(REF_DT&lt;=LastDay,INDEX(IntraMonth_Buckets,MATCH($A6163,IntraSumMonths,0),1),INDEX(BucketTable,MATCH($A6163,SumMonths,0),1))</f>
        <v>#N/A</v>
      </c>
      <c r="G6163" s="144" t="e">
        <f aca="false">INDEX(Book_Type,MATCH($B6163,Book,0),1)</f>
        <v>#N/A</v>
      </c>
      <c r="H6163" s="144" t="e">
        <f aca="false">$F6163&amp;$C6163</f>
        <v>#N/A</v>
      </c>
    </row>
    <row r="6164" customFormat="false" ht="12.75" hidden="false" customHeight="false" outlineLevel="0" collapsed="false">
      <c r="D6164" s="144"/>
      <c r="E6164" s="144"/>
      <c r="F6164" s="149" t="e">
        <f aca="false">IF(REF_DT&lt;=LastDay,INDEX(IntraMonth_Buckets,MATCH($A6164,IntraSumMonths,0),1),INDEX(BucketTable,MATCH($A6164,SumMonths,0),1))</f>
        <v>#N/A</v>
      </c>
      <c r="G6164" s="144" t="e">
        <f aca="false">INDEX(Book_Type,MATCH($B6164,Book,0),1)</f>
        <v>#N/A</v>
      </c>
      <c r="H6164" s="144" t="e">
        <f aca="false">$F6164&amp;$C6164</f>
        <v>#N/A</v>
      </c>
    </row>
    <row r="6165" customFormat="false" ht="12.75" hidden="false" customHeight="false" outlineLevel="0" collapsed="false">
      <c r="D6165" s="144"/>
      <c r="E6165" s="144"/>
      <c r="F6165" s="149" t="e">
        <f aca="false">IF(REF_DT&lt;=LastDay,INDEX(IntraMonth_Buckets,MATCH($A6165,IntraSumMonths,0),1),INDEX(BucketTable,MATCH($A6165,SumMonths,0),1))</f>
        <v>#N/A</v>
      </c>
      <c r="G6165" s="144" t="e">
        <f aca="false">INDEX(Book_Type,MATCH($B6165,Book,0),1)</f>
        <v>#N/A</v>
      </c>
      <c r="H6165" s="144" t="e">
        <f aca="false">$F6165&amp;$C6165</f>
        <v>#N/A</v>
      </c>
    </row>
    <row r="6166" customFormat="false" ht="12.75" hidden="false" customHeight="false" outlineLevel="0" collapsed="false">
      <c r="D6166" s="144"/>
      <c r="E6166" s="144"/>
      <c r="F6166" s="149" t="e">
        <f aca="false">IF(REF_DT&lt;=LastDay,INDEX(IntraMonth_Buckets,MATCH($A6166,IntraSumMonths,0),1),INDEX(BucketTable,MATCH($A6166,SumMonths,0),1))</f>
        <v>#N/A</v>
      </c>
      <c r="G6166" s="144" t="e">
        <f aca="false">INDEX(Book_Type,MATCH($B6166,Book,0),1)</f>
        <v>#N/A</v>
      </c>
      <c r="H6166" s="144" t="e">
        <f aca="false">$F6166&amp;$C6166</f>
        <v>#N/A</v>
      </c>
    </row>
    <row r="6167" customFormat="false" ht="12.75" hidden="false" customHeight="false" outlineLevel="0" collapsed="false">
      <c r="D6167" s="144"/>
      <c r="E6167" s="144"/>
      <c r="F6167" s="149" t="e">
        <f aca="false">IF(REF_DT&lt;=LastDay,INDEX(IntraMonth_Buckets,MATCH($A6167,IntraSumMonths,0),1),INDEX(BucketTable,MATCH($A6167,SumMonths,0),1))</f>
        <v>#N/A</v>
      </c>
      <c r="G6167" s="144" t="e">
        <f aca="false">INDEX(Book_Type,MATCH($B6167,Book,0),1)</f>
        <v>#N/A</v>
      </c>
      <c r="H6167" s="144" t="e">
        <f aca="false">$F6167&amp;$C6167</f>
        <v>#N/A</v>
      </c>
    </row>
    <row r="6168" customFormat="false" ht="12.75" hidden="false" customHeight="false" outlineLevel="0" collapsed="false">
      <c r="D6168" s="144"/>
      <c r="E6168" s="144"/>
      <c r="F6168" s="149" t="e">
        <f aca="false">IF(REF_DT&lt;=LastDay,INDEX(IntraMonth_Buckets,MATCH($A6168,IntraSumMonths,0),1),INDEX(BucketTable,MATCH($A6168,SumMonths,0),1))</f>
        <v>#N/A</v>
      </c>
      <c r="G6168" s="144" t="e">
        <f aca="false">INDEX(Book_Type,MATCH($B6168,Book,0),1)</f>
        <v>#N/A</v>
      </c>
      <c r="H6168" s="144" t="e">
        <f aca="false">$F6168&amp;$C6168</f>
        <v>#N/A</v>
      </c>
    </row>
    <row r="6169" customFormat="false" ht="12.75" hidden="false" customHeight="false" outlineLevel="0" collapsed="false">
      <c r="D6169" s="144"/>
      <c r="E6169" s="144"/>
      <c r="F6169" s="149" t="e">
        <f aca="false">IF(REF_DT&lt;=LastDay,INDEX(IntraMonth_Buckets,MATCH($A6169,IntraSumMonths,0),1),INDEX(BucketTable,MATCH($A6169,SumMonths,0),1))</f>
        <v>#N/A</v>
      </c>
      <c r="G6169" s="144" t="e">
        <f aca="false">INDEX(Book_Type,MATCH($B6169,Book,0),1)</f>
        <v>#N/A</v>
      </c>
      <c r="H6169" s="144" t="e">
        <f aca="false">$F6169&amp;$C6169</f>
        <v>#N/A</v>
      </c>
    </row>
    <row r="6170" customFormat="false" ht="12.75" hidden="false" customHeight="false" outlineLevel="0" collapsed="false">
      <c r="D6170" s="144"/>
      <c r="E6170" s="144"/>
      <c r="F6170" s="149" t="e">
        <f aca="false">IF(REF_DT&lt;=LastDay,INDEX(IntraMonth_Buckets,MATCH($A6170,IntraSumMonths,0),1),INDEX(BucketTable,MATCH($A6170,SumMonths,0),1))</f>
        <v>#N/A</v>
      </c>
      <c r="G6170" s="144" t="e">
        <f aca="false">INDEX(Book_Type,MATCH($B6170,Book,0),1)</f>
        <v>#N/A</v>
      </c>
      <c r="H6170" s="144" t="e">
        <f aca="false">$F6170&amp;$C6170</f>
        <v>#N/A</v>
      </c>
    </row>
    <row r="6171" customFormat="false" ht="12.75" hidden="false" customHeight="false" outlineLevel="0" collapsed="false">
      <c r="D6171" s="144"/>
      <c r="E6171" s="144"/>
      <c r="F6171" s="149" t="e">
        <f aca="false">IF(REF_DT&lt;=LastDay,INDEX(IntraMonth_Buckets,MATCH($A6171,IntraSumMonths,0),1),INDEX(BucketTable,MATCH($A6171,SumMonths,0),1))</f>
        <v>#N/A</v>
      </c>
      <c r="G6171" s="144" t="e">
        <f aca="false">INDEX(Book_Type,MATCH($B6171,Book,0),1)</f>
        <v>#N/A</v>
      </c>
      <c r="H6171" s="144" t="e">
        <f aca="false">$F6171&amp;$C6171</f>
        <v>#N/A</v>
      </c>
    </row>
    <row r="6172" customFormat="false" ht="12.75" hidden="false" customHeight="false" outlineLevel="0" collapsed="false">
      <c r="D6172" s="144"/>
      <c r="E6172" s="144"/>
      <c r="F6172" s="149" t="e">
        <f aca="false">IF(REF_DT&lt;=LastDay,INDEX(IntraMonth_Buckets,MATCH($A6172,IntraSumMonths,0),1),INDEX(BucketTable,MATCH($A6172,SumMonths,0),1))</f>
        <v>#N/A</v>
      </c>
      <c r="G6172" s="144" t="e">
        <f aca="false">INDEX(Book_Type,MATCH($B6172,Book,0),1)</f>
        <v>#N/A</v>
      </c>
      <c r="H6172" s="144" t="e">
        <f aca="false">$F6172&amp;$C6172</f>
        <v>#N/A</v>
      </c>
    </row>
    <row r="6173" customFormat="false" ht="12.75" hidden="false" customHeight="false" outlineLevel="0" collapsed="false">
      <c r="D6173" s="144"/>
      <c r="E6173" s="144"/>
      <c r="F6173" s="149" t="e">
        <f aca="false">IF(REF_DT&lt;=LastDay,INDEX(IntraMonth_Buckets,MATCH($A6173,IntraSumMonths,0),1),INDEX(BucketTable,MATCH($A6173,SumMonths,0),1))</f>
        <v>#N/A</v>
      </c>
      <c r="G6173" s="144" t="e">
        <f aca="false">INDEX(Book_Type,MATCH($B6173,Book,0),1)</f>
        <v>#N/A</v>
      </c>
      <c r="H6173" s="144" t="e">
        <f aca="false">$F6173&amp;$C6173</f>
        <v>#N/A</v>
      </c>
    </row>
    <row r="6174" customFormat="false" ht="12.75" hidden="false" customHeight="false" outlineLevel="0" collapsed="false">
      <c r="D6174" s="144"/>
      <c r="E6174" s="144"/>
      <c r="F6174" s="149" t="e">
        <f aca="false">IF(REF_DT&lt;=LastDay,INDEX(IntraMonth_Buckets,MATCH($A6174,IntraSumMonths,0),1),INDEX(BucketTable,MATCH($A6174,SumMonths,0),1))</f>
        <v>#N/A</v>
      </c>
      <c r="G6174" s="144" t="e">
        <f aca="false">INDEX(Book_Type,MATCH($B6174,Book,0),1)</f>
        <v>#N/A</v>
      </c>
      <c r="H6174" s="144" t="e">
        <f aca="false">$F6174&amp;$C6174</f>
        <v>#N/A</v>
      </c>
    </row>
    <row r="6175" customFormat="false" ht="12.75" hidden="false" customHeight="false" outlineLevel="0" collapsed="false">
      <c r="D6175" s="144"/>
      <c r="E6175" s="144"/>
      <c r="F6175" s="149" t="e">
        <f aca="false">IF(REF_DT&lt;=LastDay,INDEX(IntraMonth_Buckets,MATCH($A6175,IntraSumMonths,0),1),INDEX(BucketTable,MATCH($A6175,SumMonths,0),1))</f>
        <v>#N/A</v>
      </c>
      <c r="G6175" s="144" t="e">
        <f aca="false">INDEX(Book_Type,MATCH($B6175,Book,0),1)</f>
        <v>#N/A</v>
      </c>
      <c r="H6175" s="144" t="e">
        <f aca="false">$F6175&amp;$C6175</f>
        <v>#N/A</v>
      </c>
    </row>
    <row r="6176" customFormat="false" ht="12.75" hidden="false" customHeight="false" outlineLevel="0" collapsed="false">
      <c r="D6176" s="144"/>
      <c r="E6176" s="144"/>
      <c r="F6176" s="149" t="e">
        <f aca="false">IF(REF_DT&lt;=LastDay,INDEX(IntraMonth_Buckets,MATCH($A6176,IntraSumMonths,0),1),INDEX(BucketTable,MATCH($A6176,SumMonths,0),1))</f>
        <v>#N/A</v>
      </c>
      <c r="G6176" s="144" t="e">
        <f aca="false">INDEX(Book_Type,MATCH($B6176,Book,0),1)</f>
        <v>#N/A</v>
      </c>
      <c r="H6176" s="144" t="e">
        <f aca="false">$F6176&amp;$C6176</f>
        <v>#N/A</v>
      </c>
    </row>
    <row r="6177" customFormat="false" ht="12.75" hidden="false" customHeight="false" outlineLevel="0" collapsed="false">
      <c r="D6177" s="144"/>
      <c r="E6177" s="144"/>
      <c r="F6177" s="149" t="e">
        <f aca="false">IF(REF_DT&lt;=LastDay,INDEX(IntraMonth_Buckets,MATCH($A6177,IntraSumMonths,0),1),INDEX(BucketTable,MATCH($A6177,SumMonths,0),1))</f>
        <v>#N/A</v>
      </c>
      <c r="G6177" s="144" t="e">
        <f aca="false">INDEX(Book_Type,MATCH($B6177,Book,0),1)</f>
        <v>#N/A</v>
      </c>
      <c r="H6177" s="144" t="e">
        <f aca="false">$F6177&amp;$C6177</f>
        <v>#N/A</v>
      </c>
    </row>
    <row r="6178" customFormat="false" ht="12.75" hidden="false" customHeight="false" outlineLevel="0" collapsed="false">
      <c r="D6178" s="144"/>
      <c r="E6178" s="144"/>
      <c r="F6178" s="149" t="e">
        <f aca="false">IF(REF_DT&lt;=LastDay,INDEX(IntraMonth_Buckets,MATCH($A6178,IntraSumMonths,0),1),INDEX(BucketTable,MATCH($A6178,SumMonths,0),1))</f>
        <v>#N/A</v>
      </c>
      <c r="G6178" s="144" t="e">
        <f aca="false">INDEX(Book_Type,MATCH($B6178,Book,0),1)</f>
        <v>#N/A</v>
      </c>
      <c r="H6178" s="144" t="e">
        <f aca="false">$F6178&amp;$C6178</f>
        <v>#N/A</v>
      </c>
    </row>
    <row r="6179" customFormat="false" ht="12.75" hidden="false" customHeight="false" outlineLevel="0" collapsed="false">
      <c r="D6179" s="144"/>
      <c r="E6179" s="144"/>
      <c r="F6179" s="149" t="e">
        <f aca="false">IF(REF_DT&lt;=LastDay,INDEX(IntraMonth_Buckets,MATCH($A6179,IntraSumMonths,0),1),INDEX(BucketTable,MATCH($A6179,SumMonths,0),1))</f>
        <v>#N/A</v>
      </c>
      <c r="G6179" s="144" t="e">
        <f aca="false">INDEX(Book_Type,MATCH($B6179,Book,0),1)</f>
        <v>#N/A</v>
      </c>
      <c r="H6179" s="144" t="e">
        <f aca="false">$F6179&amp;$C6179</f>
        <v>#N/A</v>
      </c>
    </row>
    <row r="6180" customFormat="false" ht="12.75" hidden="false" customHeight="false" outlineLevel="0" collapsed="false">
      <c r="D6180" s="144"/>
      <c r="E6180" s="144"/>
      <c r="F6180" s="149" t="e">
        <f aca="false">IF(REF_DT&lt;=LastDay,INDEX(IntraMonth_Buckets,MATCH($A6180,IntraSumMonths,0),1),INDEX(BucketTable,MATCH($A6180,SumMonths,0),1))</f>
        <v>#N/A</v>
      </c>
      <c r="G6180" s="144" t="e">
        <f aca="false">INDEX(Book_Type,MATCH($B6180,Book,0),1)</f>
        <v>#N/A</v>
      </c>
      <c r="H6180" s="144" t="e">
        <f aca="false">$F6180&amp;$C6180</f>
        <v>#N/A</v>
      </c>
    </row>
    <row r="6181" customFormat="false" ht="12.75" hidden="false" customHeight="false" outlineLevel="0" collapsed="false">
      <c r="D6181" s="144"/>
      <c r="E6181" s="144"/>
      <c r="F6181" s="149" t="e">
        <f aca="false">IF(REF_DT&lt;=LastDay,INDEX(IntraMonth_Buckets,MATCH($A6181,IntraSumMonths,0),1),INDEX(BucketTable,MATCH($A6181,SumMonths,0),1))</f>
        <v>#N/A</v>
      </c>
      <c r="G6181" s="144" t="e">
        <f aca="false">INDEX(Book_Type,MATCH($B6181,Book,0),1)</f>
        <v>#N/A</v>
      </c>
      <c r="H6181" s="144" t="e">
        <f aca="false">$F6181&amp;$C6181</f>
        <v>#N/A</v>
      </c>
    </row>
    <row r="6182" customFormat="false" ht="12.75" hidden="false" customHeight="false" outlineLevel="0" collapsed="false">
      <c r="D6182" s="144"/>
      <c r="E6182" s="144"/>
      <c r="F6182" s="149" t="e">
        <f aca="false">IF(REF_DT&lt;=LastDay,INDEX(IntraMonth_Buckets,MATCH($A6182,IntraSumMonths,0),1),INDEX(BucketTable,MATCH($A6182,SumMonths,0),1))</f>
        <v>#N/A</v>
      </c>
      <c r="G6182" s="144" t="e">
        <f aca="false">INDEX(Book_Type,MATCH($B6182,Book,0),1)</f>
        <v>#N/A</v>
      </c>
      <c r="H6182" s="144" t="e">
        <f aca="false">$F6182&amp;$C6182</f>
        <v>#N/A</v>
      </c>
    </row>
    <row r="6183" customFormat="false" ht="12.75" hidden="false" customHeight="false" outlineLevel="0" collapsed="false">
      <c r="D6183" s="144"/>
      <c r="E6183" s="144"/>
      <c r="F6183" s="149" t="e">
        <f aca="false">IF(REF_DT&lt;=LastDay,INDEX(IntraMonth_Buckets,MATCH($A6183,IntraSumMonths,0),1),INDEX(BucketTable,MATCH($A6183,SumMonths,0),1))</f>
        <v>#N/A</v>
      </c>
      <c r="G6183" s="144" t="e">
        <f aca="false">INDEX(Book_Type,MATCH($B6183,Book,0),1)</f>
        <v>#N/A</v>
      </c>
      <c r="H6183" s="144" t="e">
        <f aca="false">$F6183&amp;$C6183</f>
        <v>#N/A</v>
      </c>
    </row>
    <row r="6184" customFormat="false" ht="12.75" hidden="false" customHeight="false" outlineLevel="0" collapsed="false">
      <c r="D6184" s="144"/>
      <c r="E6184" s="144"/>
      <c r="F6184" s="149" t="e">
        <f aca="false">IF(REF_DT&lt;=LastDay,INDEX(IntraMonth_Buckets,MATCH($A6184,IntraSumMonths,0),1),INDEX(BucketTable,MATCH($A6184,SumMonths,0),1))</f>
        <v>#N/A</v>
      </c>
      <c r="G6184" s="144" t="e">
        <f aca="false">INDEX(Book_Type,MATCH($B6184,Book,0),1)</f>
        <v>#N/A</v>
      </c>
      <c r="H6184" s="144" t="e">
        <f aca="false">$F6184&amp;$C6184</f>
        <v>#N/A</v>
      </c>
    </row>
    <row r="6185" customFormat="false" ht="12.75" hidden="false" customHeight="false" outlineLevel="0" collapsed="false">
      <c r="D6185" s="144"/>
      <c r="E6185" s="144"/>
      <c r="F6185" s="149" t="e">
        <f aca="false">IF(REF_DT&lt;=LastDay,INDEX(IntraMonth_Buckets,MATCH($A6185,IntraSumMonths,0),1),INDEX(BucketTable,MATCH($A6185,SumMonths,0),1))</f>
        <v>#N/A</v>
      </c>
      <c r="G6185" s="144" t="e">
        <f aca="false">INDEX(Book_Type,MATCH($B6185,Book,0),1)</f>
        <v>#N/A</v>
      </c>
      <c r="H6185" s="144" t="e">
        <f aca="false">$F6185&amp;$C6185</f>
        <v>#N/A</v>
      </c>
    </row>
    <row r="6186" customFormat="false" ht="12.75" hidden="false" customHeight="false" outlineLevel="0" collapsed="false">
      <c r="D6186" s="144"/>
      <c r="E6186" s="144"/>
      <c r="F6186" s="149" t="e">
        <f aca="false">IF(REF_DT&lt;=LastDay,INDEX(IntraMonth_Buckets,MATCH($A6186,IntraSumMonths,0),1),INDEX(BucketTable,MATCH($A6186,SumMonths,0),1))</f>
        <v>#N/A</v>
      </c>
      <c r="G6186" s="144" t="e">
        <f aca="false">INDEX(Book_Type,MATCH($B6186,Book,0),1)</f>
        <v>#N/A</v>
      </c>
      <c r="H6186" s="144" t="e">
        <f aca="false">$F6186&amp;$C6186</f>
        <v>#N/A</v>
      </c>
    </row>
    <row r="6187" customFormat="false" ht="12.75" hidden="false" customHeight="false" outlineLevel="0" collapsed="false">
      <c r="D6187" s="144"/>
      <c r="E6187" s="144"/>
      <c r="F6187" s="149" t="e">
        <f aca="false">IF(REF_DT&lt;=LastDay,INDEX(IntraMonth_Buckets,MATCH($A6187,IntraSumMonths,0),1),INDEX(BucketTable,MATCH($A6187,SumMonths,0),1))</f>
        <v>#N/A</v>
      </c>
      <c r="G6187" s="144" t="e">
        <f aca="false">INDEX(Book_Type,MATCH($B6187,Book,0),1)</f>
        <v>#N/A</v>
      </c>
      <c r="H6187" s="144" t="e">
        <f aca="false">$F6187&amp;$C6187</f>
        <v>#N/A</v>
      </c>
    </row>
    <row r="6188" customFormat="false" ht="12.75" hidden="false" customHeight="false" outlineLevel="0" collapsed="false">
      <c r="D6188" s="144"/>
      <c r="E6188" s="144"/>
      <c r="F6188" s="149" t="e">
        <f aca="false">IF(REF_DT&lt;=LastDay,INDEX(IntraMonth_Buckets,MATCH($A6188,IntraSumMonths,0),1),INDEX(BucketTable,MATCH($A6188,SumMonths,0),1))</f>
        <v>#N/A</v>
      </c>
      <c r="G6188" s="144" t="e">
        <f aca="false">INDEX(Book_Type,MATCH($B6188,Book,0),1)</f>
        <v>#N/A</v>
      </c>
      <c r="H6188" s="144" t="e">
        <f aca="false">$F6188&amp;$C6188</f>
        <v>#N/A</v>
      </c>
    </row>
    <row r="6189" customFormat="false" ht="12.75" hidden="false" customHeight="false" outlineLevel="0" collapsed="false">
      <c r="D6189" s="144"/>
      <c r="E6189" s="144"/>
      <c r="F6189" s="149" t="e">
        <f aca="false">IF(REF_DT&lt;=LastDay,INDEX(IntraMonth_Buckets,MATCH($A6189,IntraSumMonths,0),1),INDEX(BucketTable,MATCH($A6189,SumMonths,0),1))</f>
        <v>#N/A</v>
      </c>
      <c r="G6189" s="144" t="e">
        <f aca="false">INDEX(Book_Type,MATCH($B6189,Book,0),1)</f>
        <v>#N/A</v>
      </c>
      <c r="H6189" s="144" t="e">
        <f aca="false">$F6189&amp;$C6189</f>
        <v>#N/A</v>
      </c>
    </row>
    <row r="6190" customFormat="false" ht="12.75" hidden="false" customHeight="false" outlineLevel="0" collapsed="false">
      <c r="D6190" s="144"/>
      <c r="E6190" s="144"/>
      <c r="F6190" s="149" t="e">
        <f aca="false">IF(REF_DT&lt;=LastDay,INDEX(IntraMonth_Buckets,MATCH($A6190,IntraSumMonths,0),1),INDEX(BucketTable,MATCH($A6190,SumMonths,0),1))</f>
        <v>#N/A</v>
      </c>
      <c r="G6190" s="144" t="e">
        <f aca="false">INDEX(Book_Type,MATCH($B6190,Book,0),1)</f>
        <v>#N/A</v>
      </c>
      <c r="H6190" s="144" t="e">
        <f aca="false">$F6190&amp;$C6190</f>
        <v>#N/A</v>
      </c>
    </row>
    <row r="6191" customFormat="false" ht="12.75" hidden="false" customHeight="false" outlineLevel="0" collapsed="false">
      <c r="D6191" s="144"/>
      <c r="E6191" s="144"/>
      <c r="F6191" s="149" t="e">
        <f aca="false">IF(REF_DT&lt;=LastDay,INDEX(IntraMonth_Buckets,MATCH($A6191,IntraSumMonths,0),1),INDEX(BucketTable,MATCH($A6191,SumMonths,0),1))</f>
        <v>#N/A</v>
      </c>
      <c r="G6191" s="144" t="e">
        <f aca="false">INDEX(Book_Type,MATCH($B6191,Book,0),1)</f>
        <v>#N/A</v>
      </c>
      <c r="H6191" s="144" t="e">
        <f aca="false">$F6191&amp;$C6191</f>
        <v>#N/A</v>
      </c>
    </row>
    <row r="6192" customFormat="false" ht="12.75" hidden="false" customHeight="false" outlineLevel="0" collapsed="false">
      <c r="D6192" s="144"/>
      <c r="E6192" s="144"/>
      <c r="F6192" s="149" t="e">
        <f aca="false">IF(REF_DT&lt;=LastDay,INDEX(IntraMonth_Buckets,MATCH($A6192,IntraSumMonths,0),1),INDEX(BucketTable,MATCH($A6192,SumMonths,0),1))</f>
        <v>#N/A</v>
      </c>
      <c r="G6192" s="144" t="e">
        <f aca="false">INDEX(Book_Type,MATCH($B6192,Book,0),1)</f>
        <v>#N/A</v>
      </c>
      <c r="H6192" s="144" t="e">
        <f aca="false">$F6192&amp;$C6192</f>
        <v>#N/A</v>
      </c>
    </row>
    <row r="6193" customFormat="false" ht="12.75" hidden="false" customHeight="false" outlineLevel="0" collapsed="false">
      <c r="D6193" s="144"/>
      <c r="E6193" s="144"/>
      <c r="F6193" s="149" t="e">
        <f aca="false">IF(REF_DT&lt;=LastDay,INDEX(IntraMonth_Buckets,MATCH($A6193,IntraSumMonths,0),1),INDEX(BucketTable,MATCH($A6193,SumMonths,0),1))</f>
        <v>#N/A</v>
      </c>
      <c r="G6193" s="144" t="e">
        <f aca="false">INDEX(Book_Type,MATCH($B6193,Book,0),1)</f>
        <v>#N/A</v>
      </c>
      <c r="H6193" s="144" t="e">
        <f aca="false">$F6193&amp;$C6193</f>
        <v>#N/A</v>
      </c>
    </row>
    <row r="6194" customFormat="false" ht="12.75" hidden="false" customHeight="false" outlineLevel="0" collapsed="false">
      <c r="D6194" s="144"/>
      <c r="E6194" s="144"/>
      <c r="F6194" s="149" t="e">
        <f aca="false">IF(REF_DT&lt;=LastDay,INDEX(IntraMonth_Buckets,MATCH($A6194,IntraSumMonths,0),1),INDEX(BucketTable,MATCH($A6194,SumMonths,0),1))</f>
        <v>#N/A</v>
      </c>
      <c r="G6194" s="144" t="e">
        <f aca="false">INDEX(Book_Type,MATCH($B6194,Book,0),1)</f>
        <v>#N/A</v>
      </c>
      <c r="H6194" s="144" t="e">
        <f aca="false">$F6194&amp;$C6194</f>
        <v>#N/A</v>
      </c>
    </row>
    <row r="6195" customFormat="false" ht="12.75" hidden="false" customHeight="false" outlineLevel="0" collapsed="false">
      <c r="D6195" s="144"/>
      <c r="E6195" s="144"/>
      <c r="F6195" s="149" t="e">
        <f aca="false">IF(REF_DT&lt;=LastDay,INDEX(IntraMonth_Buckets,MATCH($A6195,IntraSumMonths,0),1),INDEX(BucketTable,MATCH($A6195,SumMonths,0),1))</f>
        <v>#N/A</v>
      </c>
      <c r="G6195" s="144" t="e">
        <f aca="false">INDEX(Book_Type,MATCH($B6195,Book,0),1)</f>
        <v>#N/A</v>
      </c>
      <c r="H6195" s="144" t="e">
        <f aca="false">$F6195&amp;$C6195</f>
        <v>#N/A</v>
      </c>
    </row>
    <row r="6196" customFormat="false" ht="12.75" hidden="false" customHeight="false" outlineLevel="0" collapsed="false">
      <c r="D6196" s="144"/>
      <c r="E6196" s="144"/>
      <c r="F6196" s="149" t="e">
        <f aca="false">IF(REF_DT&lt;=LastDay,INDEX(IntraMonth_Buckets,MATCH($A6196,IntraSumMonths,0),1),INDEX(BucketTable,MATCH($A6196,SumMonths,0),1))</f>
        <v>#N/A</v>
      </c>
      <c r="G6196" s="144" t="e">
        <f aca="false">INDEX(Book_Type,MATCH($B6196,Book,0),1)</f>
        <v>#N/A</v>
      </c>
      <c r="H6196" s="144" t="e">
        <f aca="false">$F6196&amp;$C6196</f>
        <v>#N/A</v>
      </c>
    </row>
    <row r="6197" customFormat="false" ht="12.75" hidden="false" customHeight="false" outlineLevel="0" collapsed="false">
      <c r="D6197" s="144"/>
      <c r="E6197" s="144"/>
      <c r="F6197" s="149" t="e">
        <f aca="false">IF(REF_DT&lt;=LastDay,INDEX(IntraMonth_Buckets,MATCH($A6197,IntraSumMonths,0),1),INDEX(BucketTable,MATCH($A6197,SumMonths,0),1))</f>
        <v>#N/A</v>
      </c>
      <c r="G6197" s="144" t="e">
        <f aca="false">INDEX(Book_Type,MATCH($B6197,Book,0),1)</f>
        <v>#N/A</v>
      </c>
      <c r="H6197" s="144" t="e">
        <f aca="false">$F6197&amp;$C6197</f>
        <v>#N/A</v>
      </c>
    </row>
    <row r="6198" customFormat="false" ht="12.75" hidden="false" customHeight="false" outlineLevel="0" collapsed="false">
      <c r="D6198" s="144"/>
      <c r="E6198" s="144"/>
      <c r="F6198" s="149" t="e">
        <f aca="false">IF(REF_DT&lt;=LastDay,INDEX(IntraMonth_Buckets,MATCH($A6198,IntraSumMonths,0),1),INDEX(BucketTable,MATCH($A6198,SumMonths,0),1))</f>
        <v>#N/A</v>
      </c>
      <c r="G6198" s="144" t="e">
        <f aca="false">INDEX(Book_Type,MATCH($B6198,Book,0),1)</f>
        <v>#N/A</v>
      </c>
      <c r="H6198" s="144" t="e">
        <f aca="false">$F6198&amp;$C6198</f>
        <v>#N/A</v>
      </c>
    </row>
    <row r="6199" customFormat="false" ht="12.75" hidden="false" customHeight="false" outlineLevel="0" collapsed="false">
      <c r="D6199" s="144"/>
      <c r="E6199" s="144"/>
      <c r="F6199" s="149" t="e">
        <f aca="false">IF(REF_DT&lt;=LastDay,INDEX(IntraMonth_Buckets,MATCH($A6199,IntraSumMonths,0),1),INDEX(BucketTable,MATCH($A6199,SumMonths,0),1))</f>
        <v>#N/A</v>
      </c>
      <c r="G6199" s="144" t="e">
        <f aca="false">INDEX(Book_Type,MATCH($B6199,Book,0),1)</f>
        <v>#N/A</v>
      </c>
      <c r="H6199" s="144" t="e">
        <f aca="false">$F6199&amp;$C6199</f>
        <v>#N/A</v>
      </c>
    </row>
    <row r="6200" customFormat="false" ht="12.75" hidden="false" customHeight="false" outlineLevel="0" collapsed="false">
      <c r="D6200" s="144"/>
      <c r="E6200" s="144"/>
      <c r="F6200" s="149" t="e">
        <f aca="false">IF(REF_DT&lt;=LastDay,INDEX(IntraMonth_Buckets,MATCH($A6200,IntraSumMonths,0),1),INDEX(BucketTable,MATCH($A6200,SumMonths,0),1))</f>
        <v>#N/A</v>
      </c>
      <c r="G6200" s="144" t="e">
        <f aca="false">INDEX(Book_Type,MATCH($B6200,Book,0),1)</f>
        <v>#N/A</v>
      </c>
      <c r="H6200" s="144" t="e">
        <f aca="false">$F6200&amp;$C6200</f>
        <v>#N/A</v>
      </c>
    </row>
    <row r="6201" customFormat="false" ht="12.75" hidden="false" customHeight="false" outlineLevel="0" collapsed="false">
      <c r="D6201" s="144"/>
      <c r="E6201" s="144"/>
      <c r="F6201" s="149" t="e">
        <f aca="false">IF(REF_DT&lt;=LastDay,INDEX(IntraMonth_Buckets,MATCH($A6201,IntraSumMonths,0),1),INDEX(BucketTable,MATCH($A6201,SumMonths,0),1))</f>
        <v>#N/A</v>
      </c>
      <c r="G6201" s="144" t="e">
        <f aca="false">INDEX(Book_Type,MATCH($B6201,Book,0),1)</f>
        <v>#N/A</v>
      </c>
      <c r="H6201" s="144" t="e">
        <f aca="false">$F6201&amp;$C6201</f>
        <v>#N/A</v>
      </c>
    </row>
    <row r="6202" customFormat="false" ht="12.75" hidden="false" customHeight="false" outlineLevel="0" collapsed="false">
      <c r="D6202" s="144"/>
      <c r="E6202" s="144"/>
      <c r="F6202" s="149" t="e">
        <f aca="false">IF(REF_DT&lt;=LastDay,INDEX(IntraMonth_Buckets,MATCH($A6202,IntraSumMonths,0),1),INDEX(BucketTable,MATCH($A6202,SumMonths,0),1))</f>
        <v>#N/A</v>
      </c>
      <c r="G6202" s="144" t="e">
        <f aca="false">INDEX(Book_Type,MATCH($B6202,Book,0),1)</f>
        <v>#N/A</v>
      </c>
      <c r="H6202" s="144" t="e">
        <f aca="false">$F6202&amp;$C6202</f>
        <v>#N/A</v>
      </c>
    </row>
    <row r="6203" customFormat="false" ht="12.75" hidden="false" customHeight="false" outlineLevel="0" collapsed="false">
      <c r="D6203" s="144"/>
      <c r="E6203" s="144"/>
      <c r="F6203" s="149" t="e">
        <f aca="false">IF(REF_DT&lt;=LastDay,INDEX(IntraMonth_Buckets,MATCH($A6203,IntraSumMonths,0),1),INDEX(BucketTable,MATCH($A6203,SumMonths,0),1))</f>
        <v>#N/A</v>
      </c>
      <c r="G6203" s="144" t="e">
        <f aca="false">INDEX(Book_Type,MATCH($B6203,Book,0),1)</f>
        <v>#N/A</v>
      </c>
      <c r="H6203" s="144" t="e">
        <f aca="false">$F6203&amp;$C6203</f>
        <v>#N/A</v>
      </c>
    </row>
    <row r="6204" customFormat="false" ht="12.75" hidden="false" customHeight="false" outlineLevel="0" collapsed="false">
      <c r="D6204" s="144"/>
      <c r="E6204" s="144"/>
      <c r="F6204" s="149" t="e">
        <f aca="false">IF(REF_DT&lt;=LastDay,INDEX(IntraMonth_Buckets,MATCH($A6204,IntraSumMonths,0),1),INDEX(BucketTable,MATCH($A6204,SumMonths,0),1))</f>
        <v>#N/A</v>
      </c>
      <c r="G6204" s="144" t="e">
        <f aca="false">INDEX(Book_Type,MATCH($B6204,Book,0),1)</f>
        <v>#N/A</v>
      </c>
      <c r="H6204" s="144" t="e">
        <f aca="false">$F6204&amp;$C6204</f>
        <v>#N/A</v>
      </c>
    </row>
    <row r="6205" customFormat="false" ht="12.75" hidden="false" customHeight="false" outlineLevel="0" collapsed="false">
      <c r="D6205" s="144"/>
      <c r="E6205" s="144"/>
      <c r="F6205" s="149" t="e">
        <f aca="false">IF(REF_DT&lt;=LastDay,INDEX(IntraMonth_Buckets,MATCH($A6205,IntraSumMonths,0),1),INDEX(BucketTable,MATCH($A6205,SumMonths,0),1))</f>
        <v>#N/A</v>
      </c>
      <c r="G6205" s="144" t="e">
        <f aca="false">INDEX(Book_Type,MATCH($B6205,Book,0),1)</f>
        <v>#N/A</v>
      </c>
      <c r="H6205" s="144" t="e">
        <f aca="false">$F6205&amp;$C6205</f>
        <v>#N/A</v>
      </c>
    </row>
    <row r="6206" customFormat="false" ht="12.75" hidden="false" customHeight="false" outlineLevel="0" collapsed="false">
      <c r="D6206" s="144"/>
      <c r="E6206" s="144"/>
      <c r="F6206" s="149" t="e">
        <f aca="false">IF(REF_DT&lt;=LastDay,INDEX(IntraMonth_Buckets,MATCH($A6206,IntraSumMonths,0),1),INDEX(BucketTable,MATCH($A6206,SumMonths,0),1))</f>
        <v>#N/A</v>
      </c>
      <c r="G6206" s="144" t="e">
        <f aca="false">INDEX(Book_Type,MATCH($B6206,Book,0),1)</f>
        <v>#N/A</v>
      </c>
      <c r="H6206" s="144" t="e">
        <f aca="false">$F6206&amp;$C6206</f>
        <v>#N/A</v>
      </c>
    </row>
    <row r="6207" customFormat="false" ht="12.75" hidden="false" customHeight="false" outlineLevel="0" collapsed="false">
      <c r="D6207" s="144"/>
      <c r="E6207" s="144"/>
      <c r="F6207" s="149" t="e">
        <f aca="false">IF(REF_DT&lt;=LastDay,INDEX(IntraMonth_Buckets,MATCH($A6207,IntraSumMonths,0),1),INDEX(BucketTable,MATCH($A6207,SumMonths,0),1))</f>
        <v>#N/A</v>
      </c>
      <c r="G6207" s="144" t="e">
        <f aca="false">INDEX(Book_Type,MATCH($B6207,Book,0),1)</f>
        <v>#N/A</v>
      </c>
      <c r="H6207" s="144" t="e">
        <f aca="false">$F6207&amp;$C6207</f>
        <v>#N/A</v>
      </c>
    </row>
    <row r="6208" customFormat="false" ht="12.75" hidden="false" customHeight="false" outlineLevel="0" collapsed="false">
      <c r="D6208" s="144"/>
      <c r="E6208" s="144"/>
      <c r="F6208" s="149" t="e">
        <f aca="false">IF(REF_DT&lt;=LastDay,INDEX(IntraMonth_Buckets,MATCH($A6208,IntraSumMonths,0),1),INDEX(BucketTable,MATCH($A6208,SumMonths,0),1))</f>
        <v>#N/A</v>
      </c>
      <c r="G6208" s="144" t="e">
        <f aca="false">INDEX(Book_Type,MATCH($B6208,Book,0),1)</f>
        <v>#N/A</v>
      </c>
      <c r="H6208" s="144" t="e">
        <f aca="false">$F6208&amp;$C6208</f>
        <v>#N/A</v>
      </c>
    </row>
    <row r="6209" customFormat="false" ht="12.75" hidden="false" customHeight="false" outlineLevel="0" collapsed="false">
      <c r="D6209" s="144"/>
      <c r="E6209" s="144"/>
      <c r="F6209" s="149" t="e">
        <f aca="false">IF(REF_DT&lt;=LastDay,INDEX(IntraMonth_Buckets,MATCH($A6209,IntraSumMonths,0),1),INDEX(BucketTable,MATCH($A6209,SumMonths,0),1))</f>
        <v>#N/A</v>
      </c>
      <c r="G6209" s="144" t="e">
        <f aca="false">INDEX(Book_Type,MATCH($B6209,Book,0),1)</f>
        <v>#N/A</v>
      </c>
      <c r="H6209" s="144" t="e">
        <f aca="false">$F6209&amp;$C6209</f>
        <v>#N/A</v>
      </c>
    </row>
    <row r="6210" customFormat="false" ht="12.75" hidden="false" customHeight="false" outlineLevel="0" collapsed="false">
      <c r="D6210" s="144"/>
      <c r="E6210" s="144"/>
      <c r="F6210" s="149" t="e">
        <f aca="false">IF(REF_DT&lt;=LastDay,INDEX(IntraMonth_Buckets,MATCH($A6210,IntraSumMonths,0),1),INDEX(BucketTable,MATCH($A6210,SumMonths,0),1))</f>
        <v>#N/A</v>
      </c>
      <c r="G6210" s="144" t="e">
        <f aca="false">INDEX(Book_Type,MATCH($B6210,Book,0),1)</f>
        <v>#N/A</v>
      </c>
      <c r="H6210" s="144" t="e">
        <f aca="false">$F6210&amp;$C6210</f>
        <v>#N/A</v>
      </c>
    </row>
    <row r="6211" customFormat="false" ht="12.75" hidden="false" customHeight="false" outlineLevel="0" collapsed="false">
      <c r="D6211" s="144"/>
      <c r="E6211" s="144"/>
      <c r="F6211" s="149" t="e">
        <f aca="false">IF(REF_DT&lt;=LastDay,INDEX(IntraMonth_Buckets,MATCH($A6211,IntraSumMonths,0),1),INDEX(BucketTable,MATCH($A6211,SumMonths,0),1))</f>
        <v>#N/A</v>
      </c>
      <c r="G6211" s="144" t="e">
        <f aca="false">INDEX(Book_Type,MATCH($B6211,Book,0),1)</f>
        <v>#N/A</v>
      </c>
      <c r="H6211" s="144" t="e">
        <f aca="false">$F6211&amp;$C6211</f>
        <v>#N/A</v>
      </c>
    </row>
    <row r="6212" customFormat="false" ht="12.75" hidden="false" customHeight="false" outlineLevel="0" collapsed="false">
      <c r="D6212" s="144"/>
      <c r="E6212" s="144"/>
      <c r="F6212" s="149" t="e">
        <f aca="false">IF(REF_DT&lt;=LastDay,INDEX(IntraMonth_Buckets,MATCH($A6212,IntraSumMonths,0),1),INDEX(BucketTable,MATCH($A6212,SumMonths,0),1))</f>
        <v>#N/A</v>
      </c>
      <c r="G6212" s="144" t="e">
        <f aca="false">INDEX(Book_Type,MATCH($B6212,Book,0),1)</f>
        <v>#N/A</v>
      </c>
      <c r="H6212" s="144" t="e">
        <f aca="false">$F6212&amp;$C6212</f>
        <v>#N/A</v>
      </c>
    </row>
    <row r="6213" customFormat="false" ht="12.75" hidden="false" customHeight="false" outlineLevel="0" collapsed="false">
      <c r="D6213" s="144"/>
      <c r="E6213" s="144"/>
      <c r="F6213" s="149" t="e">
        <f aca="false">IF(REF_DT&lt;=LastDay,INDEX(IntraMonth_Buckets,MATCH($A6213,IntraSumMonths,0),1),INDEX(BucketTable,MATCH($A6213,SumMonths,0),1))</f>
        <v>#N/A</v>
      </c>
      <c r="G6213" s="144" t="e">
        <f aca="false">INDEX(Book_Type,MATCH($B6213,Book,0),1)</f>
        <v>#N/A</v>
      </c>
      <c r="H6213" s="144" t="e">
        <f aca="false">$F6213&amp;$C6213</f>
        <v>#N/A</v>
      </c>
    </row>
    <row r="6214" customFormat="false" ht="12.75" hidden="false" customHeight="false" outlineLevel="0" collapsed="false">
      <c r="D6214" s="144"/>
      <c r="E6214" s="144"/>
      <c r="F6214" s="149" t="e">
        <f aca="false">IF(REF_DT&lt;=LastDay,INDEX(IntraMonth_Buckets,MATCH($A6214,IntraSumMonths,0),1),INDEX(BucketTable,MATCH($A6214,SumMonths,0),1))</f>
        <v>#N/A</v>
      </c>
      <c r="G6214" s="144" t="e">
        <f aca="false">INDEX(Book_Type,MATCH($B6214,Book,0),1)</f>
        <v>#N/A</v>
      </c>
      <c r="H6214" s="144" t="e">
        <f aca="false">$F6214&amp;$C6214</f>
        <v>#N/A</v>
      </c>
    </row>
    <row r="6215" customFormat="false" ht="12.75" hidden="false" customHeight="false" outlineLevel="0" collapsed="false">
      <c r="D6215" s="144"/>
      <c r="E6215" s="144"/>
      <c r="F6215" s="149" t="e">
        <f aca="false">IF(REF_DT&lt;=LastDay,INDEX(IntraMonth_Buckets,MATCH($A6215,IntraSumMonths,0),1),INDEX(BucketTable,MATCH($A6215,SumMonths,0),1))</f>
        <v>#N/A</v>
      </c>
      <c r="G6215" s="144" t="e">
        <f aca="false">INDEX(Book_Type,MATCH($B6215,Book,0),1)</f>
        <v>#N/A</v>
      </c>
      <c r="H6215" s="144" t="e">
        <f aca="false">$F6215&amp;$C6215</f>
        <v>#N/A</v>
      </c>
    </row>
    <row r="6216" customFormat="false" ht="12.75" hidden="false" customHeight="false" outlineLevel="0" collapsed="false">
      <c r="D6216" s="144"/>
      <c r="E6216" s="144"/>
      <c r="F6216" s="149" t="e">
        <f aca="false">IF(REF_DT&lt;=LastDay,INDEX(IntraMonth_Buckets,MATCH($A6216,IntraSumMonths,0),1),INDEX(BucketTable,MATCH($A6216,SumMonths,0),1))</f>
        <v>#N/A</v>
      </c>
      <c r="G6216" s="144" t="e">
        <f aca="false">INDEX(Book_Type,MATCH($B6216,Book,0),1)</f>
        <v>#N/A</v>
      </c>
      <c r="H6216" s="144" t="e">
        <f aca="false">$F6216&amp;$C6216</f>
        <v>#N/A</v>
      </c>
    </row>
    <row r="6217" customFormat="false" ht="12.75" hidden="false" customHeight="false" outlineLevel="0" collapsed="false">
      <c r="D6217" s="144"/>
      <c r="E6217" s="144"/>
      <c r="F6217" s="149" t="e">
        <f aca="false">IF(REF_DT&lt;=LastDay,INDEX(IntraMonth_Buckets,MATCH($A6217,IntraSumMonths,0),1),INDEX(BucketTable,MATCH($A6217,SumMonths,0),1))</f>
        <v>#N/A</v>
      </c>
      <c r="G6217" s="144" t="e">
        <f aca="false">INDEX(Book_Type,MATCH($B6217,Book,0),1)</f>
        <v>#N/A</v>
      </c>
      <c r="H6217" s="144" t="e">
        <f aca="false">$F6217&amp;$C6217</f>
        <v>#N/A</v>
      </c>
    </row>
    <row r="6218" customFormat="false" ht="12.75" hidden="false" customHeight="false" outlineLevel="0" collapsed="false">
      <c r="D6218" s="144"/>
      <c r="E6218" s="144"/>
      <c r="F6218" s="149" t="e">
        <f aca="false">IF(REF_DT&lt;=LastDay,INDEX(IntraMonth_Buckets,MATCH($A6218,IntraSumMonths,0),1),INDEX(BucketTable,MATCH($A6218,SumMonths,0),1))</f>
        <v>#N/A</v>
      </c>
      <c r="G6218" s="144" t="e">
        <f aca="false">INDEX(Book_Type,MATCH($B6218,Book,0),1)</f>
        <v>#N/A</v>
      </c>
      <c r="H6218" s="144" t="e">
        <f aca="false">$F6218&amp;$C6218</f>
        <v>#N/A</v>
      </c>
    </row>
    <row r="6219" customFormat="false" ht="12.75" hidden="false" customHeight="false" outlineLevel="0" collapsed="false">
      <c r="D6219" s="144"/>
      <c r="E6219" s="144"/>
      <c r="F6219" s="149" t="e">
        <f aca="false">IF(REF_DT&lt;=LastDay,INDEX(IntraMonth_Buckets,MATCH($A6219,IntraSumMonths,0),1),INDEX(BucketTable,MATCH($A6219,SumMonths,0),1))</f>
        <v>#N/A</v>
      </c>
      <c r="G6219" s="144" t="e">
        <f aca="false">INDEX(Book_Type,MATCH($B6219,Book,0),1)</f>
        <v>#N/A</v>
      </c>
      <c r="H6219" s="144" t="e">
        <f aca="false">$F6219&amp;$C6219</f>
        <v>#N/A</v>
      </c>
    </row>
    <row r="6220" customFormat="false" ht="12.75" hidden="false" customHeight="false" outlineLevel="0" collapsed="false">
      <c r="D6220" s="144"/>
      <c r="E6220" s="144"/>
      <c r="F6220" s="149" t="e">
        <f aca="false">IF(REF_DT&lt;=LastDay,INDEX(IntraMonth_Buckets,MATCH($A6220,IntraSumMonths,0),1),INDEX(BucketTable,MATCH($A6220,SumMonths,0),1))</f>
        <v>#N/A</v>
      </c>
      <c r="G6220" s="144" t="e">
        <f aca="false">INDEX(Book_Type,MATCH($B6220,Book,0),1)</f>
        <v>#N/A</v>
      </c>
      <c r="H6220" s="144" t="e">
        <f aca="false">$F6220&amp;$C6220</f>
        <v>#N/A</v>
      </c>
    </row>
    <row r="6221" customFormat="false" ht="12.75" hidden="false" customHeight="false" outlineLevel="0" collapsed="false">
      <c r="D6221" s="144"/>
      <c r="E6221" s="144"/>
      <c r="F6221" s="149" t="e">
        <f aca="false">IF(REF_DT&lt;=LastDay,INDEX(IntraMonth_Buckets,MATCH($A6221,IntraSumMonths,0),1),INDEX(BucketTable,MATCH($A6221,SumMonths,0),1))</f>
        <v>#N/A</v>
      </c>
      <c r="G6221" s="144" t="e">
        <f aca="false">INDEX(Book_Type,MATCH($B6221,Book,0),1)</f>
        <v>#N/A</v>
      </c>
      <c r="H6221" s="144" t="e">
        <f aca="false">$F6221&amp;$C6221</f>
        <v>#N/A</v>
      </c>
    </row>
    <row r="6222" customFormat="false" ht="12.75" hidden="false" customHeight="false" outlineLevel="0" collapsed="false">
      <c r="D6222" s="144"/>
      <c r="E6222" s="144"/>
      <c r="F6222" s="149" t="e">
        <f aca="false">IF(REF_DT&lt;=LastDay,INDEX(IntraMonth_Buckets,MATCH($A6222,IntraSumMonths,0),1),INDEX(BucketTable,MATCH($A6222,SumMonths,0),1))</f>
        <v>#N/A</v>
      </c>
      <c r="G6222" s="144" t="e">
        <f aca="false">INDEX(Book_Type,MATCH($B6222,Book,0),1)</f>
        <v>#N/A</v>
      </c>
      <c r="H6222" s="144" t="e">
        <f aca="false">$F6222&amp;$C6222</f>
        <v>#N/A</v>
      </c>
    </row>
    <row r="6223" customFormat="false" ht="12.75" hidden="false" customHeight="false" outlineLevel="0" collapsed="false">
      <c r="D6223" s="144"/>
      <c r="E6223" s="144"/>
      <c r="F6223" s="149" t="e">
        <f aca="false">IF(REF_DT&lt;=LastDay,INDEX(IntraMonth_Buckets,MATCH($A6223,IntraSumMonths,0),1),INDEX(BucketTable,MATCH($A6223,SumMonths,0),1))</f>
        <v>#N/A</v>
      </c>
      <c r="G6223" s="144" t="e">
        <f aca="false">INDEX(Book_Type,MATCH($B6223,Book,0),1)</f>
        <v>#N/A</v>
      </c>
      <c r="H6223" s="144" t="e">
        <f aca="false">$F6223&amp;$C6223</f>
        <v>#N/A</v>
      </c>
    </row>
    <row r="6224" customFormat="false" ht="12.75" hidden="false" customHeight="false" outlineLevel="0" collapsed="false">
      <c r="D6224" s="144"/>
      <c r="E6224" s="144"/>
      <c r="F6224" s="149" t="e">
        <f aca="false">IF(REF_DT&lt;=LastDay,INDEX(IntraMonth_Buckets,MATCH($A6224,IntraSumMonths,0),1),INDEX(BucketTable,MATCH($A6224,SumMonths,0),1))</f>
        <v>#N/A</v>
      </c>
      <c r="G6224" s="144" t="e">
        <f aca="false">INDEX(Book_Type,MATCH($B6224,Book,0),1)</f>
        <v>#N/A</v>
      </c>
      <c r="H6224" s="144" t="e">
        <f aca="false">$F6224&amp;$C6224</f>
        <v>#N/A</v>
      </c>
    </row>
    <row r="6225" customFormat="false" ht="12.75" hidden="false" customHeight="false" outlineLevel="0" collapsed="false">
      <c r="D6225" s="144"/>
      <c r="E6225" s="144"/>
      <c r="F6225" s="149" t="e">
        <f aca="false">IF(REF_DT&lt;=LastDay,INDEX(IntraMonth_Buckets,MATCH($A6225,IntraSumMonths,0),1),INDEX(BucketTable,MATCH($A6225,SumMonths,0),1))</f>
        <v>#N/A</v>
      </c>
      <c r="G6225" s="144" t="e">
        <f aca="false">INDEX(Book_Type,MATCH($B6225,Book,0),1)</f>
        <v>#N/A</v>
      </c>
      <c r="H6225" s="144" t="e">
        <f aca="false">$F6225&amp;$C6225</f>
        <v>#N/A</v>
      </c>
    </row>
    <row r="6226" customFormat="false" ht="12.75" hidden="false" customHeight="false" outlineLevel="0" collapsed="false">
      <c r="D6226" s="144"/>
      <c r="E6226" s="144"/>
      <c r="F6226" s="149" t="e">
        <f aca="false">IF(REF_DT&lt;=LastDay,INDEX(IntraMonth_Buckets,MATCH($A6226,IntraSumMonths,0),1),INDEX(BucketTable,MATCH($A6226,SumMonths,0),1))</f>
        <v>#N/A</v>
      </c>
      <c r="G6226" s="144" t="e">
        <f aca="false">INDEX(Book_Type,MATCH($B6226,Book,0),1)</f>
        <v>#N/A</v>
      </c>
      <c r="H6226" s="144" t="e">
        <f aca="false">$F6226&amp;$C6226</f>
        <v>#N/A</v>
      </c>
    </row>
    <row r="6227" customFormat="false" ht="12.75" hidden="false" customHeight="false" outlineLevel="0" collapsed="false">
      <c r="D6227" s="144"/>
      <c r="E6227" s="144"/>
      <c r="F6227" s="149" t="e">
        <f aca="false">IF(REF_DT&lt;=LastDay,INDEX(IntraMonth_Buckets,MATCH($A6227,IntraSumMonths,0),1),INDEX(BucketTable,MATCH($A6227,SumMonths,0),1))</f>
        <v>#N/A</v>
      </c>
      <c r="G6227" s="144" t="e">
        <f aca="false">INDEX(Book_Type,MATCH($B6227,Book,0),1)</f>
        <v>#N/A</v>
      </c>
      <c r="H6227" s="144" t="e">
        <f aca="false">$F6227&amp;$C6227</f>
        <v>#N/A</v>
      </c>
    </row>
    <row r="6228" customFormat="false" ht="12.75" hidden="false" customHeight="false" outlineLevel="0" collapsed="false">
      <c r="D6228" s="144"/>
      <c r="E6228" s="144"/>
      <c r="F6228" s="149" t="e">
        <f aca="false">IF(REF_DT&lt;=LastDay,INDEX(IntraMonth_Buckets,MATCH($A6228,IntraSumMonths,0),1),INDEX(BucketTable,MATCH($A6228,SumMonths,0),1))</f>
        <v>#N/A</v>
      </c>
      <c r="G6228" s="144" t="e">
        <f aca="false">INDEX(Book_Type,MATCH($B6228,Book,0),1)</f>
        <v>#N/A</v>
      </c>
      <c r="H6228" s="144" t="e">
        <f aca="false">$F6228&amp;$C6228</f>
        <v>#N/A</v>
      </c>
    </row>
    <row r="6229" customFormat="false" ht="12.75" hidden="false" customHeight="false" outlineLevel="0" collapsed="false">
      <c r="D6229" s="144"/>
      <c r="E6229" s="144"/>
      <c r="F6229" s="149" t="e">
        <f aca="false">IF(REF_DT&lt;=LastDay,INDEX(IntraMonth_Buckets,MATCH($A6229,IntraSumMonths,0),1),INDEX(BucketTable,MATCH($A6229,SumMonths,0),1))</f>
        <v>#N/A</v>
      </c>
      <c r="G6229" s="144" t="e">
        <f aca="false">INDEX(Book_Type,MATCH($B6229,Book,0),1)</f>
        <v>#N/A</v>
      </c>
      <c r="H6229" s="144" t="e">
        <f aca="false">$F6229&amp;$C6229</f>
        <v>#N/A</v>
      </c>
    </row>
    <row r="6230" customFormat="false" ht="12.75" hidden="false" customHeight="false" outlineLevel="0" collapsed="false">
      <c r="D6230" s="144"/>
      <c r="E6230" s="144"/>
      <c r="F6230" s="149" t="e">
        <f aca="false">IF(REF_DT&lt;=LastDay,INDEX(IntraMonth_Buckets,MATCH($A6230,IntraSumMonths,0),1),INDEX(BucketTable,MATCH($A6230,SumMonths,0),1))</f>
        <v>#N/A</v>
      </c>
      <c r="G6230" s="144" t="e">
        <f aca="false">INDEX(Book_Type,MATCH($B6230,Book,0),1)</f>
        <v>#N/A</v>
      </c>
      <c r="H6230" s="144" t="e">
        <f aca="false">$F6230&amp;$C6230</f>
        <v>#N/A</v>
      </c>
    </row>
    <row r="6231" customFormat="false" ht="12.75" hidden="false" customHeight="false" outlineLevel="0" collapsed="false">
      <c r="D6231" s="144"/>
      <c r="E6231" s="144"/>
      <c r="F6231" s="149" t="e">
        <f aca="false">IF(REF_DT&lt;=LastDay,INDEX(IntraMonth_Buckets,MATCH($A6231,IntraSumMonths,0),1),INDEX(BucketTable,MATCH($A6231,SumMonths,0),1))</f>
        <v>#N/A</v>
      </c>
      <c r="G6231" s="144" t="e">
        <f aca="false">INDEX(Book_Type,MATCH($B6231,Book,0),1)</f>
        <v>#N/A</v>
      </c>
      <c r="H6231" s="144" t="e">
        <f aca="false">$F6231&amp;$C6231</f>
        <v>#N/A</v>
      </c>
    </row>
    <row r="6232" customFormat="false" ht="12.75" hidden="false" customHeight="false" outlineLevel="0" collapsed="false">
      <c r="D6232" s="144"/>
      <c r="E6232" s="144"/>
      <c r="F6232" s="149" t="e">
        <f aca="false">IF(REF_DT&lt;=LastDay,INDEX(IntraMonth_Buckets,MATCH($A6232,IntraSumMonths,0),1),INDEX(BucketTable,MATCH($A6232,SumMonths,0),1))</f>
        <v>#N/A</v>
      </c>
      <c r="G6232" s="144" t="e">
        <f aca="false">INDEX(Book_Type,MATCH($B6232,Book,0),1)</f>
        <v>#N/A</v>
      </c>
      <c r="H6232" s="144" t="e">
        <f aca="false">$F6232&amp;$C6232</f>
        <v>#N/A</v>
      </c>
    </row>
    <row r="6233" customFormat="false" ht="12.75" hidden="false" customHeight="false" outlineLevel="0" collapsed="false">
      <c r="D6233" s="144"/>
      <c r="E6233" s="144"/>
      <c r="F6233" s="149" t="e">
        <f aca="false">IF(REF_DT&lt;=LastDay,INDEX(IntraMonth_Buckets,MATCH($A6233,IntraSumMonths,0),1),INDEX(BucketTable,MATCH($A6233,SumMonths,0),1))</f>
        <v>#N/A</v>
      </c>
      <c r="G6233" s="144" t="e">
        <f aca="false">INDEX(Book_Type,MATCH($B6233,Book,0),1)</f>
        <v>#N/A</v>
      </c>
      <c r="H6233" s="144" t="e">
        <f aca="false">$F6233&amp;$C6233</f>
        <v>#N/A</v>
      </c>
    </row>
    <row r="6234" customFormat="false" ht="12.75" hidden="false" customHeight="false" outlineLevel="0" collapsed="false">
      <c r="D6234" s="144"/>
      <c r="E6234" s="144"/>
      <c r="F6234" s="149" t="e">
        <f aca="false">IF(REF_DT&lt;=LastDay,INDEX(IntraMonth_Buckets,MATCH($A6234,IntraSumMonths,0),1),INDEX(BucketTable,MATCH($A6234,SumMonths,0),1))</f>
        <v>#N/A</v>
      </c>
      <c r="G6234" s="144" t="e">
        <f aca="false">INDEX(Book_Type,MATCH($B6234,Book,0),1)</f>
        <v>#N/A</v>
      </c>
      <c r="H6234" s="144" t="e">
        <f aca="false">$F6234&amp;$C6234</f>
        <v>#N/A</v>
      </c>
    </row>
    <row r="6235" customFormat="false" ht="12.75" hidden="false" customHeight="false" outlineLevel="0" collapsed="false">
      <c r="D6235" s="144"/>
      <c r="E6235" s="144"/>
      <c r="F6235" s="149" t="e">
        <f aca="false">IF(REF_DT&lt;=LastDay,INDEX(IntraMonth_Buckets,MATCH($A6235,IntraSumMonths,0),1),INDEX(BucketTable,MATCH($A6235,SumMonths,0),1))</f>
        <v>#N/A</v>
      </c>
      <c r="G6235" s="144" t="e">
        <f aca="false">INDEX(Book_Type,MATCH($B6235,Book,0),1)</f>
        <v>#N/A</v>
      </c>
      <c r="H6235" s="144" t="e">
        <f aca="false">$F6235&amp;$C6235</f>
        <v>#N/A</v>
      </c>
    </row>
    <row r="6236" customFormat="false" ht="12.75" hidden="false" customHeight="false" outlineLevel="0" collapsed="false">
      <c r="D6236" s="144"/>
      <c r="E6236" s="144"/>
      <c r="F6236" s="149" t="e">
        <f aca="false">IF(REF_DT&lt;=LastDay,INDEX(IntraMonth_Buckets,MATCH($A6236,IntraSumMonths,0),1),INDEX(BucketTable,MATCH($A6236,SumMonths,0),1))</f>
        <v>#N/A</v>
      </c>
      <c r="G6236" s="144" t="e">
        <f aca="false">INDEX(Book_Type,MATCH($B6236,Book,0),1)</f>
        <v>#N/A</v>
      </c>
      <c r="H6236" s="144" t="e">
        <f aca="false">$F6236&amp;$C6236</f>
        <v>#N/A</v>
      </c>
    </row>
    <row r="6237" customFormat="false" ht="12.75" hidden="false" customHeight="false" outlineLevel="0" collapsed="false">
      <c r="D6237" s="144"/>
      <c r="E6237" s="144"/>
      <c r="F6237" s="149" t="e">
        <f aca="false">IF(REF_DT&lt;=LastDay,INDEX(IntraMonth_Buckets,MATCH($A6237,IntraSumMonths,0),1),INDEX(BucketTable,MATCH($A6237,SumMonths,0),1))</f>
        <v>#N/A</v>
      </c>
      <c r="G6237" s="144" t="e">
        <f aca="false">INDEX(Book_Type,MATCH($B6237,Book,0),1)</f>
        <v>#N/A</v>
      </c>
      <c r="H6237" s="144" t="e">
        <f aca="false">$F6237&amp;$C6237</f>
        <v>#N/A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24</v>
      </c>
      <c r="F2" s="0" t="str">
        <f aca="true">UPPER(TEXT(DATEVALUE(MONTH(TODAY())&amp;"/"&amp;TRIM(E2)&amp;"/"&amp;YEAR(TODAY())),"DD/MMM/YY"))</f>
        <v>24/SEP/25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175</v>
      </c>
    </row>
    <row r="4" customFormat="false" ht="12.75" hidden="false" customHeight="false" outlineLevel="0" collapsed="false">
      <c r="A4" s="0" t="n">
        <f aca="false">ROW()</f>
        <v>4</v>
      </c>
      <c r="C4" s="0" t="s">
        <v>176</v>
      </c>
      <c r="D4" s="0" t="e">
        <f aca="false">Concat("C",$A$5:$A$100,"QueryPage")</f>
        <v>#VALUE!</v>
      </c>
      <c r="E4" s="0" t="s">
        <v>177</v>
      </c>
      <c r="F4" s="151" t="s">
        <v>178</v>
      </c>
      <c r="G4" s="151" t="s">
        <v>179</v>
      </c>
      <c r="H4" s="151" t="s">
        <v>180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24/SEP/25</v>
      </c>
      <c r="F5" s="153" t="s">
        <v>181</v>
      </c>
      <c r="G5" s="153" t="s">
        <v>182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55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55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55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55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55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55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55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55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55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183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184</v>
      </c>
      <c r="D3" s="164" t="s">
        <v>185</v>
      </c>
      <c r="E3" s="165"/>
      <c r="F3" s="166" t="s">
        <v>184</v>
      </c>
      <c r="G3" s="167"/>
      <c r="H3" s="168" t="s">
        <v>186</v>
      </c>
      <c r="I3" s="169" t="s">
        <v>187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188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189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190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191</v>
      </c>
      <c r="K19" s="196" t="s">
        <v>184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192</v>
      </c>
      <c r="D1" s="204" t="n">
        <f aca="false">SUM(D4:D65536)</f>
        <v>0</v>
      </c>
      <c r="F1" s="0" t="s">
        <v>193</v>
      </c>
      <c r="G1" s="202"/>
      <c r="H1" s="205"/>
      <c r="I1" s="203" t="s">
        <v>192</v>
      </c>
      <c r="J1" s="204" t="n">
        <f aca="false">SUM(J4:J65536)</f>
        <v>0</v>
      </c>
      <c r="K1" s="203" t="s">
        <v>194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195</v>
      </c>
      <c r="C2" s="209"/>
      <c r="D2" s="210" t="s">
        <v>196</v>
      </c>
      <c r="G2" s="211" t="s">
        <v>195</v>
      </c>
      <c r="H2" s="209"/>
      <c r="I2" s="209"/>
      <c r="J2" s="210" t="s">
        <v>196</v>
      </c>
      <c r="K2" s="208" t="s">
        <v>197</v>
      </c>
      <c r="L2" s="212" t="s">
        <v>198</v>
      </c>
      <c r="M2" s="208" t="s">
        <v>199</v>
      </c>
      <c r="N2" s="212" t="s">
        <v>200</v>
      </c>
      <c r="O2" s="213" t="s">
        <v>201</v>
      </c>
    </row>
    <row r="3" customFormat="false" ht="13.5" hidden="false" customHeight="false" outlineLevel="0" collapsed="false">
      <c r="A3" s="154" t="s">
        <v>202</v>
      </c>
      <c r="B3" s="214" t="s">
        <v>203</v>
      </c>
      <c r="C3" s="215" t="s">
        <v>204</v>
      </c>
      <c r="D3" s="216" t="s">
        <v>205</v>
      </c>
      <c r="F3" s="154" t="s">
        <v>202</v>
      </c>
      <c r="G3" s="214" t="s">
        <v>203</v>
      </c>
      <c r="H3" s="215" t="s">
        <v>204</v>
      </c>
      <c r="I3" s="215" t="s">
        <v>206</v>
      </c>
      <c r="J3" s="216" t="s">
        <v>205</v>
      </c>
      <c r="K3" s="217" t="s">
        <v>205</v>
      </c>
      <c r="L3" s="216" t="s">
        <v>205</v>
      </c>
      <c r="M3" s="217" t="s">
        <v>207</v>
      </c>
      <c r="N3" s="216" t="s">
        <v>205</v>
      </c>
      <c r="O3" s="218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2001-10-24T23:35:23Z</cp:lastPrinted>
  <dcterms:modified xsi:type="dcterms:W3CDTF">2001-10-24T23:35:29Z</dcterms:modified>
  <cp:revision>0</cp:revision>
  <dc:subject/>
  <dc:title/>
</cp:coreProperties>
</file>