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 of HC Changes" sheetId="2" state="hidden" r:id="rId4"/>
    <sheet name="Summary All Gas" sheetId="3" state="hidden" r:id="rId5"/>
    <sheet name="Sheet2" sheetId="4" state="hidden" r:id="rId6"/>
    <sheet name="Sheet3" sheetId="5" state="hidden" r:id="rId7"/>
  </sheets>
  <externalReferences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<sst xmlns="http://schemas.openxmlformats.org/spreadsheetml/2006/main" count="169" uniqueCount="97">
  <si>
    <t xml:space="preserve">HPLC Cost Savings</t>
  </si>
  <si>
    <t xml:space="preserve">2001 Budget</t>
  </si>
  <si>
    <r>
      <rPr>
        <u val="single"/>
        <sz val="10"/>
        <rFont val="Times New Roman"/>
        <family val="1"/>
      </rPr>
      <t xml:space="preserve">Headcount Change </t>
    </r>
    <r>
      <rPr>
        <b val="true"/>
        <i val="true"/>
        <u val="single"/>
        <vertAlign val="superscript"/>
        <sz val="10"/>
        <color rgb="FFFF0000"/>
        <rFont val="Times New Roman"/>
        <family val="1"/>
      </rPr>
      <t xml:space="preserve">(1)</t>
    </r>
  </si>
  <si>
    <t xml:space="preserve">2001 Budget Dollar Change</t>
  </si>
  <si>
    <t xml:space="preserve">Group / Cost Center Name</t>
  </si>
  <si>
    <t xml:space="preserve">Cost Center</t>
  </si>
  <si>
    <t xml:space="preserve">From</t>
  </si>
  <si>
    <t xml:space="preserve">To</t>
  </si>
  <si>
    <t xml:space="preserve">Reduction</t>
  </si>
  <si>
    <t xml:space="preserve">Savings</t>
  </si>
  <si>
    <t xml:space="preserve">Logistics</t>
  </si>
  <si>
    <t xml:space="preserve">Texas Logistics (Terry)</t>
  </si>
  <si>
    <t xml:space="preserve">Volume Management (Kelly)</t>
  </si>
  <si>
    <t xml:space="preserve">Regulatory Compliance (Eiben)</t>
  </si>
  <si>
    <t xml:space="preserve">Texas Trading Support (Farmer)</t>
  </si>
  <si>
    <t xml:space="preserve">Total Logistics</t>
  </si>
  <si>
    <t xml:space="preserve">Risk Management</t>
  </si>
  <si>
    <t xml:space="preserve">Texas Risk Management (Baumbach)</t>
  </si>
  <si>
    <t xml:space="preserve">Total Risk Management</t>
  </si>
  <si>
    <t xml:space="preserve">Settlements &amp; Confirmations</t>
  </si>
  <si>
    <t xml:space="preserve">Gas Assets Settlements (Ratnala)</t>
  </si>
  <si>
    <t xml:space="preserve">Transport and Rate Mgmt (Smith)</t>
  </si>
  <si>
    <t xml:space="preserve">Global Facilities Texas Ops (Eiben)</t>
  </si>
  <si>
    <t xml:space="preserve">Global Contracts Texas Ops (Eiben)</t>
  </si>
  <si>
    <t xml:space="preserve">Total Settlements &amp; Confirmations</t>
  </si>
  <si>
    <t xml:space="preserve">Total Savings from HPL Sale</t>
  </si>
  <si>
    <t xml:space="preserve">(1)  All headcount reductions are as of June 1.</t>
  </si>
  <si>
    <t xml:space="preserve">Position</t>
  </si>
  <si>
    <t xml:space="preserve">Items Other Than HC Reduced</t>
  </si>
  <si>
    <t xml:space="preserve">Texas Logistics (Clynes)</t>
  </si>
  <si>
    <t xml:space="preserve">Manager</t>
  </si>
  <si>
    <t xml:space="preserve">Training; OT Working Meals; Pagers;</t>
  </si>
  <si>
    <t xml:space="preserve">Sr. Spec</t>
  </si>
  <si>
    <t xml:space="preserve">Tuition Reimbursement; Other Employee</t>
  </si>
  <si>
    <t xml:space="preserve">Spec</t>
  </si>
  <si>
    <t xml:space="preserve">Expense; Othr Supplies &amp; Exp; Client</t>
  </si>
  <si>
    <t xml:space="preserve">Total</t>
  </si>
  <si>
    <t xml:space="preserve">Entertainment</t>
  </si>
  <si>
    <t xml:space="preserve">Training; Special Pays; Memberships &amp;</t>
  </si>
  <si>
    <t xml:space="preserve">Dues; OT Working Meals; Pagers; Othr</t>
  </si>
  <si>
    <t xml:space="preserve">Spec </t>
  </si>
  <si>
    <t xml:space="preserve">Employee Expense</t>
  </si>
  <si>
    <t xml:space="preserve">Assistant</t>
  </si>
  <si>
    <t xml:space="preserve">Training; OT Working Meals; Pagers; </t>
  </si>
  <si>
    <t xml:space="preserve">Consultants; Temps; Other Supplies &amp; </t>
  </si>
  <si>
    <t xml:space="preserve">Contractor</t>
  </si>
  <si>
    <t xml:space="preserve">Expense; Client Entertainment</t>
  </si>
  <si>
    <t xml:space="preserve">Training; Employee Memberships &amp; Dues;</t>
  </si>
  <si>
    <t xml:space="preserve">OT Working Meals; Pagers; Travel; Other</t>
  </si>
  <si>
    <t xml:space="preserve">Employee Exp; Other Supplies &amp; Exp</t>
  </si>
  <si>
    <t xml:space="preserve">Employee Memberships &amp; Dues; OT Working</t>
  </si>
  <si>
    <t xml:space="preserve">Meals; Pagers; Travel; Tuition Reimbursment;</t>
  </si>
  <si>
    <t xml:space="preserve">Other Employee Exp; Other Supplies &amp; Exp</t>
  </si>
  <si>
    <t xml:space="preserve">Analyst</t>
  </si>
  <si>
    <t xml:space="preserve">Training; Recruiting; OT Working Meals;</t>
  </si>
  <si>
    <t xml:space="preserve">Pagers; Tuition Reimbursment; Other </t>
  </si>
  <si>
    <t xml:space="preserve">Employee Expense; Postage; Other Supplies;</t>
  </si>
  <si>
    <t xml:space="preserve">Clerk</t>
  </si>
  <si>
    <t xml:space="preserve">Client Entertainment</t>
  </si>
  <si>
    <t xml:space="preserve">OT Working Meals; Pagers; Other Employee</t>
  </si>
  <si>
    <t xml:space="preserve">Expense; Other Supplies &amp; Exp</t>
  </si>
  <si>
    <t xml:space="preserve">Expense</t>
  </si>
  <si>
    <t xml:space="preserve">Sr. Clerk</t>
  </si>
  <si>
    <t xml:space="preserve">Energy Operations - Natural Gas</t>
  </si>
  <si>
    <t xml:space="preserve">2001 Budget </t>
  </si>
  <si>
    <t xml:space="preserve">(Not Including any HPL Savings)</t>
  </si>
  <si>
    <t xml:space="preserve">Budgeted HC</t>
  </si>
  <si>
    <t xml:space="preserve">Budget</t>
  </si>
  <si>
    <t xml:space="preserve">Logistics &amp; Volume Mgmt</t>
  </si>
  <si>
    <t xml:space="preserve">Logistics Mgmt (Superty)</t>
  </si>
  <si>
    <t xml:space="preserve">Gas Logistics SE (Terry)</t>
  </si>
  <si>
    <t xml:space="preserve">Gas Logistics NE (Lamadrid)</t>
  </si>
  <si>
    <t xml:space="preserve">Gas Logistics Central (Smith)</t>
  </si>
  <si>
    <t xml:space="preserve">Gas Logistics West (Gay)</t>
  </si>
  <si>
    <t xml:space="preserve">Electronic Commerce (Greif)</t>
  </si>
  <si>
    <t xml:space="preserve">Sirius Unify (Greif)</t>
  </si>
  <si>
    <t xml:space="preserve">Project Aruba (Superty)</t>
  </si>
  <si>
    <t xml:space="preserve">EMS Denver (Eiben)</t>
  </si>
  <si>
    <t xml:space="preserve">Gas Assets Volume Mgmt (Wynne)</t>
  </si>
  <si>
    <t xml:space="preserve">Gas Assets Operations Mgmt (Hall)</t>
  </si>
  <si>
    <t xml:space="preserve">Transport Rate (Superty)</t>
  </si>
  <si>
    <t xml:space="preserve">Financial Gas Support (McLaughlin)</t>
  </si>
  <si>
    <t xml:space="preserve">West Gas Economics (Giron)</t>
  </si>
  <si>
    <t xml:space="preserve">Bench and NGP&amp;L (Baumbach)</t>
  </si>
  <si>
    <t xml:space="preserve">Central Gas Team (Love)</t>
  </si>
  <si>
    <t xml:space="preserve">East Gas Team (Keiser)</t>
  </si>
  <si>
    <t xml:space="preserve">Operational Analysis (Valdes)</t>
  </si>
  <si>
    <t xml:space="preserve">Chicago Gas Team (Giron)</t>
  </si>
  <si>
    <t xml:space="preserve">Gas Operations Mgmt (Gossett)</t>
  </si>
  <si>
    <t xml:space="preserve">Sitara Production Support</t>
  </si>
  <si>
    <t xml:space="preserve">Emerging Confirmations (Theriot)</t>
  </si>
  <si>
    <t xml:space="preserve">Financial Confirmations (Theriot)</t>
  </si>
  <si>
    <t xml:space="preserve">Financial Settlements (Theriot)</t>
  </si>
  <si>
    <t xml:space="preserve">Client Services (Baxter)</t>
  </si>
  <si>
    <t xml:space="preserve">Global Facilities (Bryan)</t>
  </si>
  <si>
    <t xml:space="preserve">Global Contracts (Bryan)</t>
  </si>
  <si>
    <t xml:space="preserve">Total Energy Operations Natural Gas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</si>
</sst>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u val="single"/>
      <sz val="10"/>
      <name val="Times New Roman"/>
      <family val="1"/>
    </font>
    <font>
      <b val="true"/>
      <i val="true"/>
      <u val="single"/>
      <vertAlign val="superscript"/>
      <sz val="10"/>
      <color rgb="FFFF000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Logistics_Budget_Template%20Excluding%20HP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Input"/>
      <sheetName val="HC Summary"/>
      <sheetName val="CC Summary"/>
      <sheetName val="CC 105602 - HC"/>
      <sheetName val="CC 105602"/>
      <sheetName val="Upload CC 105602"/>
      <sheetName val="CC 105603 - HC"/>
      <sheetName val="CC 105603"/>
      <sheetName val="Upload CC 105603"/>
      <sheetName val="CC 105604 - HC"/>
      <sheetName val="CC 105604"/>
      <sheetName val="Upload CC 105604"/>
      <sheetName val="CC 105605 - HC"/>
      <sheetName val="CC 105605"/>
      <sheetName val="Upload CC 105605"/>
      <sheetName val="CC 105606 - HC"/>
      <sheetName val="CC 105606"/>
      <sheetName val="Upload CC 105606"/>
      <sheetName val="CC 105607 - HC"/>
      <sheetName val="CC 105607"/>
      <sheetName val="Upload CC 105607"/>
      <sheetName val="CC 105608 - HC"/>
      <sheetName val="CC 105608"/>
      <sheetName val="Upload CC 105608"/>
      <sheetName val="CC 105610 - HC"/>
      <sheetName val="CC 105610"/>
      <sheetName val="Upload CC 105610"/>
      <sheetName val="CC 105622 - HC"/>
      <sheetName val="CC 105622"/>
      <sheetName val="Upload CC 105622"/>
      <sheetName val="CC 105629 - HC"/>
      <sheetName val="CC 105629"/>
      <sheetName val="Upload CC 105629"/>
      <sheetName val="CC 105630 - HC"/>
      <sheetName val="CC 105630"/>
      <sheetName val="Upload CC 105630"/>
      <sheetName val="CC 105632 - HC"/>
      <sheetName val="CC 105632"/>
      <sheetName val="Upload CC 105632"/>
      <sheetName val="CC 105635 - HC"/>
      <sheetName val="CC 105635"/>
      <sheetName val="Upload CC 105635"/>
      <sheetName val="CC 105638 - HC"/>
      <sheetName val="CC 105638"/>
      <sheetName val="Upload CC 105638"/>
    </sheetNames>
    <sheetDataSet>
      <sheetData sheetId="0"/>
      <sheetData sheetId="1"/>
      <sheetData sheetId="2"/>
      <sheetData sheetId="3"/>
      <sheetData sheetId="4">
        <row r="58">
          <cell r="N58">
            <v>4</v>
          </cell>
        </row>
      </sheetData>
      <sheetData sheetId="5"/>
      <sheetData sheetId="6"/>
      <sheetData sheetId="7">
        <row r="24">
          <cell r="N24">
            <v>11</v>
          </cell>
        </row>
      </sheetData>
      <sheetData sheetId="8"/>
      <sheetData sheetId="9"/>
      <sheetData sheetId="10">
        <row r="24">
          <cell r="N24">
            <v>11</v>
          </cell>
        </row>
      </sheetData>
      <sheetData sheetId="11"/>
      <sheetData sheetId="12"/>
      <sheetData sheetId="13">
        <row r="24">
          <cell r="N24">
            <v>12</v>
          </cell>
        </row>
      </sheetData>
      <sheetData sheetId="14"/>
      <sheetData sheetId="15"/>
      <sheetData sheetId="16">
        <row r="24">
          <cell r="N24">
            <v>10</v>
          </cell>
        </row>
      </sheetData>
      <sheetData sheetId="17"/>
      <sheetData sheetId="18"/>
      <sheetData sheetId="19">
        <row r="24">
          <cell r="N24">
            <v>6</v>
          </cell>
        </row>
      </sheetData>
      <sheetData sheetId="20"/>
      <sheetData sheetId="21"/>
      <sheetData sheetId="22">
        <row r="24">
          <cell r="N24">
            <v>0</v>
          </cell>
        </row>
      </sheetData>
      <sheetData sheetId="23"/>
      <sheetData sheetId="24"/>
      <sheetData sheetId="25">
        <row r="24">
          <cell r="N24">
            <v>2</v>
          </cell>
        </row>
      </sheetData>
      <sheetData sheetId="26"/>
      <sheetData sheetId="27"/>
      <sheetData sheetId="28"/>
      <sheetData sheetId="29"/>
      <sheetData sheetId="30"/>
      <sheetData sheetId="31">
        <row r="24">
          <cell r="N24">
            <v>1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49"/>
    <col collapsed="false" customWidth="true" hidden="false" outlineLevel="0" max="2" min="2" style="0" width="11.65"/>
    <col collapsed="false" customWidth="true" hidden="false" outlineLevel="0" max="4" min="3" style="0" width="10.82"/>
    <col collapsed="false" customWidth="true" hidden="false" outlineLevel="0" max="5" min="5" style="0" width="13.32"/>
    <col collapsed="false" customWidth="true" hidden="false" outlineLevel="0" max="6" min="6" style="0" width="5.99"/>
    <col collapsed="false" customWidth="true" hidden="false" outlineLevel="0" max="8" min="7" style="0" width="14.32"/>
    <col collapsed="false" customWidth="true" hidden="false" outlineLevel="0" max="9" min="9" style="0" width="13.15"/>
    <col collapsed="false" customWidth="true" hidden="false" outlineLevel="0" max="10" min="10" style="0" width="29.6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5.75" hidden="false" customHeight="false" outlineLevel="0" collapsed="false">
      <c r="C4" s="2" t="s">
        <v>2</v>
      </c>
      <c r="D4" s="2"/>
      <c r="E4" s="2"/>
      <c r="G4" s="2" t="s">
        <v>3</v>
      </c>
      <c r="H4" s="2"/>
      <c r="I4" s="2"/>
    </row>
    <row r="5" customFormat="false" ht="12.75" hidden="false" customHeight="false" outlineLevel="0" collapsed="false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/>
      <c r="G5" s="3" t="s">
        <v>6</v>
      </c>
      <c r="H5" s="3" t="s">
        <v>7</v>
      </c>
      <c r="I5" s="3" t="s">
        <v>9</v>
      </c>
    </row>
    <row r="6" customFormat="false" ht="12.75" hidden="false" customHeight="false" outlineLevel="0" collapsed="false">
      <c r="A6" s="4" t="s">
        <v>10</v>
      </c>
    </row>
    <row r="7" customFormat="false" ht="12.75" hidden="false" customHeight="false" outlineLevel="0" collapsed="false">
      <c r="A7" s="5" t="s">
        <v>11</v>
      </c>
      <c r="B7" s="0" t="n">
        <v>105630</v>
      </c>
      <c r="C7" s="0" t="n">
        <f aca="false">1+5+6</f>
        <v>12</v>
      </c>
      <c r="D7" s="0" t="n">
        <f aca="false">1+1</f>
        <v>2</v>
      </c>
      <c r="E7" s="6" t="n">
        <f aca="false">+D7-C7</f>
        <v>-10</v>
      </c>
      <c r="G7" s="6" t="n">
        <v>1056694</v>
      </c>
      <c r="H7" s="6" t="n">
        <v>549813</v>
      </c>
      <c r="I7" s="6" t="n">
        <f aca="false">+G7-H7</f>
        <v>506881</v>
      </c>
    </row>
    <row r="8" customFormat="false" ht="12.75" hidden="false" customHeight="false" outlineLevel="0" collapsed="false">
      <c r="A8" s="5" t="s">
        <v>12</v>
      </c>
      <c r="B8" s="0" t="n">
        <v>103822</v>
      </c>
      <c r="C8" s="0" t="n">
        <f aca="false">1+10+3+1</f>
        <v>15</v>
      </c>
      <c r="D8" s="0" t="n">
        <v>0</v>
      </c>
      <c r="E8" s="6" t="n">
        <f aca="false">+D8-C8</f>
        <v>-15</v>
      </c>
      <c r="G8" s="6" t="n">
        <v>1329576</v>
      </c>
      <c r="H8" s="6" t="n">
        <v>570642</v>
      </c>
      <c r="I8" s="6" t="n">
        <f aca="false">+G8-H8</f>
        <v>758934</v>
      </c>
    </row>
    <row r="9" customFormat="false" ht="12.75" hidden="false" customHeight="false" outlineLevel="0" collapsed="false">
      <c r="A9" s="5" t="s">
        <v>13</v>
      </c>
      <c r="B9" s="0" t="n">
        <v>103835</v>
      </c>
      <c r="C9" s="0" t="n">
        <f aca="false">1+4+1</f>
        <v>6</v>
      </c>
      <c r="D9" s="0" t="n">
        <v>0</v>
      </c>
      <c r="E9" s="6" t="n">
        <f aca="false">+D9-C9</f>
        <v>-6</v>
      </c>
      <c r="G9" s="6" t="n">
        <v>577332</v>
      </c>
      <c r="H9" s="6" t="n">
        <v>237042</v>
      </c>
      <c r="I9" s="6" t="n">
        <f aca="false">+G9-H9</f>
        <v>340290</v>
      </c>
    </row>
    <row r="10" customFormat="false" ht="12.75" hidden="false" customHeight="false" outlineLevel="0" collapsed="false">
      <c r="A10" s="5" t="s">
        <v>14</v>
      </c>
      <c r="B10" s="0" t="n">
        <v>103832</v>
      </c>
      <c r="C10" s="0" t="n">
        <f aca="false">1+2</f>
        <v>3</v>
      </c>
      <c r="D10" s="0" t="n">
        <v>1</v>
      </c>
      <c r="E10" s="6" t="n">
        <f aca="false">+D10-C10</f>
        <v>-2</v>
      </c>
      <c r="G10" s="6" t="n">
        <v>304671</v>
      </c>
      <c r="H10" s="6" t="n">
        <v>193726</v>
      </c>
      <c r="I10" s="6" t="n">
        <f aca="false">+G10-H10</f>
        <v>110945</v>
      </c>
    </row>
    <row r="11" customFormat="false" ht="12.75" hidden="false" customHeight="false" outlineLevel="0" collapsed="false">
      <c r="A11" s="7" t="s">
        <v>15</v>
      </c>
      <c r="C11" s="8" t="n">
        <f aca="false">SUM(C7:C10)</f>
        <v>36</v>
      </c>
      <c r="D11" s="8" t="n">
        <f aca="false">SUM(D7:D10)</f>
        <v>3</v>
      </c>
      <c r="E11" s="9" t="n">
        <f aca="false">SUM(E7:E10)</f>
        <v>-33</v>
      </c>
      <c r="G11" s="9" t="n">
        <f aca="false">SUM(G7:G10)</f>
        <v>3268273</v>
      </c>
      <c r="H11" s="9" t="n">
        <f aca="false">SUM(H7:H10)</f>
        <v>1551223</v>
      </c>
      <c r="I11" s="9" t="n">
        <f aca="false">SUM(I7:I10)</f>
        <v>1717050</v>
      </c>
    </row>
    <row r="12" customFormat="false" ht="12.75" hidden="false" customHeight="false" outlineLevel="0" collapsed="false">
      <c r="A12" s="5"/>
      <c r="G12" s="6"/>
      <c r="H12" s="6"/>
      <c r="I12" s="6"/>
    </row>
    <row r="13" customFormat="false" ht="12.75" hidden="false" customHeight="false" outlineLevel="0" collapsed="false">
      <c r="A13" s="4" t="s">
        <v>16</v>
      </c>
      <c r="G13" s="6"/>
      <c r="H13" s="6"/>
      <c r="I13" s="6"/>
    </row>
    <row r="14" customFormat="false" ht="12.75" hidden="false" customHeight="false" outlineLevel="0" collapsed="false">
      <c r="A14" s="5" t="s">
        <v>17</v>
      </c>
      <c r="B14" s="0" t="n">
        <v>103833</v>
      </c>
      <c r="C14" s="0" t="n">
        <f aca="false">1+1+4+4</f>
        <v>10</v>
      </c>
      <c r="D14" s="0" t="n">
        <f aca="false">1+1+2+2</f>
        <v>6</v>
      </c>
      <c r="E14" s="6" t="n">
        <f aca="false">+D14-C14</f>
        <v>-4</v>
      </c>
      <c r="G14" s="6" t="n">
        <v>904622</v>
      </c>
      <c r="H14" s="6" t="n">
        <v>701931</v>
      </c>
      <c r="I14" s="6" t="n">
        <f aca="false">+G14-H14</f>
        <v>202691</v>
      </c>
    </row>
    <row r="15" customFormat="false" ht="12.75" hidden="false" customHeight="false" outlineLevel="0" collapsed="false">
      <c r="A15" s="7" t="s">
        <v>18</v>
      </c>
      <c r="C15" s="8" t="n">
        <f aca="false">SUM(C14)</f>
        <v>10</v>
      </c>
      <c r="D15" s="8" t="n">
        <f aca="false">SUM(D14)</f>
        <v>6</v>
      </c>
      <c r="E15" s="9" t="n">
        <f aca="false">SUM(E14)</f>
        <v>-4</v>
      </c>
      <c r="G15" s="9" t="n">
        <f aca="false">SUM(G14)</f>
        <v>904622</v>
      </c>
      <c r="H15" s="9" t="n">
        <f aca="false">SUM(H14)</f>
        <v>701931</v>
      </c>
      <c r="I15" s="9" t="n">
        <f aca="false">SUM(I14)</f>
        <v>202691</v>
      </c>
    </row>
    <row r="16" customFormat="false" ht="12.75" hidden="false" customHeight="false" outlineLevel="0" collapsed="false">
      <c r="A16" s="5"/>
      <c r="G16" s="6"/>
      <c r="H16" s="6"/>
      <c r="I16" s="6"/>
    </row>
    <row r="17" customFormat="false" ht="12.75" hidden="false" customHeight="false" outlineLevel="0" collapsed="false">
      <c r="A17" s="4" t="s">
        <v>19</v>
      </c>
      <c r="G17" s="6"/>
      <c r="H17" s="6"/>
      <c r="I17" s="6"/>
    </row>
    <row r="18" customFormat="false" ht="12.75" hidden="false" customHeight="false" outlineLevel="0" collapsed="false">
      <c r="A18" s="5" t="s">
        <v>20</v>
      </c>
      <c r="B18" s="0" t="n">
        <v>103830</v>
      </c>
      <c r="C18" s="0" t="n">
        <f aca="false">3+8+1+1+1</f>
        <v>14</v>
      </c>
      <c r="D18" s="0" t="n">
        <f aca="false">1+1</f>
        <v>2</v>
      </c>
      <c r="E18" s="6" t="n">
        <f aca="false">+D18-C18</f>
        <v>-12</v>
      </c>
      <c r="G18" s="6" t="n">
        <v>1262239</v>
      </c>
      <c r="H18" s="6" t="n">
        <v>646024</v>
      </c>
      <c r="I18" s="6" t="n">
        <f aca="false">+G18-H18</f>
        <v>616215</v>
      </c>
    </row>
    <row r="19" customFormat="false" ht="12.75" hidden="false" customHeight="false" outlineLevel="0" collapsed="false">
      <c r="A19" s="5" t="s">
        <v>21</v>
      </c>
      <c r="B19" s="0" t="n">
        <v>106292</v>
      </c>
      <c r="C19" s="0" t="n">
        <f aca="false">1+1+2</f>
        <v>4</v>
      </c>
      <c r="D19" s="0" t="n">
        <v>0</v>
      </c>
      <c r="E19" s="6" t="n">
        <f aca="false">+D19-C19</f>
        <v>-4</v>
      </c>
      <c r="G19" s="6" t="n">
        <v>364604</v>
      </c>
      <c r="H19" s="6" t="n">
        <v>152262</v>
      </c>
      <c r="I19" s="6" t="n">
        <f aca="false">+G19-H19</f>
        <v>212342</v>
      </c>
    </row>
    <row r="20" customFormat="false" ht="12.75" hidden="false" customHeight="false" outlineLevel="0" collapsed="false">
      <c r="A20" s="5" t="s">
        <v>22</v>
      </c>
      <c r="B20" s="0" t="n">
        <v>103842</v>
      </c>
      <c r="C20" s="0" t="n">
        <v>1</v>
      </c>
      <c r="D20" s="0" t="n">
        <v>0</v>
      </c>
      <c r="E20" s="6" t="n">
        <f aca="false">+D20-C20</f>
        <v>-1</v>
      </c>
      <c r="G20" s="6" t="n">
        <v>77454</v>
      </c>
      <c r="H20" s="6" t="n">
        <v>32763</v>
      </c>
      <c r="I20" s="6" t="n">
        <f aca="false">+G20-H20</f>
        <v>44691</v>
      </c>
    </row>
    <row r="21" customFormat="false" ht="12.75" hidden="false" customHeight="false" outlineLevel="0" collapsed="false">
      <c r="A21" s="5" t="s">
        <v>23</v>
      </c>
      <c r="B21" s="0" t="n">
        <v>103840</v>
      </c>
      <c r="C21" s="0" t="n">
        <f aca="false">2+1+1</f>
        <v>4</v>
      </c>
      <c r="D21" s="0" t="n">
        <v>0</v>
      </c>
      <c r="E21" s="6" t="n">
        <f aca="false">+D21-C21</f>
        <v>-4</v>
      </c>
      <c r="G21" s="6" t="n">
        <v>318538</v>
      </c>
      <c r="H21" s="6" t="n">
        <v>135254</v>
      </c>
      <c r="I21" s="6" t="n">
        <f aca="false">+G21-H21</f>
        <v>183284</v>
      </c>
    </row>
    <row r="22" customFormat="false" ht="12.75" hidden="false" customHeight="false" outlineLevel="0" collapsed="false">
      <c r="A22" s="7" t="s">
        <v>24</v>
      </c>
      <c r="C22" s="8" t="n">
        <f aca="false">SUM(C18:C21)</f>
        <v>23</v>
      </c>
      <c r="D22" s="8" t="n">
        <f aca="false">SUM(D18:D21)</f>
        <v>2</v>
      </c>
      <c r="E22" s="9" t="n">
        <f aca="false">SUM(E18:E21)</f>
        <v>-21</v>
      </c>
      <c r="G22" s="9" t="n">
        <f aca="false">SUM(G18:G21)</f>
        <v>2022835</v>
      </c>
      <c r="H22" s="9" t="n">
        <f aca="false">SUM(H18:H21)</f>
        <v>966303</v>
      </c>
      <c r="I22" s="9" t="n">
        <f aca="false">SUM(I18:I21)</f>
        <v>1056532</v>
      </c>
    </row>
    <row r="23" customFormat="false" ht="12.75" hidden="false" customHeight="false" outlineLevel="0" collapsed="false">
      <c r="G23" s="6"/>
      <c r="H23" s="6"/>
      <c r="I23" s="6"/>
    </row>
    <row r="24" customFormat="false" ht="13.5" hidden="false" customHeight="false" outlineLevel="0" collapsed="false">
      <c r="A24" s="10" t="s">
        <v>25</v>
      </c>
      <c r="C24" s="11" t="n">
        <f aca="false">+C22+C15+C11</f>
        <v>69</v>
      </c>
      <c r="D24" s="11" t="n">
        <f aca="false">+D22+D15+D11</f>
        <v>11</v>
      </c>
      <c r="E24" s="12" t="n">
        <f aca="false">+E22+E15+E11</f>
        <v>-58</v>
      </c>
      <c r="G24" s="12" t="n">
        <f aca="false">+G22+G15+G11</f>
        <v>6195730</v>
      </c>
      <c r="H24" s="12" t="n">
        <f aca="false">+H22+H15+H11</f>
        <v>3219457</v>
      </c>
      <c r="I24" s="12" t="n">
        <f aca="false">+I22+I15+I11</f>
        <v>2976273</v>
      </c>
    </row>
    <row r="25" customFormat="false" ht="13.5" hidden="false" customHeight="false" outlineLevel="0" collapsed="false">
      <c r="G25" s="6"/>
      <c r="H25" s="6"/>
    </row>
    <row r="26" customFormat="false" ht="12.75" hidden="false" customHeight="false" outlineLevel="0" collapsed="false">
      <c r="G26" s="6"/>
      <c r="H26" s="6"/>
    </row>
    <row r="27" customFormat="false" ht="12.75" hidden="false" customHeight="false" outlineLevel="0" collapsed="false">
      <c r="A27" s="0" t="s">
        <v>26</v>
      </c>
      <c r="G27" s="6"/>
      <c r="H27" s="6"/>
    </row>
    <row r="28" customFormat="false" ht="12.75" hidden="false" customHeight="false" outlineLevel="0" collapsed="false">
      <c r="G28" s="6"/>
      <c r="H28" s="6"/>
    </row>
    <row r="29" customFormat="false" ht="12.75" hidden="false" customHeight="false" outlineLevel="0" collapsed="false">
      <c r="G29" s="6"/>
      <c r="H29" s="6"/>
    </row>
    <row r="30" customFormat="false" ht="12.75" hidden="false" customHeight="false" outlineLevel="0" collapsed="false">
      <c r="G30" s="6"/>
      <c r="H30" s="6"/>
    </row>
    <row r="31" customFormat="false" ht="12.75" hidden="false" customHeight="false" outlineLevel="0" collapsed="false">
      <c r="G31" s="6"/>
      <c r="H31" s="6"/>
    </row>
    <row r="32" customFormat="false" ht="12.75" hidden="false" customHeight="false" outlineLevel="0" collapsed="false">
      <c r="G32" s="6"/>
      <c r="H32" s="6"/>
    </row>
    <row r="33" customFormat="false" ht="12.75" hidden="false" customHeight="false" outlineLevel="0" collapsed="false">
      <c r="G33" s="6"/>
      <c r="H33" s="6"/>
    </row>
    <row r="34" customFormat="false" ht="12.75" hidden="false" customHeight="false" outlineLevel="0" collapsed="false">
      <c r="G34" s="6"/>
      <c r="H34" s="6"/>
    </row>
    <row r="35" customFormat="false" ht="12.75" hidden="false" customHeight="false" outlineLevel="0" collapsed="false">
      <c r="G35" s="6"/>
      <c r="H35" s="6"/>
    </row>
    <row r="36" customFormat="false" ht="12.75" hidden="false" customHeight="false" outlineLevel="0" collapsed="false">
      <c r="G36" s="6"/>
      <c r="H36" s="6"/>
    </row>
    <row r="37" customFormat="false" ht="12.75" hidden="false" customHeight="false" outlineLevel="0" collapsed="false">
      <c r="G37" s="6"/>
      <c r="H37" s="6"/>
    </row>
    <row r="38" customFormat="false" ht="12.75" hidden="false" customHeight="false" outlineLevel="0" collapsed="false">
      <c r="G38" s="6"/>
      <c r="H38" s="6"/>
    </row>
    <row r="39" customFormat="false" ht="12.75" hidden="false" customHeight="false" outlineLevel="0" collapsed="false">
      <c r="G39" s="6"/>
      <c r="H39" s="6"/>
    </row>
    <row r="40" customFormat="false" ht="12.75" hidden="false" customHeight="false" outlineLevel="0" collapsed="false">
      <c r="G40" s="6"/>
      <c r="H40" s="6"/>
    </row>
    <row r="41" customFormat="false" ht="12.75" hidden="false" customHeight="false" outlineLevel="0" collapsed="false">
      <c r="G41" s="6"/>
      <c r="H41" s="6"/>
    </row>
    <row r="42" customFormat="false" ht="12.75" hidden="false" customHeight="false" outlineLevel="0" collapsed="false">
      <c r="G42" s="6"/>
      <c r="H42" s="6"/>
    </row>
  </sheetData>
  <mergeCells count="2">
    <mergeCell ref="C4:E4"/>
    <mergeCell ref="G4: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49"/>
    <col collapsed="false" customWidth="true" hidden="false" outlineLevel="0" max="3" min="2" style="0" width="11.65"/>
    <col collapsed="false" customWidth="true" hidden="false" outlineLevel="0" max="4" min="4" style="0" width="14.32"/>
    <col collapsed="false" customWidth="true" hidden="false" outlineLevel="0" max="5" min="5" style="0" width="13.32"/>
    <col collapsed="false" customWidth="true" hidden="false" outlineLevel="0" max="6" min="6" style="0" width="14.15"/>
    <col collapsed="false" customWidth="true" hidden="false" outlineLevel="0" max="7" min="7" style="0" width="5.65"/>
    <col collapsed="false" customWidth="true" hidden="false" outlineLevel="0" max="9" min="8" style="0" width="14.32"/>
    <col collapsed="false" customWidth="true" hidden="false" outlineLevel="0" max="10" min="10" style="0" width="13.15"/>
    <col collapsed="false" customWidth="true" hidden="false" outlineLevel="0" max="11" min="11" style="0" width="29.6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5.75" hidden="false" customHeight="false" outlineLevel="0" collapsed="false">
      <c r="C4" s="13" t="s">
        <v>2</v>
      </c>
      <c r="D4" s="13"/>
      <c r="E4" s="13"/>
      <c r="F4" s="13"/>
    </row>
    <row r="5" customFormat="false" ht="12.75" hidden="false" customHeight="false" outlineLevel="0" collapsed="false">
      <c r="A5" s="3" t="s">
        <v>4</v>
      </c>
      <c r="B5" s="3" t="s">
        <v>5</v>
      </c>
      <c r="C5" s="14" t="s">
        <v>27</v>
      </c>
      <c r="D5" s="3" t="s">
        <v>6</v>
      </c>
      <c r="E5" s="3" t="s">
        <v>7</v>
      </c>
      <c r="F5" s="15" t="s">
        <v>8</v>
      </c>
      <c r="G5" s="3"/>
      <c r="H5" s="16" t="s">
        <v>28</v>
      </c>
      <c r="I5" s="16"/>
      <c r="J5" s="16"/>
    </row>
    <row r="6" customFormat="false" ht="12.75" hidden="false" customHeight="false" outlineLevel="0" collapsed="false">
      <c r="A6" s="4" t="s">
        <v>10</v>
      </c>
      <c r="C6" s="17"/>
      <c r="D6" s="18"/>
      <c r="E6" s="18"/>
      <c r="F6" s="19"/>
    </row>
    <row r="7" customFormat="false" ht="12.75" hidden="false" customHeight="false" outlineLevel="0" collapsed="false">
      <c r="A7" s="5" t="s">
        <v>29</v>
      </c>
      <c r="B7" s="0" t="n">
        <v>105630</v>
      </c>
      <c r="C7" s="17" t="s">
        <v>30</v>
      </c>
      <c r="D7" s="20" t="n">
        <v>1</v>
      </c>
      <c r="E7" s="20" t="n">
        <v>1</v>
      </c>
      <c r="F7" s="21" t="n">
        <f aca="false">+E7-D7</f>
        <v>0</v>
      </c>
      <c r="H7" s="6" t="s">
        <v>31</v>
      </c>
      <c r="I7" s="6"/>
      <c r="J7" s="6"/>
    </row>
    <row r="8" customFormat="false" ht="12.75" hidden="false" customHeight="false" outlineLevel="0" collapsed="false">
      <c r="A8" s="5"/>
      <c r="C8" s="17" t="s">
        <v>32</v>
      </c>
      <c r="D8" s="20" t="n">
        <v>5</v>
      </c>
      <c r="E8" s="20" t="n">
        <v>0</v>
      </c>
      <c r="F8" s="21" t="n">
        <f aca="false">+E8-D8</f>
        <v>-5</v>
      </c>
      <c r="H8" s="6" t="s">
        <v>33</v>
      </c>
      <c r="I8" s="6"/>
      <c r="J8" s="6"/>
    </row>
    <row r="9" customFormat="false" ht="12.75" hidden="false" customHeight="false" outlineLevel="0" collapsed="false">
      <c r="A9" s="5"/>
      <c r="C9" s="17" t="s">
        <v>34</v>
      </c>
      <c r="D9" s="20" t="n">
        <v>6</v>
      </c>
      <c r="E9" s="20" t="n">
        <v>1</v>
      </c>
      <c r="F9" s="21" t="n">
        <f aca="false">+E9-D9</f>
        <v>-5</v>
      </c>
      <c r="H9" s="6" t="s">
        <v>35</v>
      </c>
      <c r="I9" s="6"/>
      <c r="J9" s="6"/>
    </row>
    <row r="10" customFormat="false" ht="12.75" hidden="false" customHeight="false" outlineLevel="0" collapsed="false">
      <c r="A10" s="5"/>
      <c r="C10" s="17" t="s">
        <v>36</v>
      </c>
      <c r="D10" s="20" t="n">
        <f aca="false">SUM(D7:D9)</f>
        <v>12</v>
      </c>
      <c r="E10" s="20" t="n">
        <f aca="false">SUM(E7:E9)</f>
        <v>2</v>
      </c>
      <c r="F10" s="21" t="n">
        <f aca="false">+E10-D10</f>
        <v>-10</v>
      </c>
      <c r="H10" s="6" t="s">
        <v>37</v>
      </c>
      <c r="I10" s="6"/>
      <c r="J10" s="6"/>
    </row>
    <row r="11" customFormat="false" ht="12.75" hidden="false" customHeight="false" outlineLevel="0" collapsed="false">
      <c r="A11" s="5"/>
      <c r="C11" s="17"/>
      <c r="D11" s="20"/>
      <c r="E11" s="20"/>
      <c r="F11" s="22"/>
      <c r="H11" s="6"/>
      <c r="I11" s="6"/>
      <c r="J11" s="6"/>
    </row>
    <row r="12" customFormat="false" ht="12.75" hidden="false" customHeight="false" outlineLevel="0" collapsed="false">
      <c r="A12" s="5" t="s">
        <v>12</v>
      </c>
      <c r="B12" s="0" t="n">
        <v>105622</v>
      </c>
      <c r="C12" s="17" t="s">
        <v>30</v>
      </c>
      <c r="D12" s="20" t="n">
        <v>1</v>
      </c>
      <c r="E12" s="20" t="n">
        <v>0</v>
      </c>
      <c r="F12" s="21" t="n">
        <f aca="false">+E12-D12</f>
        <v>-1</v>
      </c>
      <c r="H12" s="6" t="s">
        <v>38</v>
      </c>
      <c r="I12" s="6"/>
      <c r="J12" s="6"/>
    </row>
    <row r="13" customFormat="false" ht="12.75" hidden="false" customHeight="false" outlineLevel="0" collapsed="false">
      <c r="A13" s="5"/>
      <c r="C13" s="17" t="s">
        <v>32</v>
      </c>
      <c r="D13" s="20" t="n">
        <v>10</v>
      </c>
      <c r="E13" s="20" t="n">
        <v>0</v>
      </c>
      <c r="F13" s="21" t="n">
        <f aca="false">+E13-D13</f>
        <v>-10</v>
      </c>
      <c r="H13" s="6" t="s">
        <v>39</v>
      </c>
      <c r="I13" s="6"/>
      <c r="J13" s="6"/>
    </row>
    <row r="14" customFormat="false" ht="12.75" hidden="false" customHeight="false" outlineLevel="0" collapsed="false">
      <c r="A14" s="5"/>
      <c r="C14" s="17" t="s">
        <v>40</v>
      </c>
      <c r="D14" s="20" t="n">
        <v>3</v>
      </c>
      <c r="E14" s="20" t="n">
        <v>0</v>
      </c>
      <c r="F14" s="21" t="n">
        <f aca="false">+E14-D14</f>
        <v>-3</v>
      </c>
      <c r="H14" s="6" t="s">
        <v>41</v>
      </c>
      <c r="I14" s="6"/>
      <c r="J14" s="6"/>
    </row>
    <row r="15" customFormat="false" ht="12.75" hidden="false" customHeight="false" outlineLevel="0" collapsed="false">
      <c r="A15" s="5"/>
      <c r="C15" s="17" t="s">
        <v>42</v>
      </c>
      <c r="D15" s="20" t="n">
        <v>1</v>
      </c>
      <c r="E15" s="20" t="n">
        <v>0</v>
      </c>
      <c r="F15" s="21" t="n">
        <f aca="false">+E15-D15</f>
        <v>-1</v>
      </c>
      <c r="H15" s="6"/>
      <c r="I15" s="6"/>
      <c r="J15" s="6"/>
    </row>
    <row r="16" customFormat="false" ht="12.75" hidden="false" customHeight="false" outlineLevel="0" collapsed="false">
      <c r="A16" s="5"/>
      <c r="C16" s="17" t="s">
        <v>36</v>
      </c>
      <c r="D16" s="20" t="n">
        <f aca="false">SUM(D12:D15)</f>
        <v>15</v>
      </c>
      <c r="E16" s="20" t="n">
        <f aca="false">SUM(E12:E15)</f>
        <v>0</v>
      </c>
      <c r="F16" s="21" t="n">
        <f aca="false">+E16-D16</f>
        <v>-15</v>
      </c>
      <c r="H16" s="6"/>
      <c r="I16" s="6"/>
      <c r="J16" s="6"/>
    </row>
    <row r="17" customFormat="false" ht="12.75" hidden="false" customHeight="false" outlineLevel="0" collapsed="false">
      <c r="A17" s="5"/>
      <c r="C17" s="17"/>
      <c r="D17" s="20"/>
      <c r="E17" s="20"/>
      <c r="F17" s="22"/>
      <c r="H17" s="6"/>
      <c r="I17" s="6"/>
      <c r="J17" s="6"/>
    </row>
    <row r="18" customFormat="false" ht="12.75" hidden="false" customHeight="false" outlineLevel="0" collapsed="false">
      <c r="A18" s="5" t="s">
        <v>13</v>
      </c>
      <c r="B18" s="0" t="n">
        <v>105638</v>
      </c>
      <c r="C18" s="17" t="s">
        <v>30</v>
      </c>
      <c r="D18" s="20" t="n">
        <v>1</v>
      </c>
      <c r="E18" s="20" t="n">
        <v>0</v>
      </c>
      <c r="F18" s="21" t="n">
        <f aca="false">+E18-D18</f>
        <v>-1</v>
      </c>
      <c r="H18" s="6" t="s">
        <v>43</v>
      </c>
      <c r="I18" s="6"/>
      <c r="J18" s="6"/>
    </row>
    <row r="19" customFormat="false" ht="12.75" hidden="false" customHeight="false" outlineLevel="0" collapsed="false">
      <c r="A19" s="5"/>
      <c r="C19" s="17" t="s">
        <v>32</v>
      </c>
      <c r="D19" s="20" t="n">
        <v>4</v>
      </c>
      <c r="E19" s="20" t="n">
        <v>0</v>
      </c>
      <c r="F19" s="21" t="n">
        <f aca="false">+E19-D19</f>
        <v>-4</v>
      </c>
      <c r="H19" s="6" t="s">
        <v>44</v>
      </c>
      <c r="I19" s="6"/>
      <c r="J19" s="6"/>
    </row>
    <row r="20" customFormat="false" ht="12.75" hidden="false" customHeight="false" outlineLevel="0" collapsed="false">
      <c r="A20" s="5"/>
      <c r="C20" s="17" t="s">
        <v>45</v>
      </c>
      <c r="D20" s="20" t="n">
        <v>1</v>
      </c>
      <c r="E20" s="20" t="n">
        <v>0</v>
      </c>
      <c r="F20" s="21" t="n">
        <f aca="false">+E20-D20</f>
        <v>-1</v>
      </c>
      <c r="H20" s="6" t="s">
        <v>46</v>
      </c>
      <c r="I20" s="6"/>
      <c r="J20" s="6"/>
    </row>
    <row r="21" customFormat="false" ht="12.75" hidden="false" customHeight="false" outlineLevel="0" collapsed="false">
      <c r="A21" s="5"/>
      <c r="C21" s="17" t="s">
        <v>36</v>
      </c>
      <c r="D21" s="20" t="n">
        <f aca="false">SUM(D18:D20)</f>
        <v>6</v>
      </c>
      <c r="E21" s="20" t="n">
        <f aca="false">SUM(E18:E20)</f>
        <v>0</v>
      </c>
      <c r="F21" s="21" t="n">
        <f aca="false">+E21-D21</f>
        <v>-6</v>
      </c>
      <c r="H21" s="6"/>
      <c r="I21" s="6"/>
      <c r="J21" s="6"/>
    </row>
    <row r="22" customFormat="false" ht="12.75" hidden="false" customHeight="false" outlineLevel="0" collapsed="false">
      <c r="A22" s="5"/>
      <c r="C22" s="17"/>
      <c r="D22" s="20"/>
      <c r="E22" s="20"/>
      <c r="F22" s="22"/>
      <c r="H22" s="6"/>
      <c r="I22" s="6"/>
      <c r="J22" s="6"/>
    </row>
    <row r="23" customFormat="false" ht="12.75" hidden="false" customHeight="false" outlineLevel="0" collapsed="false">
      <c r="A23" s="5" t="s">
        <v>14</v>
      </c>
      <c r="B23" s="0" t="n">
        <v>105633</v>
      </c>
      <c r="C23" s="17" t="s">
        <v>30</v>
      </c>
      <c r="D23" s="20" t="n">
        <v>1</v>
      </c>
      <c r="E23" s="20" t="n">
        <v>1</v>
      </c>
      <c r="F23" s="21" t="n">
        <f aca="false">+E23-D23</f>
        <v>0</v>
      </c>
      <c r="H23" s="6" t="s">
        <v>47</v>
      </c>
      <c r="I23" s="6"/>
      <c r="J23" s="6"/>
    </row>
    <row r="24" customFormat="false" ht="12.75" hidden="false" customHeight="false" outlineLevel="0" collapsed="false">
      <c r="A24" s="5"/>
      <c r="C24" s="17" t="s">
        <v>32</v>
      </c>
      <c r="D24" s="20" t="n">
        <v>2</v>
      </c>
      <c r="E24" s="20" t="n">
        <v>0</v>
      </c>
      <c r="F24" s="21" t="n">
        <f aca="false">+E24-D24</f>
        <v>-2</v>
      </c>
      <c r="H24" s="6" t="s">
        <v>48</v>
      </c>
      <c r="I24" s="6"/>
      <c r="J24" s="6"/>
    </row>
    <row r="25" customFormat="false" ht="12.75" hidden="false" customHeight="false" outlineLevel="0" collapsed="false">
      <c r="A25" s="5"/>
      <c r="C25" s="17" t="s">
        <v>36</v>
      </c>
      <c r="D25" s="20" t="n">
        <f aca="false">SUM(D23:D24)</f>
        <v>3</v>
      </c>
      <c r="E25" s="20" t="n">
        <f aca="false">SUM(E23:E24)</f>
        <v>1</v>
      </c>
      <c r="F25" s="21" t="n">
        <f aca="false">+E25-D25</f>
        <v>-2</v>
      </c>
      <c r="H25" s="6" t="s">
        <v>49</v>
      </c>
      <c r="I25" s="6"/>
      <c r="J25" s="6"/>
    </row>
    <row r="26" customFormat="false" ht="12.75" hidden="false" customHeight="false" outlineLevel="0" collapsed="false">
      <c r="A26" s="5"/>
      <c r="C26" s="17"/>
      <c r="D26" s="20"/>
      <c r="E26" s="20"/>
      <c r="F26" s="22"/>
      <c r="H26" s="6"/>
      <c r="I26" s="6"/>
      <c r="J26" s="6"/>
    </row>
    <row r="27" customFormat="false" ht="12.75" hidden="false" customHeight="false" outlineLevel="0" collapsed="false">
      <c r="A27" s="7" t="s">
        <v>15</v>
      </c>
      <c r="C27" s="17"/>
      <c r="D27" s="23" t="n">
        <f aca="false">+D25+D21+D16+D10</f>
        <v>36</v>
      </c>
      <c r="E27" s="23" t="n">
        <f aca="false">+E25+E21+E16+E10</f>
        <v>3</v>
      </c>
      <c r="F27" s="24" t="n">
        <f aca="false">+F25+F21+F16+F10</f>
        <v>-33</v>
      </c>
      <c r="H27" s="6"/>
      <c r="I27" s="6"/>
      <c r="J27" s="6"/>
    </row>
    <row r="28" customFormat="false" ht="12.75" hidden="false" customHeight="false" outlineLevel="0" collapsed="false">
      <c r="A28" s="5"/>
      <c r="C28" s="17"/>
      <c r="D28" s="20"/>
      <c r="E28" s="20"/>
      <c r="F28" s="22"/>
      <c r="H28" s="6"/>
      <c r="I28" s="6"/>
      <c r="J28" s="6"/>
    </row>
    <row r="29" customFormat="false" ht="12.75" hidden="false" customHeight="false" outlineLevel="0" collapsed="false">
      <c r="A29" s="4" t="s">
        <v>16</v>
      </c>
      <c r="C29" s="17"/>
      <c r="D29" s="20"/>
      <c r="E29" s="20"/>
      <c r="F29" s="22"/>
      <c r="H29" s="6"/>
      <c r="I29" s="6"/>
      <c r="J29" s="6"/>
    </row>
    <row r="30" customFormat="false" ht="12.75" hidden="false" customHeight="false" outlineLevel="0" collapsed="false">
      <c r="A30" s="5" t="s">
        <v>17</v>
      </c>
      <c r="B30" s="0" t="n">
        <v>105634</v>
      </c>
      <c r="C30" s="17" t="s">
        <v>30</v>
      </c>
      <c r="D30" s="20" t="n">
        <v>1</v>
      </c>
      <c r="E30" s="20" t="n">
        <v>1</v>
      </c>
      <c r="F30" s="21" t="n">
        <f aca="false">+E30-D30</f>
        <v>0</v>
      </c>
      <c r="H30" s="6" t="s">
        <v>50</v>
      </c>
      <c r="I30" s="6"/>
      <c r="J30" s="6"/>
    </row>
    <row r="31" customFormat="false" ht="12.75" hidden="false" customHeight="false" outlineLevel="0" collapsed="false">
      <c r="A31" s="5"/>
      <c r="C31" s="17" t="s">
        <v>32</v>
      </c>
      <c r="D31" s="20" t="n">
        <v>4</v>
      </c>
      <c r="E31" s="20" t="n">
        <v>2</v>
      </c>
      <c r="F31" s="21" t="n">
        <f aca="false">+E31-D31</f>
        <v>-2</v>
      </c>
      <c r="H31" s="6" t="s">
        <v>51</v>
      </c>
      <c r="I31" s="6"/>
      <c r="J31" s="6"/>
    </row>
    <row r="32" customFormat="false" ht="12.75" hidden="false" customHeight="false" outlineLevel="0" collapsed="false">
      <c r="A32" s="5"/>
      <c r="C32" s="17" t="s">
        <v>34</v>
      </c>
      <c r="D32" s="20" t="n">
        <v>4</v>
      </c>
      <c r="E32" s="20" t="n">
        <v>2</v>
      </c>
      <c r="F32" s="21" t="n">
        <f aca="false">+E32-D32</f>
        <v>-2</v>
      </c>
      <c r="H32" s="6" t="s">
        <v>52</v>
      </c>
      <c r="I32" s="6"/>
      <c r="J32" s="6"/>
    </row>
    <row r="33" customFormat="false" ht="12.75" hidden="false" customHeight="false" outlineLevel="0" collapsed="false">
      <c r="A33" s="5"/>
      <c r="C33" s="17" t="s">
        <v>53</v>
      </c>
      <c r="D33" s="20" t="n">
        <v>1</v>
      </c>
      <c r="E33" s="20" t="n">
        <v>1</v>
      </c>
      <c r="F33" s="21" t="n">
        <f aca="false">+E33-D33</f>
        <v>0</v>
      </c>
      <c r="H33" s="6"/>
      <c r="I33" s="6"/>
      <c r="J33" s="6"/>
    </row>
    <row r="34" customFormat="false" ht="12.75" hidden="false" customHeight="false" outlineLevel="0" collapsed="false">
      <c r="A34" s="5"/>
      <c r="C34" s="17" t="s">
        <v>36</v>
      </c>
      <c r="D34" s="20" t="n">
        <f aca="false">SUM(D30:D33)</f>
        <v>10</v>
      </c>
      <c r="E34" s="20" t="n">
        <f aca="false">SUM(E30:E33)</f>
        <v>6</v>
      </c>
      <c r="F34" s="21" t="n">
        <f aca="false">+E34-D34</f>
        <v>-4</v>
      </c>
      <c r="H34" s="6"/>
      <c r="I34" s="6"/>
      <c r="J34" s="6"/>
    </row>
    <row r="35" customFormat="false" ht="12.75" hidden="false" customHeight="false" outlineLevel="0" collapsed="false">
      <c r="A35" s="5"/>
      <c r="C35" s="17"/>
      <c r="D35" s="20"/>
      <c r="E35" s="20"/>
      <c r="F35" s="22"/>
      <c r="H35" s="6"/>
      <c r="I35" s="6"/>
      <c r="J35" s="6"/>
    </row>
    <row r="36" customFormat="false" ht="12.75" hidden="false" customHeight="false" outlineLevel="0" collapsed="false">
      <c r="A36" s="7" t="s">
        <v>18</v>
      </c>
      <c r="C36" s="17"/>
      <c r="D36" s="23" t="n">
        <f aca="false">+D34</f>
        <v>10</v>
      </c>
      <c r="E36" s="23" t="n">
        <f aca="false">+E34</f>
        <v>6</v>
      </c>
      <c r="F36" s="24" t="n">
        <f aca="false">+F34</f>
        <v>-4</v>
      </c>
      <c r="H36" s="6"/>
      <c r="I36" s="6"/>
      <c r="J36" s="6"/>
    </row>
    <row r="37" customFormat="false" ht="12.75" hidden="false" customHeight="false" outlineLevel="0" collapsed="false">
      <c r="A37" s="5"/>
      <c r="C37" s="17"/>
      <c r="D37" s="20"/>
      <c r="E37" s="20"/>
      <c r="F37" s="22"/>
      <c r="H37" s="6"/>
      <c r="I37" s="6"/>
      <c r="J37" s="6"/>
    </row>
    <row r="38" customFormat="false" ht="12.75" hidden="false" customHeight="false" outlineLevel="0" collapsed="false">
      <c r="A38" s="4" t="s">
        <v>19</v>
      </c>
      <c r="C38" s="17"/>
      <c r="D38" s="20"/>
      <c r="E38" s="20"/>
      <c r="F38" s="22"/>
      <c r="H38" s="6"/>
      <c r="I38" s="6"/>
      <c r="J38" s="6"/>
    </row>
    <row r="39" customFormat="false" ht="12.75" hidden="false" customHeight="false" outlineLevel="0" collapsed="false">
      <c r="A39" s="5" t="s">
        <v>20</v>
      </c>
      <c r="B39" s="0" t="n">
        <v>105631</v>
      </c>
      <c r="C39" s="17" t="s">
        <v>30</v>
      </c>
      <c r="D39" s="20" t="n">
        <v>1</v>
      </c>
      <c r="E39" s="20" t="n">
        <v>1</v>
      </c>
      <c r="F39" s="21" t="n">
        <f aca="false">+E39-D39</f>
        <v>0</v>
      </c>
      <c r="H39" s="6" t="s">
        <v>54</v>
      </c>
      <c r="I39" s="6"/>
      <c r="J39" s="6"/>
    </row>
    <row r="40" customFormat="false" ht="12.75" hidden="false" customHeight="false" outlineLevel="0" collapsed="false">
      <c r="A40" s="5"/>
      <c r="C40" s="17" t="s">
        <v>32</v>
      </c>
      <c r="D40" s="20" t="n">
        <v>3</v>
      </c>
      <c r="E40" s="20" t="n">
        <v>0</v>
      </c>
      <c r="F40" s="21" t="n">
        <f aca="false">+E40-D40</f>
        <v>-3</v>
      </c>
      <c r="H40" s="6" t="s">
        <v>55</v>
      </c>
      <c r="I40" s="6"/>
      <c r="J40" s="6"/>
    </row>
    <row r="41" customFormat="false" ht="12.75" hidden="false" customHeight="false" outlineLevel="0" collapsed="false">
      <c r="A41" s="5"/>
      <c r="C41" s="17" t="s">
        <v>34</v>
      </c>
      <c r="D41" s="20" t="n">
        <v>8</v>
      </c>
      <c r="E41" s="20" t="n">
        <v>0</v>
      </c>
      <c r="F41" s="21" t="n">
        <f aca="false">+E41-D41</f>
        <v>-8</v>
      </c>
      <c r="H41" s="6" t="s">
        <v>56</v>
      </c>
      <c r="I41" s="6"/>
      <c r="J41" s="6"/>
    </row>
    <row r="42" customFormat="false" ht="12.75" hidden="false" customHeight="false" outlineLevel="0" collapsed="false">
      <c r="A42" s="5"/>
      <c r="C42" s="17" t="s">
        <v>57</v>
      </c>
      <c r="D42" s="20" t="n">
        <v>1</v>
      </c>
      <c r="E42" s="20" t="n">
        <v>0</v>
      </c>
      <c r="F42" s="21" t="n">
        <f aca="false">+E42-D42</f>
        <v>-1</v>
      </c>
      <c r="H42" s="6" t="s">
        <v>58</v>
      </c>
      <c r="I42" s="6"/>
      <c r="J42" s="6"/>
    </row>
    <row r="43" customFormat="false" ht="12.75" hidden="false" customHeight="false" outlineLevel="0" collapsed="false">
      <c r="A43" s="5"/>
      <c r="C43" s="17" t="s">
        <v>42</v>
      </c>
      <c r="D43" s="20" t="n">
        <v>1</v>
      </c>
      <c r="E43" s="20" t="n">
        <v>1</v>
      </c>
      <c r="F43" s="21" t="n">
        <f aca="false">+E43-D43</f>
        <v>0</v>
      </c>
      <c r="H43" s="6"/>
      <c r="I43" s="6"/>
      <c r="J43" s="6"/>
    </row>
    <row r="44" customFormat="false" ht="12.75" hidden="false" customHeight="false" outlineLevel="0" collapsed="false">
      <c r="A44" s="5"/>
      <c r="C44" s="17" t="s">
        <v>36</v>
      </c>
      <c r="D44" s="20" t="n">
        <f aca="false">SUM(D39:D43)</f>
        <v>14</v>
      </c>
      <c r="E44" s="20" t="n">
        <f aca="false">SUM(E39:E43)</f>
        <v>2</v>
      </c>
      <c r="F44" s="21" t="n">
        <f aca="false">+E44-D44</f>
        <v>-12</v>
      </c>
      <c r="H44" s="6"/>
      <c r="I44" s="6"/>
      <c r="J44" s="6"/>
    </row>
    <row r="45" customFormat="false" ht="12.75" hidden="false" customHeight="false" outlineLevel="0" collapsed="false">
      <c r="A45" s="5"/>
      <c r="C45" s="17"/>
      <c r="D45" s="20"/>
      <c r="E45" s="20"/>
      <c r="F45" s="22"/>
      <c r="H45" s="6"/>
      <c r="I45" s="6"/>
      <c r="J45" s="6"/>
    </row>
    <row r="46" customFormat="false" ht="12.75" hidden="false" customHeight="false" outlineLevel="0" collapsed="false">
      <c r="A46" s="5" t="s">
        <v>21</v>
      </c>
      <c r="B46" s="0" t="n">
        <v>106292</v>
      </c>
      <c r="C46" s="17" t="s">
        <v>30</v>
      </c>
      <c r="D46" s="20" t="n">
        <v>1</v>
      </c>
      <c r="E46" s="20" t="n">
        <v>0</v>
      </c>
      <c r="F46" s="21" t="n">
        <f aca="false">+E46-D46</f>
        <v>-1</v>
      </c>
      <c r="H46" s="6" t="s">
        <v>59</v>
      </c>
      <c r="I46" s="6"/>
      <c r="J46" s="6"/>
    </row>
    <row r="47" customFormat="false" ht="12.75" hidden="false" customHeight="false" outlineLevel="0" collapsed="false">
      <c r="A47" s="5"/>
      <c r="C47" s="17" t="s">
        <v>32</v>
      </c>
      <c r="D47" s="20" t="n">
        <v>1</v>
      </c>
      <c r="E47" s="20" t="n">
        <v>0</v>
      </c>
      <c r="F47" s="21" t="n">
        <f aca="false">+E47-D47</f>
        <v>-1</v>
      </c>
      <c r="H47" s="6" t="s">
        <v>60</v>
      </c>
      <c r="I47" s="6"/>
      <c r="J47" s="6"/>
    </row>
    <row r="48" customFormat="false" ht="12.75" hidden="false" customHeight="false" outlineLevel="0" collapsed="false">
      <c r="A48" s="5"/>
      <c r="C48" s="17" t="s">
        <v>34</v>
      </c>
      <c r="D48" s="20" t="n">
        <v>2</v>
      </c>
      <c r="E48" s="20" t="n">
        <v>0</v>
      </c>
      <c r="F48" s="21" t="n">
        <f aca="false">+E48-D48</f>
        <v>-2</v>
      </c>
      <c r="H48" s="6"/>
      <c r="I48" s="6"/>
      <c r="J48" s="6"/>
    </row>
    <row r="49" customFormat="false" ht="12.75" hidden="false" customHeight="false" outlineLevel="0" collapsed="false">
      <c r="A49" s="5"/>
      <c r="C49" s="17" t="s">
        <v>36</v>
      </c>
      <c r="D49" s="20" t="n">
        <f aca="false">SUM(D46:D48)</f>
        <v>4</v>
      </c>
      <c r="E49" s="20" t="n">
        <f aca="false">SUM(E46:E48)</f>
        <v>0</v>
      </c>
      <c r="F49" s="21" t="n">
        <f aca="false">+E49-D49</f>
        <v>-4</v>
      </c>
      <c r="H49" s="6"/>
      <c r="I49" s="6"/>
      <c r="J49" s="6"/>
    </row>
    <row r="50" customFormat="false" ht="12.75" hidden="false" customHeight="false" outlineLevel="0" collapsed="false">
      <c r="A50" s="5"/>
      <c r="C50" s="17"/>
      <c r="D50" s="20"/>
      <c r="E50" s="20"/>
      <c r="F50" s="22"/>
      <c r="H50" s="6"/>
      <c r="I50" s="6"/>
      <c r="J50" s="6"/>
    </row>
    <row r="51" customFormat="false" ht="12.75" hidden="false" customHeight="false" outlineLevel="0" collapsed="false">
      <c r="A51" s="5" t="s">
        <v>22</v>
      </c>
      <c r="B51" s="0" t="n">
        <v>106290</v>
      </c>
      <c r="C51" s="17" t="s">
        <v>34</v>
      </c>
      <c r="D51" s="20" t="n">
        <v>1</v>
      </c>
      <c r="E51" s="20" t="n">
        <v>0</v>
      </c>
      <c r="F51" s="21" t="n">
        <f aca="false">+E51-D51</f>
        <v>-1</v>
      </c>
      <c r="H51" s="6" t="s">
        <v>59</v>
      </c>
      <c r="I51" s="6"/>
      <c r="J51" s="6"/>
    </row>
    <row r="52" customFormat="false" ht="12.75" hidden="false" customHeight="false" outlineLevel="0" collapsed="false">
      <c r="A52" s="5"/>
      <c r="C52" s="17" t="s">
        <v>36</v>
      </c>
      <c r="D52" s="20" t="n">
        <f aca="false">+D51</f>
        <v>1</v>
      </c>
      <c r="E52" s="20" t="n">
        <f aca="false">+E51</f>
        <v>0</v>
      </c>
      <c r="F52" s="21" t="n">
        <f aca="false">+E52-D52</f>
        <v>-1</v>
      </c>
      <c r="H52" s="6" t="s">
        <v>60</v>
      </c>
      <c r="I52" s="6"/>
      <c r="J52" s="6"/>
    </row>
    <row r="53" customFormat="false" ht="12.75" hidden="false" customHeight="false" outlineLevel="0" collapsed="false">
      <c r="A53" s="5"/>
      <c r="C53" s="17"/>
      <c r="D53" s="20"/>
      <c r="E53" s="20"/>
      <c r="F53" s="22"/>
      <c r="H53" s="6"/>
      <c r="I53" s="6"/>
      <c r="J53" s="6"/>
    </row>
    <row r="54" customFormat="false" ht="12.75" hidden="false" customHeight="false" outlineLevel="0" collapsed="false">
      <c r="A54" s="5" t="s">
        <v>23</v>
      </c>
      <c r="B54" s="0" t="n">
        <v>106269</v>
      </c>
      <c r="C54" s="17" t="s">
        <v>32</v>
      </c>
      <c r="D54" s="20" t="n">
        <v>2</v>
      </c>
      <c r="E54" s="20" t="n">
        <v>0</v>
      </c>
      <c r="F54" s="21" t="n">
        <f aca="false">+E54-D54</f>
        <v>-2</v>
      </c>
      <c r="H54" s="6" t="s">
        <v>59</v>
      </c>
      <c r="I54" s="6"/>
      <c r="J54" s="6"/>
    </row>
    <row r="55" customFormat="false" ht="12.75" hidden="false" customHeight="false" outlineLevel="0" collapsed="false">
      <c r="A55" s="5"/>
      <c r="C55" s="17" t="s">
        <v>34</v>
      </c>
      <c r="D55" s="20" t="n">
        <v>1</v>
      </c>
      <c r="E55" s="20" t="n">
        <v>0</v>
      </c>
      <c r="F55" s="21" t="n">
        <f aca="false">+E55-D55</f>
        <v>-1</v>
      </c>
      <c r="H55" s="6" t="s">
        <v>61</v>
      </c>
      <c r="I55" s="6"/>
      <c r="J55" s="6"/>
    </row>
    <row r="56" customFormat="false" ht="12.75" hidden="false" customHeight="false" outlineLevel="0" collapsed="false">
      <c r="C56" s="17" t="s">
        <v>62</v>
      </c>
      <c r="D56" s="20" t="n">
        <v>1</v>
      </c>
      <c r="E56" s="20" t="n">
        <v>0</v>
      </c>
      <c r="F56" s="21" t="n">
        <f aca="false">+E56-D56</f>
        <v>-1</v>
      </c>
      <c r="H56" s="6"/>
      <c r="I56" s="6"/>
      <c r="J56" s="6"/>
    </row>
    <row r="57" customFormat="false" ht="12.75" hidden="false" customHeight="false" outlineLevel="0" collapsed="false">
      <c r="C57" s="17" t="s">
        <v>36</v>
      </c>
      <c r="D57" s="20" t="n">
        <f aca="false">SUM(D54:D56)</f>
        <v>4</v>
      </c>
      <c r="E57" s="20" t="n">
        <f aca="false">SUM(E54:E56)</f>
        <v>0</v>
      </c>
      <c r="F57" s="21" t="n">
        <f aca="false">+E57-D57</f>
        <v>-4</v>
      </c>
      <c r="H57" s="6"/>
      <c r="I57" s="6"/>
      <c r="J57" s="6"/>
    </row>
    <row r="58" customFormat="false" ht="12.75" hidden="false" customHeight="false" outlineLevel="0" collapsed="false">
      <c r="C58" s="17"/>
      <c r="D58" s="20"/>
      <c r="E58" s="20"/>
      <c r="F58" s="22"/>
      <c r="H58" s="6"/>
      <c r="I58" s="6"/>
      <c r="J58" s="6"/>
    </row>
    <row r="59" customFormat="false" ht="12.75" hidden="false" customHeight="false" outlineLevel="0" collapsed="false">
      <c r="A59" s="7" t="s">
        <v>24</v>
      </c>
      <c r="C59" s="17"/>
      <c r="D59" s="23" t="n">
        <f aca="false">+D57+D52+D49+D44</f>
        <v>23</v>
      </c>
      <c r="E59" s="23" t="n">
        <f aca="false">+E57+E52+E49+E44</f>
        <v>2</v>
      </c>
      <c r="F59" s="24" t="n">
        <f aca="false">+F57+F52+F49+F44</f>
        <v>-21</v>
      </c>
      <c r="H59" s="6"/>
      <c r="I59" s="6"/>
      <c r="J59" s="6"/>
    </row>
    <row r="60" customFormat="false" ht="12.75" hidden="false" customHeight="false" outlineLevel="0" collapsed="false">
      <c r="C60" s="17"/>
      <c r="D60" s="20"/>
      <c r="E60" s="20"/>
      <c r="F60" s="21"/>
      <c r="H60" s="6"/>
      <c r="I60" s="6"/>
      <c r="J60" s="6"/>
    </row>
    <row r="61" customFormat="false" ht="13.5" hidden="false" customHeight="false" outlineLevel="0" collapsed="false">
      <c r="A61" s="10" t="s">
        <v>25</v>
      </c>
      <c r="C61" s="25"/>
      <c r="D61" s="26" t="n">
        <f aca="false">+D59+D36+D27</f>
        <v>69</v>
      </c>
      <c r="E61" s="26" t="n">
        <f aca="false">+E59+E36+E27</f>
        <v>11</v>
      </c>
      <c r="F61" s="27" t="n">
        <f aca="false">+F59+F36+F27</f>
        <v>-58</v>
      </c>
      <c r="H61" s="6"/>
      <c r="I61" s="6"/>
      <c r="J61" s="6"/>
    </row>
    <row r="62" customFormat="false" ht="13.5" hidden="false" customHeight="false" outlineLevel="0" collapsed="false">
      <c r="H62" s="6"/>
      <c r="I62" s="6"/>
      <c r="J62" s="6"/>
    </row>
    <row r="63" customFormat="false" ht="12.75" hidden="false" customHeight="false" outlineLevel="0" collapsed="false">
      <c r="H63" s="6"/>
      <c r="I63" s="6"/>
      <c r="J63" s="6"/>
    </row>
    <row r="64" customFormat="false" ht="12.75" hidden="false" customHeight="false" outlineLevel="0" collapsed="false">
      <c r="A64" s="0" t="s">
        <v>26</v>
      </c>
      <c r="H64" s="6"/>
      <c r="I64" s="6"/>
      <c r="J64" s="6"/>
    </row>
    <row r="65" customFormat="false" ht="12.75" hidden="false" customHeight="false" outlineLevel="0" collapsed="false">
      <c r="H65" s="6"/>
      <c r="I65" s="6"/>
      <c r="J65" s="6"/>
    </row>
    <row r="66" customFormat="false" ht="12.75" hidden="false" customHeight="false" outlineLevel="0" collapsed="false">
      <c r="H66" s="6"/>
      <c r="I66" s="6"/>
      <c r="J66" s="6"/>
    </row>
    <row r="67" customFormat="false" ht="12.75" hidden="false" customHeight="false" outlineLevel="0" collapsed="false">
      <c r="H67" s="6"/>
      <c r="I67" s="6"/>
      <c r="J67" s="6"/>
    </row>
    <row r="68" customFormat="false" ht="12.75" hidden="false" customHeight="false" outlineLevel="0" collapsed="false">
      <c r="H68" s="6"/>
      <c r="I68" s="6"/>
      <c r="J68" s="6"/>
    </row>
    <row r="69" customFormat="false" ht="12.75" hidden="false" customHeight="false" outlineLevel="0" collapsed="false">
      <c r="H69" s="6"/>
      <c r="I69" s="6"/>
      <c r="J69" s="6"/>
    </row>
    <row r="70" customFormat="false" ht="12.75" hidden="false" customHeight="false" outlineLevel="0" collapsed="false">
      <c r="H70" s="6"/>
      <c r="I70" s="6"/>
      <c r="J70" s="6"/>
    </row>
    <row r="71" customFormat="false" ht="12.75" hidden="false" customHeight="false" outlineLevel="0" collapsed="false">
      <c r="H71" s="6"/>
      <c r="I71" s="6"/>
      <c r="J71" s="6"/>
    </row>
    <row r="72" customFormat="false" ht="12.75" hidden="false" customHeight="false" outlineLevel="0" collapsed="false">
      <c r="H72" s="6"/>
      <c r="I72" s="6"/>
      <c r="J72" s="6"/>
    </row>
    <row r="73" customFormat="false" ht="12.75" hidden="false" customHeight="false" outlineLevel="0" collapsed="false">
      <c r="H73" s="6"/>
      <c r="I73" s="6"/>
      <c r="J73" s="6"/>
    </row>
    <row r="74" customFormat="false" ht="12.75" hidden="false" customHeight="false" outlineLevel="0" collapsed="false">
      <c r="H74" s="6"/>
      <c r="I74" s="6"/>
    </row>
    <row r="75" customFormat="false" ht="12.75" hidden="false" customHeight="false" outlineLevel="0" collapsed="false">
      <c r="H75" s="6"/>
      <c r="I75" s="6"/>
    </row>
    <row r="76" customFormat="false" ht="12.75" hidden="false" customHeight="false" outlineLevel="0" collapsed="false">
      <c r="H76" s="6"/>
      <c r="I76" s="6"/>
    </row>
    <row r="77" customFormat="false" ht="12.75" hidden="false" customHeight="false" outlineLevel="0" collapsed="false">
      <c r="H77" s="6"/>
      <c r="I77" s="6"/>
    </row>
    <row r="78" customFormat="false" ht="12.75" hidden="false" customHeight="false" outlineLevel="0" collapsed="false">
      <c r="H78" s="6"/>
      <c r="I78" s="6"/>
    </row>
    <row r="79" customFormat="false" ht="12.75" hidden="false" customHeight="false" outlineLevel="0" collapsed="false">
      <c r="H79" s="6"/>
      <c r="I79" s="6"/>
    </row>
  </sheetData>
  <mergeCells count="2">
    <mergeCell ref="C4:F4"/>
    <mergeCell ref="H5:J5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49"/>
    <col collapsed="false" customWidth="true" hidden="false" outlineLevel="0" max="2" min="2" style="0" width="12.15"/>
    <col collapsed="false" customWidth="true" hidden="false" outlineLevel="0" max="3" min="3" style="0" width="13.15"/>
    <col collapsed="false" customWidth="true" hidden="false" outlineLevel="0" max="4" min="4" style="0" width="5.99"/>
    <col collapsed="false" customWidth="true" hidden="false" outlineLevel="0" max="5" min="5" style="0" width="14.32"/>
    <col collapsed="false" customWidth="true" hidden="false" outlineLevel="0" max="6" min="6" style="0" width="8.65"/>
  </cols>
  <sheetData>
    <row r="1" customFormat="false" ht="15.75" hidden="false" customHeight="false" outlineLevel="0" collapsed="false">
      <c r="A1" s="1" t="s">
        <v>63</v>
      </c>
    </row>
    <row r="2" customFormat="false" ht="15.75" hidden="false" customHeight="false" outlineLevel="0" collapsed="false">
      <c r="A2" s="1" t="s">
        <v>64</v>
      </c>
    </row>
    <row r="3" customFormat="false" ht="15.75" hidden="false" customHeight="false" outlineLevel="0" collapsed="false">
      <c r="A3" s="1" t="s">
        <v>65</v>
      </c>
    </row>
    <row r="4" customFormat="false" ht="15.75" hidden="false" customHeight="false" outlineLevel="0" collapsed="false">
      <c r="A4" s="1"/>
    </row>
    <row r="5" customFormat="false" ht="12.75" hidden="false" customHeight="false" outlineLevel="0" collapsed="false">
      <c r="A5" s="10"/>
      <c r="B5" s="10"/>
      <c r="C5" s="28" t="n">
        <v>37226</v>
      </c>
      <c r="D5" s="10"/>
      <c r="E5" s="29" t="n">
        <v>2001</v>
      </c>
    </row>
    <row r="6" customFormat="false" ht="12.75" hidden="false" customHeight="false" outlineLevel="0" collapsed="false">
      <c r="A6" s="30" t="s">
        <v>4</v>
      </c>
      <c r="B6" s="30" t="s">
        <v>5</v>
      </c>
      <c r="C6" s="30" t="s">
        <v>66</v>
      </c>
      <c r="D6" s="30"/>
      <c r="E6" s="30" t="s">
        <v>67</v>
      </c>
    </row>
    <row r="7" customFormat="false" ht="12.75" hidden="false" customHeight="false" outlineLevel="0" collapsed="false">
      <c r="A7" s="4" t="s">
        <v>68</v>
      </c>
    </row>
    <row r="8" customFormat="false" ht="12.75" hidden="false" customHeight="false" outlineLevel="0" collapsed="false">
      <c r="A8" s="5" t="s">
        <v>69</v>
      </c>
      <c r="B8" s="0" t="n">
        <v>105602</v>
      </c>
      <c r="C8" s="0" t="n">
        <f aca="false">+'[1]CC 105602 - HC'!$N$58</f>
        <v>4</v>
      </c>
      <c r="E8" s="6" t="n">
        <v>549813</v>
      </c>
    </row>
    <row r="9" customFormat="false" ht="12.75" hidden="false" customHeight="false" outlineLevel="0" collapsed="false">
      <c r="A9" s="5" t="s">
        <v>70</v>
      </c>
      <c r="B9" s="0" t="n">
        <v>105603</v>
      </c>
      <c r="C9" s="0" t="n">
        <f aca="false">+'[1]CC 105603 - HC'!$N$24</f>
        <v>11</v>
      </c>
      <c r="E9" s="6"/>
    </row>
    <row r="10" customFormat="false" ht="12.75" hidden="false" customHeight="false" outlineLevel="0" collapsed="false">
      <c r="A10" s="5" t="s">
        <v>71</v>
      </c>
      <c r="B10" s="0" t="n">
        <v>105604</v>
      </c>
      <c r="C10" s="0" t="n">
        <f aca="false">+'[1]CC 105604 - HC'!$N$24</f>
        <v>11</v>
      </c>
      <c r="E10" s="6"/>
    </row>
    <row r="11" customFormat="false" ht="12.75" hidden="false" customHeight="false" outlineLevel="0" collapsed="false">
      <c r="A11" s="5" t="s">
        <v>72</v>
      </c>
      <c r="B11" s="0" t="n">
        <v>105605</v>
      </c>
      <c r="C11" s="0" t="n">
        <f aca="false">+'[1]CC 105605 - HC'!$N$24</f>
        <v>12</v>
      </c>
      <c r="E11" s="6"/>
    </row>
    <row r="12" customFormat="false" ht="12.75" hidden="false" customHeight="false" outlineLevel="0" collapsed="false">
      <c r="A12" s="5" t="s">
        <v>73</v>
      </c>
      <c r="B12" s="0" t="n">
        <v>105606</v>
      </c>
      <c r="C12" s="0" t="n">
        <f aca="false">+'[1]CC 105606 - HC'!$N$24</f>
        <v>10</v>
      </c>
      <c r="E12" s="6"/>
    </row>
    <row r="13" customFormat="false" ht="12.75" hidden="false" customHeight="false" outlineLevel="0" collapsed="false">
      <c r="A13" s="5" t="s">
        <v>74</v>
      </c>
      <c r="B13" s="0" t="n">
        <v>105607</v>
      </c>
      <c r="C13" s="0" t="n">
        <f aca="false">+'[1]CC 105607 - HC'!$N$24</f>
        <v>6</v>
      </c>
      <c r="E13" s="6"/>
    </row>
    <row r="14" customFormat="false" ht="12.75" hidden="false" customHeight="false" outlineLevel="0" collapsed="false">
      <c r="A14" s="5" t="s">
        <v>75</v>
      </c>
      <c r="B14" s="0" t="n">
        <v>105608</v>
      </c>
      <c r="C14" s="0" t="n">
        <f aca="false">+'[1]CC 105608 - HC'!$N$24</f>
        <v>0</v>
      </c>
      <c r="E14" s="6"/>
    </row>
    <row r="15" customFormat="false" ht="12.75" hidden="false" customHeight="false" outlineLevel="0" collapsed="false">
      <c r="A15" s="5" t="s">
        <v>76</v>
      </c>
      <c r="B15" s="0" t="n">
        <v>105610</v>
      </c>
      <c r="C15" s="0" t="n">
        <f aca="false">+'[1]CC 105610 - HC'!$N$24</f>
        <v>2</v>
      </c>
      <c r="E15" s="6"/>
    </row>
    <row r="16" customFormat="false" ht="12.75" hidden="false" customHeight="false" outlineLevel="0" collapsed="false">
      <c r="A16" s="5" t="s">
        <v>12</v>
      </c>
      <c r="B16" s="0" t="n">
        <v>105622</v>
      </c>
      <c r="C16" s="0" t="n">
        <f aca="false">1+10+3+1</f>
        <v>15</v>
      </c>
      <c r="E16" s="6" t="n">
        <v>570642</v>
      </c>
    </row>
    <row r="17" customFormat="false" ht="12.75" hidden="false" customHeight="false" outlineLevel="0" collapsed="false">
      <c r="A17" s="5" t="s">
        <v>77</v>
      </c>
      <c r="B17" s="0" t="n">
        <v>105629</v>
      </c>
      <c r="C17" s="0" t="n">
        <f aca="false">+'[1]CC 105629 - HC'!$N$24</f>
        <v>1</v>
      </c>
      <c r="E17" s="6"/>
    </row>
    <row r="18" customFormat="false" ht="12.75" hidden="false" customHeight="false" outlineLevel="0" collapsed="false">
      <c r="A18" s="5" t="s">
        <v>29</v>
      </c>
      <c r="B18" s="0" t="n">
        <v>105630</v>
      </c>
      <c r="C18" s="0" t="n">
        <f aca="false">1+5+6</f>
        <v>12</v>
      </c>
      <c r="E18" s="6" t="n">
        <v>549813</v>
      </c>
    </row>
    <row r="19" customFormat="false" ht="12.75" hidden="false" customHeight="false" outlineLevel="0" collapsed="false">
      <c r="A19" s="5" t="s">
        <v>78</v>
      </c>
      <c r="B19" s="0" t="n">
        <v>105632</v>
      </c>
      <c r="E19" s="6"/>
    </row>
    <row r="20" customFormat="false" ht="12.75" hidden="false" customHeight="false" outlineLevel="0" collapsed="false">
      <c r="A20" s="5" t="s">
        <v>79</v>
      </c>
      <c r="B20" s="0" t="n">
        <v>105635</v>
      </c>
      <c r="E20" s="6"/>
    </row>
    <row r="21" customFormat="false" ht="12.75" hidden="false" customHeight="false" outlineLevel="0" collapsed="false">
      <c r="A21" s="5" t="s">
        <v>13</v>
      </c>
      <c r="B21" s="0" t="n">
        <v>105638</v>
      </c>
      <c r="C21" s="0" t="n">
        <f aca="false">1+4+1</f>
        <v>6</v>
      </c>
      <c r="E21" s="6" t="n">
        <v>237042</v>
      </c>
    </row>
    <row r="22" customFormat="false" ht="12.75" hidden="false" customHeight="false" outlineLevel="0" collapsed="false">
      <c r="A22" s="5" t="s">
        <v>80</v>
      </c>
      <c r="B22" s="0" t="n">
        <v>106291</v>
      </c>
      <c r="E22" s="6"/>
    </row>
    <row r="23" customFormat="false" ht="12.75" hidden="false" customHeight="false" outlineLevel="0" collapsed="false">
      <c r="A23" s="5" t="s">
        <v>14</v>
      </c>
      <c r="B23" s="0" t="n">
        <v>105633</v>
      </c>
      <c r="C23" s="0" t="n">
        <f aca="false">1+2</f>
        <v>3</v>
      </c>
      <c r="E23" s="6" t="n">
        <v>193726</v>
      </c>
    </row>
    <row r="24" customFormat="false" ht="12.75" hidden="false" customHeight="false" outlineLevel="0" collapsed="false">
      <c r="A24" s="7" t="s">
        <v>15</v>
      </c>
      <c r="C24" s="8" t="n">
        <f aca="false">SUM(C8:C23)</f>
        <v>93</v>
      </c>
      <c r="E24" s="9" t="n">
        <f aca="false">SUM(E8:E23)</f>
        <v>2101036</v>
      </c>
    </row>
    <row r="25" customFormat="false" ht="12.75" hidden="false" customHeight="false" outlineLevel="0" collapsed="false">
      <c r="A25" s="5"/>
      <c r="E25" s="6"/>
    </row>
    <row r="26" customFormat="false" ht="12.75" hidden="false" customHeight="false" outlineLevel="0" collapsed="false">
      <c r="A26" s="4" t="s">
        <v>16</v>
      </c>
      <c r="E26" s="6"/>
    </row>
    <row r="27" customFormat="false" ht="12.75" hidden="false" customHeight="false" outlineLevel="0" collapsed="false">
      <c r="A27" s="5" t="s">
        <v>81</v>
      </c>
      <c r="B27" s="0" t="n">
        <v>105620</v>
      </c>
      <c r="E27" s="6"/>
    </row>
    <row r="28" customFormat="false" ht="12.75" hidden="false" customHeight="false" outlineLevel="0" collapsed="false">
      <c r="A28" s="5" t="s">
        <v>82</v>
      </c>
      <c r="B28" s="0" t="n">
        <v>105614</v>
      </c>
      <c r="E28" s="6"/>
    </row>
    <row r="29" customFormat="false" ht="12.75" hidden="false" customHeight="false" outlineLevel="0" collapsed="false">
      <c r="A29" s="5" t="s">
        <v>83</v>
      </c>
      <c r="B29" s="0" t="n">
        <v>107074</v>
      </c>
      <c r="E29" s="6"/>
    </row>
    <row r="30" customFormat="false" ht="12.75" hidden="false" customHeight="false" outlineLevel="0" collapsed="false">
      <c r="A30" s="5" t="s">
        <v>84</v>
      </c>
      <c r="B30" s="0" t="n">
        <v>105615</v>
      </c>
      <c r="E30" s="6"/>
    </row>
    <row r="31" customFormat="false" ht="12.75" hidden="false" customHeight="false" outlineLevel="0" collapsed="false">
      <c r="A31" s="5" t="s">
        <v>85</v>
      </c>
      <c r="B31" s="0" t="n">
        <v>105616</v>
      </c>
      <c r="E31" s="6"/>
    </row>
    <row r="32" customFormat="false" ht="12.75" hidden="false" customHeight="false" outlineLevel="0" collapsed="false">
      <c r="A32" s="5" t="s">
        <v>86</v>
      </c>
      <c r="B32" s="0" t="n">
        <v>105617</v>
      </c>
      <c r="E32" s="6"/>
    </row>
    <row r="33" customFormat="false" ht="12.75" hidden="false" customHeight="false" outlineLevel="0" collapsed="false">
      <c r="A33" s="5" t="s">
        <v>87</v>
      </c>
      <c r="B33" s="0" t="n">
        <v>107045</v>
      </c>
      <c r="E33" s="6"/>
    </row>
    <row r="34" customFormat="false" ht="12.75" hidden="false" customHeight="false" outlineLevel="0" collapsed="false">
      <c r="A34" s="5" t="s">
        <v>88</v>
      </c>
      <c r="B34" s="0" t="n">
        <v>105621</v>
      </c>
      <c r="E34" s="6"/>
    </row>
    <row r="35" customFormat="false" ht="12.75" hidden="false" customHeight="false" outlineLevel="0" collapsed="false">
      <c r="A35" s="5" t="s">
        <v>17</v>
      </c>
      <c r="B35" s="0" t="n">
        <v>105634</v>
      </c>
      <c r="C35" s="0" t="n">
        <f aca="false">1+1+4+4</f>
        <v>10</v>
      </c>
      <c r="E35" s="6" t="n">
        <v>701931</v>
      </c>
    </row>
    <row r="36" customFormat="false" ht="12.75" hidden="false" customHeight="false" outlineLevel="0" collapsed="false">
      <c r="A36" s="5" t="s">
        <v>89</v>
      </c>
      <c r="B36" s="0" t="n">
        <v>105593</v>
      </c>
      <c r="E36" s="6"/>
    </row>
    <row r="37" customFormat="false" ht="12.75" hidden="false" customHeight="false" outlineLevel="0" collapsed="false">
      <c r="A37" s="7" t="s">
        <v>18</v>
      </c>
      <c r="C37" s="8" t="n">
        <f aca="false">SUM(C35)</f>
        <v>10</v>
      </c>
      <c r="E37" s="9" t="n">
        <f aca="false">SUM(E35)</f>
        <v>701931</v>
      </c>
    </row>
    <row r="38" customFormat="false" ht="12.75" hidden="false" customHeight="false" outlineLevel="0" collapsed="false">
      <c r="A38" s="5"/>
      <c r="E38" s="6"/>
    </row>
    <row r="39" customFormat="false" ht="12.75" hidden="false" customHeight="false" outlineLevel="0" collapsed="false">
      <c r="A39" s="4" t="s">
        <v>19</v>
      </c>
      <c r="E39" s="6"/>
    </row>
    <row r="40" customFormat="false" ht="12.75" hidden="false" customHeight="false" outlineLevel="0" collapsed="false">
      <c r="A40" s="5" t="s">
        <v>90</v>
      </c>
      <c r="B40" s="0" t="n">
        <v>105585</v>
      </c>
      <c r="E40" s="6"/>
    </row>
    <row r="41" customFormat="false" ht="12.75" hidden="false" customHeight="false" outlineLevel="0" collapsed="false">
      <c r="A41" s="5" t="s">
        <v>91</v>
      </c>
      <c r="B41" s="0" t="n">
        <v>105612</v>
      </c>
      <c r="E41" s="6"/>
    </row>
    <row r="42" customFormat="false" ht="12.75" hidden="false" customHeight="false" outlineLevel="0" collapsed="false">
      <c r="A42" s="5" t="s">
        <v>92</v>
      </c>
      <c r="B42" s="0" t="n">
        <v>105613</v>
      </c>
      <c r="E42" s="6"/>
    </row>
    <row r="43" customFormat="false" ht="12.75" hidden="false" customHeight="false" outlineLevel="0" collapsed="false">
      <c r="A43" s="5" t="s">
        <v>93</v>
      </c>
      <c r="B43" s="0" t="n">
        <v>105619</v>
      </c>
      <c r="E43" s="6"/>
    </row>
    <row r="44" customFormat="false" ht="12.75" hidden="false" customHeight="false" outlineLevel="0" collapsed="false">
      <c r="A44" s="5" t="s">
        <v>21</v>
      </c>
      <c r="B44" s="0" t="n">
        <v>106292</v>
      </c>
      <c r="C44" s="0" t="n">
        <f aca="false">1+1+2</f>
        <v>4</v>
      </c>
      <c r="E44" s="6" t="n">
        <v>152262</v>
      </c>
    </row>
    <row r="45" customFormat="false" ht="12.75" hidden="false" customHeight="false" outlineLevel="0" collapsed="false">
      <c r="A45" s="5" t="s">
        <v>20</v>
      </c>
      <c r="B45" s="0" t="n">
        <v>105631</v>
      </c>
      <c r="C45" s="0" t="n">
        <f aca="false">3+8+1+1+1</f>
        <v>14</v>
      </c>
      <c r="E45" s="6" t="n">
        <v>646024</v>
      </c>
    </row>
    <row r="46" customFormat="false" ht="12.75" hidden="false" customHeight="false" outlineLevel="0" collapsed="false">
      <c r="A46" s="5" t="s">
        <v>22</v>
      </c>
      <c r="B46" s="0" t="n">
        <v>106290</v>
      </c>
      <c r="C46" s="0" t="n">
        <v>1</v>
      </c>
      <c r="E46" s="6" t="n">
        <v>32763</v>
      </c>
    </row>
    <row r="47" customFormat="false" ht="12.75" hidden="false" customHeight="false" outlineLevel="0" collapsed="false">
      <c r="A47" s="5" t="s">
        <v>23</v>
      </c>
      <c r="B47" s="0" t="n">
        <v>106269</v>
      </c>
      <c r="C47" s="0" t="n">
        <f aca="false">2+1+1</f>
        <v>4</v>
      </c>
      <c r="E47" s="6" t="n">
        <v>135254</v>
      </c>
    </row>
    <row r="48" customFormat="false" ht="12.75" hidden="false" customHeight="false" outlineLevel="0" collapsed="false">
      <c r="A48" s="5" t="s">
        <v>94</v>
      </c>
      <c r="B48" s="0" t="n">
        <v>105595</v>
      </c>
      <c r="E48" s="6"/>
    </row>
    <row r="49" customFormat="false" ht="12.75" hidden="false" customHeight="false" outlineLevel="0" collapsed="false">
      <c r="A49" s="5" t="s">
        <v>95</v>
      </c>
      <c r="B49" s="0" t="n">
        <v>105596</v>
      </c>
      <c r="E49" s="6"/>
    </row>
    <row r="50" customFormat="false" ht="12.75" hidden="false" customHeight="false" outlineLevel="0" collapsed="false">
      <c r="A50" s="7" t="s">
        <v>24</v>
      </c>
      <c r="C50" s="8" t="n">
        <f aca="false">SUM(C45:C47)</f>
        <v>19</v>
      </c>
      <c r="E50" s="9" t="n">
        <f aca="false">SUM(E45:E47)</f>
        <v>814041</v>
      </c>
    </row>
    <row r="51" customFormat="false" ht="12.75" hidden="false" customHeight="false" outlineLevel="0" collapsed="false">
      <c r="E51" s="6"/>
    </row>
    <row r="52" customFormat="false" ht="13.5" hidden="false" customHeight="false" outlineLevel="0" collapsed="false">
      <c r="A52" s="10" t="s">
        <v>96</v>
      </c>
      <c r="C52" s="11" t="n">
        <f aca="false">+C50+C37+C24</f>
        <v>122</v>
      </c>
      <c r="E52" s="12" t="n">
        <f aca="false">+E50+E37+E24</f>
        <v>3617008</v>
      </c>
    </row>
    <row r="53" customFormat="false" ht="13.5" hidden="false" customHeight="false" outlineLevel="0" collapsed="false">
      <c r="E53" s="6"/>
    </row>
    <row r="54" customFormat="false" ht="12.75" hidden="false" customHeight="false" outlineLevel="0" collapsed="false">
      <c r="E54" s="6"/>
    </row>
    <row r="55" customFormat="false" ht="12.75" hidden="false" customHeight="false" outlineLevel="0" collapsed="false">
      <c r="E55" s="6"/>
    </row>
    <row r="56" customFormat="false" ht="12.75" hidden="false" customHeight="false" outlineLevel="0" collapsed="false">
      <c r="E56" s="6"/>
    </row>
    <row r="57" customFormat="false" ht="12.75" hidden="false" customHeight="false" outlineLevel="0" collapsed="false">
      <c r="E57" s="6"/>
    </row>
    <row r="58" customFormat="false" ht="12.75" hidden="false" customHeight="false" outlineLevel="0" collapsed="false">
      <c r="E58" s="6"/>
    </row>
    <row r="59" customFormat="false" ht="12.75" hidden="false" customHeight="false" outlineLevel="0" collapsed="false">
      <c r="E59" s="6"/>
    </row>
    <row r="60" customFormat="false" ht="12.75" hidden="false" customHeight="false" outlineLevel="0" collapsed="false">
      <c r="E60" s="6"/>
    </row>
    <row r="61" customFormat="false" ht="12.75" hidden="false" customHeight="false" outlineLevel="0" collapsed="false">
      <c r="E61" s="6"/>
    </row>
    <row r="62" customFormat="false" ht="12.75" hidden="false" customHeight="false" outlineLevel="0" collapsed="false">
      <c r="E62" s="6"/>
    </row>
    <row r="63" customFormat="false" ht="12.75" hidden="false" customHeight="false" outlineLevel="0" collapsed="false">
      <c r="E63" s="6"/>
    </row>
    <row r="64" customFormat="false" ht="12.75" hidden="false" customHeight="false" outlineLevel="0" collapsed="false">
      <c r="E64" s="6"/>
    </row>
    <row r="65" customFormat="false" ht="12.75" hidden="false" customHeight="false" outlineLevel="0" collapsed="false">
      <c r="E65" s="6"/>
    </row>
    <row r="66" customFormat="false" ht="12.75" hidden="false" customHeight="false" outlineLevel="0" collapsed="false">
      <c r="E66" s="6"/>
    </row>
    <row r="67" customFormat="false" ht="12.75" hidden="false" customHeight="false" outlineLevel="0" collapsed="false">
      <c r="E67" s="6"/>
    </row>
    <row r="68" customFormat="false" ht="12.75" hidden="false" customHeight="false" outlineLevel="0" collapsed="false">
      <c r="E68" s="6"/>
    </row>
    <row r="69" customFormat="false" ht="12.75" hidden="false" customHeight="false" outlineLevel="0" collapsed="false">
      <c r="E69" s="6"/>
    </row>
    <row r="70" customFormat="false" ht="12.75" hidden="false" customHeight="false" outlineLevel="0" collapsed="false">
      <c r="E7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2001-01-24T22:57:30Z</dcterms:created>
  <dc:creator>Brian Heinrich</dc:creator>
  <dc:description/>
  <dc:language>en-US</dc:language>
  <cp:lastModifiedBy>Brian Heinrich</cp:lastModifiedBy>
  <cp:lastPrinted>2001-01-26T17:59:37Z</cp:lastPrinted>
  <cp:revision>0</cp:revision>
  <dc:subject/>
  <dc:title/>
</cp:coreProperties>
</file>