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June 00" sheetId="1" state="visible" r:id="rId3"/>
  </sheets>
  <definedNames>
    <definedName function="false" hidden="false" localSheetId="0" name="_xlnm.Print_Area" vbProcedure="false">'June 00'!$A$1:$F$83</definedName>
    <definedName function="false" hidden="false" localSheetId="0" name="_xlnm.Print_Titles" vbProcedure="false">'June 00'!$1:$8</definedName>
  </definedNames>
  <calcPr iterateCount="1" refMode="A1" iterate="tru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G32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$ 2.279 / Mcf   2/99 - 7/99
Price to change 8/99
Termin 6/30/2001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49</xdr:colOff>
                <xdr:row>30</xdr:row>
                <xdr:rowOff>7</xdr:rowOff>
              </xdr:from>
              <xdr:to>
                <xdr:col>15</xdr:col>
                <xdr:colOff>39</xdr:colOff>
                <xdr:row>36</xdr:row>
                <xdr:rowOff>12</xdr:rowOff>
              </xdr:to>
            </anchor>
          </commentPr>
        </mc:Choice>
        <mc:Fallback/>
      </mc:AlternateContent>
    </comment>
    <comment ref="G33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Trans 2   5,000/d  $3.136       Termin  9/30/1999
Trans 3   4,000/d  HSC +.45   Termin  6/30/2001
Trans 4   5,000/d  $2.71         Termin  2/29/2000
Trans 5   2,500/d  HSC +.403 Termin  6/30/2001 
Trans 7   4,000/d  HSC +.403 Termin  6/30/2001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49</xdr:colOff>
                <xdr:row>31</xdr:row>
                <xdr:rowOff>7</xdr:rowOff>
              </xdr:from>
              <xdr:to>
                <xdr:col>15</xdr:col>
                <xdr:colOff>39</xdr:colOff>
                <xdr:row>47</xdr:row>
                <xdr:rowOff>3</xdr:rowOff>
              </xdr:to>
            </anchor>
          </commentPr>
        </mc:Choice>
        <mc:Fallback/>
      </mc:AlternateContent>
    </comment>
    <comment ref="G34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$1.97  Termin 7/31/2000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10</xdr:col>
                <xdr:colOff>49</xdr:colOff>
                <xdr:row>32</xdr:row>
                <xdr:rowOff>0</xdr:rowOff>
              </xdr:from>
              <xdr:to>
                <xdr:col>15</xdr:col>
                <xdr:colOff>39</xdr:colOff>
                <xdr:row>39</xdr:row>
                <xdr:rowOff>4</xdr:rowOff>
              </xdr:to>
            </anchor>
          </commentPr>
        </mc:Choice>
        <mc:Fallback/>
      </mc:AlternateContent>
    </comment>
    <comment ref="G35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HSC - .055
Termin 1/31/2001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49</xdr:colOff>
                <xdr:row>34</xdr:row>
                <xdr:rowOff>7</xdr:rowOff>
              </xdr:from>
              <xdr:to>
                <xdr:col>15</xdr:col>
                <xdr:colOff>17</xdr:colOff>
                <xdr:row>37</xdr:row>
                <xdr:rowOff>9</xdr:rowOff>
              </xdr:to>
            </anchor>
          </commentPr>
        </mc:Choice>
        <mc:Fallback/>
      </mc:AlternateContent>
    </comment>
    <comment ref="G36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up to 14,000/d
HSC +.769   Termin 3/31/2005
HSC + .60    4/1/2005-3/31/2006
Allocated Volume is difference between 
total flows at Mtrs 1279,1280, &amp; 1293 and 
Industrial volumes provided by Entex at Lufkin Diboll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49</xdr:colOff>
                <xdr:row>35</xdr:row>
                <xdr:rowOff>7</xdr:rowOff>
              </xdr:from>
              <xdr:to>
                <xdr:col>15</xdr:col>
                <xdr:colOff>17</xdr:colOff>
                <xdr:row>53</xdr:row>
                <xdr:rowOff>7</xdr:rowOff>
              </xdr:to>
            </anchor>
          </commentPr>
        </mc:Choice>
        <mc:Fallback/>
      </mc:AlternateContent>
    </comment>
    <comment ref="G39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up to 14,000/d
HSC +.769   Termin 3/31/2005
HSC + .60    4/1/2005-3/31/2006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49</xdr:colOff>
                <xdr:row>38</xdr:row>
                <xdr:rowOff>7</xdr:rowOff>
              </xdr:from>
              <xdr:to>
                <xdr:col>15</xdr:col>
                <xdr:colOff>17</xdr:colOff>
                <xdr:row>45</xdr:row>
                <xdr:rowOff>17</xdr:rowOff>
              </xdr:to>
            </anchor>
          </commentPr>
        </mc:Choice>
        <mc:Fallback/>
      </mc:AlternateContent>
    </comment>
    <comment ref="G44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$ 2.4598 / Mcf for May 1999
Price changes monthly
Termin 6/30/2001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49</xdr:colOff>
                <xdr:row>43</xdr:row>
                <xdr:rowOff>0</xdr:rowOff>
              </xdr:from>
              <xdr:to>
                <xdr:col>15</xdr:col>
                <xdr:colOff>35</xdr:colOff>
                <xdr:row>52</xdr:row>
                <xdr:rowOff>6</xdr:rowOff>
              </xdr:to>
            </anchor>
          </commentPr>
        </mc:Choice>
        <mc:Fallback/>
      </mc:AlternateContent>
    </comment>
    <comment ref="G45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HSC+ .10  Termin 12/31/99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10</xdr:col>
                <xdr:colOff>49</xdr:colOff>
                <xdr:row>45</xdr:row>
                <xdr:rowOff>7</xdr:rowOff>
              </xdr:from>
              <xdr:to>
                <xdr:col>15</xdr:col>
                <xdr:colOff>37</xdr:colOff>
                <xdr:row>50</xdr:row>
                <xdr:rowOff>12</xdr:rowOff>
              </xdr:to>
            </anchor>
          </commentPr>
        </mc:Choice>
        <mc:Fallback/>
      </mc:AlternateContent>
    </comment>
    <comment ref="G46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up to 30,000
split between Unit &amp; Reliant Entex
HSC - .07   Termin 3/31/2006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49</xdr:colOff>
                <xdr:row>46</xdr:row>
                <xdr:rowOff>7</xdr:rowOff>
              </xdr:from>
              <xdr:to>
                <xdr:col>15</xdr:col>
                <xdr:colOff>29</xdr:colOff>
                <xdr:row>54</xdr:row>
                <xdr:rowOff>14</xdr:rowOff>
              </xdr:to>
            </anchor>
          </commentPr>
        </mc:Choice>
        <mc:Fallback/>
      </mc:AlternateContent>
    </comment>
    <comment ref="G47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up to 30,000
split between Unit &amp; Reliant Entex
HSC - .07   Termin 3/31/2006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49</xdr:colOff>
                <xdr:row>47</xdr:row>
                <xdr:rowOff>7</xdr:rowOff>
              </xdr:from>
              <xdr:to>
                <xdr:col>15</xdr:col>
                <xdr:colOff>38</xdr:colOff>
                <xdr:row>55</xdr:row>
                <xdr:rowOff>8</xdr:rowOff>
              </xdr:to>
            </anchor>
          </commentPr>
        </mc:Choice>
        <mc:Fallback/>
      </mc:AlternateContent>
    </comment>
    <comment ref="G48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up to 40,000
Dplit between Unit &amp; Reliant Entex
HSC +.05  Termin 3/31/2006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49</xdr:colOff>
                <xdr:row>48</xdr:row>
                <xdr:rowOff>0</xdr:rowOff>
              </xdr:from>
              <xdr:to>
                <xdr:col>15</xdr:col>
                <xdr:colOff>39</xdr:colOff>
                <xdr:row>56</xdr:row>
                <xdr:rowOff>10</xdr:rowOff>
              </xdr:to>
            </anchor>
          </commentPr>
        </mc:Choice>
        <mc:Fallback/>
      </mc:AlternateContent>
    </comment>
    <comment ref="G49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up to 40,000
Dplit between Unit &amp; Reliant Entex
HSC +.05  Termin 3/31/2006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49</xdr:colOff>
                <xdr:row>50</xdr:row>
                <xdr:rowOff>8</xdr:rowOff>
              </xdr:from>
              <xdr:to>
                <xdr:col>15</xdr:col>
                <xdr:colOff>36</xdr:colOff>
                <xdr:row>57</xdr:row>
                <xdr:rowOff>6</xdr:rowOff>
              </xdr:to>
            </anchor>
          </commentPr>
        </mc:Choice>
        <mc:Fallback/>
      </mc:AlternateContent>
    </comment>
    <comment ref="G50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500 / day
$ 2.06  Termin 7/31/2000
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10</xdr:col>
                <xdr:colOff>49</xdr:colOff>
                <xdr:row>51</xdr:row>
                <xdr:rowOff>7</xdr:rowOff>
              </xdr:from>
              <xdr:to>
                <xdr:col>15</xdr:col>
                <xdr:colOff>31</xdr:colOff>
                <xdr:row>56</xdr:row>
                <xdr:rowOff>5</xdr:rowOff>
              </xdr:to>
            </anchor>
          </commentPr>
        </mc:Choice>
        <mc:Fallback/>
      </mc:AlternateContent>
    </comment>
    <comment ref="G54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4,000 / d North Star Steel
HSC - .07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49</xdr:colOff>
                <xdr:row>55</xdr:row>
                <xdr:rowOff>8</xdr:rowOff>
              </xdr:from>
              <xdr:to>
                <xdr:col>15</xdr:col>
                <xdr:colOff>33</xdr:colOff>
                <xdr:row>60</xdr:row>
                <xdr:rowOff>8</xdr:rowOff>
              </xdr:to>
            </anchor>
          </commentPr>
        </mc:Choice>
        <mc:Fallback/>
      </mc:AlternateContent>
    </comment>
    <comment ref="G55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up to 8,000/d
HSC -.12  Termin 3/31/2006
volume provided by Entex on Industrial
Customers Served Letter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49</xdr:colOff>
                <xdr:row>56</xdr:row>
                <xdr:rowOff>8</xdr:rowOff>
              </xdr:from>
              <xdr:to>
                <xdr:col>15</xdr:col>
                <xdr:colOff>39</xdr:colOff>
                <xdr:row>65</xdr:row>
                <xdr:rowOff>8</xdr:rowOff>
              </xdr:to>
            </anchor>
          </commentPr>
        </mc:Choice>
        <mc:Fallback/>
      </mc:AlternateContent>
    </comment>
    <comment ref="G56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$2.00   Termin  12/1/2001
Volume provided by Entex on Industrial Customers Served Leter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49</xdr:colOff>
                <xdr:row>57</xdr:row>
                <xdr:rowOff>7</xdr:rowOff>
              </xdr:from>
              <xdr:to>
                <xdr:col>15</xdr:col>
                <xdr:colOff>30</xdr:colOff>
                <xdr:row>66</xdr:row>
                <xdr:rowOff>13</xdr:rowOff>
              </xdr:to>
            </anchor>
          </commentPr>
        </mc:Choice>
        <mc:Fallback/>
      </mc:AlternateContent>
    </comment>
    <comment ref="G63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up to 15,000/day
HSC + .45  Termin 6/30/2001
HSC + .60  7/1/2001 to 3/31/2006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49</xdr:colOff>
                <xdr:row>64</xdr:row>
                <xdr:rowOff>7</xdr:rowOff>
              </xdr:from>
              <xdr:to>
                <xdr:col>15</xdr:col>
                <xdr:colOff>38</xdr:colOff>
                <xdr:row>72</xdr:row>
                <xdr:rowOff>9</xdr:rowOff>
              </xdr:to>
            </anchor>
          </commentPr>
        </mc:Choice>
        <mc:Fallback/>
      </mc:AlternateContent>
    </comment>
    <comment ref="G64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up to 24,000/day
HSC + .45  Termin 6/30/2001
HSC + .60  7/1/2001 to 3/31/2006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49</xdr:colOff>
                <xdr:row>65</xdr:row>
                <xdr:rowOff>11</xdr:rowOff>
              </xdr:from>
              <xdr:to>
                <xdr:col>15</xdr:col>
                <xdr:colOff>34</xdr:colOff>
                <xdr:row>73</xdr:row>
                <xdr:rowOff>11</xdr:rowOff>
              </xdr:to>
            </anchor>
          </commentPr>
        </mc:Choice>
        <mc:Fallback/>
      </mc:AlternateContent>
    </comment>
    <comment ref="G65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up to 22,000/day
HSC + .45  Termin 6/30/2001
HSC + .60  7/1/2001 to 3/31/2006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49</xdr:colOff>
                <xdr:row>66</xdr:row>
                <xdr:rowOff>11</xdr:rowOff>
              </xdr:from>
              <xdr:to>
                <xdr:col>15</xdr:col>
                <xdr:colOff>24</xdr:colOff>
                <xdr:row>74</xdr:row>
                <xdr:rowOff>26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<sst xmlns="http://schemas.openxmlformats.org/spreadsheetml/2006/main" count="104" uniqueCount="81">
  <si>
    <t xml:space="preserve">Reliant Energy - Entex</t>
  </si>
  <si>
    <t xml:space="preserve">Enron Capital &amp;  Trade/Houston Pipe Line</t>
  </si>
  <si>
    <t xml:space="preserve">MONTHLY NOMINATION SUMMARY</t>
  </si>
  <si>
    <t xml:space="preserve">From</t>
  </si>
  <si>
    <t xml:space="preserve">Month to Date</t>
  </si>
  <si>
    <t xml:space="preserve">Gas Flow Day</t>
  </si>
  <si>
    <t xml:space="preserve"> Entex Descr.</t>
  </si>
  <si>
    <t xml:space="preserve">Houston Pipe Line</t>
  </si>
  <si>
    <t xml:space="preserve">HPL  Points</t>
  </si>
  <si>
    <t xml:space="preserve">Industrial Tier 1 &amp; 2</t>
  </si>
  <si>
    <t xml:space="preserve">Enterprise</t>
  </si>
  <si>
    <t xml:space="preserve">Huntsman East</t>
  </si>
  <si>
    <t xml:space="preserve">Champions</t>
  </si>
  <si>
    <t xml:space="preserve">981279, 981280, 981293</t>
  </si>
  <si>
    <t xml:space="preserve">Lufkin/Diboll- Temple Inland</t>
  </si>
  <si>
    <t xml:space="preserve">Huntv,Woodls,Conroe</t>
  </si>
  <si>
    <t xml:space="preserve">Total HPL</t>
  </si>
  <si>
    <t xml:space="preserve">Midcon</t>
  </si>
  <si>
    <t xml:space="preserve">Total  Midcon</t>
  </si>
  <si>
    <t xml:space="preserve">NGPL Spring City Gate</t>
  </si>
  <si>
    <t xml:space="preserve">Total  NGPL</t>
  </si>
  <si>
    <t xml:space="preserve">PAYBACK</t>
  </si>
  <si>
    <t xml:space="preserve">Total Available</t>
  </si>
  <si>
    <t xml:space="preserve">Allocated as Follows:</t>
  </si>
  <si>
    <t xml:space="preserve">Residential</t>
  </si>
  <si>
    <t xml:space="preserve">012-41991-301</t>
  </si>
  <si>
    <t xml:space="preserve">91% Domestic</t>
  </si>
  <si>
    <t xml:space="preserve">HPL 76</t>
  </si>
  <si>
    <t xml:space="preserve">016-41991-301</t>
  </si>
  <si>
    <t xml:space="preserve">Transactions 2-5,7</t>
  </si>
  <si>
    <t xml:space="preserve">ECT Trans # 1</t>
  </si>
  <si>
    <t xml:space="preserve">016-41991-313</t>
  </si>
  <si>
    <t xml:space="preserve">Contract terminated 07/31/00</t>
  </si>
  <si>
    <t xml:space="preserve">NGMS 308</t>
  </si>
  <si>
    <t xml:space="preserve">016-41991-306</t>
  </si>
  <si>
    <t xml:space="preserve">Trans 6- Silsbee</t>
  </si>
  <si>
    <t xml:space="preserve">Trans 10 Angelina Cty.</t>
  </si>
  <si>
    <t xml:space="preserve">Lufkin Diboll</t>
  </si>
  <si>
    <t xml:space="preserve">Subtotal</t>
  </si>
  <si>
    <t xml:space="preserve">Transaction 1 - Overflow</t>
  </si>
  <si>
    <t xml:space="preserve">Total Residential</t>
  </si>
  <si>
    <t xml:space="preserve">Industrial</t>
  </si>
  <si>
    <t xml:space="preserve">9% Industrial</t>
  </si>
  <si>
    <t xml:space="preserve">016-41991-311</t>
  </si>
  <si>
    <t xml:space="preserve">Terminated 12/31/99</t>
  </si>
  <si>
    <t xml:space="preserve">CNG</t>
  </si>
  <si>
    <t xml:space="preserve">Trans 6 -Tier 1 - Entex</t>
  </si>
  <si>
    <t xml:space="preserve">Tier 1</t>
  </si>
  <si>
    <t xml:space="preserve">016-91000-303</t>
  </si>
  <si>
    <t xml:space="preserve">Trans 6 -Tier 1 - Unit</t>
  </si>
  <si>
    <t xml:space="preserve">Trans 6 -Tier 2 - Entex</t>
  </si>
  <si>
    <t xml:space="preserve">Tier 2</t>
  </si>
  <si>
    <t xml:space="preserve">Trans 6 - Tier 2  - Unit</t>
  </si>
  <si>
    <t xml:space="preserve">VA Hospital - Terminated 07/31/00</t>
  </si>
  <si>
    <t xml:space="preserve">VA Hosp</t>
  </si>
  <si>
    <t xml:space="preserve">Total Industrial at meter 2000</t>
  </si>
  <si>
    <t xml:space="preserve">016-91000-301</t>
  </si>
  <si>
    <t xml:space="preserve">existing</t>
  </si>
  <si>
    <t xml:space="preserve">NSS/Vidor</t>
  </si>
  <si>
    <t xml:space="preserve">Angelina Cty.</t>
  </si>
  <si>
    <t xml:space="preserve">016-41991-312</t>
  </si>
  <si>
    <t xml:space="preserve">Temple Inland</t>
  </si>
  <si>
    <t xml:space="preserve">Total Industrial not at meter 2000</t>
  </si>
  <si>
    <t xml:space="preserve">Total Industrial</t>
  </si>
  <si>
    <t xml:space="preserve">Huntsville/Woodlands/Conroe</t>
  </si>
  <si>
    <t xml:space="preserve">Trans 6 -Huntsville</t>
  </si>
  <si>
    <t xml:space="preserve">Trans 9 -Woodlands</t>
  </si>
  <si>
    <t xml:space="preserve">Trans 8 - Conroe</t>
  </si>
  <si>
    <t xml:space="preserve">Total H/W/C</t>
  </si>
  <si>
    <t xml:space="preserve">Transportation</t>
  </si>
  <si>
    <t xml:space="preserve">012-41991-204</t>
  </si>
  <si>
    <t xml:space="preserve">IT</t>
  </si>
  <si>
    <t xml:space="preserve">012-41991-203</t>
  </si>
  <si>
    <t xml:space="preserve">Firm Trsp</t>
  </si>
  <si>
    <t xml:space="preserve">Total Transportation</t>
  </si>
  <si>
    <t xml:space="preserve">Total Allocated</t>
  </si>
  <si>
    <t xml:space="preserve">Check Available = Allocated</t>
  </si>
  <si>
    <t xml:space="preserve">Transport Receipts</t>
  </si>
  <si>
    <t xml:space="preserve">Meter</t>
  </si>
  <si>
    <t xml:space="preserve">TEJAS THOMPSONVILLE From PanCanadian</t>
  </si>
  <si>
    <t xml:space="preserve">TEJAS THOMPSONVILLE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</si>
</sst>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m/d/yyyy"/>
    <numFmt numFmtId="166" formatCode="#,##0"/>
  </numFmts>
  <fonts count="1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sz val="18"/>
      <name val="Arial"/>
      <family val="2"/>
    </font>
    <font>
      <b val="true"/>
      <u val="single"/>
      <sz val="14"/>
      <name val="Arial"/>
      <family val="2"/>
    </font>
    <font>
      <b val="true"/>
      <sz val="14"/>
      <name val="Arial"/>
      <family val="2"/>
    </font>
    <font>
      <sz val="10"/>
      <name val="Arial"/>
      <family val="2"/>
    </font>
    <font>
      <i val="true"/>
      <sz val="10"/>
      <name val="Arial"/>
      <family val="2"/>
    </font>
    <font>
      <b val="true"/>
      <i val="true"/>
      <sz val="10"/>
      <name val="Arial"/>
      <family val="2"/>
    </font>
    <font>
      <b val="true"/>
      <sz val="16"/>
      <name val="Arial"/>
      <family val="2"/>
    </font>
    <font>
      <b val="true"/>
      <sz val="12"/>
      <name val="Arial"/>
      <family val="2"/>
    </font>
    <font>
      <sz val="12"/>
      <name val="Arial"/>
      <family val="2"/>
    </font>
    <font>
      <sz val="16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/>
      <top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2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2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2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2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4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1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1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8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0.41"/>
    <col collapsed="false" customWidth="true" hidden="false" outlineLevel="0" max="2" min="2" style="0" width="39.13"/>
    <col collapsed="false" customWidth="true" hidden="false" outlineLevel="0" max="3" min="3" style="0" width="13.85"/>
    <col collapsed="false" customWidth="true" hidden="false" outlineLevel="0" max="4" min="4" style="0" width="14.85"/>
    <col collapsed="false" customWidth="true" hidden="false" outlineLevel="0" max="5" min="5" style="0" width="1.99"/>
    <col collapsed="false" customWidth="true" hidden="false" outlineLevel="0" max="6" min="6" style="1" width="18.56"/>
  </cols>
  <sheetData>
    <row r="1" customFormat="false" ht="23.25" hidden="false" customHeight="false" outlineLevel="0" collapsed="false">
      <c r="C1" s="2" t="s">
        <v>0</v>
      </c>
    </row>
    <row r="2" customFormat="false" ht="12.75" hidden="false" customHeight="false" outlineLevel="0" collapsed="false">
      <c r="C2" s="3" t="s">
        <v>1</v>
      </c>
    </row>
    <row r="3" customFormat="false" ht="12.75" hidden="false" customHeight="false" outlineLevel="0" collapsed="false">
      <c r="C3" s="3" t="s">
        <v>2</v>
      </c>
    </row>
    <row r="5" customFormat="false" ht="18" hidden="false" customHeight="false" outlineLevel="0" collapsed="false">
      <c r="D5" s="4" t="s">
        <v>3</v>
      </c>
      <c r="F5" s="5" t="s">
        <v>4</v>
      </c>
    </row>
    <row r="6" customFormat="false" ht="18" hidden="false" customHeight="false" outlineLevel="0" collapsed="false">
      <c r="D6" s="6"/>
    </row>
    <row r="7" customFormat="false" ht="18" hidden="false" customHeight="false" outlineLevel="0" collapsed="false">
      <c r="A7" s="7" t="s">
        <v>5</v>
      </c>
      <c r="C7" s="8" t="s">
        <v>6</v>
      </c>
      <c r="D7" s="9" t="n">
        <v>36770</v>
      </c>
      <c r="E7" s="9" t="n">
        <v>36421</v>
      </c>
    </row>
    <row r="8" customFormat="false" ht="18" hidden="false" customHeight="false" outlineLevel="0" collapsed="false">
      <c r="D8" s="6"/>
    </row>
    <row r="9" customFormat="false" ht="12.75" hidden="false" customHeight="false" outlineLevel="0" collapsed="false">
      <c r="A9" s="3" t="s">
        <v>7</v>
      </c>
    </row>
    <row r="10" customFormat="false" ht="12.75" hidden="false" customHeight="false" outlineLevel="0" collapsed="false">
      <c r="A10" s="0" t="n">
        <v>982000</v>
      </c>
      <c r="C10" s="0" t="s">
        <v>8</v>
      </c>
      <c r="D10" s="10" t="n">
        <v>60000</v>
      </c>
      <c r="F10" s="11" t="n">
        <f aca="false">SUM(D10:E10)</f>
        <v>60000</v>
      </c>
    </row>
    <row r="11" customFormat="false" ht="12.75" hidden="false" customHeight="false" outlineLevel="0" collapsed="false">
      <c r="A11" s="0" t="n">
        <v>981326</v>
      </c>
      <c r="B11" s="0" t="s">
        <v>9</v>
      </c>
      <c r="C11" s="0" t="s">
        <v>10</v>
      </c>
      <c r="D11" s="12" t="n">
        <v>5000</v>
      </c>
      <c r="F11" s="11" t="n">
        <f aca="false">SUM(D11:E11)</f>
        <v>5000</v>
      </c>
    </row>
    <row r="12" customFormat="false" ht="12.75" hidden="false" customHeight="false" outlineLevel="0" collapsed="false">
      <c r="A12" s="13" t="n">
        <v>981195</v>
      </c>
      <c r="B12" s="0" t="s">
        <v>9</v>
      </c>
      <c r="C12" s="0" t="s">
        <v>11</v>
      </c>
      <c r="D12" s="12" t="n">
        <v>4000</v>
      </c>
      <c r="F12" s="11" t="n">
        <f aca="false">SUM(D12:E12)</f>
        <v>4000</v>
      </c>
    </row>
    <row r="13" customFormat="false" ht="12.75" hidden="false" customHeight="false" outlineLevel="0" collapsed="false">
      <c r="A13" s="13" t="n">
        <v>981258</v>
      </c>
      <c r="B13" s="0" t="s">
        <v>9</v>
      </c>
      <c r="C13" s="0" t="s">
        <v>12</v>
      </c>
      <c r="D13" s="12" t="n">
        <v>3000</v>
      </c>
      <c r="F13" s="11" t="n">
        <f aca="false">SUM(D13:E13)</f>
        <v>3000</v>
      </c>
    </row>
    <row r="14" customFormat="false" ht="12.75" hidden="false" customHeight="false" outlineLevel="0" collapsed="false">
      <c r="A14" s="14" t="s">
        <v>13</v>
      </c>
      <c r="B14" s="0" t="s">
        <v>14</v>
      </c>
      <c r="D14" s="10" t="n">
        <f aca="false">+D36+D55+D56</f>
        <v>10800</v>
      </c>
      <c r="F14" s="11" t="n">
        <f aca="false">SUM(D14:E14)</f>
        <v>10800</v>
      </c>
    </row>
    <row r="15" customFormat="false" ht="12.75" hidden="false" customHeight="false" outlineLevel="0" collapsed="false">
      <c r="A15" s="0" t="n">
        <v>980073</v>
      </c>
      <c r="B15" s="0" t="s">
        <v>15</v>
      </c>
      <c r="D15" s="10" t="n">
        <f aca="false">SUM(D63:D65)</f>
        <v>2500</v>
      </c>
      <c r="F15" s="11" t="n">
        <f aca="false">SUM(D15:E15)</f>
        <v>2500</v>
      </c>
    </row>
    <row r="16" customFormat="false" ht="12.75" hidden="false" customHeight="false" outlineLevel="0" collapsed="false">
      <c r="A16" s="15" t="s">
        <v>16</v>
      </c>
      <c r="D16" s="16" t="n">
        <f aca="false">SUM(D10:D15)</f>
        <v>85300</v>
      </c>
      <c r="F16" s="17" t="n">
        <f aca="false">SUM(D16:E16)</f>
        <v>85300</v>
      </c>
    </row>
    <row r="17" customFormat="false" ht="12.75" hidden="false" customHeight="false" outlineLevel="0" collapsed="false">
      <c r="D17" s="10"/>
      <c r="F17" s="11"/>
    </row>
    <row r="18" customFormat="false" ht="12.75" hidden="false" customHeight="false" outlineLevel="0" collapsed="false">
      <c r="A18" s="3" t="s">
        <v>17</v>
      </c>
      <c r="D18" s="12" t="n">
        <v>60000</v>
      </c>
      <c r="F18" s="11"/>
    </row>
    <row r="19" customFormat="false" ht="12.75" hidden="false" customHeight="false" outlineLevel="0" collapsed="false">
      <c r="A19" s="15" t="s">
        <v>18</v>
      </c>
      <c r="D19" s="16" t="n">
        <f aca="false">SUM(D18)</f>
        <v>60000</v>
      </c>
      <c r="F19" s="17" t="n">
        <f aca="false">SUM(D19:E19)</f>
        <v>60000</v>
      </c>
    </row>
    <row r="20" customFormat="false" ht="12.75" hidden="false" customHeight="false" outlineLevel="0" collapsed="false">
      <c r="A20" s="15"/>
      <c r="D20" s="18"/>
      <c r="F20" s="19"/>
    </row>
    <row r="21" customFormat="false" ht="12.75" hidden="false" customHeight="false" outlineLevel="0" collapsed="false">
      <c r="A21" s="3" t="s">
        <v>19</v>
      </c>
      <c r="D21" s="12" t="n">
        <v>1000</v>
      </c>
      <c r="F21" s="11"/>
    </row>
    <row r="22" customFormat="false" ht="12.75" hidden="false" customHeight="false" outlineLevel="0" collapsed="false">
      <c r="A22" s="15" t="s">
        <v>20</v>
      </c>
      <c r="D22" s="16" t="n">
        <f aca="false">SUM(D21)</f>
        <v>1000</v>
      </c>
      <c r="F22" s="17" t="n">
        <f aca="false">SUM(D22:E22)</f>
        <v>1000</v>
      </c>
    </row>
    <row r="23" customFormat="false" ht="12.75" hidden="false" customHeight="false" outlineLevel="0" collapsed="false">
      <c r="A23" s="15"/>
      <c r="D23" s="18"/>
      <c r="F23" s="19"/>
    </row>
    <row r="24" customFormat="false" ht="12.75" hidden="false" customHeight="false" outlineLevel="0" collapsed="false">
      <c r="A24" s="20" t="s">
        <v>21</v>
      </c>
      <c r="D24" s="16" t="n">
        <v>0</v>
      </c>
      <c r="F24" s="17" t="n">
        <f aca="false">SUM(E24)</f>
        <v>0</v>
      </c>
    </row>
    <row r="25" customFormat="false" ht="12.75" hidden="false" customHeight="false" outlineLevel="0" collapsed="false">
      <c r="A25" s="15"/>
      <c r="D25" s="18"/>
      <c r="F25" s="19"/>
    </row>
    <row r="26" customFormat="false" ht="12.75" hidden="false" customHeight="false" outlineLevel="0" collapsed="false">
      <c r="A26" s="14"/>
      <c r="D26" s="10"/>
      <c r="F26" s="11"/>
    </row>
    <row r="27" customFormat="false" ht="21" hidden="false" customHeight="false" outlineLevel="0" collapsed="false">
      <c r="A27" s="21" t="s">
        <v>22</v>
      </c>
      <c r="B27" s="22"/>
      <c r="C27" s="22"/>
      <c r="D27" s="23" t="n">
        <f aca="false">D16+D19+D22+D24</f>
        <v>146300</v>
      </c>
      <c r="F27" s="24" t="n">
        <f aca="false">F16+F19</f>
        <v>145300</v>
      </c>
    </row>
    <row r="28" customFormat="false" ht="13.5" hidden="false" customHeight="false" outlineLevel="0" collapsed="false">
      <c r="A28" s="14"/>
      <c r="D28" s="10"/>
      <c r="F28" s="11"/>
    </row>
    <row r="29" customFormat="false" ht="12.75" hidden="false" customHeight="false" outlineLevel="0" collapsed="false">
      <c r="A29" s="25" t="s">
        <v>23</v>
      </c>
      <c r="B29" s="26"/>
      <c r="C29" s="26"/>
      <c r="D29" s="27"/>
      <c r="F29" s="11"/>
    </row>
    <row r="30" customFormat="false" ht="12.75" hidden="false" customHeight="false" outlineLevel="0" collapsed="false">
      <c r="A30" s="14"/>
      <c r="D30" s="10"/>
      <c r="F30" s="11"/>
    </row>
    <row r="31" customFormat="false" ht="12.75" hidden="false" customHeight="false" outlineLevel="0" collapsed="false">
      <c r="A31" s="28" t="s">
        <v>24</v>
      </c>
      <c r="D31" s="10"/>
      <c r="F31" s="11"/>
    </row>
    <row r="32" customFormat="false" ht="12.75" hidden="false" customHeight="false" outlineLevel="0" collapsed="false">
      <c r="A32" s="29" t="s">
        <v>25</v>
      </c>
      <c r="B32" s="0" t="s">
        <v>26</v>
      </c>
      <c r="C32" s="0" t="s">
        <v>27</v>
      </c>
      <c r="D32" s="10" t="n">
        <v>910</v>
      </c>
      <c r="F32" s="11" t="n">
        <f aca="false">SUM(D32:E32)</f>
        <v>910</v>
      </c>
    </row>
    <row r="33" customFormat="false" ht="12.75" hidden="false" customHeight="false" outlineLevel="0" collapsed="false">
      <c r="A33" s="14" t="s">
        <v>28</v>
      </c>
      <c r="B33" s="30" t="s">
        <v>29</v>
      </c>
      <c r="C33" s="30" t="s">
        <v>30</v>
      </c>
      <c r="D33" s="10" t="n">
        <f aca="false">4000+0+2500+4000</f>
        <v>10500</v>
      </c>
      <c r="F33" s="11" t="n">
        <f aca="false">SUM(D33:E33)</f>
        <v>10500</v>
      </c>
    </row>
    <row r="34" customFormat="false" ht="12.75" hidden="true" customHeight="false" outlineLevel="0" collapsed="false">
      <c r="A34" s="7" t="s">
        <v>31</v>
      </c>
      <c r="B34" s="8" t="s">
        <v>32</v>
      </c>
      <c r="C34" s="8" t="s">
        <v>33</v>
      </c>
      <c r="D34" s="31" t="n">
        <v>0</v>
      </c>
      <c r="F34" s="11" t="n">
        <f aca="false">SUM(D34:E34)</f>
        <v>0</v>
      </c>
    </row>
    <row r="35" customFormat="false" ht="12.75" hidden="false" customHeight="false" outlineLevel="0" collapsed="false">
      <c r="A35" s="14" t="s">
        <v>34</v>
      </c>
      <c r="B35" s="0" t="s">
        <v>35</v>
      </c>
      <c r="D35" s="10" t="n">
        <v>250</v>
      </c>
      <c r="F35" s="11" t="n">
        <f aca="false">SUM(D35:E35)</f>
        <v>250</v>
      </c>
    </row>
    <row r="36" customFormat="false" ht="12.75" hidden="false" customHeight="false" outlineLevel="0" collapsed="false">
      <c r="A36" s="14" t="s">
        <v>28</v>
      </c>
      <c r="B36" s="0" t="s">
        <v>36</v>
      </c>
      <c r="C36" s="0" t="s">
        <v>37</v>
      </c>
      <c r="D36" s="32" t="n">
        <v>0</v>
      </c>
      <c r="F36" s="11" t="n">
        <f aca="false">SUM(D36:E36)</f>
        <v>0</v>
      </c>
    </row>
    <row r="37" customFormat="false" ht="12.75" hidden="false" customHeight="false" outlineLevel="0" collapsed="false">
      <c r="A37" s="14"/>
      <c r="B37" s="15" t="s">
        <v>38</v>
      </c>
      <c r="C37" s="15"/>
      <c r="D37" s="16" t="n">
        <f aca="false">SUM(D32:D36)</f>
        <v>11660</v>
      </c>
      <c r="F37" s="17" t="n">
        <f aca="false">SUM(D37:E37)</f>
        <v>11660</v>
      </c>
    </row>
    <row r="38" customFormat="false" ht="12.75" hidden="false" customHeight="false" outlineLevel="0" collapsed="false">
      <c r="A38" s="14"/>
      <c r="D38" s="10"/>
      <c r="F38" s="11"/>
    </row>
    <row r="39" customFormat="false" ht="12.75" hidden="false" customHeight="false" outlineLevel="0" collapsed="false">
      <c r="A39" s="14" t="s">
        <v>28</v>
      </c>
      <c r="B39" s="0" t="s">
        <v>39</v>
      </c>
      <c r="C39" s="14" t="s">
        <v>30</v>
      </c>
      <c r="D39" s="32" t="n">
        <f aca="false">D27-D37-D60-D67-D73</f>
        <v>54750</v>
      </c>
      <c r="F39" s="11" t="n">
        <f aca="false">SUM(D39:E39)</f>
        <v>54750</v>
      </c>
    </row>
    <row r="40" customFormat="false" ht="12.75" hidden="false" customHeight="false" outlineLevel="0" collapsed="false">
      <c r="A40" s="14"/>
      <c r="D40" s="10"/>
      <c r="F40" s="11"/>
    </row>
    <row r="41" customFormat="false" ht="15.75" hidden="false" customHeight="false" outlineLevel="0" collapsed="false">
      <c r="A41" s="33" t="s">
        <v>40</v>
      </c>
      <c r="B41" s="34"/>
      <c r="C41" s="34"/>
      <c r="D41" s="35" t="n">
        <f aca="false">D37+D39</f>
        <v>66410</v>
      </c>
      <c r="F41" s="11" t="n">
        <f aca="false">SUM(D41:E41)</f>
        <v>66410</v>
      </c>
    </row>
    <row r="42" customFormat="false" ht="12.75" hidden="false" customHeight="false" outlineLevel="0" collapsed="false">
      <c r="A42" s="14"/>
      <c r="D42" s="10"/>
      <c r="F42" s="11"/>
    </row>
    <row r="43" customFormat="false" ht="12.75" hidden="false" customHeight="false" outlineLevel="0" collapsed="false">
      <c r="A43" s="28" t="s">
        <v>41</v>
      </c>
      <c r="D43" s="10"/>
      <c r="F43" s="11"/>
    </row>
    <row r="44" customFormat="false" ht="12.75" hidden="false" customHeight="false" outlineLevel="0" collapsed="false">
      <c r="A44" s="29" t="s">
        <v>25</v>
      </c>
      <c r="B44" s="0" t="s">
        <v>42</v>
      </c>
      <c r="C44" s="0" t="s">
        <v>27</v>
      </c>
      <c r="D44" s="10" t="n">
        <v>90</v>
      </c>
      <c r="F44" s="11" t="n">
        <f aca="false">SUM(D44:E44)</f>
        <v>90</v>
      </c>
    </row>
    <row r="45" customFormat="false" ht="12.75" hidden="true" customHeight="false" outlineLevel="0" collapsed="false">
      <c r="A45" s="14" t="s">
        <v>43</v>
      </c>
      <c r="B45" s="8" t="s">
        <v>44</v>
      </c>
      <c r="C45" s="0" t="s">
        <v>45</v>
      </c>
      <c r="D45" s="31" t="n">
        <v>0</v>
      </c>
      <c r="F45" s="11" t="n">
        <f aca="false">SUM(D45:E45)</f>
        <v>0</v>
      </c>
    </row>
    <row r="46" customFormat="false" ht="12.75" hidden="false" customHeight="false" outlineLevel="0" collapsed="false">
      <c r="A46" s="14" t="s">
        <v>34</v>
      </c>
      <c r="B46" s="0" t="s">
        <v>46</v>
      </c>
      <c r="C46" s="0" t="s">
        <v>47</v>
      </c>
      <c r="D46" s="10" t="n">
        <v>21000</v>
      </c>
      <c r="F46" s="11" t="n">
        <f aca="false">SUM(D46:E46)</f>
        <v>21000</v>
      </c>
    </row>
    <row r="47" customFormat="false" ht="12.75" hidden="false" customHeight="false" outlineLevel="0" collapsed="false">
      <c r="A47" s="14" t="s">
        <v>48</v>
      </c>
      <c r="B47" s="0" t="s">
        <v>49</v>
      </c>
      <c r="C47" s="0" t="s">
        <v>47</v>
      </c>
      <c r="D47" s="10" t="n">
        <f aca="false">7000+2000</f>
        <v>9000</v>
      </c>
      <c r="F47" s="11" t="n">
        <f aca="false">SUM(D47:E47)</f>
        <v>9000</v>
      </c>
    </row>
    <row r="48" customFormat="false" ht="12.75" hidden="false" customHeight="false" outlineLevel="0" collapsed="false">
      <c r="A48" s="14" t="s">
        <v>34</v>
      </c>
      <c r="B48" s="0" t="s">
        <v>50</v>
      </c>
      <c r="C48" s="0" t="s">
        <v>51</v>
      </c>
      <c r="D48" s="10" t="n">
        <v>7000</v>
      </c>
      <c r="F48" s="11" t="n">
        <f aca="false">SUM(D48:E48)</f>
        <v>7000</v>
      </c>
    </row>
    <row r="49" customFormat="false" ht="12.75" hidden="false" customHeight="false" outlineLevel="0" collapsed="false">
      <c r="A49" s="14" t="s">
        <v>48</v>
      </c>
      <c r="B49" s="0" t="s">
        <v>52</v>
      </c>
      <c r="C49" s="0" t="s">
        <v>51</v>
      </c>
      <c r="D49" s="10" t="n">
        <v>500</v>
      </c>
      <c r="F49" s="11" t="n">
        <f aca="false">SUM(D49:E49)</f>
        <v>500</v>
      </c>
    </row>
    <row r="50" customFormat="false" ht="12.75" hidden="true" customHeight="false" outlineLevel="0" collapsed="false">
      <c r="A50" s="14" t="s">
        <v>34</v>
      </c>
      <c r="B50" s="8" t="s">
        <v>53</v>
      </c>
      <c r="C50" s="0" t="s">
        <v>54</v>
      </c>
      <c r="D50" s="31" t="n">
        <v>0</v>
      </c>
      <c r="F50" s="11" t="n">
        <f aca="false">SUM(D50:E50)</f>
        <v>0</v>
      </c>
    </row>
    <row r="51" customFormat="false" ht="12.75" hidden="false" customHeight="false" outlineLevel="0" collapsed="false">
      <c r="A51" s="14"/>
      <c r="D51" s="10"/>
      <c r="F51" s="11"/>
    </row>
    <row r="52" customFormat="false" ht="12.75" hidden="false" customHeight="false" outlineLevel="0" collapsed="false">
      <c r="A52" s="28" t="s">
        <v>55</v>
      </c>
      <c r="D52" s="36" t="n">
        <f aca="false">SUM(D44:D51)</f>
        <v>37590</v>
      </c>
      <c r="F52" s="11" t="n">
        <f aca="false">SUM(D52:E52)</f>
        <v>37590</v>
      </c>
    </row>
    <row r="53" customFormat="false" ht="12.75" hidden="false" customHeight="false" outlineLevel="0" collapsed="false">
      <c r="A53" s="28"/>
      <c r="D53" s="10"/>
      <c r="F53" s="11"/>
    </row>
    <row r="54" customFormat="false" ht="12.75" hidden="false" customHeight="false" outlineLevel="0" collapsed="false">
      <c r="A54" s="14" t="s">
        <v>56</v>
      </c>
      <c r="B54" s="0" t="s">
        <v>57</v>
      </c>
      <c r="C54" s="0" t="s">
        <v>58</v>
      </c>
      <c r="D54" s="10" t="n">
        <v>4000</v>
      </c>
      <c r="F54" s="11" t="n">
        <f aca="false">SUM(D54:E54)</f>
        <v>4000</v>
      </c>
    </row>
    <row r="55" customFormat="false" ht="12.75" hidden="false" customHeight="false" outlineLevel="0" collapsed="false">
      <c r="A55" s="14" t="s">
        <v>34</v>
      </c>
      <c r="B55" s="0" t="s">
        <v>59</v>
      </c>
      <c r="C55" s="0" t="s">
        <v>37</v>
      </c>
      <c r="D55" s="10" t="n">
        <v>8000</v>
      </c>
      <c r="F55" s="11" t="n">
        <f aca="false">SUM(D55:E55)</f>
        <v>8000</v>
      </c>
    </row>
    <row r="56" customFormat="false" ht="12.75" hidden="false" customHeight="false" outlineLevel="0" collapsed="false">
      <c r="A56" s="14" t="s">
        <v>60</v>
      </c>
      <c r="B56" s="0" t="s">
        <v>59</v>
      </c>
      <c r="C56" s="0" t="s">
        <v>61</v>
      </c>
      <c r="D56" s="10" t="n">
        <v>2800</v>
      </c>
      <c r="F56" s="11" t="n">
        <f aca="false">SUM(D56:E56)</f>
        <v>2800</v>
      </c>
    </row>
    <row r="57" customFormat="false" ht="12.75" hidden="false" customHeight="false" outlineLevel="0" collapsed="false">
      <c r="A57" s="14"/>
      <c r="D57" s="10"/>
      <c r="F57" s="11"/>
    </row>
    <row r="58" customFormat="false" ht="12.75" hidden="false" customHeight="false" outlineLevel="0" collapsed="false">
      <c r="A58" s="28" t="s">
        <v>62</v>
      </c>
      <c r="D58" s="36" t="n">
        <f aca="false">SUM(D54:D57)</f>
        <v>14800</v>
      </c>
      <c r="F58" s="11" t="n">
        <f aca="false">SUM(D58:E58)</f>
        <v>14800</v>
      </c>
    </row>
    <row r="59" customFormat="false" ht="12.75" hidden="false" customHeight="false" outlineLevel="0" collapsed="false">
      <c r="A59" s="14"/>
      <c r="D59" s="10"/>
      <c r="F59" s="11"/>
    </row>
    <row r="60" customFormat="false" ht="15.75" hidden="false" customHeight="false" outlineLevel="0" collapsed="false">
      <c r="A60" s="33" t="s">
        <v>63</v>
      </c>
      <c r="B60" s="34"/>
      <c r="C60" s="34"/>
      <c r="D60" s="35" t="n">
        <f aca="false">D52+D58</f>
        <v>52390</v>
      </c>
      <c r="F60" s="11" t="n">
        <f aca="false">SUM(D60:E60)</f>
        <v>52390</v>
      </c>
    </row>
    <row r="61" customFormat="false" ht="12.75" hidden="false" customHeight="false" outlineLevel="0" collapsed="false">
      <c r="A61" s="14"/>
      <c r="D61" s="10"/>
      <c r="F61" s="11"/>
    </row>
    <row r="62" customFormat="false" ht="12.75" hidden="false" customHeight="false" outlineLevel="0" collapsed="false">
      <c r="A62" s="28" t="s">
        <v>64</v>
      </c>
      <c r="D62" s="10"/>
      <c r="F62" s="11"/>
    </row>
    <row r="63" customFormat="false" ht="12.75" hidden="false" customHeight="false" outlineLevel="0" collapsed="false">
      <c r="A63" s="14" t="s">
        <v>28</v>
      </c>
      <c r="B63" s="0" t="s">
        <v>65</v>
      </c>
      <c r="D63" s="31" t="n">
        <v>500</v>
      </c>
      <c r="F63" s="11" t="n">
        <f aca="false">SUM(D63:E63)</f>
        <v>500</v>
      </c>
    </row>
    <row r="64" customFormat="false" ht="12.75" hidden="false" customHeight="false" outlineLevel="0" collapsed="false">
      <c r="A64" s="14" t="s">
        <v>28</v>
      </c>
      <c r="B64" s="0" t="s">
        <v>66</v>
      </c>
      <c r="D64" s="31" t="n">
        <v>2000</v>
      </c>
      <c r="F64" s="11" t="n">
        <f aca="false">SUM(D64:E64)</f>
        <v>2000</v>
      </c>
    </row>
    <row r="65" customFormat="false" ht="12.75" hidden="false" customHeight="false" outlineLevel="0" collapsed="false">
      <c r="A65" s="14" t="s">
        <v>28</v>
      </c>
      <c r="B65" s="0" t="s">
        <v>67</v>
      </c>
      <c r="D65" s="12" t="n">
        <v>0</v>
      </c>
      <c r="F65" s="11" t="n">
        <f aca="false">SUM(D65:E65)</f>
        <v>0</v>
      </c>
    </row>
    <row r="66" customFormat="false" ht="12.75" hidden="false" customHeight="false" outlineLevel="0" collapsed="false">
      <c r="D66" s="10"/>
      <c r="F66" s="11"/>
    </row>
    <row r="67" customFormat="false" ht="15.75" hidden="false" customHeight="false" outlineLevel="0" collapsed="false">
      <c r="A67" s="33" t="s">
        <v>68</v>
      </c>
      <c r="B67" s="37"/>
      <c r="C67" s="37"/>
      <c r="D67" s="35" t="n">
        <f aca="false">SUM(D63:D66)</f>
        <v>2500</v>
      </c>
      <c r="F67" s="11" t="n">
        <f aca="false">SUM(D67:E67)</f>
        <v>2500</v>
      </c>
    </row>
    <row r="68" customFormat="false" ht="12.75" hidden="false" customHeight="false" outlineLevel="0" collapsed="false">
      <c r="A68" s="14"/>
      <c r="D68" s="10"/>
      <c r="F68" s="11"/>
    </row>
    <row r="69" customFormat="false" ht="12.75" hidden="false" customHeight="false" outlineLevel="0" collapsed="false">
      <c r="A69" s="28" t="s">
        <v>69</v>
      </c>
      <c r="B69" s="38"/>
      <c r="C69" s="38"/>
      <c r="D69" s="10"/>
      <c r="F69" s="11"/>
    </row>
    <row r="70" customFormat="false" ht="12.75" hidden="false" customHeight="false" outlineLevel="0" collapsed="false">
      <c r="A70" s="39" t="s">
        <v>70</v>
      </c>
      <c r="B70" s="38"/>
      <c r="C70" s="38" t="s">
        <v>71</v>
      </c>
      <c r="D70" s="10" t="n">
        <v>10000</v>
      </c>
      <c r="F70" s="11" t="n">
        <f aca="false">SUM(D70:E70)</f>
        <v>10000</v>
      </c>
    </row>
    <row r="71" customFormat="false" ht="12.75" hidden="false" customHeight="false" outlineLevel="0" collapsed="false">
      <c r="A71" s="39" t="s">
        <v>72</v>
      </c>
      <c r="B71" s="38"/>
      <c r="C71" s="38" t="s">
        <v>73</v>
      </c>
      <c r="D71" s="10" t="n">
        <f aca="false">21000-6000</f>
        <v>15000</v>
      </c>
      <c r="F71" s="11" t="n">
        <f aca="false">SUM(D71:E71)</f>
        <v>15000</v>
      </c>
    </row>
    <row r="72" customFormat="false" ht="12.75" hidden="false" customHeight="false" outlineLevel="0" collapsed="false">
      <c r="A72" s="39"/>
      <c r="B72" s="38"/>
      <c r="C72" s="38"/>
      <c r="D72" s="10"/>
      <c r="F72" s="11"/>
    </row>
    <row r="73" customFormat="false" ht="15.75" hidden="false" customHeight="false" outlineLevel="0" collapsed="false">
      <c r="A73" s="33" t="s">
        <v>74</v>
      </c>
      <c r="B73" s="37"/>
      <c r="C73" s="37"/>
      <c r="D73" s="35" t="n">
        <f aca="false">SUM(D70:D72)</f>
        <v>25000</v>
      </c>
      <c r="F73" s="11" t="n">
        <f aca="false">SUM(D73:E73)</f>
        <v>25000</v>
      </c>
    </row>
    <row r="74" customFormat="false" ht="12.75" hidden="false" customHeight="false" outlineLevel="0" collapsed="false">
      <c r="D74" s="10"/>
      <c r="F74" s="11"/>
    </row>
    <row r="75" customFormat="false" ht="21" hidden="false" customHeight="false" outlineLevel="0" collapsed="false">
      <c r="A75" s="21" t="s">
        <v>75</v>
      </c>
      <c r="B75" s="40"/>
      <c r="C75" s="40"/>
      <c r="D75" s="41" t="n">
        <f aca="false">D73+D67+D60+D41</f>
        <v>146300</v>
      </c>
      <c r="F75" s="42" t="n">
        <f aca="false">SUM(D75:E75)</f>
        <v>146300</v>
      </c>
    </row>
    <row r="76" customFormat="false" ht="13.5" hidden="false" customHeight="false" outlineLevel="0" collapsed="false">
      <c r="D76" s="10"/>
      <c r="F76" s="11"/>
    </row>
    <row r="77" customFormat="false" ht="13.5" hidden="false" customHeight="false" outlineLevel="0" collapsed="false">
      <c r="A77" s="43" t="s">
        <v>76</v>
      </c>
      <c r="B77" s="44"/>
      <c r="C77" s="44"/>
      <c r="D77" s="45" t="n">
        <f aca="false">D75-D27</f>
        <v>0</v>
      </c>
      <c r="F77" s="46" t="n">
        <f aca="false">SUM(D77:E77)</f>
        <v>0</v>
      </c>
    </row>
    <row r="78" customFormat="false" ht="13.5" hidden="false" customHeight="false" outlineLevel="0" collapsed="false">
      <c r="D78" s="10"/>
      <c r="F78" s="11"/>
    </row>
    <row r="79" customFormat="false" ht="12.75" hidden="false" customHeight="false" outlineLevel="0" collapsed="false">
      <c r="A79" s="0" t="s">
        <v>77</v>
      </c>
      <c r="C79" s="47" t="s">
        <v>78</v>
      </c>
      <c r="D79" s="10"/>
      <c r="F79" s="11"/>
    </row>
    <row r="80" customFormat="false" ht="12.75" hidden="false" customHeight="false" outlineLevel="0" collapsed="false">
      <c r="A80" s="39" t="s">
        <v>70</v>
      </c>
      <c r="B80" s="0" t="s">
        <v>79</v>
      </c>
      <c r="C80" s="0" t="n">
        <v>6296</v>
      </c>
      <c r="D80" s="10" t="n">
        <v>10000</v>
      </c>
      <c r="F80" s="11"/>
    </row>
    <row r="81" customFormat="false" ht="12.75" hidden="true" customHeight="false" outlineLevel="0" collapsed="false">
      <c r="A81" s="39" t="s">
        <v>72</v>
      </c>
      <c r="B81" s="0" t="s">
        <v>80</v>
      </c>
      <c r="C81" s="0" t="n">
        <v>6351</v>
      </c>
      <c r="D81" s="10" t="n">
        <v>5000</v>
      </c>
      <c r="F81" s="48"/>
    </row>
    <row r="82" customFormat="false" ht="12.75" hidden="true" customHeight="false" outlineLevel="0" collapsed="false">
      <c r="A82" s="39" t="s">
        <v>72</v>
      </c>
      <c r="B82" s="0" t="s">
        <v>80</v>
      </c>
      <c r="C82" s="0" t="n">
        <v>6351</v>
      </c>
      <c r="D82" s="10" t="n">
        <v>10000</v>
      </c>
      <c r="F82" s="48"/>
    </row>
    <row r="83" customFormat="false" ht="12.75" hidden="true" customHeight="false" outlineLevel="0" collapsed="false">
      <c r="D83" s="10"/>
      <c r="F83" s="48"/>
    </row>
    <row r="84" customFormat="false" ht="12.75" hidden="false" customHeight="false" outlineLevel="0" collapsed="false">
      <c r="D84" s="10"/>
      <c r="F84" s="11"/>
    </row>
    <row r="85" customFormat="false" ht="12.75" hidden="false" customHeight="false" outlineLevel="0" collapsed="false">
      <c r="D85" s="10"/>
      <c r="F85" s="11"/>
    </row>
    <row r="86" customFormat="false" ht="12.75" hidden="false" customHeight="false" outlineLevel="0" collapsed="false">
      <c r="D86" s="10"/>
      <c r="F86" s="11"/>
    </row>
  </sheetData>
  <mergeCells count="1">
    <mergeCell ref="F81:F83"/>
  </mergeCells>
  <printOptions headings="false" gridLines="false" gridLinesSet="true" horizontalCentered="true" verticalCentered="true"/>
  <pageMargins left="0.5" right="0.5" top="0.25" bottom="0.2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2" manualBreakCount="2">
    <brk id="27" man="true" max="16383" min="0"/>
    <brk id="61" man="true" max="16383" min="0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1999-06-11T15:37:23Z</dcterms:created>
  <dc:creator>tkotrla</dc:creator>
  <dc:description/>
  <dc:language>en-US</dc:language>
  <cp:lastModifiedBy>Royal B. Edmonson</cp:lastModifiedBy>
  <cp:lastPrinted>2000-08-18T09:57:33Z</cp:lastPrinted>
  <cp:revision>0</cp:revision>
  <dc:subject/>
  <dc:title/>
</cp:coreProperties>
</file>