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location" sheetId="1" state="visible" r:id="rId3"/>
    <sheet name="DETM-OBA" sheetId="2" state="visible" r:id="rId4"/>
    <sheet name="DETM-Receipts" sheetId="3" state="visible" r:id="rId5"/>
    <sheet name="PPL-OBA" sheetId="4" state="visible" r:id="rId6"/>
    <sheet name="PPL-Receipts" sheetId="5" state="visible" r:id="rId7"/>
  </sheets>
  <definedNames>
    <definedName function="false" hidden="false" localSheetId="0" name="_xlnm.Print_Area" vbProcedure="false">Allocation!$A$1:$AB$43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<sst xmlns="http://schemas.openxmlformats.org/spreadsheetml/2006/main" count="224" uniqueCount="46">
  <si>
    <t xml:space="preserve">Citizens Arizona Gas</t>
  </si>
  <si>
    <t xml:space="preserve">Balance Tracking Report</t>
  </si>
  <si>
    <t xml:space="preserve">Imbalance Between Citizens Receipts and Deliveries</t>
  </si>
  <si>
    <t xml:space="preserve">Plant Inlet from Transwestern</t>
  </si>
  <si>
    <t xml:space="preserve">Plant Inlet from El Paso</t>
  </si>
  <si>
    <t xml:space="preserve">Total</t>
  </si>
  <si>
    <t xml:space="preserve">Physical Imabalance</t>
  </si>
  <si>
    <t xml:space="preserve">Delivery Allocation</t>
  </si>
  <si>
    <t xml:space="preserve">Pipeline Allocation to Shippers</t>
  </si>
  <si>
    <t xml:space="preserve">Net Del. Alloc.</t>
  </si>
  <si>
    <t xml:space="preserve">Scheduled</t>
  </si>
  <si>
    <t xml:space="preserve">Day</t>
  </si>
  <si>
    <t xml:space="preserve">Cummulative</t>
  </si>
  <si>
    <t xml:space="preserve">Dth</t>
  </si>
  <si>
    <t xml:space="preserve">DETM (Dth)</t>
  </si>
  <si>
    <t xml:space="preserve">PPL (Dth)</t>
  </si>
  <si>
    <t xml:space="preserve">Mcf</t>
  </si>
  <si>
    <t xml:space="preserve">Btu</t>
  </si>
  <si>
    <t xml:space="preserve">DETM</t>
  </si>
  <si>
    <t xml:space="preserve">PPL</t>
  </si>
  <si>
    <t xml:space="preserve">TW</t>
  </si>
  <si>
    <t xml:space="preserve">EPNG</t>
  </si>
  <si>
    <t xml:space="preserve">Customer:</t>
  </si>
  <si>
    <t xml:space="preserve">Duke Energy Trading &amp; Marketing</t>
  </si>
  <si>
    <t xml:space="preserve">Transwestern Lateral</t>
  </si>
  <si>
    <t xml:space="preserve">El Paso Lateral</t>
  </si>
  <si>
    <t xml:space="preserve">Imbalance</t>
  </si>
  <si>
    <t xml:space="preserve">Rec. from TW</t>
  </si>
  <si>
    <t xml:space="preserve">Scheduled Receipts</t>
  </si>
  <si>
    <t xml:space="preserve">Daily</t>
  </si>
  <si>
    <t xml:space="preserve">Rec. from EP</t>
  </si>
  <si>
    <t xml:space="preserve">Beginning Bal.</t>
  </si>
  <si>
    <t xml:space="preserve">(+due pipeline/-due Duke)</t>
  </si>
  <si>
    <t xml:space="preserve">Month Of:  August-01</t>
  </si>
  <si>
    <t xml:space="preserve">Daily </t>
  </si>
  <si>
    <t xml:space="preserve">Month</t>
  </si>
  <si>
    <t xml:space="preserve">To-Date</t>
  </si>
  <si>
    <t xml:space="preserve">Agr. #</t>
  </si>
  <si>
    <t xml:space="preserve">Arg. #</t>
  </si>
  <si>
    <t xml:space="preserve">PP&amp;L</t>
  </si>
  <si>
    <t xml:space="preserve">Month:</t>
  </si>
  <si>
    <t xml:space="preserve">Alloc. Del.</t>
  </si>
  <si>
    <t xml:space="preserve">Oper. Alloc.</t>
  </si>
  <si>
    <t xml:space="preserve">Total Alloc.</t>
  </si>
  <si>
    <t xml:space="preserve">(+due Pipeline/-due PPL)</t>
  </si>
  <si>
    <t xml:space="preserve">Month Of: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</si>
</sst>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mm\-yy"/>
    <numFmt numFmtId="166" formatCode="mmmm\-yy"/>
    <numFmt numFmtId="167" formatCode="[$-409]d\-mmm"/>
    <numFmt numFmtId="168" formatCode="_(* #,##0.00_);_(* \(#,##0.00\);_(* \-??_);_(@_)"/>
    <numFmt numFmtId="169" formatCode="_(* #,##0_);_(* \(#,##0\);_(* \-??_);_(@_)"/>
    <numFmt numFmtId="170" formatCode="_(* #,##0.0000_);_(* \(#,##0.0000\);_(* \-??_);_(@_)"/>
    <numFmt numFmtId="171" formatCode="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3366FF"/>
      <name val="Arial"/>
      <family val="2"/>
    </font>
    <font>
      <b val="true"/>
      <sz val="12"/>
      <name val="Arial"/>
      <family val="2"/>
    </font>
    <font>
      <b val="true"/>
      <sz val="11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CCCC"/>
        <bgColor rgb="FF00CCFF"/>
      </patternFill>
    </fill>
    <fill>
      <patternFill patternType="solid">
        <fgColor rgb="FFFFFF00"/>
        <bgColor rgb="FFFFFF00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3" borderId="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1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11.99"/>
    <col collapsed="false" customWidth="true" hidden="false" outlineLevel="0" max="4" min="4" style="0" width="11.56"/>
    <col collapsed="false" customWidth="true" hidden="false" outlineLevel="0" max="5" min="5" style="0" width="15.7"/>
    <col collapsed="false" customWidth="true" hidden="false" outlineLevel="0" max="6" min="6" style="0" width="14.14"/>
    <col collapsed="false" customWidth="true" hidden="false" outlineLevel="0" max="7" min="7" style="0" width="13.14"/>
    <col collapsed="false" customWidth="true" hidden="false" outlineLevel="0" max="8" min="8" style="0" width="4.28"/>
    <col collapsed="false" customWidth="true" hidden="false" outlineLevel="0" max="9" min="9" style="0" width="9.28"/>
    <col collapsed="false" customWidth="true" hidden="false" outlineLevel="0" max="11" min="11" style="0" width="9.85"/>
    <col collapsed="false" customWidth="true" hidden="false" outlineLevel="0" max="12" min="12" style="0" width="11.56"/>
    <col collapsed="false" customWidth="true" hidden="false" outlineLevel="0" max="13" min="13" style="0" width="11.7"/>
    <col collapsed="false" customWidth="true" hidden="false" outlineLevel="0" max="14" min="14" style="0" width="12.56"/>
    <col collapsed="false" customWidth="true" hidden="false" outlineLevel="0" max="15" min="15" style="0" width="1.99"/>
    <col collapsed="false" customWidth="true" hidden="false" outlineLevel="0" max="16" min="16" style="0" width="11.7"/>
    <col collapsed="false" customWidth="true" hidden="false" outlineLevel="0" max="17" min="17" style="0" width="11.13"/>
    <col collapsed="false" customWidth="true" hidden="false" outlineLevel="0" max="18" min="18" style="0" width="11.85"/>
    <col collapsed="false" customWidth="true" hidden="false" outlineLevel="0" max="19" min="19" style="0" width="12.14"/>
    <col collapsed="false" customWidth="true" hidden="false" outlineLevel="0" max="20" min="20" style="0" width="2.7"/>
    <col collapsed="false" customWidth="true" hidden="false" outlineLevel="0" max="21" min="21" style="0" width="11.42"/>
    <col collapsed="false" customWidth="true" hidden="false" outlineLevel="0" max="22" min="22" style="0" width="10.99"/>
    <col collapsed="false" customWidth="true" hidden="false" outlineLevel="0" max="23" min="23" style="0" width="10.28"/>
    <col collapsed="false" customWidth="true" hidden="false" outlineLevel="0" max="26" min="24" style="0" width="9.28"/>
    <col collapsed="false" customWidth="true" hidden="false" outlineLevel="0" max="27" min="27" style="0" width="10.85"/>
    <col collapsed="false" customWidth="true" hidden="false" outlineLevel="0" max="28" min="28" style="0" width="9.28"/>
  </cols>
  <sheetData>
    <row r="1" customFormat="false" ht="12.75" hidden="false" customHeight="false" outlineLevel="0" collapsed="false">
      <c r="B1" s="1" t="s">
        <v>0</v>
      </c>
      <c r="C1" s="1"/>
    </row>
    <row r="2" customFormat="false" ht="12.75" hidden="false" customHeight="false" outlineLevel="0" collapsed="false">
      <c r="B2" s="1" t="s">
        <v>1</v>
      </c>
      <c r="C2" s="1"/>
      <c r="I2" s="2" t="n">
        <v>37165</v>
      </c>
    </row>
    <row r="3" customFormat="false" ht="12.75" hidden="false" customHeight="false" outlineLevel="0" collapsed="false">
      <c r="B3" s="1" t="s">
        <v>2</v>
      </c>
      <c r="C3" s="1"/>
      <c r="E3" s="3"/>
      <c r="F3" s="4"/>
      <c r="G3" s="5"/>
    </row>
    <row r="5" customFormat="false" ht="12.75" hidden="false" customHeight="false" outlineLevel="0" collapsed="false">
      <c r="B5" s="1" t="s">
        <v>3</v>
      </c>
      <c r="I5" s="1" t="s">
        <v>4</v>
      </c>
      <c r="P5" s="1" t="s">
        <v>5</v>
      </c>
    </row>
    <row r="6" customFormat="false" ht="12.75" hidden="false" customHeight="false" outlineLevel="0" collapsed="false">
      <c r="E6" s="6"/>
      <c r="F6" s="7" t="s">
        <v>6</v>
      </c>
      <c r="G6" s="7"/>
      <c r="L6" s="8"/>
      <c r="M6" s="7" t="s">
        <v>6</v>
      </c>
      <c r="N6" s="7"/>
      <c r="Q6" s="8"/>
      <c r="R6" s="7" t="s">
        <v>6</v>
      </c>
      <c r="S6" s="7"/>
      <c r="U6" s="9" t="s">
        <v>7</v>
      </c>
      <c r="V6" s="9"/>
      <c r="W6" s="9" t="s">
        <v>8</v>
      </c>
      <c r="X6" s="9"/>
      <c r="Y6" s="9"/>
      <c r="Z6" s="9"/>
      <c r="AA6" s="9" t="s">
        <v>9</v>
      </c>
      <c r="AB6" s="9"/>
    </row>
    <row r="7" customFormat="false" ht="12.75" hidden="false" customHeight="false" outlineLevel="0" collapsed="false">
      <c r="B7" s="10" t="s">
        <v>5</v>
      </c>
      <c r="C7" s="10"/>
      <c r="D7" s="10"/>
      <c r="E7" s="11" t="s">
        <v>10</v>
      </c>
      <c r="F7" s="12" t="s">
        <v>11</v>
      </c>
      <c r="G7" s="7" t="s">
        <v>12</v>
      </c>
      <c r="I7" s="10" t="s">
        <v>5</v>
      </c>
      <c r="J7" s="10"/>
      <c r="K7" s="10"/>
      <c r="L7" s="12" t="s">
        <v>10</v>
      </c>
      <c r="M7" s="12" t="s">
        <v>11</v>
      </c>
      <c r="N7" s="7" t="s">
        <v>12</v>
      </c>
      <c r="O7" s="13"/>
      <c r="P7" s="14"/>
      <c r="Q7" s="12" t="s">
        <v>10</v>
      </c>
      <c r="R7" s="12" t="s">
        <v>11</v>
      </c>
      <c r="S7" s="7" t="s">
        <v>12</v>
      </c>
      <c r="U7" s="15" t="s">
        <v>13</v>
      </c>
      <c r="V7" s="15"/>
      <c r="W7" s="9" t="s">
        <v>14</v>
      </c>
      <c r="X7" s="9"/>
      <c r="Y7" s="9" t="s">
        <v>15</v>
      </c>
      <c r="Z7" s="9"/>
      <c r="AA7" s="9" t="s">
        <v>13</v>
      </c>
      <c r="AB7" s="9"/>
    </row>
    <row r="8" customFormat="false" ht="12.75" hidden="false" customHeight="false" outlineLevel="0" collapsed="false">
      <c r="A8" s="16" t="s">
        <v>11</v>
      </c>
      <c r="B8" s="17" t="s">
        <v>16</v>
      </c>
      <c r="C8" s="14" t="s">
        <v>17</v>
      </c>
      <c r="D8" s="18" t="s">
        <v>13</v>
      </c>
      <c r="E8" s="19" t="s">
        <v>13</v>
      </c>
      <c r="F8" s="20" t="s">
        <v>13</v>
      </c>
      <c r="G8" s="21" t="s">
        <v>13</v>
      </c>
      <c r="I8" s="10" t="s">
        <v>16</v>
      </c>
      <c r="J8" s="18" t="s">
        <v>17</v>
      </c>
      <c r="K8" s="18" t="s">
        <v>13</v>
      </c>
      <c r="L8" s="19" t="s">
        <v>13</v>
      </c>
      <c r="M8" s="20" t="s">
        <v>13</v>
      </c>
      <c r="N8" s="21" t="s">
        <v>13</v>
      </c>
      <c r="O8" s="13"/>
      <c r="P8" s="14" t="s">
        <v>13</v>
      </c>
      <c r="Q8" s="22" t="s">
        <v>13</v>
      </c>
      <c r="R8" s="20" t="s">
        <v>13</v>
      </c>
      <c r="S8" s="21" t="s">
        <v>13</v>
      </c>
      <c r="U8" s="23" t="s">
        <v>18</v>
      </c>
      <c r="V8" s="22" t="s">
        <v>19</v>
      </c>
      <c r="W8" s="24" t="s">
        <v>20</v>
      </c>
      <c r="X8" s="25" t="s">
        <v>21</v>
      </c>
      <c r="Y8" s="24" t="s">
        <v>20</v>
      </c>
      <c r="Z8" s="25" t="s">
        <v>21</v>
      </c>
      <c r="AA8" s="24" t="s">
        <v>18</v>
      </c>
      <c r="AB8" s="25" t="s">
        <v>19</v>
      </c>
    </row>
    <row r="9" customFormat="false" ht="12.75" hidden="false" customHeight="false" outlineLevel="0" collapsed="false">
      <c r="A9" s="16" t="n">
        <v>1</v>
      </c>
      <c r="B9" s="26" t="n">
        <v>-91907</v>
      </c>
      <c r="C9" s="27" t="n">
        <v>1.017</v>
      </c>
      <c r="D9" s="28" t="n">
        <f aca="false">ROUND(B9*C9,0)</f>
        <v>-93469</v>
      </c>
      <c r="E9" s="29" t="n">
        <f aca="false">'DETM-Receipts'!N8+'PPL-Receipts'!H8</f>
        <v>90000</v>
      </c>
      <c r="F9" s="28" t="n">
        <f aca="false">D9+E9</f>
        <v>-3469</v>
      </c>
      <c r="G9" s="30" t="n">
        <f aca="false">F9</f>
        <v>-3469</v>
      </c>
      <c r="H9" s="31"/>
      <c r="I9" s="26"/>
      <c r="J9" s="27" t="n">
        <v>1.014</v>
      </c>
      <c r="K9" s="28" t="n">
        <f aca="false">ROUND(I9*J9,0)</f>
        <v>0</v>
      </c>
      <c r="L9" s="32" t="n">
        <f aca="false">'DETM-Receipts'!AC8+'PPL-Receipts'!Q8</f>
        <v>0</v>
      </c>
      <c r="M9" s="32" t="n">
        <f aca="false">K9+L9</f>
        <v>0</v>
      </c>
      <c r="N9" s="30" t="n">
        <f aca="false">M9</f>
        <v>0</v>
      </c>
      <c r="O9" s="28"/>
      <c r="P9" s="33" t="n">
        <f aca="false">D9+K9</f>
        <v>-93469</v>
      </c>
      <c r="Q9" s="33" t="n">
        <f aca="false">E9+L9</f>
        <v>90000</v>
      </c>
      <c r="R9" s="32" t="n">
        <f aca="false">P9+Q9</f>
        <v>-3469</v>
      </c>
      <c r="S9" s="30" t="n">
        <f aca="false">R9</f>
        <v>-3469</v>
      </c>
      <c r="U9" s="32" t="n">
        <f aca="false">P9</f>
        <v>-93469</v>
      </c>
      <c r="V9" s="34" t="n">
        <f aca="false">P9-U9</f>
        <v>0</v>
      </c>
      <c r="W9" s="0" t="n">
        <v>93082</v>
      </c>
      <c r="AA9" s="35" t="n">
        <f aca="false">U9+W9+X9</f>
        <v>-387</v>
      </c>
      <c r="AB9" s="35" t="n">
        <f aca="false">V9-Y9-Z9</f>
        <v>0</v>
      </c>
    </row>
    <row r="10" customFormat="false" ht="12.75" hidden="false" customHeight="false" outlineLevel="0" collapsed="false">
      <c r="A10" s="0" t="n">
        <f aca="false">A9+1</f>
        <v>2</v>
      </c>
      <c r="B10" s="26" t="n">
        <v>-72877</v>
      </c>
      <c r="C10" s="27" t="n">
        <v>1.017</v>
      </c>
      <c r="D10" s="28" t="n">
        <f aca="false">ROUND(B10*C10,0)</f>
        <v>-74116</v>
      </c>
      <c r="E10" s="36" t="n">
        <f aca="false">'DETM-Receipts'!N9+'PPL-Receipts'!H9</f>
        <v>56575</v>
      </c>
      <c r="F10" s="28" t="n">
        <f aca="false">D10+E10</f>
        <v>-17541</v>
      </c>
      <c r="G10" s="37" t="n">
        <f aca="false">G9+F10</f>
        <v>-21010</v>
      </c>
      <c r="H10" s="31"/>
      <c r="I10" s="26"/>
      <c r="J10" s="27" t="n">
        <v>1.014</v>
      </c>
      <c r="K10" s="28" t="n">
        <f aca="false">ROUND(I10*J10,0)</f>
        <v>0</v>
      </c>
      <c r="L10" s="33" t="n">
        <f aca="false">'DETM-Receipts'!AC9+'PPL-Receipts'!Q9</f>
        <v>0</v>
      </c>
      <c r="M10" s="32" t="n">
        <f aca="false">K10+L10</f>
        <v>0</v>
      </c>
      <c r="N10" s="37" t="n">
        <f aca="false">N9+M10</f>
        <v>0</v>
      </c>
      <c r="O10" s="28"/>
      <c r="P10" s="33" t="n">
        <f aca="false">D10+K10</f>
        <v>-74116</v>
      </c>
      <c r="Q10" s="33" t="n">
        <f aca="false">E10+L10</f>
        <v>56575</v>
      </c>
      <c r="R10" s="32" t="n">
        <f aca="false">P10+Q10</f>
        <v>-17541</v>
      </c>
      <c r="S10" s="37" t="n">
        <f aca="false">S9+R10</f>
        <v>-21010</v>
      </c>
      <c r="U10" s="32" t="n">
        <f aca="false">P10</f>
        <v>-74116</v>
      </c>
      <c r="V10" s="34" t="n">
        <f aca="false">P10-U10</f>
        <v>0</v>
      </c>
      <c r="W10" s="0" t="n">
        <v>73789</v>
      </c>
      <c r="AA10" s="35" t="n">
        <f aca="false">U10+W10+X10</f>
        <v>-327</v>
      </c>
      <c r="AB10" s="35" t="n">
        <f aca="false">V10-Y10-Z10</f>
        <v>0</v>
      </c>
    </row>
    <row r="11" customFormat="false" ht="12.75" hidden="false" customHeight="false" outlineLevel="0" collapsed="false">
      <c r="A11" s="0" t="n">
        <f aca="false">A10+1</f>
        <v>3</v>
      </c>
      <c r="B11" s="26" t="n">
        <v>-66212</v>
      </c>
      <c r="C11" s="27" t="n">
        <v>1.017</v>
      </c>
      <c r="D11" s="28" t="n">
        <f aca="false">ROUND(B11*C11,0)</f>
        <v>-67338</v>
      </c>
      <c r="E11" s="36" t="n">
        <f aca="false">'DETM-Receipts'!N10+'PPL-Receipts'!H10</f>
        <v>74975</v>
      </c>
      <c r="F11" s="28" t="n">
        <f aca="false">D11+E11</f>
        <v>7637</v>
      </c>
      <c r="G11" s="37" t="n">
        <f aca="false">G10+F11</f>
        <v>-13373</v>
      </c>
      <c r="H11" s="31"/>
      <c r="I11" s="26"/>
      <c r="J11" s="27" t="n">
        <v>1.014</v>
      </c>
      <c r="K11" s="28" t="n">
        <f aca="false">ROUND(I11*J11,0)</f>
        <v>0</v>
      </c>
      <c r="L11" s="33" t="n">
        <f aca="false">'DETM-Receipts'!AC10+'PPL-Receipts'!Q10</f>
        <v>0</v>
      </c>
      <c r="M11" s="32" t="n">
        <f aca="false">K11+L11</f>
        <v>0</v>
      </c>
      <c r="N11" s="37" t="n">
        <f aca="false">N10+M11</f>
        <v>0</v>
      </c>
      <c r="O11" s="28"/>
      <c r="P11" s="33" t="n">
        <f aca="false">D11+K11</f>
        <v>-67338</v>
      </c>
      <c r="Q11" s="33" t="n">
        <f aca="false">E11+L11</f>
        <v>74975</v>
      </c>
      <c r="R11" s="32" t="n">
        <f aca="false">P11+Q11</f>
        <v>7637</v>
      </c>
      <c r="S11" s="37" t="n">
        <f aca="false">S10+R11</f>
        <v>-13373</v>
      </c>
      <c r="U11" s="32" t="n">
        <f aca="false">P11</f>
        <v>-67338</v>
      </c>
      <c r="V11" s="34" t="n">
        <f aca="false">P11-U11</f>
        <v>0</v>
      </c>
      <c r="W11" s="0" t="n">
        <v>67333</v>
      </c>
      <c r="AA11" s="35" t="n">
        <f aca="false">U11+W11+X11</f>
        <v>-5</v>
      </c>
      <c r="AB11" s="35" t="n">
        <f aca="false">V11-Y11-Z11</f>
        <v>0</v>
      </c>
    </row>
    <row r="12" customFormat="false" ht="12.75" hidden="false" customHeight="false" outlineLevel="0" collapsed="false">
      <c r="A12" s="0" t="n">
        <f aca="false">A11+1</f>
        <v>4</v>
      </c>
      <c r="B12" s="26" t="n">
        <v>-74784</v>
      </c>
      <c r="C12" s="27" t="n">
        <v>1.017</v>
      </c>
      <c r="D12" s="28" t="n">
        <f aca="false">ROUND(B12*C12,0)</f>
        <v>-76055</v>
      </c>
      <c r="E12" s="36" t="n">
        <f aca="false">'DETM-Receipts'!N11+'PPL-Receipts'!H11</f>
        <v>80000</v>
      </c>
      <c r="F12" s="28" t="n">
        <f aca="false">D12+E12</f>
        <v>3945</v>
      </c>
      <c r="G12" s="37" t="n">
        <f aca="false">G11+F12</f>
        <v>-9428</v>
      </c>
      <c r="H12" s="31"/>
      <c r="I12" s="26"/>
      <c r="J12" s="27" t="n">
        <v>1.014</v>
      </c>
      <c r="K12" s="28" t="n">
        <f aca="false">ROUND(I12*J12,0)</f>
        <v>0</v>
      </c>
      <c r="L12" s="33" t="n">
        <f aca="false">'DETM-Receipts'!AC11+'PPL-Receipts'!Q11</f>
        <v>0</v>
      </c>
      <c r="M12" s="32" t="n">
        <f aca="false">K12+L12</f>
        <v>0</v>
      </c>
      <c r="N12" s="37" t="n">
        <f aca="false">N11+M12</f>
        <v>0</v>
      </c>
      <c r="O12" s="28"/>
      <c r="P12" s="33" t="n">
        <f aca="false">D12+K12</f>
        <v>-76055</v>
      </c>
      <c r="Q12" s="33" t="n">
        <f aca="false">E12+L12</f>
        <v>80000</v>
      </c>
      <c r="R12" s="32" t="n">
        <f aca="false">P12+Q12</f>
        <v>3945</v>
      </c>
      <c r="S12" s="37" t="n">
        <f aca="false">S11+R12</f>
        <v>-9428</v>
      </c>
      <c r="U12" s="32" t="n">
        <f aca="false">P12</f>
        <v>-76055</v>
      </c>
      <c r="V12" s="34" t="n">
        <f aca="false">P12-U12</f>
        <v>0</v>
      </c>
      <c r="W12" s="0" t="n">
        <v>76510</v>
      </c>
      <c r="AA12" s="35" t="n">
        <f aca="false">U12+W12+X12</f>
        <v>455</v>
      </c>
      <c r="AB12" s="35" t="n">
        <f aca="false">V12-Y12-Z12</f>
        <v>0</v>
      </c>
    </row>
    <row r="13" customFormat="false" ht="12.75" hidden="false" customHeight="false" outlineLevel="0" collapsed="false">
      <c r="A13" s="0" t="n">
        <f aca="false">A12+1</f>
        <v>5</v>
      </c>
      <c r="B13" s="26" t="n">
        <v>-77600</v>
      </c>
      <c r="C13" s="27" t="n">
        <v>1.017</v>
      </c>
      <c r="D13" s="28" t="n">
        <f aca="false">ROUND(B13*C13,0)</f>
        <v>-78919</v>
      </c>
      <c r="E13" s="36" t="n">
        <f aca="false">'DETM-Receipts'!N12+'PPL-Receipts'!H12</f>
        <v>70000</v>
      </c>
      <c r="F13" s="28" t="n">
        <f aca="false">D13+E13</f>
        <v>-8919</v>
      </c>
      <c r="G13" s="37" t="n">
        <f aca="false">G12+F13</f>
        <v>-18347</v>
      </c>
      <c r="H13" s="31"/>
      <c r="I13" s="26"/>
      <c r="J13" s="27" t="n">
        <v>1.014</v>
      </c>
      <c r="K13" s="28" t="n">
        <f aca="false">ROUND(I13*J13,0)</f>
        <v>0</v>
      </c>
      <c r="L13" s="33" t="n">
        <f aca="false">'DETM-Receipts'!AC12+'PPL-Receipts'!Q12</f>
        <v>0</v>
      </c>
      <c r="M13" s="32" t="n">
        <f aca="false">K13+L13</f>
        <v>0</v>
      </c>
      <c r="N13" s="37" t="n">
        <f aca="false">N12+M13</f>
        <v>0</v>
      </c>
      <c r="O13" s="28"/>
      <c r="P13" s="33" t="n">
        <f aca="false">D13+K13</f>
        <v>-78919</v>
      </c>
      <c r="Q13" s="33" t="n">
        <f aca="false">E13+L13</f>
        <v>70000</v>
      </c>
      <c r="R13" s="32" t="n">
        <f aca="false">P13+Q13</f>
        <v>-8919</v>
      </c>
      <c r="S13" s="37" t="n">
        <f aca="false">S12+R13</f>
        <v>-18347</v>
      </c>
      <c r="U13" s="32" t="n">
        <f aca="false">P13</f>
        <v>-78919</v>
      </c>
      <c r="V13" s="34" t="n">
        <f aca="false">P13-U13</f>
        <v>0</v>
      </c>
      <c r="W13" s="0" t="n">
        <v>79372</v>
      </c>
      <c r="AA13" s="35" t="n">
        <f aca="false">U13+W13+X13</f>
        <v>453</v>
      </c>
      <c r="AB13" s="35" t="n">
        <f aca="false">V13-Y13-Z13</f>
        <v>0</v>
      </c>
    </row>
    <row r="14" customFormat="false" ht="12.75" hidden="false" customHeight="false" outlineLevel="0" collapsed="false">
      <c r="A14" s="0" t="n">
        <f aca="false">A13+1</f>
        <v>6</v>
      </c>
      <c r="B14" s="26" t="n">
        <v>-81189</v>
      </c>
      <c r="C14" s="27" t="n">
        <v>1.017</v>
      </c>
      <c r="D14" s="28" t="n">
        <f aca="false">ROUND(B14*C14,0)</f>
        <v>-82569</v>
      </c>
      <c r="E14" s="36" t="n">
        <f aca="false">'DETM-Receipts'!N13+'PPL-Receipts'!H13</f>
        <v>79999</v>
      </c>
      <c r="F14" s="28" t="n">
        <f aca="false">D14+E14</f>
        <v>-2570</v>
      </c>
      <c r="G14" s="37" t="n">
        <f aca="false">G13+F14</f>
        <v>-20917</v>
      </c>
      <c r="H14" s="31"/>
      <c r="I14" s="26"/>
      <c r="J14" s="27" t="n">
        <v>1.014</v>
      </c>
      <c r="K14" s="28" t="n">
        <f aca="false">ROUND(I14*J14,0)</f>
        <v>0</v>
      </c>
      <c r="L14" s="33" t="n">
        <f aca="false">'DETM-Receipts'!AC13+'PPL-Receipts'!Q13</f>
        <v>0</v>
      </c>
      <c r="M14" s="32" t="n">
        <f aca="false">K14+L14</f>
        <v>0</v>
      </c>
      <c r="N14" s="37" t="n">
        <f aca="false">N13+M14</f>
        <v>0</v>
      </c>
      <c r="O14" s="28"/>
      <c r="P14" s="33" t="n">
        <f aca="false">D14+K14</f>
        <v>-82569</v>
      </c>
      <c r="Q14" s="33" t="n">
        <f aca="false">E14+L14</f>
        <v>79999</v>
      </c>
      <c r="R14" s="32" t="n">
        <f aca="false">P14+Q14</f>
        <v>-2570</v>
      </c>
      <c r="S14" s="37" t="n">
        <f aca="false">S13+R14</f>
        <v>-20917</v>
      </c>
      <c r="U14" s="32" t="n">
        <f aca="false">P14</f>
        <v>-82569</v>
      </c>
      <c r="V14" s="34" t="n">
        <f aca="false">P14-U14</f>
        <v>0</v>
      </c>
      <c r="W14" s="0" t="n">
        <v>82768</v>
      </c>
      <c r="AA14" s="35" t="n">
        <f aca="false">U14+W14+X14</f>
        <v>199</v>
      </c>
      <c r="AB14" s="35" t="n">
        <f aca="false">V14-Y14-Z14</f>
        <v>0</v>
      </c>
    </row>
    <row r="15" customFormat="false" ht="12.75" hidden="false" customHeight="false" outlineLevel="0" collapsed="false">
      <c r="A15" s="0" t="n">
        <f aca="false">A14+1</f>
        <v>7</v>
      </c>
      <c r="B15" s="26" t="n">
        <v>-77463</v>
      </c>
      <c r="C15" s="27" t="n">
        <v>1.017</v>
      </c>
      <c r="D15" s="28" t="n">
        <f aca="false">ROUND(B15*C15,0)</f>
        <v>-78780</v>
      </c>
      <c r="E15" s="36" t="n">
        <f aca="false">'DETM-Receipts'!N14+'PPL-Receipts'!H14</f>
        <v>69936</v>
      </c>
      <c r="F15" s="28" t="n">
        <f aca="false">D15+E15</f>
        <v>-8844</v>
      </c>
      <c r="G15" s="37" t="n">
        <f aca="false">G14+F15</f>
        <v>-29761</v>
      </c>
      <c r="H15" s="31"/>
      <c r="I15" s="26"/>
      <c r="J15" s="27" t="n">
        <v>1.014</v>
      </c>
      <c r="K15" s="28" t="n">
        <f aca="false">ROUND(I15*J15,0)</f>
        <v>0</v>
      </c>
      <c r="L15" s="33" t="n">
        <f aca="false">'DETM-Receipts'!AC14+'PPL-Receipts'!Q14</f>
        <v>0</v>
      </c>
      <c r="M15" s="32" t="n">
        <f aca="false">K15+L15</f>
        <v>0</v>
      </c>
      <c r="N15" s="37" t="n">
        <f aca="false">N14+M15</f>
        <v>0</v>
      </c>
      <c r="O15" s="28"/>
      <c r="P15" s="33" t="n">
        <f aca="false">D15+K15</f>
        <v>-78780</v>
      </c>
      <c r="Q15" s="33" t="n">
        <f aca="false">E15+L15</f>
        <v>69936</v>
      </c>
      <c r="R15" s="32" t="n">
        <f aca="false">P15+Q15</f>
        <v>-8844</v>
      </c>
      <c r="S15" s="37" t="n">
        <f aca="false">S14+R15</f>
        <v>-29761</v>
      </c>
      <c r="U15" s="32" t="n">
        <f aca="false">P15</f>
        <v>-78780</v>
      </c>
      <c r="V15" s="34" t="n">
        <f aca="false">P15-U15</f>
        <v>0</v>
      </c>
      <c r="W15" s="0" t="n">
        <v>78642</v>
      </c>
      <c r="AA15" s="35" t="n">
        <f aca="false">U15+W15+X15</f>
        <v>-138</v>
      </c>
      <c r="AB15" s="35" t="n">
        <f aca="false">V15-Y15-Z15</f>
        <v>0</v>
      </c>
    </row>
    <row r="16" customFormat="false" ht="12.75" hidden="false" customHeight="false" outlineLevel="0" collapsed="false">
      <c r="A16" s="0" t="n">
        <f aca="false">A15+1</f>
        <v>8</v>
      </c>
      <c r="B16" s="26" t="n">
        <v>-1022</v>
      </c>
      <c r="C16" s="27" t="n">
        <v>1.017</v>
      </c>
      <c r="D16" s="28" t="n">
        <f aca="false">ROUND(B16*C16,0)</f>
        <v>-1039</v>
      </c>
      <c r="E16" s="36" t="n">
        <f aca="false">'DETM-Receipts'!N15+'PPL-Receipts'!H15</f>
        <v>0</v>
      </c>
      <c r="F16" s="28" t="n">
        <f aca="false">D16+E16</f>
        <v>-1039</v>
      </c>
      <c r="G16" s="37" t="n">
        <f aca="false">G15+F16</f>
        <v>-30800</v>
      </c>
      <c r="H16" s="31"/>
      <c r="I16" s="26"/>
      <c r="J16" s="27" t="n">
        <v>1.014</v>
      </c>
      <c r="K16" s="28" t="n">
        <f aca="false">ROUND(I16*J16,0)</f>
        <v>0</v>
      </c>
      <c r="L16" s="33" t="n">
        <f aca="false">'DETM-Receipts'!AC15+'PPL-Receipts'!Q15</f>
        <v>0</v>
      </c>
      <c r="M16" s="32" t="n">
        <f aca="false">K16+L16</f>
        <v>0</v>
      </c>
      <c r="N16" s="37" t="n">
        <f aca="false">N15+M16</f>
        <v>0</v>
      </c>
      <c r="O16" s="28"/>
      <c r="P16" s="33" t="n">
        <f aca="false">D16+K16</f>
        <v>-1039</v>
      </c>
      <c r="Q16" s="33" t="n">
        <f aca="false">E16+L16</f>
        <v>0</v>
      </c>
      <c r="R16" s="32" t="n">
        <f aca="false">P16+Q16</f>
        <v>-1039</v>
      </c>
      <c r="S16" s="37" t="n">
        <f aca="false">S15+R16</f>
        <v>-30800</v>
      </c>
      <c r="U16" s="32" t="n">
        <f aca="false">P16</f>
        <v>-1039</v>
      </c>
      <c r="V16" s="34" t="n">
        <f aca="false">P16-U16</f>
        <v>0</v>
      </c>
      <c r="W16" s="0" t="n">
        <v>966</v>
      </c>
      <c r="AA16" s="35" t="n">
        <f aca="false">U16+W16+X16</f>
        <v>-73</v>
      </c>
      <c r="AB16" s="35" t="n">
        <f aca="false">V16-Y16-Z16</f>
        <v>0</v>
      </c>
    </row>
    <row r="17" customFormat="false" ht="12.75" hidden="false" customHeight="false" outlineLevel="0" collapsed="false">
      <c r="A17" s="0" t="n">
        <f aca="false">A16+1</f>
        <v>9</v>
      </c>
      <c r="B17" s="26" t="n">
        <v>-22383</v>
      </c>
      <c r="C17" s="27" t="n">
        <v>1.017</v>
      </c>
      <c r="D17" s="28" t="n">
        <f aca="false">ROUND(B17*C17,0)</f>
        <v>-22764</v>
      </c>
      <c r="E17" s="36" t="n">
        <f aca="false">'DETM-Receipts'!N16+'PPL-Receipts'!H16</f>
        <v>31875</v>
      </c>
      <c r="F17" s="28" t="n">
        <f aca="false">D17+E17</f>
        <v>9111</v>
      </c>
      <c r="G17" s="37" t="n">
        <f aca="false">G16+F17</f>
        <v>-21689</v>
      </c>
      <c r="H17" s="31"/>
      <c r="I17" s="26"/>
      <c r="J17" s="27" t="n">
        <v>1.014</v>
      </c>
      <c r="K17" s="28" t="n">
        <f aca="false">ROUND(I17*J17,0)</f>
        <v>0</v>
      </c>
      <c r="L17" s="33" t="n">
        <f aca="false">'DETM-Receipts'!AC16+'PPL-Receipts'!Q16</f>
        <v>0</v>
      </c>
      <c r="M17" s="32" t="n">
        <f aca="false">K17+L17</f>
        <v>0</v>
      </c>
      <c r="N17" s="37" t="n">
        <f aca="false">N16+M17</f>
        <v>0</v>
      </c>
      <c r="O17" s="28"/>
      <c r="P17" s="33" t="n">
        <f aca="false">D17+K17</f>
        <v>-22764</v>
      </c>
      <c r="Q17" s="33" t="n">
        <f aca="false">E17+L17</f>
        <v>31875</v>
      </c>
      <c r="R17" s="32" t="n">
        <f aca="false">P17+Q17</f>
        <v>9111</v>
      </c>
      <c r="S17" s="37" t="n">
        <f aca="false">S16+R17</f>
        <v>-21689</v>
      </c>
      <c r="U17" s="32" t="n">
        <f aca="false">P17</f>
        <v>-22764</v>
      </c>
      <c r="V17" s="34" t="n">
        <f aca="false">P17-U17</f>
        <v>0</v>
      </c>
      <c r="W17" s="0" t="n">
        <v>22765</v>
      </c>
      <c r="AA17" s="35" t="n">
        <f aca="false">U17+W17+X17</f>
        <v>1</v>
      </c>
      <c r="AB17" s="35" t="n">
        <f aca="false">V17-Y17-Z17</f>
        <v>0</v>
      </c>
    </row>
    <row r="18" customFormat="false" ht="12.75" hidden="false" customHeight="false" outlineLevel="0" collapsed="false">
      <c r="A18" s="0" t="n">
        <f aca="false">A17+1</f>
        <v>10</v>
      </c>
      <c r="B18" s="26" t="n">
        <v>-84440</v>
      </c>
      <c r="C18" s="27" t="n">
        <v>1.017</v>
      </c>
      <c r="D18" s="28" t="n">
        <f aca="false">ROUND(B18*C18,0)</f>
        <v>-85875</v>
      </c>
      <c r="E18" s="36" t="n">
        <f aca="false">'DETM-Receipts'!N17+'PPL-Receipts'!H17</f>
        <v>75000</v>
      </c>
      <c r="F18" s="28" t="n">
        <f aca="false">D18+E18</f>
        <v>-10875</v>
      </c>
      <c r="G18" s="37" t="n">
        <f aca="false">G17+F18</f>
        <v>-32564</v>
      </c>
      <c r="H18" s="31"/>
      <c r="I18" s="26"/>
      <c r="J18" s="27" t="n">
        <v>1.014</v>
      </c>
      <c r="K18" s="28" t="n">
        <f aca="false">ROUND(I18*J18,0)</f>
        <v>0</v>
      </c>
      <c r="L18" s="33" t="n">
        <f aca="false">'DETM-Receipts'!AC17+'PPL-Receipts'!Q17</f>
        <v>0</v>
      </c>
      <c r="M18" s="32" t="n">
        <f aca="false">K18+L18</f>
        <v>0</v>
      </c>
      <c r="N18" s="37" t="n">
        <f aca="false">N17+M18</f>
        <v>0</v>
      </c>
      <c r="O18" s="28"/>
      <c r="P18" s="33" t="n">
        <f aca="false">D18+K18</f>
        <v>-85875</v>
      </c>
      <c r="Q18" s="33" t="n">
        <f aca="false">E18+L18</f>
        <v>75000</v>
      </c>
      <c r="R18" s="32" t="n">
        <f aca="false">P18+Q18</f>
        <v>-10875</v>
      </c>
      <c r="S18" s="37" t="n">
        <f aca="false">S17+R18</f>
        <v>-32564</v>
      </c>
      <c r="U18" s="32" t="n">
        <f aca="false">P18</f>
        <v>-85875</v>
      </c>
      <c r="V18" s="34" t="n">
        <v>0</v>
      </c>
      <c r="W18" s="0" t="n">
        <v>85760</v>
      </c>
      <c r="AA18" s="35" t="n">
        <f aca="false">U18+W18+X18</f>
        <v>-115</v>
      </c>
      <c r="AB18" s="35" t="n">
        <f aca="false">V18-Y18-Z18</f>
        <v>0</v>
      </c>
    </row>
    <row r="19" customFormat="false" ht="12.75" hidden="false" customHeight="false" outlineLevel="0" collapsed="false">
      <c r="A19" s="0" t="n">
        <f aca="false">A18+1</f>
        <v>11</v>
      </c>
      <c r="B19" s="26"/>
      <c r="C19" s="27" t="n">
        <v>1.017</v>
      </c>
      <c r="D19" s="28" t="n">
        <f aca="false">ROUND(B19*C19,0)</f>
        <v>0</v>
      </c>
      <c r="E19" s="36" t="n">
        <f aca="false">'DETM-Receipts'!N18+'PPL-Receipts'!H18</f>
        <v>0</v>
      </c>
      <c r="F19" s="28" t="n">
        <f aca="false">D19+E19</f>
        <v>0</v>
      </c>
      <c r="G19" s="37" t="n">
        <f aca="false">G18+F19</f>
        <v>-32564</v>
      </c>
      <c r="H19" s="31"/>
      <c r="I19" s="26"/>
      <c r="J19" s="27" t="n">
        <v>1.014</v>
      </c>
      <c r="K19" s="28" t="n">
        <f aca="false">ROUND(I19*J19,0)</f>
        <v>0</v>
      </c>
      <c r="L19" s="33" t="n">
        <f aca="false">'DETM-Receipts'!AC18+'PPL-Receipts'!Q18</f>
        <v>0</v>
      </c>
      <c r="M19" s="32" t="n">
        <f aca="false">K19+L19</f>
        <v>0</v>
      </c>
      <c r="N19" s="37" t="n">
        <f aca="false">N18+M19</f>
        <v>0</v>
      </c>
      <c r="O19" s="28"/>
      <c r="P19" s="33" t="n">
        <f aca="false">D19+K19</f>
        <v>0</v>
      </c>
      <c r="Q19" s="33" t="n">
        <f aca="false">E19+L19</f>
        <v>0</v>
      </c>
      <c r="R19" s="32" t="n">
        <f aca="false">P19+Q19</f>
        <v>0</v>
      </c>
      <c r="S19" s="37" t="n">
        <f aca="false">S18+R19</f>
        <v>-32564</v>
      </c>
      <c r="U19" s="32" t="n">
        <f aca="false">P19</f>
        <v>0</v>
      </c>
      <c r="V19" s="34" t="n">
        <f aca="false">P19-U19</f>
        <v>0</v>
      </c>
      <c r="AA19" s="35" t="n">
        <f aca="false">U19+W19+X19</f>
        <v>0</v>
      </c>
      <c r="AB19" s="35" t="n">
        <f aca="false">V19-Y19-Z19</f>
        <v>0</v>
      </c>
    </row>
    <row r="20" customFormat="false" ht="12.75" hidden="false" customHeight="false" outlineLevel="0" collapsed="false">
      <c r="A20" s="0" t="n">
        <f aca="false">A19+1</f>
        <v>12</v>
      </c>
      <c r="B20" s="26"/>
      <c r="C20" s="27" t="n">
        <v>1.017</v>
      </c>
      <c r="D20" s="28" t="n">
        <f aca="false">ROUND(B20*C20,0)</f>
        <v>0</v>
      </c>
      <c r="E20" s="36" t="n">
        <f aca="false">'DETM-Receipts'!N19+'PPL-Receipts'!H19</f>
        <v>0</v>
      </c>
      <c r="F20" s="28" t="n">
        <f aca="false">D20+E20</f>
        <v>0</v>
      </c>
      <c r="G20" s="37" t="n">
        <f aca="false">G19+F20</f>
        <v>-32564</v>
      </c>
      <c r="H20" s="31"/>
      <c r="I20" s="26"/>
      <c r="J20" s="27" t="n">
        <v>1.014</v>
      </c>
      <c r="K20" s="28" t="n">
        <f aca="false">ROUND(I20*J20,0)</f>
        <v>0</v>
      </c>
      <c r="L20" s="33" t="n">
        <f aca="false">'DETM-Receipts'!AC19+'PPL-Receipts'!Q19</f>
        <v>0</v>
      </c>
      <c r="M20" s="32" t="n">
        <f aca="false">K20+L20</f>
        <v>0</v>
      </c>
      <c r="N20" s="37" t="n">
        <f aca="false">N19+M20</f>
        <v>0</v>
      </c>
      <c r="O20" s="28"/>
      <c r="P20" s="33" t="n">
        <f aca="false">D20+K20</f>
        <v>0</v>
      </c>
      <c r="Q20" s="33" t="n">
        <f aca="false">E20+L20</f>
        <v>0</v>
      </c>
      <c r="R20" s="32" t="n">
        <f aca="false">P20+Q20</f>
        <v>0</v>
      </c>
      <c r="S20" s="37" t="n">
        <f aca="false">S19+R20</f>
        <v>-32564</v>
      </c>
      <c r="U20" s="32" t="n">
        <f aca="false">P20</f>
        <v>0</v>
      </c>
      <c r="V20" s="34" t="n">
        <f aca="false">P20-U20</f>
        <v>0</v>
      </c>
      <c r="AA20" s="35" t="n">
        <f aca="false">U20+W20+X20</f>
        <v>0</v>
      </c>
      <c r="AB20" s="35" t="n">
        <f aca="false">V20-Y20-Z20</f>
        <v>0</v>
      </c>
    </row>
    <row r="21" customFormat="false" ht="12.75" hidden="false" customHeight="false" outlineLevel="0" collapsed="false">
      <c r="A21" s="0" t="n">
        <f aca="false">A20+1</f>
        <v>13</v>
      </c>
      <c r="B21" s="26"/>
      <c r="C21" s="27" t="n">
        <v>1.017</v>
      </c>
      <c r="D21" s="28" t="n">
        <f aca="false">ROUND(B21*C21,0)</f>
        <v>0</v>
      </c>
      <c r="E21" s="36" t="n">
        <f aca="false">'DETM-Receipts'!N20+'PPL-Receipts'!H20</f>
        <v>0</v>
      </c>
      <c r="F21" s="28" t="n">
        <f aca="false">D21+E21</f>
        <v>0</v>
      </c>
      <c r="G21" s="37" t="n">
        <f aca="false">G20+F21</f>
        <v>-32564</v>
      </c>
      <c r="H21" s="31"/>
      <c r="I21" s="26"/>
      <c r="J21" s="27" t="n">
        <v>1.014</v>
      </c>
      <c r="K21" s="28" t="n">
        <f aca="false">ROUND(I21*J21,0)</f>
        <v>0</v>
      </c>
      <c r="L21" s="33" t="n">
        <f aca="false">'DETM-Receipts'!AC20+'PPL-Receipts'!Q20</f>
        <v>0</v>
      </c>
      <c r="M21" s="32" t="n">
        <f aca="false">K21+L21</f>
        <v>0</v>
      </c>
      <c r="N21" s="37" t="n">
        <f aca="false">N20+M21</f>
        <v>0</v>
      </c>
      <c r="O21" s="28"/>
      <c r="P21" s="33" t="n">
        <f aca="false">D21+K21</f>
        <v>0</v>
      </c>
      <c r="Q21" s="33" t="n">
        <f aca="false">E21+L21</f>
        <v>0</v>
      </c>
      <c r="R21" s="32" t="n">
        <f aca="false">P21+Q21</f>
        <v>0</v>
      </c>
      <c r="S21" s="37" t="n">
        <f aca="false">S20+R21</f>
        <v>-32564</v>
      </c>
      <c r="U21" s="32" t="n">
        <f aca="false">P21</f>
        <v>0</v>
      </c>
      <c r="V21" s="34" t="n">
        <f aca="false">P21-U21</f>
        <v>0</v>
      </c>
      <c r="AA21" s="35" t="n">
        <f aca="false">U21+W21+X21</f>
        <v>0</v>
      </c>
      <c r="AB21" s="35" t="n">
        <f aca="false">V21-Y21-Z21</f>
        <v>0</v>
      </c>
    </row>
    <row r="22" customFormat="false" ht="12.75" hidden="false" customHeight="false" outlineLevel="0" collapsed="false">
      <c r="A22" s="0" t="n">
        <f aca="false">A21+1</f>
        <v>14</v>
      </c>
      <c r="B22" s="26"/>
      <c r="C22" s="27" t="n">
        <v>1.017</v>
      </c>
      <c r="D22" s="28" t="n">
        <f aca="false">ROUND(B22*C22,0)</f>
        <v>0</v>
      </c>
      <c r="E22" s="36" t="n">
        <f aca="false">'DETM-Receipts'!N21+'PPL-Receipts'!H21</f>
        <v>0</v>
      </c>
      <c r="F22" s="28" t="n">
        <f aca="false">D22+E22</f>
        <v>0</v>
      </c>
      <c r="G22" s="37" t="n">
        <f aca="false">G21+F22</f>
        <v>-32564</v>
      </c>
      <c r="H22" s="31"/>
      <c r="I22" s="26"/>
      <c r="J22" s="27" t="n">
        <v>1.014</v>
      </c>
      <c r="K22" s="28" t="n">
        <f aca="false">ROUND(I22*J22,0)</f>
        <v>0</v>
      </c>
      <c r="L22" s="33" t="n">
        <f aca="false">'DETM-Receipts'!AC21+'PPL-Receipts'!Q21</f>
        <v>0</v>
      </c>
      <c r="M22" s="32" t="n">
        <f aca="false">K22+L22</f>
        <v>0</v>
      </c>
      <c r="N22" s="37" t="n">
        <f aca="false">N21+M22</f>
        <v>0</v>
      </c>
      <c r="O22" s="28"/>
      <c r="P22" s="33" t="n">
        <f aca="false">D22+K22</f>
        <v>0</v>
      </c>
      <c r="Q22" s="33" t="n">
        <f aca="false">E22+L22</f>
        <v>0</v>
      </c>
      <c r="R22" s="32" t="n">
        <f aca="false">P22+Q22</f>
        <v>0</v>
      </c>
      <c r="S22" s="37" t="n">
        <f aca="false">S21+R22</f>
        <v>-32564</v>
      </c>
      <c r="U22" s="32" t="n">
        <f aca="false">P22</f>
        <v>0</v>
      </c>
      <c r="V22" s="34" t="n">
        <f aca="false">P22-U22</f>
        <v>0</v>
      </c>
      <c r="AA22" s="35" t="n">
        <f aca="false">U22+W22+X22</f>
        <v>0</v>
      </c>
      <c r="AB22" s="35" t="n">
        <f aca="false">V22-Y22-Z22</f>
        <v>0</v>
      </c>
    </row>
    <row r="23" customFormat="false" ht="12.75" hidden="false" customHeight="false" outlineLevel="0" collapsed="false">
      <c r="A23" s="0" t="n">
        <f aca="false">A22+1</f>
        <v>15</v>
      </c>
      <c r="B23" s="26"/>
      <c r="C23" s="27" t="n">
        <v>1.017</v>
      </c>
      <c r="D23" s="28" t="n">
        <f aca="false">ROUND(B23*C23,0)</f>
        <v>0</v>
      </c>
      <c r="E23" s="36" t="n">
        <f aca="false">'DETM-Receipts'!N22+'PPL-Receipts'!H22</f>
        <v>0</v>
      </c>
      <c r="F23" s="28" t="n">
        <f aca="false">D23+E23</f>
        <v>0</v>
      </c>
      <c r="G23" s="37" t="n">
        <f aca="false">G22+F23</f>
        <v>-32564</v>
      </c>
      <c r="H23" s="31"/>
      <c r="I23" s="26"/>
      <c r="J23" s="27" t="n">
        <v>1.014</v>
      </c>
      <c r="K23" s="28" t="n">
        <f aca="false">ROUND(I23*J23,0)</f>
        <v>0</v>
      </c>
      <c r="L23" s="33" t="n">
        <f aca="false">'DETM-Receipts'!AC22+'PPL-Receipts'!Q22</f>
        <v>0</v>
      </c>
      <c r="M23" s="32" t="n">
        <f aca="false">K23+L23</f>
        <v>0</v>
      </c>
      <c r="N23" s="37" t="n">
        <f aca="false">N22+M23</f>
        <v>0</v>
      </c>
      <c r="O23" s="28"/>
      <c r="P23" s="33" t="n">
        <f aca="false">D23+K23</f>
        <v>0</v>
      </c>
      <c r="Q23" s="33" t="n">
        <f aca="false">E23+L23</f>
        <v>0</v>
      </c>
      <c r="R23" s="32" t="n">
        <f aca="false">P23+Q23</f>
        <v>0</v>
      </c>
      <c r="S23" s="37" t="n">
        <f aca="false">S22+R23</f>
        <v>-32564</v>
      </c>
      <c r="U23" s="32" t="n">
        <f aca="false">P23</f>
        <v>0</v>
      </c>
      <c r="V23" s="34" t="n">
        <f aca="false">P23-U23</f>
        <v>0</v>
      </c>
      <c r="AA23" s="35" t="n">
        <f aca="false">U23+W23+X23</f>
        <v>0</v>
      </c>
      <c r="AB23" s="35" t="n">
        <f aca="false">V23-Y23-Z23</f>
        <v>0</v>
      </c>
    </row>
    <row r="24" customFormat="false" ht="12.75" hidden="false" customHeight="false" outlineLevel="0" collapsed="false">
      <c r="A24" s="0" t="n">
        <f aca="false">A23+1</f>
        <v>16</v>
      </c>
      <c r="B24" s="26"/>
      <c r="C24" s="27" t="n">
        <v>1.017</v>
      </c>
      <c r="D24" s="28" t="n">
        <f aca="false">ROUND(B24*C24,0)</f>
        <v>0</v>
      </c>
      <c r="E24" s="36" t="n">
        <f aca="false">'DETM-Receipts'!N23+'PPL-Receipts'!H23</f>
        <v>0</v>
      </c>
      <c r="F24" s="28" t="n">
        <f aca="false">D24+E24</f>
        <v>0</v>
      </c>
      <c r="G24" s="37" t="n">
        <f aca="false">G23+F24</f>
        <v>-32564</v>
      </c>
      <c r="H24" s="31"/>
      <c r="I24" s="26"/>
      <c r="J24" s="27" t="n">
        <v>1.014</v>
      </c>
      <c r="K24" s="28" t="n">
        <f aca="false">ROUND(I24*J24,0)</f>
        <v>0</v>
      </c>
      <c r="L24" s="33" t="n">
        <f aca="false">'DETM-Receipts'!AC23+'PPL-Receipts'!Q23</f>
        <v>0</v>
      </c>
      <c r="M24" s="32" t="n">
        <f aca="false">K24+L24</f>
        <v>0</v>
      </c>
      <c r="N24" s="37" t="n">
        <f aca="false">N23+M24</f>
        <v>0</v>
      </c>
      <c r="O24" s="28"/>
      <c r="P24" s="33" t="n">
        <f aca="false">D24+K24</f>
        <v>0</v>
      </c>
      <c r="Q24" s="33" t="n">
        <f aca="false">E24+L24</f>
        <v>0</v>
      </c>
      <c r="R24" s="32" t="n">
        <f aca="false">P24+Q24</f>
        <v>0</v>
      </c>
      <c r="S24" s="37" t="n">
        <f aca="false">S23+R24</f>
        <v>-32564</v>
      </c>
      <c r="U24" s="32" t="n">
        <f aca="false">P24</f>
        <v>0</v>
      </c>
      <c r="V24" s="34" t="n">
        <f aca="false">P24-U24</f>
        <v>0</v>
      </c>
      <c r="AA24" s="35" t="n">
        <f aca="false">U24+W24+X24</f>
        <v>0</v>
      </c>
      <c r="AB24" s="35" t="n">
        <f aca="false">V24-Y24-Z24</f>
        <v>0</v>
      </c>
    </row>
    <row r="25" customFormat="false" ht="12.75" hidden="false" customHeight="false" outlineLevel="0" collapsed="false">
      <c r="A25" s="0" t="n">
        <f aca="false">A24+1</f>
        <v>17</v>
      </c>
      <c r="B25" s="26"/>
      <c r="C25" s="27" t="n">
        <v>1.017</v>
      </c>
      <c r="D25" s="28" t="n">
        <f aca="false">ROUND(B25*C25,0)</f>
        <v>0</v>
      </c>
      <c r="E25" s="36" t="n">
        <f aca="false">'DETM-Receipts'!N24+'PPL-Receipts'!H24</f>
        <v>0</v>
      </c>
      <c r="F25" s="28" t="n">
        <f aca="false">D25+E25</f>
        <v>0</v>
      </c>
      <c r="G25" s="37" t="n">
        <f aca="false">G24+F25</f>
        <v>-32564</v>
      </c>
      <c r="H25" s="31"/>
      <c r="I25" s="26"/>
      <c r="J25" s="27" t="n">
        <v>1.014</v>
      </c>
      <c r="K25" s="28" t="n">
        <f aca="false">ROUND(I25*J25,0)</f>
        <v>0</v>
      </c>
      <c r="L25" s="33" t="n">
        <f aca="false">'DETM-Receipts'!AC24+'PPL-Receipts'!Q24</f>
        <v>0</v>
      </c>
      <c r="M25" s="32" t="n">
        <f aca="false">K25+L25</f>
        <v>0</v>
      </c>
      <c r="N25" s="37" t="n">
        <f aca="false">N24+M25</f>
        <v>0</v>
      </c>
      <c r="O25" s="28"/>
      <c r="P25" s="33" t="n">
        <f aca="false">D25+K25</f>
        <v>0</v>
      </c>
      <c r="Q25" s="33" t="n">
        <f aca="false">E25+L25</f>
        <v>0</v>
      </c>
      <c r="R25" s="32" t="n">
        <f aca="false">P25+Q25</f>
        <v>0</v>
      </c>
      <c r="S25" s="37" t="n">
        <f aca="false">S24+R25</f>
        <v>-32564</v>
      </c>
      <c r="U25" s="32" t="n">
        <f aca="false">P25</f>
        <v>0</v>
      </c>
      <c r="V25" s="34" t="n">
        <f aca="false">P25-U25</f>
        <v>0</v>
      </c>
      <c r="AA25" s="35" t="n">
        <f aca="false">U25+W25+X25</f>
        <v>0</v>
      </c>
      <c r="AB25" s="35" t="n">
        <f aca="false">V25-Y25-Z25</f>
        <v>0</v>
      </c>
    </row>
    <row r="26" customFormat="false" ht="12.75" hidden="false" customHeight="false" outlineLevel="0" collapsed="false">
      <c r="A26" s="0" t="n">
        <f aca="false">A25+1</f>
        <v>18</v>
      </c>
      <c r="B26" s="26"/>
      <c r="C26" s="27" t="n">
        <v>1.017</v>
      </c>
      <c r="D26" s="28" t="n">
        <f aca="false">ROUND(B26*C26,0)</f>
        <v>0</v>
      </c>
      <c r="E26" s="36" t="n">
        <f aca="false">'DETM-Receipts'!N25+'PPL-Receipts'!H25</f>
        <v>0</v>
      </c>
      <c r="F26" s="28" t="n">
        <f aca="false">D26+E26</f>
        <v>0</v>
      </c>
      <c r="G26" s="37" t="n">
        <f aca="false">G25+F26</f>
        <v>-32564</v>
      </c>
      <c r="H26" s="31"/>
      <c r="I26" s="26"/>
      <c r="J26" s="27" t="n">
        <v>1.014</v>
      </c>
      <c r="K26" s="28" t="n">
        <f aca="false">ROUND(I26*J26,0)</f>
        <v>0</v>
      </c>
      <c r="L26" s="33" t="n">
        <f aca="false">'DETM-Receipts'!AC25+'PPL-Receipts'!Q25</f>
        <v>0</v>
      </c>
      <c r="M26" s="32" t="n">
        <f aca="false">K26+L26</f>
        <v>0</v>
      </c>
      <c r="N26" s="37" t="n">
        <f aca="false">N25+M26</f>
        <v>0</v>
      </c>
      <c r="O26" s="28"/>
      <c r="P26" s="33" t="n">
        <f aca="false">D26+K26</f>
        <v>0</v>
      </c>
      <c r="Q26" s="33" t="n">
        <f aca="false">E26+L26</f>
        <v>0</v>
      </c>
      <c r="R26" s="32" t="n">
        <f aca="false">P26+Q26</f>
        <v>0</v>
      </c>
      <c r="S26" s="37" t="n">
        <f aca="false">S25+R26</f>
        <v>-32564</v>
      </c>
      <c r="U26" s="32" t="n">
        <f aca="false">P26</f>
        <v>0</v>
      </c>
      <c r="V26" s="34" t="n">
        <f aca="false">P26-U26</f>
        <v>0</v>
      </c>
      <c r="AA26" s="35" t="n">
        <f aca="false">U26+W26+X26</f>
        <v>0</v>
      </c>
      <c r="AB26" s="35" t="n">
        <f aca="false">V26-Y26-Z26</f>
        <v>0</v>
      </c>
    </row>
    <row r="27" customFormat="false" ht="12.75" hidden="false" customHeight="false" outlineLevel="0" collapsed="false">
      <c r="A27" s="0" t="n">
        <f aca="false">A26+1</f>
        <v>19</v>
      </c>
      <c r="B27" s="26"/>
      <c r="C27" s="27" t="n">
        <v>1.017</v>
      </c>
      <c r="D27" s="28" t="n">
        <f aca="false">ROUND(B27*C27,0)</f>
        <v>0</v>
      </c>
      <c r="E27" s="36" t="n">
        <f aca="false">'DETM-Receipts'!N26+'PPL-Receipts'!H26</f>
        <v>0</v>
      </c>
      <c r="F27" s="28" t="n">
        <f aca="false">D27+E27</f>
        <v>0</v>
      </c>
      <c r="G27" s="37" t="n">
        <f aca="false">G26+F27</f>
        <v>-32564</v>
      </c>
      <c r="H27" s="31"/>
      <c r="I27" s="26"/>
      <c r="J27" s="27" t="n">
        <v>1.014</v>
      </c>
      <c r="K27" s="28" t="n">
        <f aca="false">ROUND(I27*J27,0)</f>
        <v>0</v>
      </c>
      <c r="L27" s="33" t="n">
        <f aca="false">'DETM-Receipts'!AC26+'PPL-Receipts'!Q26</f>
        <v>0</v>
      </c>
      <c r="M27" s="32" t="n">
        <f aca="false">K27+L27</f>
        <v>0</v>
      </c>
      <c r="N27" s="37" t="n">
        <f aca="false">N26+M27</f>
        <v>0</v>
      </c>
      <c r="O27" s="28"/>
      <c r="P27" s="33" t="n">
        <f aca="false">D27+K27</f>
        <v>0</v>
      </c>
      <c r="Q27" s="33" t="n">
        <f aca="false">E27+L27</f>
        <v>0</v>
      </c>
      <c r="R27" s="32" t="n">
        <f aca="false">P27+Q27</f>
        <v>0</v>
      </c>
      <c r="S27" s="37" t="n">
        <f aca="false">S26+R27</f>
        <v>-32564</v>
      </c>
      <c r="U27" s="32" t="n">
        <f aca="false">P27</f>
        <v>0</v>
      </c>
      <c r="V27" s="34" t="n">
        <f aca="false">P27-U27</f>
        <v>0</v>
      </c>
      <c r="AA27" s="35" t="n">
        <f aca="false">U27+W27+X27</f>
        <v>0</v>
      </c>
      <c r="AB27" s="35" t="n">
        <f aca="false">V27-Y27-Z27</f>
        <v>0</v>
      </c>
    </row>
    <row r="28" customFormat="false" ht="12.75" hidden="false" customHeight="false" outlineLevel="0" collapsed="false">
      <c r="A28" s="0" t="n">
        <f aca="false">A27+1</f>
        <v>20</v>
      </c>
      <c r="B28" s="26"/>
      <c r="C28" s="27" t="n">
        <v>1.017</v>
      </c>
      <c r="D28" s="28" t="n">
        <f aca="false">ROUND(B28*C28,0)</f>
        <v>0</v>
      </c>
      <c r="E28" s="36" t="n">
        <f aca="false">'DETM-Receipts'!N27+'PPL-Receipts'!H27</f>
        <v>0</v>
      </c>
      <c r="F28" s="28" t="n">
        <f aca="false">D28+E28</f>
        <v>0</v>
      </c>
      <c r="G28" s="37" t="n">
        <f aca="false">G27+F28</f>
        <v>-32564</v>
      </c>
      <c r="H28" s="31"/>
      <c r="I28" s="26"/>
      <c r="J28" s="27" t="n">
        <v>1.014</v>
      </c>
      <c r="K28" s="28" t="n">
        <f aca="false">ROUND(I28*J28,0)</f>
        <v>0</v>
      </c>
      <c r="L28" s="33" t="n">
        <f aca="false">'DETM-Receipts'!AC27+'PPL-Receipts'!Q27</f>
        <v>0</v>
      </c>
      <c r="M28" s="32" t="n">
        <f aca="false">K28+L28</f>
        <v>0</v>
      </c>
      <c r="N28" s="37" t="n">
        <f aca="false">N27+M28</f>
        <v>0</v>
      </c>
      <c r="O28" s="28"/>
      <c r="P28" s="33" t="n">
        <f aca="false">D28+K28</f>
        <v>0</v>
      </c>
      <c r="Q28" s="33" t="n">
        <f aca="false">E28+L28</f>
        <v>0</v>
      </c>
      <c r="R28" s="32" t="n">
        <f aca="false">P28+Q28</f>
        <v>0</v>
      </c>
      <c r="S28" s="37" t="n">
        <f aca="false">S27+R28</f>
        <v>-32564</v>
      </c>
      <c r="U28" s="32" t="n">
        <f aca="false">P28</f>
        <v>0</v>
      </c>
      <c r="V28" s="34" t="n">
        <f aca="false">P28-U28</f>
        <v>0</v>
      </c>
      <c r="AA28" s="35" t="n">
        <f aca="false">U28+W28+X28</f>
        <v>0</v>
      </c>
      <c r="AB28" s="35" t="n">
        <f aca="false">V28-Y28-Z28</f>
        <v>0</v>
      </c>
    </row>
    <row r="29" customFormat="false" ht="12.75" hidden="false" customHeight="false" outlineLevel="0" collapsed="false">
      <c r="A29" s="0" t="n">
        <f aca="false">A28+1</f>
        <v>21</v>
      </c>
      <c r="B29" s="26"/>
      <c r="C29" s="27" t="n">
        <v>1.017</v>
      </c>
      <c r="D29" s="28" t="n">
        <f aca="false">ROUND(B29*C29,0)</f>
        <v>0</v>
      </c>
      <c r="E29" s="36" t="n">
        <f aca="false">'DETM-Receipts'!N28+'PPL-Receipts'!H28</f>
        <v>0</v>
      </c>
      <c r="F29" s="28" t="n">
        <f aca="false">D29+E29</f>
        <v>0</v>
      </c>
      <c r="G29" s="37" t="n">
        <f aca="false">G28+F29</f>
        <v>-32564</v>
      </c>
      <c r="H29" s="31"/>
      <c r="I29" s="26"/>
      <c r="J29" s="27" t="n">
        <v>1.014</v>
      </c>
      <c r="K29" s="28" t="n">
        <f aca="false">ROUND(I29*J29,0)</f>
        <v>0</v>
      </c>
      <c r="L29" s="33" t="n">
        <f aca="false">'DETM-Receipts'!AC28+'PPL-Receipts'!Q28</f>
        <v>0</v>
      </c>
      <c r="M29" s="32" t="n">
        <f aca="false">K29+L29</f>
        <v>0</v>
      </c>
      <c r="N29" s="37" t="n">
        <f aca="false">N28+M29</f>
        <v>0</v>
      </c>
      <c r="O29" s="28"/>
      <c r="P29" s="33" t="n">
        <f aca="false">D29+K29</f>
        <v>0</v>
      </c>
      <c r="Q29" s="33" t="n">
        <f aca="false">E29+L29</f>
        <v>0</v>
      </c>
      <c r="R29" s="32" t="n">
        <f aca="false">P29+Q29</f>
        <v>0</v>
      </c>
      <c r="S29" s="37" t="n">
        <f aca="false">S28+R29</f>
        <v>-32564</v>
      </c>
      <c r="U29" s="32" t="n">
        <f aca="false">P29</f>
        <v>0</v>
      </c>
      <c r="V29" s="34" t="n">
        <f aca="false">P29-U29</f>
        <v>0</v>
      </c>
      <c r="AA29" s="35" t="n">
        <f aca="false">U29+W29+X29</f>
        <v>0</v>
      </c>
      <c r="AB29" s="35" t="n">
        <f aca="false">V29-Y29-Z29</f>
        <v>0</v>
      </c>
    </row>
    <row r="30" customFormat="false" ht="12.75" hidden="false" customHeight="false" outlineLevel="0" collapsed="false">
      <c r="A30" s="0" t="n">
        <f aca="false">A29+1</f>
        <v>22</v>
      </c>
      <c r="B30" s="26"/>
      <c r="C30" s="27" t="n">
        <v>1.017</v>
      </c>
      <c r="D30" s="28" t="n">
        <f aca="false">ROUND(B30*C30,0)</f>
        <v>0</v>
      </c>
      <c r="E30" s="36" t="n">
        <f aca="false">'DETM-Receipts'!N29+'PPL-Receipts'!H29</f>
        <v>0</v>
      </c>
      <c r="F30" s="28" t="n">
        <f aca="false">D30+E30</f>
        <v>0</v>
      </c>
      <c r="G30" s="37" t="n">
        <f aca="false">G29+F30</f>
        <v>-32564</v>
      </c>
      <c r="H30" s="31"/>
      <c r="I30" s="26"/>
      <c r="J30" s="27" t="n">
        <v>1.014</v>
      </c>
      <c r="K30" s="28" t="n">
        <f aca="false">ROUND(I30*J30,0)</f>
        <v>0</v>
      </c>
      <c r="L30" s="33" t="n">
        <f aca="false">'DETM-Receipts'!AC29+'PPL-Receipts'!Q29</f>
        <v>0</v>
      </c>
      <c r="M30" s="32" t="n">
        <f aca="false">K30+L30</f>
        <v>0</v>
      </c>
      <c r="N30" s="37" t="n">
        <f aca="false">N29+M30</f>
        <v>0</v>
      </c>
      <c r="O30" s="28"/>
      <c r="P30" s="33" t="n">
        <f aca="false">D30+K30</f>
        <v>0</v>
      </c>
      <c r="Q30" s="33" t="n">
        <f aca="false">E30+L30</f>
        <v>0</v>
      </c>
      <c r="R30" s="32" t="n">
        <f aca="false">P30+Q30</f>
        <v>0</v>
      </c>
      <c r="S30" s="37" t="n">
        <f aca="false">S29+R30</f>
        <v>-32564</v>
      </c>
      <c r="U30" s="32" t="n">
        <f aca="false">P30</f>
        <v>0</v>
      </c>
      <c r="V30" s="34" t="n">
        <f aca="false">P30-U30</f>
        <v>0</v>
      </c>
      <c r="AA30" s="35" t="n">
        <f aca="false">U30+W30+X30</f>
        <v>0</v>
      </c>
      <c r="AB30" s="35" t="n">
        <f aca="false">V30-Y30-Z30</f>
        <v>0</v>
      </c>
    </row>
    <row r="31" customFormat="false" ht="12.75" hidden="false" customHeight="false" outlineLevel="0" collapsed="false">
      <c r="A31" s="0" t="n">
        <f aca="false">A30+1</f>
        <v>23</v>
      </c>
      <c r="B31" s="26"/>
      <c r="C31" s="27" t="n">
        <v>1.017</v>
      </c>
      <c r="D31" s="28" t="n">
        <f aca="false">ROUND(B31*C31,0)</f>
        <v>0</v>
      </c>
      <c r="E31" s="36" t="n">
        <f aca="false">'DETM-Receipts'!N30+'PPL-Receipts'!H30</f>
        <v>0</v>
      </c>
      <c r="F31" s="28" t="n">
        <f aca="false">D31+E31</f>
        <v>0</v>
      </c>
      <c r="G31" s="37" t="n">
        <f aca="false">G30+F31</f>
        <v>-32564</v>
      </c>
      <c r="H31" s="31"/>
      <c r="I31" s="26"/>
      <c r="J31" s="27" t="n">
        <v>1.014</v>
      </c>
      <c r="K31" s="28" t="n">
        <f aca="false">ROUND(I31*J31,0)</f>
        <v>0</v>
      </c>
      <c r="L31" s="33" t="n">
        <f aca="false">'DETM-Receipts'!AC30+'PPL-Receipts'!Q30</f>
        <v>0</v>
      </c>
      <c r="M31" s="32" t="n">
        <f aca="false">K31+L31</f>
        <v>0</v>
      </c>
      <c r="N31" s="37" t="n">
        <f aca="false">N30+M31</f>
        <v>0</v>
      </c>
      <c r="O31" s="28"/>
      <c r="P31" s="33" t="n">
        <f aca="false">D31+K31</f>
        <v>0</v>
      </c>
      <c r="Q31" s="33" t="n">
        <f aca="false">E31+L31</f>
        <v>0</v>
      </c>
      <c r="R31" s="32" t="n">
        <f aca="false">P31+Q31</f>
        <v>0</v>
      </c>
      <c r="S31" s="37" t="n">
        <f aca="false">S30+R31</f>
        <v>-32564</v>
      </c>
      <c r="U31" s="32" t="n">
        <f aca="false">P31</f>
        <v>0</v>
      </c>
      <c r="V31" s="34" t="n">
        <f aca="false">P31-U31</f>
        <v>0</v>
      </c>
      <c r="AA31" s="35" t="n">
        <f aca="false">U31+W31+X31</f>
        <v>0</v>
      </c>
      <c r="AB31" s="35" t="n">
        <f aca="false">V31-Y31-Z31</f>
        <v>0</v>
      </c>
    </row>
    <row r="32" customFormat="false" ht="12.75" hidden="false" customHeight="false" outlineLevel="0" collapsed="false">
      <c r="A32" s="0" t="n">
        <f aca="false">A31+1</f>
        <v>24</v>
      </c>
      <c r="B32" s="26"/>
      <c r="C32" s="27" t="n">
        <v>1.017</v>
      </c>
      <c r="D32" s="28" t="n">
        <f aca="false">ROUND(B32*C32,0)</f>
        <v>0</v>
      </c>
      <c r="E32" s="36" t="n">
        <f aca="false">'DETM-Receipts'!N31+'PPL-Receipts'!H31</f>
        <v>0</v>
      </c>
      <c r="F32" s="28" t="n">
        <f aca="false">D32+E32</f>
        <v>0</v>
      </c>
      <c r="G32" s="37" t="n">
        <f aca="false">G31+F32</f>
        <v>-32564</v>
      </c>
      <c r="H32" s="31"/>
      <c r="I32" s="26"/>
      <c r="J32" s="27" t="n">
        <v>1.014</v>
      </c>
      <c r="K32" s="28" t="n">
        <f aca="false">ROUND(I32*J32,0)</f>
        <v>0</v>
      </c>
      <c r="L32" s="33" t="n">
        <f aca="false">'DETM-Receipts'!AC31+'PPL-Receipts'!Q31</f>
        <v>0</v>
      </c>
      <c r="M32" s="32" t="n">
        <f aca="false">K32+L32</f>
        <v>0</v>
      </c>
      <c r="N32" s="37" t="n">
        <f aca="false">N31+M32</f>
        <v>0</v>
      </c>
      <c r="O32" s="28"/>
      <c r="P32" s="33" t="n">
        <f aca="false">D32+K32</f>
        <v>0</v>
      </c>
      <c r="Q32" s="33" t="n">
        <f aca="false">E32+L32</f>
        <v>0</v>
      </c>
      <c r="R32" s="32" t="n">
        <f aca="false">P32+Q32</f>
        <v>0</v>
      </c>
      <c r="S32" s="37" t="n">
        <f aca="false">S31+R32</f>
        <v>-32564</v>
      </c>
      <c r="U32" s="32" t="n">
        <f aca="false">P32</f>
        <v>0</v>
      </c>
      <c r="V32" s="34" t="n">
        <f aca="false">P32-U32</f>
        <v>0</v>
      </c>
      <c r="AA32" s="35" t="n">
        <f aca="false">U32+W32+X32</f>
        <v>0</v>
      </c>
      <c r="AB32" s="35" t="n">
        <f aca="false">V32-Y32-Z32</f>
        <v>0</v>
      </c>
    </row>
    <row r="33" customFormat="false" ht="12.75" hidden="false" customHeight="false" outlineLevel="0" collapsed="false">
      <c r="A33" s="0" t="n">
        <f aca="false">A32+1</f>
        <v>25</v>
      </c>
      <c r="B33" s="26"/>
      <c r="C33" s="27" t="n">
        <v>1.017</v>
      </c>
      <c r="D33" s="28" t="n">
        <f aca="false">ROUND(B33*C33,0)</f>
        <v>0</v>
      </c>
      <c r="E33" s="36" t="n">
        <f aca="false">'DETM-Receipts'!N32+'PPL-Receipts'!H32</f>
        <v>0</v>
      </c>
      <c r="F33" s="28" t="n">
        <f aca="false">D33+E33</f>
        <v>0</v>
      </c>
      <c r="G33" s="37" t="n">
        <f aca="false">G32+F33</f>
        <v>-32564</v>
      </c>
      <c r="H33" s="31"/>
      <c r="I33" s="26"/>
      <c r="J33" s="27" t="n">
        <v>1.014</v>
      </c>
      <c r="K33" s="28" t="n">
        <f aca="false">ROUND(I33*J33,0)</f>
        <v>0</v>
      </c>
      <c r="L33" s="33" t="n">
        <f aca="false">'DETM-Receipts'!AC32+'PPL-Receipts'!Q32</f>
        <v>0</v>
      </c>
      <c r="M33" s="32" t="n">
        <f aca="false">K33+L33</f>
        <v>0</v>
      </c>
      <c r="N33" s="37" t="n">
        <f aca="false">N32+M33</f>
        <v>0</v>
      </c>
      <c r="O33" s="28"/>
      <c r="P33" s="33" t="n">
        <f aca="false">D33+K33</f>
        <v>0</v>
      </c>
      <c r="Q33" s="33" t="n">
        <f aca="false">E33+L33</f>
        <v>0</v>
      </c>
      <c r="R33" s="32" t="n">
        <f aca="false">P33+Q33</f>
        <v>0</v>
      </c>
      <c r="S33" s="37" t="n">
        <f aca="false">S32+R33</f>
        <v>-32564</v>
      </c>
      <c r="U33" s="32" t="n">
        <f aca="false">P33</f>
        <v>0</v>
      </c>
      <c r="V33" s="34" t="n">
        <f aca="false">P33-U33</f>
        <v>0</v>
      </c>
      <c r="AA33" s="35" t="n">
        <f aca="false">U33+W33+X33</f>
        <v>0</v>
      </c>
      <c r="AB33" s="35" t="n">
        <f aca="false">V33-Y33-Z33</f>
        <v>0</v>
      </c>
    </row>
    <row r="34" customFormat="false" ht="12.75" hidden="false" customHeight="false" outlineLevel="0" collapsed="false">
      <c r="A34" s="0" t="n">
        <f aca="false">A33+1</f>
        <v>26</v>
      </c>
      <c r="B34" s="26"/>
      <c r="C34" s="27" t="n">
        <v>1.017</v>
      </c>
      <c r="D34" s="28" t="n">
        <f aca="false">ROUND(B34*C34,0)</f>
        <v>0</v>
      </c>
      <c r="E34" s="36" t="n">
        <f aca="false">'DETM-Receipts'!N33+'PPL-Receipts'!H33</f>
        <v>0</v>
      </c>
      <c r="F34" s="28" t="n">
        <f aca="false">D34+E34</f>
        <v>0</v>
      </c>
      <c r="G34" s="37" t="n">
        <f aca="false">G33+F34</f>
        <v>-32564</v>
      </c>
      <c r="H34" s="31"/>
      <c r="I34" s="26"/>
      <c r="J34" s="27" t="n">
        <v>1.014</v>
      </c>
      <c r="K34" s="28" t="n">
        <f aca="false">ROUND(I34*J34,0)</f>
        <v>0</v>
      </c>
      <c r="L34" s="33" t="n">
        <f aca="false">'DETM-Receipts'!AC33+'PPL-Receipts'!Q33</f>
        <v>0</v>
      </c>
      <c r="M34" s="32" t="n">
        <f aca="false">K34+L34</f>
        <v>0</v>
      </c>
      <c r="N34" s="37" t="n">
        <f aca="false">N33+M34</f>
        <v>0</v>
      </c>
      <c r="O34" s="28"/>
      <c r="P34" s="33" t="n">
        <f aca="false">D34+K34</f>
        <v>0</v>
      </c>
      <c r="Q34" s="33" t="n">
        <f aca="false">E34+L34</f>
        <v>0</v>
      </c>
      <c r="R34" s="32" t="n">
        <f aca="false">P34+Q34</f>
        <v>0</v>
      </c>
      <c r="S34" s="37" t="n">
        <f aca="false">S33+R34</f>
        <v>-32564</v>
      </c>
      <c r="U34" s="32" t="n">
        <f aca="false">P34</f>
        <v>0</v>
      </c>
      <c r="V34" s="34" t="n">
        <f aca="false">P34-U34</f>
        <v>0</v>
      </c>
      <c r="AA34" s="35" t="n">
        <f aca="false">U34+W34+X34</f>
        <v>0</v>
      </c>
      <c r="AB34" s="35" t="n">
        <f aca="false">V34-Y34-Z34</f>
        <v>0</v>
      </c>
    </row>
    <row r="35" customFormat="false" ht="12.75" hidden="false" customHeight="false" outlineLevel="0" collapsed="false">
      <c r="A35" s="0" t="n">
        <f aca="false">A34+1</f>
        <v>27</v>
      </c>
      <c r="B35" s="26"/>
      <c r="C35" s="27" t="n">
        <v>1.017</v>
      </c>
      <c r="D35" s="28" t="n">
        <f aca="false">ROUND(B35*C35,0)</f>
        <v>0</v>
      </c>
      <c r="E35" s="36" t="n">
        <f aca="false">'DETM-Receipts'!N34+'PPL-Receipts'!H34</f>
        <v>0</v>
      </c>
      <c r="F35" s="28" t="n">
        <f aca="false">D35+E35</f>
        <v>0</v>
      </c>
      <c r="G35" s="37" t="n">
        <f aca="false">G34+F35</f>
        <v>-32564</v>
      </c>
      <c r="H35" s="31"/>
      <c r="I35" s="26"/>
      <c r="J35" s="27" t="n">
        <v>1.014</v>
      </c>
      <c r="K35" s="28" t="n">
        <f aca="false">ROUND(I35*J35,0)</f>
        <v>0</v>
      </c>
      <c r="L35" s="33" t="n">
        <f aca="false">'DETM-Receipts'!AC34+'PPL-Receipts'!Q34</f>
        <v>0</v>
      </c>
      <c r="M35" s="32" t="n">
        <f aca="false">K35+L35</f>
        <v>0</v>
      </c>
      <c r="N35" s="37" t="n">
        <f aca="false">N34+M35</f>
        <v>0</v>
      </c>
      <c r="O35" s="28"/>
      <c r="P35" s="33" t="n">
        <f aca="false">D35+K35</f>
        <v>0</v>
      </c>
      <c r="Q35" s="33" t="n">
        <f aca="false">E35+L35</f>
        <v>0</v>
      </c>
      <c r="R35" s="32" t="n">
        <f aca="false">P35+Q35</f>
        <v>0</v>
      </c>
      <c r="S35" s="37" t="n">
        <f aca="false">S34+R35</f>
        <v>-32564</v>
      </c>
      <c r="U35" s="32" t="n">
        <f aca="false">P35</f>
        <v>0</v>
      </c>
      <c r="V35" s="34" t="n">
        <f aca="false">P35-U35</f>
        <v>0</v>
      </c>
      <c r="AA35" s="35" t="n">
        <f aca="false">U35+W35+X35</f>
        <v>0</v>
      </c>
      <c r="AB35" s="35" t="n">
        <f aca="false">V35-Y35-Z35</f>
        <v>0</v>
      </c>
    </row>
    <row r="36" customFormat="false" ht="12.75" hidden="false" customHeight="false" outlineLevel="0" collapsed="false">
      <c r="A36" s="0" t="n">
        <f aca="false">A35+1</f>
        <v>28</v>
      </c>
      <c r="B36" s="26"/>
      <c r="C36" s="27" t="n">
        <v>1.017</v>
      </c>
      <c r="D36" s="28" t="n">
        <f aca="false">ROUND(B36*C36,0)</f>
        <v>0</v>
      </c>
      <c r="E36" s="36" t="n">
        <f aca="false">'DETM-Receipts'!N35+'PPL-Receipts'!H35</f>
        <v>0</v>
      </c>
      <c r="F36" s="28" t="n">
        <f aca="false">D36+E36</f>
        <v>0</v>
      </c>
      <c r="G36" s="37" t="n">
        <f aca="false">G35+F36</f>
        <v>-32564</v>
      </c>
      <c r="H36" s="31"/>
      <c r="I36" s="26"/>
      <c r="J36" s="27" t="n">
        <v>1.014</v>
      </c>
      <c r="K36" s="28" t="n">
        <f aca="false">ROUND(I36*J36,0)</f>
        <v>0</v>
      </c>
      <c r="L36" s="33" t="n">
        <f aca="false">'DETM-Receipts'!AC35+'PPL-Receipts'!Q35</f>
        <v>0</v>
      </c>
      <c r="M36" s="32" t="n">
        <f aca="false">K36+L36</f>
        <v>0</v>
      </c>
      <c r="N36" s="37" t="n">
        <f aca="false">N35+M36</f>
        <v>0</v>
      </c>
      <c r="O36" s="28"/>
      <c r="P36" s="33" t="n">
        <f aca="false">D36+K36</f>
        <v>0</v>
      </c>
      <c r="Q36" s="33" t="n">
        <f aca="false">E36+L36</f>
        <v>0</v>
      </c>
      <c r="R36" s="32" t="n">
        <f aca="false">P36+Q36</f>
        <v>0</v>
      </c>
      <c r="S36" s="37" t="n">
        <f aca="false">S35+R36</f>
        <v>-32564</v>
      </c>
      <c r="U36" s="32" t="n">
        <f aca="false">P36</f>
        <v>0</v>
      </c>
      <c r="V36" s="34" t="n">
        <f aca="false">P36-U36</f>
        <v>0</v>
      </c>
      <c r="AA36" s="35" t="n">
        <f aca="false">U36+W36+X36</f>
        <v>0</v>
      </c>
      <c r="AB36" s="35" t="n">
        <f aca="false">V36-Y36-Z36</f>
        <v>0</v>
      </c>
    </row>
    <row r="37" customFormat="false" ht="12.75" hidden="false" customHeight="false" outlineLevel="0" collapsed="false">
      <c r="A37" s="0" t="n">
        <f aca="false">A36+1</f>
        <v>29</v>
      </c>
      <c r="B37" s="26"/>
      <c r="C37" s="27" t="n">
        <v>1.017</v>
      </c>
      <c r="D37" s="28" t="n">
        <f aca="false">ROUND(B37*C37,0)</f>
        <v>0</v>
      </c>
      <c r="E37" s="36" t="n">
        <f aca="false">'DETM-Receipts'!N36+'PPL-Receipts'!H36</f>
        <v>0</v>
      </c>
      <c r="F37" s="28" t="n">
        <f aca="false">D37+E37</f>
        <v>0</v>
      </c>
      <c r="G37" s="37" t="n">
        <f aca="false">G36+F37</f>
        <v>-32564</v>
      </c>
      <c r="H37" s="31"/>
      <c r="I37" s="26"/>
      <c r="J37" s="27" t="n">
        <v>1.014</v>
      </c>
      <c r="K37" s="28" t="n">
        <f aca="false">ROUND(I37*J37,0)</f>
        <v>0</v>
      </c>
      <c r="L37" s="33" t="n">
        <f aca="false">'DETM-Receipts'!AC36+'PPL-Receipts'!Q36</f>
        <v>0</v>
      </c>
      <c r="M37" s="32" t="n">
        <f aca="false">K37+L37</f>
        <v>0</v>
      </c>
      <c r="N37" s="37" t="n">
        <f aca="false">N36+M37</f>
        <v>0</v>
      </c>
      <c r="O37" s="28"/>
      <c r="P37" s="33" t="n">
        <f aca="false">D37+K37</f>
        <v>0</v>
      </c>
      <c r="Q37" s="33" t="n">
        <f aca="false">E37+L37</f>
        <v>0</v>
      </c>
      <c r="R37" s="32" t="n">
        <f aca="false">P37+Q37</f>
        <v>0</v>
      </c>
      <c r="S37" s="37" t="n">
        <f aca="false">S36+R37</f>
        <v>-32564</v>
      </c>
      <c r="U37" s="32" t="n">
        <f aca="false">P37</f>
        <v>0</v>
      </c>
      <c r="V37" s="34" t="n">
        <f aca="false">P37-U37</f>
        <v>0</v>
      </c>
      <c r="AA37" s="35" t="n">
        <f aca="false">U37+W37+X37</f>
        <v>0</v>
      </c>
      <c r="AB37" s="35" t="n">
        <f aca="false">V37-Y37-Z37</f>
        <v>0</v>
      </c>
    </row>
    <row r="38" customFormat="false" ht="12.75" hidden="false" customHeight="false" outlineLevel="0" collapsed="false">
      <c r="A38" s="0" t="n">
        <f aca="false">A37+1</f>
        <v>30</v>
      </c>
      <c r="B38" s="26"/>
      <c r="C38" s="27" t="n">
        <v>1.017</v>
      </c>
      <c r="D38" s="28" t="n">
        <f aca="false">ROUND(B38*C38,0)</f>
        <v>0</v>
      </c>
      <c r="E38" s="36" t="n">
        <f aca="false">'DETM-Receipts'!N37+'PPL-Receipts'!H37</f>
        <v>0</v>
      </c>
      <c r="F38" s="28" t="n">
        <f aca="false">D38+E38</f>
        <v>0</v>
      </c>
      <c r="G38" s="37" t="n">
        <f aca="false">G37+F38</f>
        <v>-32564</v>
      </c>
      <c r="H38" s="31"/>
      <c r="I38" s="26"/>
      <c r="J38" s="27" t="n">
        <v>1.014</v>
      </c>
      <c r="K38" s="28" t="n">
        <f aca="false">ROUND(I38*J38,0)</f>
        <v>0</v>
      </c>
      <c r="L38" s="33" t="n">
        <f aca="false">'DETM-Receipts'!AC37+'PPL-Receipts'!Q37</f>
        <v>0</v>
      </c>
      <c r="M38" s="32" t="n">
        <f aca="false">K38+L38</f>
        <v>0</v>
      </c>
      <c r="N38" s="37" t="n">
        <f aca="false">N37+M38</f>
        <v>0</v>
      </c>
      <c r="O38" s="28"/>
      <c r="P38" s="33" t="n">
        <f aca="false">D38+K38</f>
        <v>0</v>
      </c>
      <c r="Q38" s="33" t="n">
        <f aca="false">E38+L38</f>
        <v>0</v>
      </c>
      <c r="R38" s="32" t="n">
        <f aca="false">P38+Q38</f>
        <v>0</v>
      </c>
      <c r="S38" s="37" t="n">
        <f aca="false">S37+R38</f>
        <v>-32564</v>
      </c>
      <c r="U38" s="32" t="n">
        <f aca="false">P38</f>
        <v>0</v>
      </c>
      <c r="V38" s="34" t="n">
        <f aca="false">P38-U38</f>
        <v>0</v>
      </c>
      <c r="AA38" s="35" t="n">
        <f aca="false">U38+W38+X38</f>
        <v>0</v>
      </c>
      <c r="AB38" s="35" t="n">
        <f aca="false">V38-Y38-Z38</f>
        <v>0</v>
      </c>
    </row>
    <row r="39" customFormat="false" ht="12.75" hidden="false" customHeight="false" outlineLevel="0" collapsed="false">
      <c r="A39" s="0" t="n">
        <f aca="false">A38+1</f>
        <v>31</v>
      </c>
      <c r="B39" s="26"/>
      <c r="C39" s="27" t="n">
        <v>1.017</v>
      </c>
      <c r="D39" s="28" t="n">
        <f aca="false">ROUND(B39*C39,0)</f>
        <v>0</v>
      </c>
      <c r="E39" s="36" t="n">
        <f aca="false">'DETM-Receipts'!N38+'PPL-Receipts'!H38</f>
        <v>0</v>
      </c>
      <c r="F39" s="28" t="n">
        <f aca="false">D39+E39</f>
        <v>0</v>
      </c>
      <c r="G39" s="37" t="n">
        <f aca="false">G38+F39</f>
        <v>-32564</v>
      </c>
      <c r="H39" s="31"/>
      <c r="I39" s="26"/>
      <c r="J39" s="27" t="n">
        <v>1.014</v>
      </c>
      <c r="K39" s="28" t="n">
        <f aca="false">ROUND(I39*J39,0)</f>
        <v>0</v>
      </c>
      <c r="L39" s="33" t="n">
        <f aca="false">'DETM-Receipts'!AC38+'PPL-Receipts'!Q38</f>
        <v>0</v>
      </c>
      <c r="M39" s="32" t="n">
        <f aca="false">K39+L39</f>
        <v>0</v>
      </c>
      <c r="N39" s="37" t="n">
        <f aca="false">N38+M39</f>
        <v>0</v>
      </c>
      <c r="O39" s="28"/>
      <c r="P39" s="33" t="n">
        <f aca="false">D39+K39</f>
        <v>0</v>
      </c>
      <c r="Q39" s="33" t="n">
        <f aca="false">E39+L39</f>
        <v>0</v>
      </c>
      <c r="R39" s="32" t="n">
        <f aca="false">P39+Q39</f>
        <v>0</v>
      </c>
      <c r="S39" s="37" t="n">
        <f aca="false">S38+R39</f>
        <v>-32564</v>
      </c>
      <c r="U39" s="32" t="n">
        <f aca="false">P39</f>
        <v>0</v>
      </c>
      <c r="V39" s="34" t="n">
        <f aca="false">P39-U39</f>
        <v>0</v>
      </c>
      <c r="AA39" s="35" t="n">
        <f aca="false">U39+W39+X39</f>
        <v>0</v>
      </c>
      <c r="AB39" s="35" t="n">
        <f aca="false">V39-Y39-Z39</f>
        <v>0</v>
      </c>
    </row>
    <row r="40" customFormat="false" ht="12.75" hidden="false" customHeight="false" outlineLevel="0" collapsed="false">
      <c r="A40" s="0" t="s">
        <v>5</v>
      </c>
      <c r="B40" s="38" t="n">
        <f aca="false">SUM(B9:B39)</f>
        <v>-649877</v>
      </c>
      <c r="C40" s="39" t="n">
        <f aca="false">ROUND(D40/B40,4)</f>
        <v>1.017</v>
      </c>
      <c r="D40" s="40" t="n">
        <f aca="false">SUM(D9:D39)</f>
        <v>-660924</v>
      </c>
      <c r="E40" s="41" t="n">
        <f aca="false">SUM(E9:E39)</f>
        <v>628360</v>
      </c>
      <c r="F40" s="42" t="n">
        <f aca="false">SUM(F9:F39)</f>
        <v>-32564</v>
      </c>
      <c r="G40" s="43" t="n">
        <f aca="false">G39</f>
        <v>-32564</v>
      </c>
      <c r="H40" s="31"/>
      <c r="I40" s="38" t="n">
        <f aca="false">SUM(I9:I39)</f>
        <v>0</v>
      </c>
      <c r="J40" s="39" t="e">
        <f aca="false">ROUND(K40/I40,4)</f>
        <v>#DIV/0!</v>
      </c>
      <c r="K40" s="40" t="n">
        <f aca="false">SUM(K9:K39)</f>
        <v>0</v>
      </c>
      <c r="L40" s="44" t="n">
        <f aca="false">SUM(L9:L39)</f>
        <v>0</v>
      </c>
      <c r="M40" s="44" t="n">
        <f aca="false">SUM(M9:M39)</f>
        <v>0</v>
      </c>
      <c r="N40" s="43" t="n">
        <f aca="false">N39</f>
        <v>0</v>
      </c>
      <c r="O40" s="28"/>
      <c r="P40" s="41" t="n">
        <f aca="false">SUM(P9:P39)</f>
        <v>-660924</v>
      </c>
      <c r="Q40" s="44" t="n">
        <f aca="false">SUM(Q9:Q39)</f>
        <v>628360</v>
      </c>
      <c r="R40" s="32" t="n">
        <f aca="false">P40+Q40</f>
        <v>-32564</v>
      </c>
      <c r="S40" s="43" t="n">
        <f aca="false">S39</f>
        <v>-32564</v>
      </c>
      <c r="U40" s="32" t="n">
        <f aca="false">P40</f>
        <v>-660924</v>
      </c>
      <c r="V40" s="44" t="n">
        <f aca="false">SUM(V9:V39)</f>
        <v>0</v>
      </c>
      <c r="W40" s="44" t="n">
        <f aca="false">SUM(W9:W39)</f>
        <v>660987</v>
      </c>
      <c r="X40" s="44" t="n">
        <f aca="false">SUM(X9:X39)</f>
        <v>0</v>
      </c>
      <c r="Y40" s="44" t="n">
        <f aca="false">SUM(Y9:Y39)</f>
        <v>0</v>
      </c>
      <c r="Z40" s="44" t="n">
        <f aca="false">SUM(Z9:Z39)</f>
        <v>0</v>
      </c>
      <c r="AA40" s="35" t="n">
        <f aca="false">U40+W40+X40</f>
        <v>63</v>
      </c>
      <c r="AB40" s="44" t="n">
        <f aca="false">SUM(AB9:AB39)</f>
        <v>0</v>
      </c>
    </row>
    <row r="41" customFormat="false" ht="12.75" hidden="false" customHeight="false" outlineLevel="0" collapsed="false">
      <c r="E41" s="45"/>
      <c r="F41" s="45"/>
      <c r="L41" s="45"/>
      <c r="M41" s="45"/>
    </row>
    <row r="42" customFormat="false" ht="12.75" hidden="false" customHeight="false" outlineLevel="0" collapsed="false">
      <c r="E42" s="45"/>
      <c r="F42" s="45"/>
      <c r="L42" s="45"/>
      <c r="M42" s="45"/>
    </row>
    <row r="43" customFormat="false" ht="12.75" hidden="false" customHeight="false" outlineLevel="0" collapsed="false">
      <c r="E43" s="45"/>
      <c r="F43" s="45"/>
      <c r="L43" s="45"/>
      <c r="M43" s="45"/>
    </row>
    <row r="44" customFormat="false" ht="12.75" hidden="false" customHeight="false" outlineLevel="0" collapsed="false">
      <c r="E44" s="45"/>
      <c r="F44" s="45"/>
      <c r="L44" s="45"/>
      <c r="M44" s="45"/>
    </row>
    <row r="45" customFormat="false" ht="12.75" hidden="false" customHeight="false" outlineLevel="0" collapsed="false">
      <c r="E45" s="45"/>
      <c r="F45" s="45"/>
      <c r="L45" s="45"/>
      <c r="M45" s="45"/>
    </row>
    <row r="46" customFormat="false" ht="12.75" hidden="false" customHeight="false" outlineLevel="0" collapsed="false">
      <c r="E46" s="45"/>
      <c r="F46" s="45"/>
      <c r="L46" s="45"/>
      <c r="M46" s="45"/>
    </row>
    <row r="47" customFormat="false" ht="12.75" hidden="false" customHeight="false" outlineLevel="0" collapsed="false">
      <c r="E47" s="45"/>
      <c r="F47" s="45"/>
      <c r="L47" s="45"/>
      <c r="M47" s="45"/>
    </row>
    <row r="48" customFormat="false" ht="12.75" hidden="false" customHeight="false" outlineLevel="0" collapsed="false">
      <c r="E48" s="45"/>
      <c r="F48" s="45"/>
      <c r="L48" s="45"/>
      <c r="M48" s="45"/>
    </row>
    <row r="49" customFormat="false" ht="12.75" hidden="false" customHeight="false" outlineLevel="0" collapsed="false">
      <c r="E49" s="45"/>
      <c r="F49" s="45"/>
      <c r="L49" s="45"/>
      <c r="M49" s="45"/>
    </row>
    <row r="50" customFormat="false" ht="12.75" hidden="false" customHeight="false" outlineLevel="0" collapsed="false">
      <c r="E50" s="45"/>
      <c r="F50" s="45"/>
    </row>
    <row r="51" customFormat="false" ht="12.75" hidden="false" customHeight="false" outlineLevel="0" collapsed="false">
      <c r="E51" s="45"/>
      <c r="F51" s="45"/>
    </row>
    <row r="52" customFormat="false" ht="12.75" hidden="false" customHeight="false" outlineLevel="0" collapsed="false">
      <c r="E52" s="45"/>
      <c r="F52" s="45"/>
    </row>
    <row r="53" customFormat="false" ht="12.75" hidden="false" customHeight="false" outlineLevel="0" collapsed="false">
      <c r="E53" s="45"/>
      <c r="F53" s="45"/>
    </row>
    <row r="54" customFormat="false" ht="12.75" hidden="false" customHeight="false" outlineLevel="0" collapsed="false">
      <c r="E54" s="45"/>
      <c r="F54" s="45"/>
    </row>
    <row r="55" customFormat="false" ht="12.75" hidden="false" customHeight="false" outlineLevel="0" collapsed="false">
      <c r="E55" s="45"/>
      <c r="F55" s="45"/>
    </row>
    <row r="56" customFormat="false" ht="12.75" hidden="false" customHeight="false" outlineLevel="0" collapsed="false">
      <c r="E56" s="45"/>
      <c r="F56" s="45"/>
    </row>
    <row r="57" customFormat="false" ht="12.75" hidden="false" customHeight="false" outlineLevel="0" collapsed="false">
      <c r="E57" s="45"/>
      <c r="F57" s="45"/>
    </row>
    <row r="58" customFormat="false" ht="12.75" hidden="false" customHeight="false" outlineLevel="0" collapsed="false">
      <c r="E58" s="45"/>
      <c r="F58" s="45"/>
    </row>
    <row r="59" customFormat="false" ht="12.75" hidden="false" customHeight="false" outlineLevel="0" collapsed="false">
      <c r="E59" s="45"/>
      <c r="F59" s="45"/>
    </row>
    <row r="60" customFormat="false" ht="12.75" hidden="false" customHeight="false" outlineLevel="0" collapsed="false">
      <c r="E60" s="45"/>
      <c r="F60" s="45"/>
    </row>
    <row r="61" customFormat="false" ht="12.75" hidden="false" customHeight="false" outlineLevel="0" collapsed="false">
      <c r="E61" s="45"/>
      <c r="F61" s="45"/>
    </row>
    <row r="62" customFormat="false" ht="12.75" hidden="false" customHeight="false" outlineLevel="0" collapsed="false">
      <c r="E62" s="45"/>
      <c r="F62" s="45"/>
    </row>
    <row r="63" customFormat="false" ht="12.75" hidden="false" customHeight="false" outlineLevel="0" collapsed="false">
      <c r="E63" s="45"/>
      <c r="F63" s="45"/>
    </row>
    <row r="64" customFormat="false" ht="12.75" hidden="false" customHeight="false" outlineLevel="0" collapsed="false">
      <c r="E64" s="45"/>
      <c r="F64" s="45"/>
    </row>
    <row r="65" customFormat="false" ht="12.75" hidden="false" customHeight="false" outlineLevel="0" collapsed="false">
      <c r="E65" s="45"/>
      <c r="F65" s="45"/>
    </row>
    <row r="66" customFormat="false" ht="12.75" hidden="false" customHeight="false" outlineLevel="0" collapsed="false">
      <c r="E66" s="45"/>
      <c r="F66" s="45"/>
    </row>
    <row r="67" customFormat="false" ht="12.75" hidden="false" customHeight="false" outlineLevel="0" collapsed="false">
      <c r="E67" s="45"/>
      <c r="F67" s="45"/>
    </row>
    <row r="68" customFormat="false" ht="12.75" hidden="false" customHeight="false" outlineLevel="0" collapsed="false">
      <c r="E68" s="45"/>
      <c r="F68" s="45"/>
    </row>
    <row r="69" customFormat="false" ht="12.75" hidden="false" customHeight="false" outlineLevel="0" collapsed="false">
      <c r="E69" s="45"/>
      <c r="F69" s="45"/>
    </row>
    <row r="70" customFormat="false" ht="12.75" hidden="false" customHeight="false" outlineLevel="0" collapsed="false">
      <c r="E70" s="45"/>
      <c r="F70" s="45"/>
    </row>
    <row r="71" customFormat="false" ht="12.75" hidden="false" customHeight="false" outlineLevel="0" collapsed="false">
      <c r="E71" s="45"/>
      <c r="F71" s="45"/>
    </row>
    <row r="72" customFormat="false" ht="12.75" hidden="false" customHeight="false" outlineLevel="0" collapsed="false">
      <c r="E72" s="45"/>
      <c r="F72" s="45"/>
    </row>
    <row r="73" customFormat="false" ht="12.75" hidden="false" customHeight="false" outlineLevel="0" collapsed="false">
      <c r="E73" s="45"/>
      <c r="F73" s="45"/>
    </row>
    <row r="74" customFormat="false" ht="12.75" hidden="false" customHeight="false" outlineLevel="0" collapsed="false">
      <c r="E74" s="45"/>
      <c r="F74" s="45"/>
    </row>
    <row r="75" customFormat="false" ht="12.75" hidden="false" customHeight="false" outlineLevel="0" collapsed="false">
      <c r="E75" s="45"/>
      <c r="F75" s="45"/>
    </row>
    <row r="76" customFormat="false" ht="12.75" hidden="false" customHeight="false" outlineLevel="0" collapsed="false">
      <c r="E76" s="45"/>
      <c r="F76" s="45"/>
    </row>
    <row r="77" customFormat="false" ht="12.75" hidden="false" customHeight="false" outlineLevel="0" collapsed="false">
      <c r="E77" s="45"/>
      <c r="F77" s="45"/>
    </row>
    <row r="78" customFormat="false" ht="12.75" hidden="false" customHeight="false" outlineLevel="0" collapsed="false">
      <c r="E78" s="45"/>
      <c r="F78" s="45"/>
    </row>
    <row r="79" customFormat="false" ht="12.75" hidden="false" customHeight="false" outlineLevel="0" collapsed="false">
      <c r="E79" s="45"/>
      <c r="F79" s="45"/>
    </row>
    <row r="80" customFormat="false" ht="12.75" hidden="false" customHeight="false" outlineLevel="0" collapsed="false">
      <c r="E80" s="45"/>
      <c r="F80" s="45"/>
    </row>
    <row r="81" customFormat="false" ht="12.75" hidden="false" customHeight="false" outlineLevel="0" collapsed="false">
      <c r="E81" s="45"/>
      <c r="F81" s="45"/>
    </row>
    <row r="82" customFormat="false" ht="12.75" hidden="false" customHeight="false" outlineLevel="0" collapsed="false">
      <c r="E82" s="45"/>
      <c r="F82" s="45"/>
    </row>
    <row r="83" customFormat="false" ht="12.75" hidden="false" customHeight="false" outlineLevel="0" collapsed="false">
      <c r="E83" s="45"/>
      <c r="F83" s="45"/>
    </row>
    <row r="84" customFormat="false" ht="12.75" hidden="false" customHeight="false" outlineLevel="0" collapsed="false">
      <c r="E84" s="45"/>
      <c r="F84" s="45"/>
    </row>
    <row r="85" customFormat="false" ht="12.75" hidden="false" customHeight="false" outlineLevel="0" collapsed="false">
      <c r="E85" s="45"/>
      <c r="F85" s="45"/>
    </row>
    <row r="86" customFormat="false" ht="12.75" hidden="false" customHeight="false" outlineLevel="0" collapsed="false">
      <c r="E86" s="45"/>
      <c r="F86" s="45"/>
    </row>
    <row r="87" customFormat="false" ht="12.75" hidden="false" customHeight="false" outlineLevel="0" collapsed="false">
      <c r="E87" s="45"/>
      <c r="F87" s="45"/>
    </row>
    <row r="88" customFormat="false" ht="12.75" hidden="false" customHeight="false" outlineLevel="0" collapsed="false">
      <c r="E88" s="45"/>
      <c r="F88" s="45"/>
    </row>
    <row r="89" customFormat="false" ht="12.75" hidden="false" customHeight="false" outlineLevel="0" collapsed="false">
      <c r="E89" s="45"/>
      <c r="F89" s="45"/>
    </row>
    <row r="90" customFormat="false" ht="12.75" hidden="false" customHeight="false" outlineLevel="0" collapsed="false">
      <c r="E90" s="45"/>
      <c r="F90" s="45"/>
    </row>
    <row r="91" customFormat="false" ht="12.75" hidden="false" customHeight="false" outlineLevel="0" collapsed="false">
      <c r="E91" s="45"/>
      <c r="F91" s="45"/>
    </row>
    <row r="92" customFormat="false" ht="12.75" hidden="false" customHeight="false" outlineLevel="0" collapsed="false">
      <c r="E92" s="45"/>
      <c r="F92" s="45"/>
    </row>
    <row r="93" customFormat="false" ht="12.75" hidden="false" customHeight="false" outlineLevel="0" collapsed="false">
      <c r="E93" s="45"/>
      <c r="F93" s="45"/>
    </row>
    <row r="94" customFormat="false" ht="12.75" hidden="false" customHeight="false" outlineLevel="0" collapsed="false">
      <c r="E94" s="45"/>
      <c r="F94" s="45"/>
    </row>
    <row r="95" customFormat="false" ht="12.75" hidden="false" customHeight="false" outlineLevel="0" collapsed="false">
      <c r="E95" s="45"/>
      <c r="F95" s="45"/>
    </row>
    <row r="96" customFormat="false" ht="12.75" hidden="false" customHeight="false" outlineLevel="0" collapsed="false">
      <c r="E96" s="45"/>
      <c r="F96" s="45"/>
    </row>
    <row r="97" customFormat="false" ht="12.75" hidden="false" customHeight="false" outlineLevel="0" collapsed="false">
      <c r="E97" s="45"/>
      <c r="F97" s="45"/>
    </row>
    <row r="98" customFormat="false" ht="12.75" hidden="false" customHeight="false" outlineLevel="0" collapsed="false">
      <c r="E98" s="45"/>
      <c r="F98" s="45"/>
    </row>
    <row r="99" customFormat="false" ht="12.75" hidden="false" customHeight="false" outlineLevel="0" collapsed="false">
      <c r="E99" s="45"/>
      <c r="F99" s="45"/>
    </row>
    <row r="100" customFormat="false" ht="12.75" hidden="false" customHeight="false" outlineLevel="0" collapsed="false">
      <c r="E100" s="45"/>
      <c r="F100" s="45"/>
    </row>
    <row r="101" customFormat="false" ht="12.75" hidden="false" customHeight="false" outlineLevel="0" collapsed="false">
      <c r="E101" s="45"/>
      <c r="F101" s="45"/>
    </row>
    <row r="102" customFormat="false" ht="12.75" hidden="false" customHeight="false" outlineLevel="0" collapsed="false">
      <c r="E102" s="45"/>
      <c r="F102" s="45"/>
    </row>
    <row r="103" customFormat="false" ht="12.75" hidden="false" customHeight="false" outlineLevel="0" collapsed="false">
      <c r="E103" s="45"/>
      <c r="F103" s="45"/>
    </row>
    <row r="104" customFormat="false" ht="12.75" hidden="false" customHeight="false" outlineLevel="0" collapsed="false">
      <c r="E104" s="45"/>
      <c r="F104" s="45"/>
    </row>
    <row r="105" customFormat="false" ht="12.75" hidden="false" customHeight="false" outlineLevel="0" collapsed="false">
      <c r="E105" s="45"/>
      <c r="F105" s="45"/>
    </row>
    <row r="106" customFormat="false" ht="12.75" hidden="false" customHeight="false" outlineLevel="0" collapsed="false">
      <c r="E106" s="45"/>
      <c r="F106" s="45"/>
    </row>
    <row r="107" customFormat="false" ht="12.75" hidden="false" customHeight="false" outlineLevel="0" collapsed="false">
      <c r="E107" s="45"/>
      <c r="F107" s="45"/>
    </row>
    <row r="108" customFormat="false" ht="12.75" hidden="false" customHeight="false" outlineLevel="0" collapsed="false">
      <c r="E108" s="45"/>
      <c r="F108" s="45"/>
    </row>
    <row r="109" customFormat="false" ht="12.75" hidden="false" customHeight="false" outlineLevel="0" collapsed="false">
      <c r="E109" s="45"/>
      <c r="F109" s="45"/>
    </row>
    <row r="110" customFormat="false" ht="12.75" hidden="false" customHeight="false" outlineLevel="0" collapsed="false">
      <c r="E110" s="45"/>
      <c r="F110" s="45"/>
    </row>
    <row r="111" customFormat="false" ht="12.75" hidden="false" customHeight="false" outlineLevel="0" collapsed="false">
      <c r="E111" s="45"/>
      <c r="F111" s="45"/>
    </row>
    <row r="112" customFormat="false" ht="12.75" hidden="false" customHeight="false" outlineLevel="0" collapsed="false">
      <c r="E112" s="45"/>
      <c r="F112" s="45"/>
    </row>
    <row r="113" customFormat="false" ht="12.75" hidden="false" customHeight="false" outlineLevel="0" collapsed="false">
      <c r="E113" s="45"/>
      <c r="F113" s="45"/>
    </row>
    <row r="114" customFormat="false" ht="12.75" hidden="false" customHeight="false" outlineLevel="0" collapsed="false">
      <c r="E114" s="45"/>
      <c r="F114" s="45"/>
    </row>
    <row r="115" customFormat="false" ht="12.75" hidden="false" customHeight="false" outlineLevel="0" collapsed="false">
      <c r="E115" s="45"/>
      <c r="F115" s="45"/>
    </row>
    <row r="116" customFormat="false" ht="12.75" hidden="false" customHeight="false" outlineLevel="0" collapsed="false">
      <c r="E116" s="45"/>
      <c r="F116" s="45"/>
    </row>
    <row r="117" customFormat="false" ht="12.75" hidden="false" customHeight="false" outlineLevel="0" collapsed="false">
      <c r="E117" s="45"/>
      <c r="F117" s="45"/>
    </row>
    <row r="118" customFormat="false" ht="12.75" hidden="false" customHeight="false" outlineLevel="0" collapsed="false">
      <c r="E118" s="45"/>
      <c r="F118" s="45"/>
    </row>
    <row r="119" customFormat="false" ht="12.75" hidden="false" customHeight="false" outlineLevel="0" collapsed="false">
      <c r="E119" s="45"/>
      <c r="F119" s="45"/>
    </row>
    <row r="120" customFormat="false" ht="12.75" hidden="false" customHeight="false" outlineLevel="0" collapsed="false">
      <c r="E120" s="45"/>
      <c r="F120" s="45"/>
    </row>
    <row r="121" customFormat="false" ht="12.75" hidden="false" customHeight="false" outlineLevel="0" collapsed="false">
      <c r="E121" s="45"/>
      <c r="F121" s="45"/>
    </row>
    <row r="122" customFormat="false" ht="12.75" hidden="false" customHeight="false" outlineLevel="0" collapsed="false">
      <c r="E122" s="45"/>
      <c r="F122" s="45"/>
    </row>
    <row r="123" customFormat="false" ht="12.75" hidden="false" customHeight="false" outlineLevel="0" collapsed="false">
      <c r="E123" s="45"/>
      <c r="F123" s="45"/>
    </row>
  </sheetData>
  <mergeCells count="12">
    <mergeCell ref="F6:G6"/>
    <mergeCell ref="M6:N6"/>
    <mergeCell ref="R6:S6"/>
    <mergeCell ref="U6:V6"/>
    <mergeCell ref="W6:Z6"/>
    <mergeCell ref="AA6:AB6"/>
    <mergeCell ref="B7:D7"/>
    <mergeCell ref="I7:K7"/>
    <mergeCell ref="U7:V7"/>
    <mergeCell ref="W7:X7"/>
    <mergeCell ref="Y7:Z7"/>
    <mergeCell ref="AA7:AB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F4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85"/>
    <col collapsed="false" customWidth="true" hidden="false" outlineLevel="0" max="2" min="2" style="0" width="14.99"/>
    <col collapsed="false" customWidth="true" hidden="false" outlineLevel="0" max="3" min="3" style="0" width="17.85"/>
    <col collapsed="false" customWidth="true" hidden="false" outlineLevel="0" max="5" min="4" style="0" width="13.7"/>
    <col collapsed="false" customWidth="true" hidden="false" outlineLevel="0" max="6" min="6" style="0" width="3.99"/>
    <col collapsed="false" customWidth="true" hidden="false" outlineLevel="0" max="7" min="7" style="0" width="13.7"/>
    <col collapsed="false" customWidth="true" hidden="false" outlineLevel="0" max="8" min="8" style="0" width="16.42"/>
    <col collapsed="false" customWidth="true" hidden="false" outlineLevel="0" max="10" min="9" style="0" width="13.7"/>
    <col collapsed="false" customWidth="true" hidden="false" outlineLevel="0" max="11" min="11" style="0" width="3.85"/>
    <col collapsed="false" customWidth="true" hidden="false" outlineLevel="0" max="13" min="12" style="0" width="13.7"/>
  </cols>
  <sheetData>
    <row r="1" customFormat="false" ht="15.75" hidden="false" customHeight="false" outlineLevel="0" collapsed="false">
      <c r="A1" s="46" t="s">
        <v>0</v>
      </c>
      <c r="G1" s="47" t="s">
        <v>22</v>
      </c>
      <c r="H1" s="47" t="s">
        <v>23</v>
      </c>
      <c r="I1" s="47"/>
    </row>
    <row r="2" customFormat="false" ht="15.75" hidden="false" customHeight="false" outlineLevel="0" collapsed="false">
      <c r="A2" s="46" t="s">
        <v>1</v>
      </c>
      <c r="D2" s="48" t="n">
        <v>37104</v>
      </c>
    </row>
    <row r="4" customFormat="false" ht="12.75" hidden="false" customHeight="false" outlineLevel="0" collapsed="false">
      <c r="B4" s="0" t="s">
        <v>24</v>
      </c>
      <c r="G4" s="0" t="s">
        <v>25</v>
      </c>
    </row>
    <row r="5" customFormat="false" ht="12.75" hidden="false" customHeight="false" outlineLevel="0" collapsed="false">
      <c r="D5" s="13" t="s">
        <v>26</v>
      </c>
      <c r="E5" s="13"/>
      <c r="I5" s="13" t="s">
        <v>26</v>
      </c>
      <c r="J5" s="13"/>
      <c r="L5" s="49" t="s">
        <v>26</v>
      </c>
      <c r="M5" s="49"/>
    </row>
    <row r="6" customFormat="false" ht="12.75" hidden="false" customHeight="false" outlineLevel="0" collapsed="false">
      <c r="B6" s="50" t="s">
        <v>27</v>
      </c>
      <c r="C6" s="51" t="s">
        <v>28</v>
      </c>
      <c r="D6" s="52" t="s">
        <v>29</v>
      </c>
      <c r="E6" s="52" t="s">
        <v>12</v>
      </c>
      <c r="G6" s="51" t="s">
        <v>30</v>
      </c>
      <c r="H6" s="51" t="s">
        <v>28</v>
      </c>
      <c r="I6" s="52" t="s">
        <v>29</v>
      </c>
      <c r="J6" s="52" t="s">
        <v>12</v>
      </c>
      <c r="L6" s="51" t="s">
        <v>29</v>
      </c>
      <c r="M6" s="51" t="s">
        <v>12</v>
      </c>
    </row>
    <row r="7" customFormat="false" ht="12.75" hidden="false" customHeight="false" outlineLevel="0" collapsed="false">
      <c r="A7" s="16" t="s">
        <v>11</v>
      </c>
      <c r="B7" s="49" t="s">
        <v>13</v>
      </c>
      <c r="C7" s="21" t="s">
        <v>13</v>
      </c>
      <c r="D7" s="21" t="s">
        <v>13</v>
      </c>
      <c r="E7" s="21" t="s">
        <v>13</v>
      </c>
      <c r="G7" s="21" t="s">
        <v>13</v>
      </c>
      <c r="H7" s="21" t="s">
        <v>13</v>
      </c>
      <c r="I7" s="21" t="s">
        <v>13</v>
      </c>
      <c r="J7" s="21" t="s">
        <v>13</v>
      </c>
      <c r="L7" s="21" t="s">
        <v>13</v>
      </c>
      <c r="M7" s="21" t="s">
        <v>13</v>
      </c>
    </row>
    <row r="8" customFormat="false" ht="12.75" hidden="false" customHeight="false" outlineLevel="0" collapsed="false">
      <c r="A8" s="16" t="s">
        <v>31</v>
      </c>
      <c r="B8" s="53"/>
      <c r="C8" s="54"/>
      <c r="D8" s="53"/>
      <c r="E8" s="55" t="n">
        <v>-23656</v>
      </c>
      <c r="F8" s="31"/>
      <c r="G8" s="54"/>
      <c r="H8" s="53"/>
      <c r="I8" s="53"/>
      <c r="J8" s="55"/>
      <c r="K8" s="31"/>
      <c r="L8" s="56"/>
      <c r="M8" s="57" t="n">
        <f aca="false">E8+J8</f>
        <v>-23656</v>
      </c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</row>
    <row r="9" customFormat="false" ht="12.75" hidden="false" customHeight="false" outlineLevel="0" collapsed="false">
      <c r="A9" s="16" t="n">
        <v>1</v>
      </c>
      <c r="B9" s="58" t="n">
        <f aca="false">Allocation!W9</f>
        <v>93082</v>
      </c>
      <c r="C9" s="59" t="n">
        <f aca="false">'DETM-Receipts'!N8</f>
        <v>90000</v>
      </c>
      <c r="D9" s="58" t="n">
        <f aca="false">B9-C9</f>
        <v>3082</v>
      </c>
      <c r="E9" s="58" t="n">
        <f aca="false">E8+D9</f>
        <v>-20574</v>
      </c>
      <c r="F9" s="60"/>
      <c r="G9" s="59" t="n">
        <f aca="false">Allocation!X9</f>
        <v>0</v>
      </c>
      <c r="H9" s="58" t="n">
        <f aca="false">'DETM-Receipts'!AC8</f>
        <v>0</v>
      </c>
      <c r="I9" s="58" t="n">
        <f aca="false">G9-H9</f>
        <v>0</v>
      </c>
      <c r="J9" s="58" t="n">
        <f aca="false">J8+I9</f>
        <v>0</v>
      </c>
      <c r="K9" s="61"/>
      <c r="L9" s="62" t="n">
        <f aca="false">D9+I9</f>
        <v>3082</v>
      </c>
      <c r="M9" s="63" t="n">
        <f aca="false">M8+L9</f>
        <v>-20574</v>
      </c>
    </row>
    <row r="10" customFormat="false" ht="12.75" hidden="false" customHeight="false" outlineLevel="0" collapsed="false">
      <c r="A10" s="0" t="n">
        <f aca="false">A9+1</f>
        <v>2</v>
      </c>
      <c r="B10" s="58" t="n">
        <f aca="false">Allocation!W10</f>
        <v>73789</v>
      </c>
      <c r="C10" s="59" t="n">
        <f aca="false">'DETM-Receipts'!N9</f>
        <v>56575</v>
      </c>
      <c r="D10" s="58" t="n">
        <f aca="false">B10-C10</f>
        <v>17214</v>
      </c>
      <c r="E10" s="58" t="n">
        <f aca="false">E9+D10</f>
        <v>-3360</v>
      </c>
      <c r="F10" s="60"/>
      <c r="G10" s="59" t="n">
        <f aca="false">Allocation!X10</f>
        <v>0</v>
      </c>
      <c r="H10" s="58" t="n">
        <f aca="false">'DETM-Receipts'!AC9</f>
        <v>0</v>
      </c>
      <c r="I10" s="58" t="n">
        <f aca="false">G10-H10</f>
        <v>0</v>
      </c>
      <c r="J10" s="58" t="n">
        <f aca="false">J9+I10</f>
        <v>0</v>
      </c>
      <c r="K10" s="61"/>
      <c r="L10" s="62" t="n">
        <f aca="false">D10+I10</f>
        <v>17214</v>
      </c>
      <c r="M10" s="63" t="n">
        <f aca="false">M9+L10</f>
        <v>-3360</v>
      </c>
    </row>
    <row r="11" customFormat="false" ht="12.75" hidden="false" customHeight="false" outlineLevel="0" collapsed="false">
      <c r="A11" s="0" t="n">
        <f aca="false">A10+1</f>
        <v>3</v>
      </c>
      <c r="B11" s="58" t="n">
        <f aca="false">Allocation!W11</f>
        <v>67333</v>
      </c>
      <c r="C11" s="59" t="n">
        <f aca="false">'DETM-Receipts'!N10</f>
        <v>74975</v>
      </c>
      <c r="D11" s="58" t="n">
        <f aca="false">B11-C11</f>
        <v>-7642</v>
      </c>
      <c r="E11" s="58" t="n">
        <f aca="false">E10+D11</f>
        <v>-11002</v>
      </c>
      <c r="F11" s="60"/>
      <c r="G11" s="59" t="n">
        <f aca="false">Allocation!X11</f>
        <v>0</v>
      </c>
      <c r="H11" s="58" t="n">
        <f aca="false">'DETM-Receipts'!AC10</f>
        <v>0</v>
      </c>
      <c r="I11" s="58" t="n">
        <f aca="false">G11-H11</f>
        <v>0</v>
      </c>
      <c r="J11" s="58" t="n">
        <f aca="false">J10+I11</f>
        <v>0</v>
      </c>
      <c r="K11" s="61"/>
      <c r="L11" s="62" t="n">
        <f aca="false">D11+I11</f>
        <v>-7642</v>
      </c>
      <c r="M11" s="63" t="n">
        <f aca="false">M10+L11</f>
        <v>-11002</v>
      </c>
    </row>
    <row r="12" customFormat="false" ht="12.75" hidden="false" customHeight="false" outlineLevel="0" collapsed="false">
      <c r="A12" s="0" t="n">
        <f aca="false">A11+1</f>
        <v>4</v>
      </c>
      <c r="B12" s="58" t="n">
        <f aca="false">Allocation!W12</f>
        <v>76510</v>
      </c>
      <c r="C12" s="59" t="n">
        <f aca="false">'DETM-Receipts'!N11</f>
        <v>80000</v>
      </c>
      <c r="D12" s="58" t="n">
        <f aca="false">B12-C12</f>
        <v>-3490</v>
      </c>
      <c r="E12" s="58" t="n">
        <f aca="false">E11+D12</f>
        <v>-14492</v>
      </c>
      <c r="F12" s="60"/>
      <c r="G12" s="59" t="n">
        <f aca="false">Allocation!X12</f>
        <v>0</v>
      </c>
      <c r="H12" s="58" t="n">
        <f aca="false">'DETM-Receipts'!AC11</f>
        <v>0</v>
      </c>
      <c r="I12" s="58" t="n">
        <f aca="false">G12-H12</f>
        <v>0</v>
      </c>
      <c r="J12" s="58" t="n">
        <f aca="false">J11+I12</f>
        <v>0</v>
      </c>
      <c r="K12" s="61"/>
      <c r="L12" s="62" t="n">
        <f aca="false">D12+I12</f>
        <v>-3490</v>
      </c>
      <c r="M12" s="63" t="n">
        <f aca="false">M11+L12</f>
        <v>-14492</v>
      </c>
    </row>
    <row r="13" customFormat="false" ht="12.75" hidden="false" customHeight="false" outlineLevel="0" collapsed="false">
      <c r="A13" s="0" t="n">
        <f aca="false">A12+1</f>
        <v>5</v>
      </c>
      <c r="B13" s="58" t="n">
        <f aca="false">Allocation!W13</f>
        <v>79372</v>
      </c>
      <c r="C13" s="59" t="n">
        <f aca="false">'DETM-Receipts'!N12</f>
        <v>70000</v>
      </c>
      <c r="D13" s="58" t="n">
        <f aca="false">B13-C13</f>
        <v>9372</v>
      </c>
      <c r="E13" s="58" t="n">
        <f aca="false">E12+D13</f>
        <v>-5120</v>
      </c>
      <c r="F13" s="60"/>
      <c r="G13" s="59" t="n">
        <f aca="false">Allocation!X13</f>
        <v>0</v>
      </c>
      <c r="H13" s="58" t="n">
        <f aca="false">'DETM-Receipts'!AC12</f>
        <v>0</v>
      </c>
      <c r="I13" s="58" t="n">
        <f aca="false">G13-H13</f>
        <v>0</v>
      </c>
      <c r="J13" s="58" t="n">
        <f aca="false">J12+I13</f>
        <v>0</v>
      </c>
      <c r="K13" s="61"/>
      <c r="L13" s="62" t="n">
        <f aca="false">D13+I13</f>
        <v>9372</v>
      </c>
      <c r="M13" s="63" t="n">
        <f aca="false">M12+L13</f>
        <v>-5120</v>
      </c>
    </row>
    <row r="14" customFormat="false" ht="12.75" hidden="false" customHeight="false" outlineLevel="0" collapsed="false">
      <c r="A14" s="0" t="n">
        <f aca="false">A13+1</f>
        <v>6</v>
      </c>
      <c r="B14" s="58" t="n">
        <f aca="false">Allocation!W14</f>
        <v>82768</v>
      </c>
      <c r="C14" s="59" t="n">
        <f aca="false">'DETM-Receipts'!N13</f>
        <v>79999</v>
      </c>
      <c r="D14" s="58" t="n">
        <f aca="false">B14-C14</f>
        <v>2769</v>
      </c>
      <c r="E14" s="58" t="n">
        <f aca="false">E13+D14</f>
        <v>-2351</v>
      </c>
      <c r="F14" s="60"/>
      <c r="G14" s="59" t="n">
        <f aca="false">Allocation!X14</f>
        <v>0</v>
      </c>
      <c r="H14" s="58" t="n">
        <f aca="false">'DETM-Receipts'!AC13</f>
        <v>0</v>
      </c>
      <c r="I14" s="58" t="n">
        <f aca="false">G14-H14</f>
        <v>0</v>
      </c>
      <c r="J14" s="58" t="n">
        <f aca="false">J13+I14</f>
        <v>0</v>
      </c>
      <c r="K14" s="61"/>
      <c r="L14" s="62" t="n">
        <f aca="false">D14+I14</f>
        <v>2769</v>
      </c>
      <c r="M14" s="63" t="n">
        <f aca="false">M13+L14</f>
        <v>-2351</v>
      </c>
    </row>
    <row r="15" customFormat="false" ht="12.75" hidden="false" customHeight="false" outlineLevel="0" collapsed="false">
      <c r="A15" s="0" t="n">
        <f aca="false">A14+1</f>
        <v>7</v>
      </c>
      <c r="B15" s="58" t="n">
        <f aca="false">Allocation!W15</f>
        <v>78642</v>
      </c>
      <c r="C15" s="59" t="n">
        <f aca="false">'DETM-Receipts'!N14</f>
        <v>69936</v>
      </c>
      <c r="D15" s="58" t="n">
        <f aca="false">B15-C15</f>
        <v>8706</v>
      </c>
      <c r="E15" s="58" t="n">
        <f aca="false">E14+D15</f>
        <v>6355</v>
      </c>
      <c r="F15" s="60"/>
      <c r="G15" s="59" t="n">
        <f aca="false">Allocation!X15</f>
        <v>0</v>
      </c>
      <c r="H15" s="58" t="n">
        <f aca="false">'DETM-Receipts'!AC14</f>
        <v>0</v>
      </c>
      <c r="I15" s="58" t="n">
        <f aca="false">G15-H15</f>
        <v>0</v>
      </c>
      <c r="J15" s="58" t="n">
        <f aca="false">J14+I15</f>
        <v>0</v>
      </c>
      <c r="K15" s="61"/>
      <c r="L15" s="62" t="n">
        <f aca="false">D15+I15</f>
        <v>8706</v>
      </c>
      <c r="M15" s="63" t="n">
        <f aca="false">M14+L15</f>
        <v>6355</v>
      </c>
    </row>
    <row r="16" customFormat="false" ht="12.75" hidden="false" customHeight="false" outlineLevel="0" collapsed="false">
      <c r="A16" s="0" t="n">
        <f aca="false">A15+1</f>
        <v>8</v>
      </c>
      <c r="B16" s="58" t="n">
        <f aca="false">Allocation!W16</f>
        <v>966</v>
      </c>
      <c r="C16" s="59" t="n">
        <f aca="false">'DETM-Receipts'!N15</f>
        <v>0</v>
      </c>
      <c r="D16" s="58" t="n">
        <f aca="false">B16-C16</f>
        <v>966</v>
      </c>
      <c r="E16" s="58" t="n">
        <f aca="false">E15+D16</f>
        <v>7321</v>
      </c>
      <c r="F16" s="60"/>
      <c r="G16" s="59" t="n">
        <f aca="false">Allocation!X16</f>
        <v>0</v>
      </c>
      <c r="H16" s="58" t="n">
        <f aca="false">'DETM-Receipts'!AC15</f>
        <v>0</v>
      </c>
      <c r="I16" s="58" t="n">
        <f aca="false">G16-H16</f>
        <v>0</v>
      </c>
      <c r="J16" s="58" t="n">
        <f aca="false">J15+I16</f>
        <v>0</v>
      </c>
      <c r="K16" s="61"/>
      <c r="L16" s="62" t="n">
        <f aca="false">D16+I16</f>
        <v>966</v>
      </c>
      <c r="M16" s="63" t="n">
        <f aca="false">M15+L16</f>
        <v>7321</v>
      </c>
    </row>
    <row r="17" customFormat="false" ht="12.75" hidden="false" customHeight="false" outlineLevel="0" collapsed="false">
      <c r="A17" s="0" t="n">
        <f aca="false">A16+1</f>
        <v>9</v>
      </c>
      <c r="B17" s="58" t="n">
        <f aca="false">Allocation!W17</f>
        <v>22765</v>
      </c>
      <c r="C17" s="59" t="n">
        <f aca="false">'DETM-Receipts'!N16</f>
        <v>31875</v>
      </c>
      <c r="D17" s="58" t="n">
        <f aca="false">B17-C17</f>
        <v>-9110</v>
      </c>
      <c r="E17" s="58" t="n">
        <f aca="false">E16+D17</f>
        <v>-1789</v>
      </c>
      <c r="F17" s="60"/>
      <c r="G17" s="59" t="n">
        <f aca="false">Allocation!X17</f>
        <v>0</v>
      </c>
      <c r="H17" s="58" t="n">
        <f aca="false">'DETM-Receipts'!AC16</f>
        <v>0</v>
      </c>
      <c r="I17" s="58" t="n">
        <f aca="false">G17-H17</f>
        <v>0</v>
      </c>
      <c r="J17" s="58" t="n">
        <f aca="false">J16+I17</f>
        <v>0</v>
      </c>
      <c r="K17" s="61"/>
      <c r="L17" s="62" t="n">
        <f aca="false">D17+I17</f>
        <v>-9110</v>
      </c>
      <c r="M17" s="63" t="n">
        <f aca="false">M16+L17</f>
        <v>-1789</v>
      </c>
    </row>
    <row r="18" customFormat="false" ht="12.75" hidden="false" customHeight="false" outlineLevel="0" collapsed="false">
      <c r="A18" s="0" t="n">
        <f aca="false">A17+1</f>
        <v>10</v>
      </c>
      <c r="B18" s="58" t="n">
        <f aca="false">Allocation!W18</f>
        <v>85760</v>
      </c>
      <c r="C18" s="59" t="n">
        <f aca="false">'DETM-Receipts'!N17</f>
        <v>75000</v>
      </c>
      <c r="D18" s="58" t="n">
        <f aca="false">B18-C18</f>
        <v>10760</v>
      </c>
      <c r="E18" s="58" t="n">
        <f aca="false">E17+D18</f>
        <v>8971</v>
      </c>
      <c r="F18" s="60"/>
      <c r="G18" s="59" t="n">
        <f aca="false">Allocation!X18</f>
        <v>0</v>
      </c>
      <c r="H18" s="58" t="n">
        <f aca="false">'DETM-Receipts'!AC17</f>
        <v>0</v>
      </c>
      <c r="I18" s="58" t="n">
        <f aca="false">G18-H18</f>
        <v>0</v>
      </c>
      <c r="J18" s="58" t="n">
        <f aca="false">J17+I18</f>
        <v>0</v>
      </c>
      <c r="K18" s="61"/>
      <c r="L18" s="62" t="n">
        <f aca="false">D18+I18</f>
        <v>10760</v>
      </c>
      <c r="M18" s="63" t="n">
        <f aca="false">M17+L18</f>
        <v>8971</v>
      </c>
    </row>
    <row r="19" customFormat="false" ht="12.75" hidden="false" customHeight="false" outlineLevel="0" collapsed="false">
      <c r="A19" s="0" t="n">
        <f aca="false">A18+1</f>
        <v>11</v>
      </c>
      <c r="B19" s="58" t="n">
        <f aca="false">Allocation!W19</f>
        <v>0</v>
      </c>
      <c r="C19" s="59" t="n">
        <f aca="false">'DETM-Receipts'!N18</f>
        <v>0</v>
      </c>
      <c r="D19" s="58" t="n">
        <f aca="false">B19-C19</f>
        <v>0</v>
      </c>
      <c r="E19" s="58" t="n">
        <f aca="false">E18+D19</f>
        <v>8971</v>
      </c>
      <c r="F19" s="60"/>
      <c r="G19" s="59" t="n">
        <f aca="false">Allocation!X19</f>
        <v>0</v>
      </c>
      <c r="H19" s="58" t="n">
        <f aca="false">'DETM-Receipts'!AC18</f>
        <v>0</v>
      </c>
      <c r="I19" s="58" t="n">
        <f aca="false">G19-H19</f>
        <v>0</v>
      </c>
      <c r="J19" s="58" t="n">
        <f aca="false">J18+I19</f>
        <v>0</v>
      </c>
      <c r="K19" s="61"/>
      <c r="L19" s="62" t="n">
        <f aca="false">D19+I19</f>
        <v>0</v>
      </c>
      <c r="M19" s="63" t="n">
        <f aca="false">M18+L19</f>
        <v>8971</v>
      </c>
    </row>
    <row r="20" customFormat="false" ht="12.75" hidden="false" customHeight="false" outlineLevel="0" collapsed="false">
      <c r="A20" s="0" t="n">
        <f aca="false">A19+1</f>
        <v>12</v>
      </c>
      <c r="B20" s="58" t="n">
        <f aca="false">Allocation!W20</f>
        <v>0</v>
      </c>
      <c r="C20" s="59" t="n">
        <f aca="false">'DETM-Receipts'!N19</f>
        <v>0</v>
      </c>
      <c r="D20" s="58" t="n">
        <f aca="false">B20-C20</f>
        <v>0</v>
      </c>
      <c r="E20" s="58" t="n">
        <f aca="false">E19+D20</f>
        <v>8971</v>
      </c>
      <c r="F20" s="60"/>
      <c r="G20" s="59" t="n">
        <f aca="false">Allocation!X20</f>
        <v>0</v>
      </c>
      <c r="H20" s="58" t="n">
        <f aca="false">'DETM-Receipts'!AC19</f>
        <v>0</v>
      </c>
      <c r="I20" s="58" t="n">
        <f aca="false">G20-H20</f>
        <v>0</v>
      </c>
      <c r="J20" s="58" t="n">
        <f aca="false">J19+I20</f>
        <v>0</v>
      </c>
      <c r="K20" s="61"/>
      <c r="L20" s="62" t="n">
        <f aca="false">D20+I20</f>
        <v>0</v>
      </c>
      <c r="M20" s="63" t="n">
        <f aca="false">M19+L20</f>
        <v>8971</v>
      </c>
    </row>
    <row r="21" customFormat="false" ht="12.75" hidden="false" customHeight="false" outlineLevel="0" collapsed="false">
      <c r="A21" s="0" t="n">
        <f aca="false">A20+1</f>
        <v>13</v>
      </c>
      <c r="B21" s="58" t="n">
        <f aca="false">Allocation!W21</f>
        <v>0</v>
      </c>
      <c r="C21" s="59" t="n">
        <f aca="false">'DETM-Receipts'!N20</f>
        <v>0</v>
      </c>
      <c r="D21" s="58" t="n">
        <f aca="false">B21-C21</f>
        <v>0</v>
      </c>
      <c r="E21" s="58" t="n">
        <f aca="false">E20+D21</f>
        <v>8971</v>
      </c>
      <c r="F21" s="60"/>
      <c r="G21" s="59" t="n">
        <f aca="false">Allocation!X21</f>
        <v>0</v>
      </c>
      <c r="H21" s="58" t="n">
        <f aca="false">'DETM-Receipts'!AC20</f>
        <v>0</v>
      </c>
      <c r="I21" s="58" t="n">
        <f aca="false">G21-H21</f>
        <v>0</v>
      </c>
      <c r="J21" s="58" t="n">
        <f aca="false">J20+I21</f>
        <v>0</v>
      </c>
      <c r="K21" s="61"/>
      <c r="L21" s="62" t="n">
        <f aca="false">D21+I21</f>
        <v>0</v>
      </c>
      <c r="M21" s="63" t="n">
        <f aca="false">M20+L21</f>
        <v>8971</v>
      </c>
    </row>
    <row r="22" customFormat="false" ht="12.75" hidden="false" customHeight="false" outlineLevel="0" collapsed="false">
      <c r="A22" s="0" t="n">
        <f aca="false">A21+1</f>
        <v>14</v>
      </c>
      <c r="B22" s="58" t="n">
        <f aca="false">Allocation!W22</f>
        <v>0</v>
      </c>
      <c r="C22" s="59" t="n">
        <f aca="false">'DETM-Receipts'!N21</f>
        <v>0</v>
      </c>
      <c r="D22" s="58" t="n">
        <f aca="false">B22-C22</f>
        <v>0</v>
      </c>
      <c r="E22" s="58" t="n">
        <f aca="false">E21+D22</f>
        <v>8971</v>
      </c>
      <c r="F22" s="60"/>
      <c r="G22" s="59" t="n">
        <f aca="false">Allocation!X22</f>
        <v>0</v>
      </c>
      <c r="H22" s="58" t="n">
        <f aca="false">'DETM-Receipts'!AC21</f>
        <v>0</v>
      </c>
      <c r="I22" s="58" t="n">
        <f aca="false">G22-H22</f>
        <v>0</v>
      </c>
      <c r="J22" s="58" t="n">
        <f aca="false">J21+I22</f>
        <v>0</v>
      </c>
      <c r="K22" s="61"/>
      <c r="L22" s="62" t="n">
        <f aca="false">D22+I22</f>
        <v>0</v>
      </c>
      <c r="M22" s="63" t="n">
        <f aca="false">M21+L22</f>
        <v>8971</v>
      </c>
    </row>
    <row r="23" customFormat="false" ht="12.75" hidden="false" customHeight="false" outlineLevel="0" collapsed="false">
      <c r="A23" s="0" t="n">
        <f aca="false">A22+1</f>
        <v>15</v>
      </c>
      <c r="B23" s="58" t="n">
        <f aca="false">Allocation!W23</f>
        <v>0</v>
      </c>
      <c r="C23" s="59" t="n">
        <f aca="false">'DETM-Receipts'!N22</f>
        <v>0</v>
      </c>
      <c r="D23" s="58" t="n">
        <f aca="false">B23-C23</f>
        <v>0</v>
      </c>
      <c r="E23" s="58" t="n">
        <f aca="false">E22+D23</f>
        <v>8971</v>
      </c>
      <c r="F23" s="60"/>
      <c r="G23" s="59" t="n">
        <f aca="false">Allocation!X23</f>
        <v>0</v>
      </c>
      <c r="H23" s="58" t="n">
        <f aca="false">'DETM-Receipts'!AC22</f>
        <v>0</v>
      </c>
      <c r="I23" s="58" t="n">
        <f aca="false">G23-H23</f>
        <v>0</v>
      </c>
      <c r="J23" s="58" t="n">
        <f aca="false">J22+I23</f>
        <v>0</v>
      </c>
      <c r="K23" s="61"/>
      <c r="L23" s="62" t="n">
        <f aca="false">D23+I23</f>
        <v>0</v>
      </c>
      <c r="M23" s="64" t="n">
        <f aca="false">M22+L23</f>
        <v>8971</v>
      </c>
    </row>
    <row r="24" customFormat="false" ht="12.75" hidden="false" customHeight="false" outlineLevel="0" collapsed="false">
      <c r="A24" s="0" t="n">
        <f aca="false">A23+1</f>
        <v>16</v>
      </c>
      <c r="B24" s="58" t="n">
        <f aca="false">Allocation!W24</f>
        <v>0</v>
      </c>
      <c r="C24" s="59" t="n">
        <f aca="false">'DETM-Receipts'!N23</f>
        <v>0</v>
      </c>
      <c r="D24" s="58" t="n">
        <f aca="false">B24-C24</f>
        <v>0</v>
      </c>
      <c r="E24" s="58" t="n">
        <f aca="false">E23+D24</f>
        <v>8971</v>
      </c>
      <c r="F24" s="60"/>
      <c r="G24" s="59" t="n">
        <f aca="false">Allocation!X24</f>
        <v>0</v>
      </c>
      <c r="H24" s="58" t="n">
        <f aca="false">'DETM-Receipts'!AC23</f>
        <v>0</v>
      </c>
      <c r="I24" s="58" t="n">
        <f aca="false">G24-H24</f>
        <v>0</v>
      </c>
      <c r="J24" s="58" t="n">
        <f aca="false">J23+I24</f>
        <v>0</v>
      </c>
      <c r="K24" s="61"/>
      <c r="L24" s="62" t="n">
        <f aca="false">D24+I24</f>
        <v>0</v>
      </c>
      <c r="M24" s="63" t="n">
        <f aca="false">M23+L24</f>
        <v>8971</v>
      </c>
    </row>
    <row r="25" customFormat="false" ht="12.75" hidden="false" customHeight="false" outlineLevel="0" collapsed="false">
      <c r="A25" s="0" t="n">
        <f aca="false">A24+1</f>
        <v>17</v>
      </c>
      <c r="B25" s="58" t="n">
        <f aca="false">Allocation!W25</f>
        <v>0</v>
      </c>
      <c r="C25" s="59" t="n">
        <f aca="false">'DETM-Receipts'!N24</f>
        <v>0</v>
      </c>
      <c r="D25" s="58" t="n">
        <f aca="false">B25-C25</f>
        <v>0</v>
      </c>
      <c r="E25" s="58" t="n">
        <f aca="false">E24+D25</f>
        <v>8971</v>
      </c>
      <c r="F25" s="60"/>
      <c r="G25" s="59" t="n">
        <f aca="false">Allocation!X25</f>
        <v>0</v>
      </c>
      <c r="H25" s="58" t="n">
        <f aca="false">'DETM-Receipts'!AC24</f>
        <v>0</v>
      </c>
      <c r="I25" s="58" t="n">
        <f aca="false">G25-H25</f>
        <v>0</v>
      </c>
      <c r="J25" s="58" t="n">
        <f aca="false">J24+I25</f>
        <v>0</v>
      </c>
      <c r="K25" s="61"/>
      <c r="L25" s="62" t="n">
        <f aca="false">D25+I25</f>
        <v>0</v>
      </c>
      <c r="M25" s="63" t="n">
        <f aca="false">M24+L25</f>
        <v>8971</v>
      </c>
    </row>
    <row r="26" customFormat="false" ht="12.75" hidden="false" customHeight="false" outlineLevel="0" collapsed="false">
      <c r="A26" s="0" t="n">
        <f aca="false">A25+1</f>
        <v>18</v>
      </c>
      <c r="B26" s="58" t="n">
        <f aca="false">Allocation!W26</f>
        <v>0</v>
      </c>
      <c r="C26" s="59" t="n">
        <f aca="false">'DETM-Receipts'!N25</f>
        <v>0</v>
      </c>
      <c r="D26" s="58" t="n">
        <f aca="false">B26-C26</f>
        <v>0</v>
      </c>
      <c r="E26" s="58" t="n">
        <f aca="false">E25+D26</f>
        <v>8971</v>
      </c>
      <c r="F26" s="60"/>
      <c r="G26" s="59" t="n">
        <f aca="false">Allocation!X26</f>
        <v>0</v>
      </c>
      <c r="H26" s="58" t="n">
        <f aca="false">'DETM-Receipts'!AC25</f>
        <v>0</v>
      </c>
      <c r="I26" s="58" t="n">
        <f aca="false">G26-H26</f>
        <v>0</v>
      </c>
      <c r="J26" s="58" t="n">
        <f aca="false">J25+I26</f>
        <v>0</v>
      </c>
      <c r="K26" s="61"/>
      <c r="L26" s="62" t="n">
        <f aca="false">D26+I26</f>
        <v>0</v>
      </c>
      <c r="M26" s="63" t="n">
        <f aca="false">M25+L26</f>
        <v>8971</v>
      </c>
    </row>
    <row r="27" customFormat="false" ht="12.75" hidden="false" customHeight="false" outlineLevel="0" collapsed="false">
      <c r="A27" s="0" t="n">
        <f aca="false">A26+1</f>
        <v>19</v>
      </c>
      <c r="B27" s="58" t="n">
        <f aca="false">Allocation!W27</f>
        <v>0</v>
      </c>
      <c r="C27" s="59" t="n">
        <f aca="false">'DETM-Receipts'!N26</f>
        <v>0</v>
      </c>
      <c r="D27" s="58" t="n">
        <f aca="false">B27-C27</f>
        <v>0</v>
      </c>
      <c r="E27" s="58" t="n">
        <f aca="false">E26+D27</f>
        <v>8971</v>
      </c>
      <c r="F27" s="60"/>
      <c r="G27" s="59" t="n">
        <f aca="false">Allocation!X27</f>
        <v>0</v>
      </c>
      <c r="H27" s="58" t="n">
        <f aca="false">'DETM-Receipts'!AC26</f>
        <v>0</v>
      </c>
      <c r="I27" s="58" t="n">
        <f aca="false">G27-H27</f>
        <v>0</v>
      </c>
      <c r="J27" s="58" t="n">
        <f aca="false">J26+I27</f>
        <v>0</v>
      </c>
      <c r="K27" s="61"/>
      <c r="L27" s="62" t="n">
        <f aca="false">D27+I27</f>
        <v>0</v>
      </c>
      <c r="M27" s="63" t="n">
        <f aca="false">M26+L27</f>
        <v>8971</v>
      </c>
    </row>
    <row r="28" customFormat="false" ht="12.75" hidden="false" customHeight="false" outlineLevel="0" collapsed="false">
      <c r="A28" s="0" t="n">
        <f aca="false">A27+1</f>
        <v>20</v>
      </c>
      <c r="B28" s="58" t="n">
        <f aca="false">Allocation!W28</f>
        <v>0</v>
      </c>
      <c r="C28" s="59" t="n">
        <f aca="false">'DETM-Receipts'!N27</f>
        <v>0</v>
      </c>
      <c r="D28" s="58" t="n">
        <f aca="false">B28-C28</f>
        <v>0</v>
      </c>
      <c r="E28" s="58" t="n">
        <f aca="false">E27+D28</f>
        <v>8971</v>
      </c>
      <c r="F28" s="60"/>
      <c r="G28" s="59" t="n">
        <f aca="false">Allocation!X28</f>
        <v>0</v>
      </c>
      <c r="H28" s="58" t="n">
        <f aca="false">'DETM-Receipts'!AC27</f>
        <v>0</v>
      </c>
      <c r="I28" s="58" t="n">
        <f aca="false">G28-H28</f>
        <v>0</v>
      </c>
      <c r="J28" s="58" t="n">
        <f aca="false">J27+I28</f>
        <v>0</v>
      </c>
      <c r="K28" s="61"/>
      <c r="L28" s="62" t="n">
        <f aca="false">D28+I28</f>
        <v>0</v>
      </c>
      <c r="M28" s="63" t="n">
        <f aca="false">M27+L28</f>
        <v>8971</v>
      </c>
    </row>
    <row r="29" customFormat="false" ht="12.75" hidden="false" customHeight="false" outlineLevel="0" collapsed="false">
      <c r="A29" s="0" t="n">
        <f aca="false">A28+1</f>
        <v>21</v>
      </c>
      <c r="B29" s="58" t="n">
        <f aca="false">Allocation!W29</f>
        <v>0</v>
      </c>
      <c r="C29" s="59" t="n">
        <f aca="false">'DETM-Receipts'!N28</f>
        <v>0</v>
      </c>
      <c r="D29" s="58" t="n">
        <f aca="false">B29-C29</f>
        <v>0</v>
      </c>
      <c r="E29" s="58" t="n">
        <f aca="false">E28+D29</f>
        <v>8971</v>
      </c>
      <c r="F29" s="60"/>
      <c r="G29" s="59" t="n">
        <f aca="false">Allocation!X29</f>
        <v>0</v>
      </c>
      <c r="H29" s="58" t="n">
        <f aca="false">'DETM-Receipts'!AC28</f>
        <v>0</v>
      </c>
      <c r="I29" s="58" t="n">
        <f aca="false">G29-H29</f>
        <v>0</v>
      </c>
      <c r="J29" s="58" t="n">
        <f aca="false">J28+I29</f>
        <v>0</v>
      </c>
      <c r="K29" s="61"/>
      <c r="L29" s="62" t="n">
        <f aca="false">D29+I29</f>
        <v>0</v>
      </c>
      <c r="M29" s="63" t="n">
        <f aca="false">M28+L29</f>
        <v>8971</v>
      </c>
    </row>
    <row r="30" customFormat="false" ht="12.75" hidden="false" customHeight="false" outlineLevel="0" collapsed="false">
      <c r="A30" s="0" t="n">
        <f aca="false">A29+1</f>
        <v>22</v>
      </c>
      <c r="B30" s="58" t="n">
        <f aca="false">Allocation!W30</f>
        <v>0</v>
      </c>
      <c r="C30" s="59" t="n">
        <f aca="false">'DETM-Receipts'!N29</f>
        <v>0</v>
      </c>
      <c r="D30" s="58" t="n">
        <f aca="false">B30-C30</f>
        <v>0</v>
      </c>
      <c r="E30" s="58" t="n">
        <f aca="false">E29+D30</f>
        <v>8971</v>
      </c>
      <c r="F30" s="60"/>
      <c r="G30" s="59" t="n">
        <f aca="false">Allocation!X30</f>
        <v>0</v>
      </c>
      <c r="H30" s="58" t="n">
        <f aca="false">'DETM-Receipts'!AC29</f>
        <v>0</v>
      </c>
      <c r="I30" s="58" t="n">
        <f aca="false">G30-H30</f>
        <v>0</v>
      </c>
      <c r="J30" s="58" t="n">
        <f aca="false">J29+I30</f>
        <v>0</v>
      </c>
      <c r="K30" s="61"/>
      <c r="L30" s="62" t="n">
        <f aca="false">D30+I30</f>
        <v>0</v>
      </c>
      <c r="M30" s="63" t="n">
        <f aca="false">M29+L30</f>
        <v>8971</v>
      </c>
    </row>
    <row r="31" customFormat="false" ht="12.75" hidden="false" customHeight="false" outlineLevel="0" collapsed="false">
      <c r="A31" s="0" t="n">
        <f aca="false">A30+1</f>
        <v>23</v>
      </c>
      <c r="B31" s="58" t="n">
        <f aca="false">Allocation!W31</f>
        <v>0</v>
      </c>
      <c r="C31" s="59" t="n">
        <f aca="false">'DETM-Receipts'!N30</f>
        <v>0</v>
      </c>
      <c r="D31" s="58" t="n">
        <f aca="false">B31-C31</f>
        <v>0</v>
      </c>
      <c r="E31" s="58" t="n">
        <f aca="false">E30+D31</f>
        <v>8971</v>
      </c>
      <c r="F31" s="60"/>
      <c r="G31" s="59" t="n">
        <f aca="false">Allocation!X31</f>
        <v>0</v>
      </c>
      <c r="H31" s="58" t="n">
        <f aca="false">'DETM-Receipts'!AC30</f>
        <v>0</v>
      </c>
      <c r="I31" s="58" t="n">
        <f aca="false">G31-H31</f>
        <v>0</v>
      </c>
      <c r="J31" s="58" t="n">
        <f aca="false">J30+I31</f>
        <v>0</v>
      </c>
      <c r="K31" s="61"/>
      <c r="L31" s="62" t="n">
        <f aca="false">D31+I31</f>
        <v>0</v>
      </c>
      <c r="M31" s="63" t="n">
        <f aca="false">M30+L31</f>
        <v>8971</v>
      </c>
    </row>
    <row r="32" customFormat="false" ht="12.75" hidden="false" customHeight="false" outlineLevel="0" collapsed="false">
      <c r="A32" s="0" t="n">
        <f aca="false">A31+1</f>
        <v>24</v>
      </c>
      <c r="B32" s="58" t="n">
        <f aca="false">Allocation!W32</f>
        <v>0</v>
      </c>
      <c r="C32" s="59" t="n">
        <f aca="false">'DETM-Receipts'!N31</f>
        <v>0</v>
      </c>
      <c r="D32" s="58" t="n">
        <f aca="false">B32-C32</f>
        <v>0</v>
      </c>
      <c r="E32" s="58" t="n">
        <f aca="false">E31+D32</f>
        <v>8971</v>
      </c>
      <c r="F32" s="60"/>
      <c r="G32" s="59" t="n">
        <f aca="false">Allocation!X32</f>
        <v>0</v>
      </c>
      <c r="H32" s="58" t="n">
        <f aca="false">'DETM-Receipts'!AC31</f>
        <v>0</v>
      </c>
      <c r="I32" s="58" t="n">
        <f aca="false">G32-H32</f>
        <v>0</v>
      </c>
      <c r="J32" s="58" t="n">
        <f aca="false">J31+I32</f>
        <v>0</v>
      </c>
      <c r="K32" s="61"/>
      <c r="L32" s="62" t="n">
        <f aca="false">D32+I32</f>
        <v>0</v>
      </c>
      <c r="M32" s="63" t="n">
        <f aca="false">M31+L32</f>
        <v>8971</v>
      </c>
    </row>
    <row r="33" customFormat="false" ht="12.75" hidden="false" customHeight="false" outlineLevel="0" collapsed="false">
      <c r="A33" s="0" t="n">
        <f aca="false">A32+1</f>
        <v>25</v>
      </c>
      <c r="B33" s="58" t="n">
        <f aca="false">Allocation!W33</f>
        <v>0</v>
      </c>
      <c r="C33" s="59" t="n">
        <f aca="false">'DETM-Receipts'!N32</f>
        <v>0</v>
      </c>
      <c r="D33" s="58" t="n">
        <f aca="false">B33-C33</f>
        <v>0</v>
      </c>
      <c r="E33" s="58" t="n">
        <f aca="false">E32+D33</f>
        <v>8971</v>
      </c>
      <c r="F33" s="60"/>
      <c r="G33" s="59" t="n">
        <f aca="false">Allocation!X33</f>
        <v>0</v>
      </c>
      <c r="H33" s="58" t="n">
        <f aca="false">'DETM-Receipts'!AC32</f>
        <v>0</v>
      </c>
      <c r="I33" s="58" t="n">
        <f aca="false">G33-H33</f>
        <v>0</v>
      </c>
      <c r="J33" s="58" t="n">
        <f aca="false">J32+I33</f>
        <v>0</v>
      </c>
      <c r="K33" s="61"/>
      <c r="L33" s="62" t="n">
        <f aca="false">D33+I33</f>
        <v>0</v>
      </c>
      <c r="M33" s="63" t="n">
        <f aca="false">M32+L33</f>
        <v>8971</v>
      </c>
    </row>
    <row r="34" customFormat="false" ht="12.75" hidden="false" customHeight="false" outlineLevel="0" collapsed="false">
      <c r="A34" s="0" t="n">
        <f aca="false">A33+1</f>
        <v>26</v>
      </c>
      <c r="B34" s="58" t="n">
        <f aca="false">Allocation!W34</f>
        <v>0</v>
      </c>
      <c r="C34" s="59" t="n">
        <f aca="false">'DETM-Receipts'!N33</f>
        <v>0</v>
      </c>
      <c r="D34" s="58" t="n">
        <f aca="false">B34-C34</f>
        <v>0</v>
      </c>
      <c r="E34" s="58" t="n">
        <f aca="false">E33+D34</f>
        <v>8971</v>
      </c>
      <c r="F34" s="60"/>
      <c r="G34" s="59" t="n">
        <f aca="false">Allocation!X34</f>
        <v>0</v>
      </c>
      <c r="H34" s="58" t="n">
        <f aca="false">'DETM-Receipts'!AC33</f>
        <v>0</v>
      </c>
      <c r="I34" s="58" t="n">
        <f aca="false">G34-H34</f>
        <v>0</v>
      </c>
      <c r="J34" s="58" t="n">
        <f aca="false">J33+I34</f>
        <v>0</v>
      </c>
      <c r="K34" s="61"/>
      <c r="L34" s="62" t="n">
        <f aca="false">D34+I34</f>
        <v>0</v>
      </c>
      <c r="M34" s="63" t="n">
        <f aca="false">M33+L34</f>
        <v>8971</v>
      </c>
    </row>
    <row r="35" customFormat="false" ht="12.75" hidden="false" customHeight="false" outlineLevel="0" collapsed="false">
      <c r="A35" s="0" t="n">
        <f aca="false">A34+1</f>
        <v>27</v>
      </c>
      <c r="B35" s="58" t="n">
        <f aca="false">Allocation!W35</f>
        <v>0</v>
      </c>
      <c r="C35" s="59" t="n">
        <f aca="false">'DETM-Receipts'!N34</f>
        <v>0</v>
      </c>
      <c r="D35" s="58" t="n">
        <f aca="false">B35-C35</f>
        <v>0</v>
      </c>
      <c r="E35" s="58" t="n">
        <f aca="false">E34+D35</f>
        <v>8971</v>
      </c>
      <c r="F35" s="60"/>
      <c r="G35" s="59" t="n">
        <f aca="false">Allocation!X35</f>
        <v>0</v>
      </c>
      <c r="H35" s="58" t="n">
        <f aca="false">'DETM-Receipts'!AC34</f>
        <v>0</v>
      </c>
      <c r="I35" s="58" t="n">
        <f aca="false">G35-H35</f>
        <v>0</v>
      </c>
      <c r="J35" s="58" t="n">
        <f aca="false">J34+I35</f>
        <v>0</v>
      </c>
      <c r="K35" s="61"/>
      <c r="L35" s="62" t="n">
        <f aca="false">D35+I35</f>
        <v>0</v>
      </c>
      <c r="M35" s="63" t="n">
        <f aca="false">M34+L35</f>
        <v>8971</v>
      </c>
    </row>
    <row r="36" customFormat="false" ht="12.75" hidden="false" customHeight="false" outlineLevel="0" collapsed="false">
      <c r="A36" s="0" t="n">
        <f aca="false">A35+1</f>
        <v>28</v>
      </c>
      <c r="B36" s="58" t="n">
        <f aca="false">Allocation!W36</f>
        <v>0</v>
      </c>
      <c r="C36" s="59" t="n">
        <f aca="false">'DETM-Receipts'!N35</f>
        <v>0</v>
      </c>
      <c r="D36" s="58" t="n">
        <f aca="false">B36-C36</f>
        <v>0</v>
      </c>
      <c r="E36" s="58" t="n">
        <f aca="false">E35+D36</f>
        <v>8971</v>
      </c>
      <c r="F36" s="60"/>
      <c r="G36" s="59" t="n">
        <f aca="false">Allocation!X36</f>
        <v>0</v>
      </c>
      <c r="H36" s="58" t="n">
        <f aca="false">'DETM-Receipts'!AC35</f>
        <v>0</v>
      </c>
      <c r="I36" s="58" t="n">
        <f aca="false">G36-H36</f>
        <v>0</v>
      </c>
      <c r="J36" s="58" t="n">
        <f aca="false">J35+I36</f>
        <v>0</v>
      </c>
      <c r="K36" s="61"/>
      <c r="L36" s="62" t="n">
        <f aca="false">D36+I36</f>
        <v>0</v>
      </c>
      <c r="M36" s="63" t="n">
        <f aca="false">M35+L36</f>
        <v>8971</v>
      </c>
    </row>
    <row r="37" customFormat="false" ht="12.75" hidden="false" customHeight="false" outlineLevel="0" collapsed="false">
      <c r="A37" s="0" t="n">
        <f aca="false">A36+1</f>
        <v>29</v>
      </c>
      <c r="B37" s="58" t="n">
        <f aca="false">Allocation!W37</f>
        <v>0</v>
      </c>
      <c r="C37" s="59" t="n">
        <f aca="false">'DETM-Receipts'!N36</f>
        <v>0</v>
      </c>
      <c r="D37" s="58" t="n">
        <f aca="false">B37-C37</f>
        <v>0</v>
      </c>
      <c r="E37" s="58" t="n">
        <f aca="false">E36+D37</f>
        <v>8971</v>
      </c>
      <c r="F37" s="60"/>
      <c r="G37" s="59" t="n">
        <f aca="false">Allocation!X37</f>
        <v>0</v>
      </c>
      <c r="H37" s="58" t="n">
        <f aca="false">'DETM-Receipts'!AC36</f>
        <v>0</v>
      </c>
      <c r="I37" s="58" t="n">
        <f aca="false">G37-H37</f>
        <v>0</v>
      </c>
      <c r="J37" s="58" t="n">
        <f aca="false">J36+I37</f>
        <v>0</v>
      </c>
      <c r="K37" s="61"/>
      <c r="L37" s="62" t="n">
        <f aca="false">D37+I37</f>
        <v>0</v>
      </c>
      <c r="M37" s="63" t="n">
        <f aca="false">M36+L37</f>
        <v>8971</v>
      </c>
    </row>
    <row r="38" customFormat="false" ht="12.75" hidden="false" customHeight="false" outlineLevel="0" collapsed="false">
      <c r="A38" s="0" t="n">
        <f aca="false">A37+1</f>
        <v>30</v>
      </c>
      <c r="B38" s="58" t="n">
        <f aca="false">Allocation!W38</f>
        <v>0</v>
      </c>
      <c r="C38" s="59" t="n">
        <f aca="false">'DETM-Receipts'!N37</f>
        <v>0</v>
      </c>
      <c r="D38" s="58" t="n">
        <f aca="false">B38-C38</f>
        <v>0</v>
      </c>
      <c r="E38" s="58" t="n">
        <f aca="false">E37+D38</f>
        <v>8971</v>
      </c>
      <c r="F38" s="60"/>
      <c r="G38" s="59" t="n">
        <f aca="false">Allocation!X38</f>
        <v>0</v>
      </c>
      <c r="H38" s="58" t="n">
        <f aca="false">'DETM-Receipts'!AC37</f>
        <v>0</v>
      </c>
      <c r="I38" s="58" t="n">
        <f aca="false">G38-H38</f>
        <v>0</v>
      </c>
      <c r="J38" s="58" t="n">
        <f aca="false">J37+I38</f>
        <v>0</v>
      </c>
      <c r="K38" s="61"/>
      <c r="L38" s="62" t="n">
        <f aca="false">D38+I38</f>
        <v>0</v>
      </c>
      <c r="M38" s="63" t="n">
        <f aca="false">M37+L38</f>
        <v>8971</v>
      </c>
    </row>
    <row r="39" customFormat="false" ht="12.75" hidden="false" customHeight="false" outlineLevel="0" collapsed="false">
      <c r="A39" s="0" t="n">
        <f aca="false">A38+1</f>
        <v>31</v>
      </c>
      <c r="B39" s="58" t="n">
        <f aca="false">Allocation!W39</f>
        <v>0</v>
      </c>
      <c r="C39" s="59" t="n">
        <f aca="false">'DETM-Receipts'!N38</f>
        <v>0</v>
      </c>
      <c r="D39" s="58" t="n">
        <f aca="false">B39-C39</f>
        <v>0</v>
      </c>
      <c r="E39" s="58" t="n">
        <f aca="false">E38+D39</f>
        <v>8971</v>
      </c>
      <c r="F39" s="60"/>
      <c r="G39" s="59" t="n">
        <f aca="false">Allocation!X39</f>
        <v>0</v>
      </c>
      <c r="H39" s="58" t="n">
        <f aca="false">'DETM-Receipts'!AC38</f>
        <v>0</v>
      </c>
      <c r="I39" s="58" t="n">
        <f aca="false">G39-H39</f>
        <v>0</v>
      </c>
      <c r="J39" s="58" t="n">
        <f aca="false">J38+I39</f>
        <v>0</v>
      </c>
      <c r="K39" s="61"/>
      <c r="L39" s="62" t="n">
        <f aca="false">D39+I39</f>
        <v>0</v>
      </c>
      <c r="M39" s="63" t="n">
        <f aca="false">M38+L39</f>
        <v>8971</v>
      </c>
    </row>
    <row r="40" customFormat="false" ht="12.75" hidden="false" customHeight="false" outlineLevel="0" collapsed="false">
      <c r="A40" s="0" t="s">
        <v>5</v>
      </c>
      <c r="B40" s="65"/>
      <c r="C40" s="66" t="n">
        <f aca="false">SUM(C9:C39)</f>
        <v>628360</v>
      </c>
      <c r="D40" s="58" t="n">
        <f aca="false">B40-C40</f>
        <v>-628360</v>
      </c>
      <c r="E40" s="66" t="n">
        <f aca="false">E39</f>
        <v>8971</v>
      </c>
      <c r="F40" s="60"/>
      <c r="G40" s="59" t="n">
        <f aca="false">Allocation!X40</f>
        <v>0</v>
      </c>
      <c r="H40" s="58" t="n">
        <f aca="false">'DETM-Receipts'!AC39</f>
        <v>0</v>
      </c>
      <c r="I40" s="58" t="n">
        <f aca="false">G40-H40</f>
        <v>0</v>
      </c>
      <c r="J40" s="66" t="n">
        <f aca="false">J39</f>
        <v>0</v>
      </c>
      <c r="K40" s="61"/>
      <c r="L40" s="62" t="n">
        <f aca="false">D40+I40</f>
        <v>-628360</v>
      </c>
      <c r="M40" s="67" t="n">
        <f aca="false">M39</f>
        <v>8971</v>
      </c>
    </row>
    <row r="43" customFormat="false" ht="12.75" hidden="false" customHeight="false" outlineLevel="0" collapsed="false">
      <c r="A43" s="68" t="s">
        <v>32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4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18" activeCellId="0" sqref="B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6.56"/>
    <col collapsed="false" customWidth="true" hidden="false" outlineLevel="0" max="3" min="3" style="0" width="8.14"/>
    <col collapsed="false" customWidth="true" hidden="false" outlineLevel="0" max="4" min="4" style="0" width="6.85"/>
    <col collapsed="false" customWidth="true" hidden="false" outlineLevel="0" max="5" min="5" style="0" width="7.7"/>
    <col collapsed="false" customWidth="true" hidden="false" outlineLevel="0" max="6" min="6" style="0" width="5.85"/>
    <col collapsed="false" customWidth="true" hidden="false" outlineLevel="0" max="7" min="7" style="0" width="8.14"/>
    <col collapsed="false" customWidth="true" hidden="false" outlineLevel="0" max="8" min="8" style="0" width="6.28"/>
    <col collapsed="false" customWidth="true" hidden="false" outlineLevel="0" max="13" min="9" style="0" width="7.56"/>
    <col collapsed="false" customWidth="true" hidden="false" outlineLevel="0" max="17" min="17" style="0" width="6.99"/>
    <col collapsed="false" customWidth="true" hidden="false" outlineLevel="0" max="18" min="18" style="0" width="8.41"/>
    <col collapsed="false" customWidth="true" hidden="false" outlineLevel="0" max="19" min="19" style="0" width="6.99"/>
    <col collapsed="false" customWidth="true" hidden="false" outlineLevel="0" max="20" min="20" style="0" width="6.28"/>
    <col collapsed="false" customWidth="true" hidden="false" outlineLevel="0" max="21" min="21" style="0" width="6.7"/>
    <col collapsed="false" customWidth="true" hidden="false" outlineLevel="0" max="22" min="22" style="0" width="7.42"/>
    <col collapsed="false" customWidth="true" hidden="false" outlineLevel="0" max="23" min="23" style="0" width="6.28"/>
    <col collapsed="false" customWidth="true" hidden="false" outlineLevel="0" max="28" min="24" style="0" width="6.7"/>
    <col collapsed="false" customWidth="true" hidden="false" outlineLevel="0" max="29" min="29" style="0" width="7.99"/>
    <col collapsed="false" customWidth="true" hidden="false" outlineLevel="0" max="30" min="30" style="0" width="8.28"/>
    <col collapsed="false" customWidth="true" hidden="false" outlineLevel="0" max="31" min="31" style="0" width="2.7"/>
    <col collapsed="false" customWidth="true" hidden="false" outlineLevel="0" max="32" min="32" style="0" width="8.99"/>
    <col collapsed="false" customWidth="true" hidden="false" outlineLevel="0" max="33" min="33" style="0" width="8.41"/>
  </cols>
  <sheetData>
    <row r="1" customFormat="false" ht="12.75" hidden="false" customHeight="false" outlineLevel="0" collapsed="false">
      <c r="B1" s="1" t="s">
        <v>0</v>
      </c>
      <c r="C1" s="1"/>
      <c r="E1" s="1" t="s">
        <v>22</v>
      </c>
      <c r="F1" s="69" t="s">
        <v>23</v>
      </c>
      <c r="G1" s="70"/>
      <c r="H1" s="70"/>
      <c r="I1" s="70"/>
      <c r="J1" s="70"/>
      <c r="K1" s="70"/>
      <c r="L1" s="70"/>
      <c r="M1" s="70"/>
      <c r="N1" s="70"/>
      <c r="O1" s="70"/>
    </row>
    <row r="2" customFormat="false" ht="12.75" hidden="false" customHeight="false" outlineLevel="0" collapsed="false">
      <c r="B2" s="1" t="s">
        <v>28</v>
      </c>
      <c r="C2" s="1"/>
      <c r="E2" s="1"/>
      <c r="F2" s="69"/>
      <c r="G2" s="70"/>
      <c r="H2" s="70"/>
      <c r="I2" s="70"/>
      <c r="J2" s="70"/>
      <c r="K2" s="70"/>
      <c r="L2" s="70"/>
      <c r="M2" s="70"/>
      <c r="N2" s="70"/>
      <c r="O2" s="70"/>
    </row>
    <row r="3" customFormat="false" ht="12.75" hidden="false" customHeight="false" outlineLevel="0" collapsed="false">
      <c r="C3" s="1"/>
      <c r="E3" s="3" t="s">
        <v>33</v>
      </c>
      <c r="F3" s="48"/>
      <c r="AF3" s="1" t="s">
        <v>5</v>
      </c>
    </row>
    <row r="4" customFormat="false" ht="12.75" hidden="false" customHeight="false" outlineLevel="0" collapsed="false">
      <c r="B4" s="1" t="s">
        <v>24</v>
      </c>
      <c r="C4" s="1"/>
      <c r="Q4" s="1" t="s">
        <v>25</v>
      </c>
    </row>
    <row r="5" customFormat="false" ht="12.75" hidden="false" customHeight="false" outlineLevel="0" collapsed="false">
      <c r="N5" s="52" t="s">
        <v>34</v>
      </c>
      <c r="O5" s="51" t="s">
        <v>35</v>
      </c>
      <c r="AC5" s="52" t="s">
        <v>34</v>
      </c>
      <c r="AD5" s="51" t="s">
        <v>35</v>
      </c>
      <c r="AF5" s="52" t="s">
        <v>34</v>
      </c>
      <c r="AG5" s="51" t="s">
        <v>35</v>
      </c>
    </row>
    <row r="6" customFormat="false" ht="12.75" hidden="false" customHeight="false" outlineLevel="0" collapsed="false">
      <c r="N6" s="71" t="s">
        <v>5</v>
      </c>
      <c r="O6" s="72" t="s">
        <v>36</v>
      </c>
      <c r="AC6" s="71" t="s">
        <v>5</v>
      </c>
      <c r="AD6" s="72" t="s">
        <v>36</v>
      </c>
      <c r="AF6" s="71" t="s">
        <v>5</v>
      </c>
      <c r="AG6" s="72" t="s">
        <v>36</v>
      </c>
    </row>
    <row r="7" customFormat="false" ht="12.75" hidden="false" customHeight="false" outlineLevel="0" collapsed="false">
      <c r="A7" s="16" t="s">
        <v>11</v>
      </c>
      <c r="B7" s="10" t="s">
        <v>37</v>
      </c>
      <c r="C7" s="73" t="s">
        <v>13</v>
      </c>
      <c r="D7" s="10" t="s">
        <v>38</v>
      </c>
      <c r="E7" s="73" t="s">
        <v>13</v>
      </c>
      <c r="F7" s="10" t="s">
        <v>37</v>
      </c>
      <c r="G7" s="18" t="s">
        <v>13</v>
      </c>
      <c r="H7" s="10" t="s">
        <v>37</v>
      </c>
      <c r="I7" s="18" t="s">
        <v>13</v>
      </c>
      <c r="J7" s="10" t="s">
        <v>37</v>
      </c>
      <c r="K7" s="18" t="s">
        <v>13</v>
      </c>
      <c r="L7" s="10" t="s">
        <v>37</v>
      </c>
      <c r="M7" s="18" t="s">
        <v>13</v>
      </c>
      <c r="N7" s="20" t="s">
        <v>13</v>
      </c>
      <c r="O7" s="21" t="s">
        <v>13</v>
      </c>
      <c r="Q7" s="10" t="s">
        <v>37</v>
      </c>
      <c r="R7" s="73" t="s">
        <v>13</v>
      </c>
      <c r="S7" s="10" t="s">
        <v>38</v>
      </c>
      <c r="T7" s="73" t="s">
        <v>13</v>
      </c>
      <c r="U7" s="10" t="s">
        <v>37</v>
      </c>
      <c r="V7" s="18" t="s">
        <v>13</v>
      </c>
      <c r="W7" s="10" t="s">
        <v>37</v>
      </c>
      <c r="X7" s="18" t="s">
        <v>13</v>
      </c>
      <c r="Y7" s="10" t="s">
        <v>37</v>
      </c>
      <c r="Z7" s="18" t="s">
        <v>13</v>
      </c>
      <c r="AA7" s="10" t="s">
        <v>37</v>
      </c>
      <c r="AB7" s="18" t="s">
        <v>13</v>
      </c>
      <c r="AC7" s="20" t="s">
        <v>13</v>
      </c>
      <c r="AD7" s="21" t="s">
        <v>13</v>
      </c>
      <c r="AF7" s="20" t="s">
        <v>13</v>
      </c>
      <c r="AG7" s="21" t="s">
        <v>13</v>
      </c>
    </row>
    <row r="8" customFormat="false" ht="12.75" hidden="false" customHeight="false" outlineLevel="0" collapsed="false">
      <c r="A8" s="0" t="n">
        <v>1</v>
      </c>
      <c r="B8" s="74" t="n">
        <v>20248</v>
      </c>
      <c r="C8" s="75" t="n">
        <v>40000</v>
      </c>
      <c r="D8" s="74" t="n">
        <v>26372</v>
      </c>
      <c r="E8" s="75" t="n">
        <v>25000</v>
      </c>
      <c r="F8" s="74"/>
      <c r="G8" s="75"/>
      <c r="H8" s="74" t="n">
        <v>26758</v>
      </c>
      <c r="I8" s="75" t="n">
        <v>15000</v>
      </c>
      <c r="J8" s="74" t="n">
        <v>27708</v>
      </c>
      <c r="K8" s="75" t="n">
        <v>10000</v>
      </c>
      <c r="L8" s="74"/>
      <c r="M8" s="75"/>
      <c r="N8" s="29" t="n">
        <f aca="false">C8+E8+G8+I8+K8+M8</f>
        <v>90000</v>
      </c>
      <c r="O8" s="29" t="n">
        <f aca="false">N8</f>
        <v>90000</v>
      </c>
      <c r="Q8" s="74"/>
      <c r="R8" s="75"/>
      <c r="S8" s="74"/>
      <c r="T8" s="75"/>
      <c r="U8" s="74"/>
      <c r="V8" s="75"/>
      <c r="W8" s="74"/>
      <c r="X8" s="75"/>
      <c r="Y8" s="74"/>
      <c r="Z8" s="75"/>
      <c r="AA8" s="74"/>
      <c r="AB8" s="75"/>
      <c r="AC8" s="36" t="n">
        <f aca="false">R8+T8+V8+X8+Z8+AB8</f>
        <v>0</v>
      </c>
      <c r="AD8" s="29" t="n">
        <f aca="false">AC8</f>
        <v>0</v>
      </c>
      <c r="AF8" s="29" t="n">
        <f aca="false">N8+AC8</f>
        <v>90000</v>
      </c>
      <c r="AG8" s="29" t="n">
        <f aca="false">AF8</f>
        <v>90000</v>
      </c>
    </row>
    <row r="9" customFormat="false" ht="12.75" hidden="false" customHeight="false" outlineLevel="0" collapsed="false">
      <c r="A9" s="0" t="n">
        <f aca="false">A8+1</f>
        <v>2</v>
      </c>
      <c r="B9" s="74" t="n">
        <v>26372</v>
      </c>
      <c r="C9" s="75" t="n">
        <v>13089</v>
      </c>
      <c r="D9" s="74" t="n">
        <v>26520</v>
      </c>
      <c r="E9" s="75" t="n">
        <v>15078</v>
      </c>
      <c r="F9" s="74" t="n">
        <v>26758</v>
      </c>
      <c r="G9" s="75" t="n">
        <v>13158</v>
      </c>
      <c r="H9" s="74" t="n">
        <v>27708</v>
      </c>
      <c r="I9" s="75" t="n">
        <v>5250</v>
      </c>
      <c r="J9" s="74" t="n">
        <v>27568</v>
      </c>
      <c r="K9" s="75" t="n">
        <v>10000</v>
      </c>
      <c r="L9" s="74"/>
      <c r="M9" s="75"/>
      <c r="N9" s="29" t="n">
        <f aca="false">C9+E9+G9+I9+K9+M9</f>
        <v>56575</v>
      </c>
      <c r="O9" s="36" t="n">
        <f aca="false">O8+N9</f>
        <v>146575</v>
      </c>
      <c r="Q9" s="74"/>
      <c r="R9" s="75"/>
      <c r="S9" s="74"/>
      <c r="T9" s="75"/>
      <c r="U9" s="74"/>
      <c r="V9" s="75"/>
      <c r="W9" s="74"/>
      <c r="X9" s="75"/>
      <c r="Y9" s="74"/>
      <c r="Z9" s="75"/>
      <c r="AA9" s="74"/>
      <c r="AB9" s="75"/>
      <c r="AC9" s="36" t="n">
        <f aca="false">R9+T9+V9+X9+Z9+AB9</f>
        <v>0</v>
      </c>
      <c r="AD9" s="36" t="n">
        <f aca="false">AD8+AC9</f>
        <v>0</v>
      </c>
      <c r="AF9" s="29" t="n">
        <f aca="false">N9+AC9</f>
        <v>56575</v>
      </c>
      <c r="AG9" s="29" t="n">
        <f aca="false">AF9</f>
        <v>56575</v>
      </c>
    </row>
    <row r="10" customFormat="false" ht="12.75" hidden="false" customHeight="false" outlineLevel="0" collapsed="false">
      <c r="A10" s="0" t="n">
        <f aca="false">A9+1</f>
        <v>3</v>
      </c>
      <c r="B10" s="74" t="n">
        <v>26372</v>
      </c>
      <c r="C10" s="75" t="n">
        <v>20000</v>
      </c>
      <c r="D10" s="74" t="n">
        <v>26520</v>
      </c>
      <c r="E10" s="75" t="n">
        <v>19975</v>
      </c>
      <c r="F10" s="74" t="n">
        <v>26758</v>
      </c>
      <c r="G10" s="75" t="n">
        <v>15000</v>
      </c>
      <c r="H10" s="74" t="n">
        <v>27708</v>
      </c>
      <c r="I10" s="75" t="n">
        <v>10000</v>
      </c>
      <c r="J10" s="74" t="n">
        <v>27568</v>
      </c>
      <c r="K10" s="75" t="n">
        <v>10000</v>
      </c>
      <c r="L10" s="74"/>
      <c r="M10" s="75"/>
      <c r="N10" s="29" t="n">
        <f aca="false">C10+E10+G10+I10+K10+M10</f>
        <v>74975</v>
      </c>
      <c r="O10" s="36" t="n">
        <f aca="false">O9+N10</f>
        <v>221550</v>
      </c>
      <c r="Q10" s="74"/>
      <c r="R10" s="75"/>
      <c r="S10" s="74"/>
      <c r="T10" s="75"/>
      <c r="U10" s="74"/>
      <c r="V10" s="75"/>
      <c r="W10" s="74"/>
      <c r="X10" s="75"/>
      <c r="Y10" s="74"/>
      <c r="Z10" s="75"/>
      <c r="AA10" s="74"/>
      <c r="AB10" s="75"/>
      <c r="AC10" s="36" t="n">
        <f aca="false">R10+T10+V10+X10+Z10+AB10</f>
        <v>0</v>
      </c>
      <c r="AD10" s="36" t="n">
        <f aca="false">AD9+AC10</f>
        <v>0</v>
      </c>
      <c r="AF10" s="29" t="n">
        <f aca="false">N10+AC10</f>
        <v>74975</v>
      </c>
      <c r="AG10" s="29" t="n">
        <f aca="false">AF10</f>
        <v>74975</v>
      </c>
    </row>
    <row r="11" customFormat="false" ht="12.75" hidden="false" customHeight="false" outlineLevel="0" collapsed="false">
      <c r="A11" s="0" t="n">
        <f aca="false">A10+1</f>
        <v>4</v>
      </c>
      <c r="B11" s="74" t="n">
        <v>27708</v>
      </c>
      <c r="C11" s="75" t="n">
        <v>10000</v>
      </c>
      <c r="D11" s="74" t="n">
        <v>27568</v>
      </c>
      <c r="E11" s="75" t="n">
        <v>15000</v>
      </c>
      <c r="F11" s="74" t="n">
        <v>26372</v>
      </c>
      <c r="G11" s="75" t="n">
        <v>25000</v>
      </c>
      <c r="H11" s="74" t="n">
        <v>26520</v>
      </c>
      <c r="I11" s="75" t="n">
        <v>20000</v>
      </c>
      <c r="J11" s="74" t="n">
        <v>27293</v>
      </c>
      <c r="K11" s="75" t="n">
        <v>5000</v>
      </c>
      <c r="L11" s="74" t="n">
        <v>26758</v>
      </c>
      <c r="M11" s="75" t="n">
        <v>5000</v>
      </c>
      <c r="N11" s="29" t="n">
        <f aca="false">C11+E11+G11+I11+K11+M11</f>
        <v>80000</v>
      </c>
      <c r="O11" s="36" t="n">
        <f aca="false">O10+N11</f>
        <v>301550</v>
      </c>
      <c r="Q11" s="74"/>
      <c r="R11" s="75"/>
      <c r="S11" s="74"/>
      <c r="T11" s="75"/>
      <c r="U11" s="74"/>
      <c r="V11" s="75"/>
      <c r="W11" s="74"/>
      <c r="X11" s="75"/>
      <c r="Y11" s="74"/>
      <c r="Z11" s="75"/>
      <c r="AA11" s="74"/>
      <c r="AB11" s="75"/>
      <c r="AC11" s="36" t="n">
        <f aca="false">R11+T11+V11+X11+Z11+AB11</f>
        <v>0</v>
      </c>
      <c r="AD11" s="36" t="n">
        <f aca="false">AD10+AC11</f>
        <v>0</v>
      </c>
      <c r="AF11" s="29" t="n">
        <f aca="false">N11+AC11</f>
        <v>80000</v>
      </c>
      <c r="AG11" s="29" t="n">
        <f aca="false">AF11</f>
        <v>80000</v>
      </c>
    </row>
    <row r="12" customFormat="false" ht="12.75" hidden="false" customHeight="false" outlineLevel="0" collapsed="false">
      <c r="A12" s="0" t="n">
        <f aca="false">A11+1</f>
        <v>5</v>
      </c>
      <c r="B12" s="74" t="n">
        <v>26372</v>
      </c>
      <c r="C12" s="75" t="n">
        <v>15000</v>
      </c>
      <c r="D12" s="74" t="n">
        <v>26520</v>
      </c>
      <c r="E12" s="75" t="n">
        <v>20000</v>
      </c>
      <c r="F12" s="74" t="n">
        <v>26758</v>
      </c>
      <c r="G12" s="75" t="n">
        <v>10000</v>
      </c>
      <c r="H12" s="74" t="n">
        <v>27708</v>
      </c>
      <c r="I12" s="75" t="n">
        <v>10000</v>
      </c>
      <c r="J12" s="74" t="n">
        <v>27568</v>
      </c>
      <c r="K12" s="75" t="n">
        <v>15000</v>
      </c>
      <c r="L12" s="74"/>
      <c r="M12" s="75"/>
      <c r="N12" s="29" t="n">
        <f aca="false">C12+E12+G12+I12+K12+M12</f>
        <v>70000</v>
      </c>
      <c r="O12" s="36" t="n">
        <f aca="false">O11+N12</f>
        <v>371550</v>
      </c>
      <c r="Q12" s="74"/>
      <c r="R12" s="75"/>
      <c r="S12" s="74"/>
      <c r="T12" s="75"/>
      <c r="U12" s="74"/>
      <c r="V12" s="75"/>
      <c r="W12" s="74"/>
      <c r="X12" s="75"/>
      <c r="Y12" s="74"/>
      <c r="Z12" s="75"/>
      <c r="AA12" s="74"/>
      <c r="AB12" s="75"/>
      <c r="AC12" s="36" t="n">
        <f aca="false">R12+T12+V12+X12+Z12+AB12</f>
        <v>0</v>
      </c>
      <c r="AD12" s="36" t="n">
        <f aca="false">AD11+AC12</f>
        <v>0</v>
      </c>
      <c r="AF12" s="29" t="n">
        <f aca="false">N12+AC12</f>
        <v>70000</v>
      </c>
      <c r="AG12" s="29" t="n">
        <f aca="false">AF12</f>
        <v>70000</v>
      </c>
    </row>
    <row r="13" customFormat="false" ht="12.75" hidden="false" customHeight="false" outlineLevel="0" collapsed="false">
      <c r="A13" s="0" t="n">
        <f aca="false">A12+1</f>
        <v>6</v>
      </c>
      <c r="B13" s="74" t="n">
        <v>26372</v>
      </c>
      <c r="C13" s="75" t="n">
        <v>24999</v>
      </c>
      <c r="D13" s="74" t="n">
        <v>26520</v>
      </c>
      <c r="E13" s="75" t="n">
        <v>20000</v>
      </c>
      <c r="F13" s="74" t="n">
        <v>26758</v>
      </c>
      <c r="G13" s="75" t="n">
        <v>10000</v>
      </c>
      <c r="H13" s="74" t="n">
        <v>27708</v>
      </c>
      <c r="I13" s="75" t="n">
        <v>10000</v>
      </c>
      <c r="J13" s="74" t="n">
        <v>27568</v>
      </c>
      <c r="K13" s="75" t="n">
        <v>15000</v>
      </c>
      <c r="L13" s="74"/>
      <c r="M13" s="75"/>
      <c r="N13" s="29" t="n">
        <f aca="false">C13+E13+G13+I13+K13+M13</f>
        <v>79999</v>
      </c>
      <c r="O13" s="36" t="n">
        <f aca="false">O12+N13</f>
        <v>451549</v>
      </c>
      <c r="Q13" s="74"/>
      <c r="R13" s="75"/>
      <c r="S13" s="74"/>
      <c r="T13" s="75"/>
      <c r="U13" s="74"/>
      <c r="V13" s="75"/>
      <c r="W13" s="74"/>
      <c r="X13" s="75"/>
      <c r="Y13" s="74"/>
      <c r="Z13" s="75"/>
      <c r="AA13" s="74"/>
      <c r="AB13" s="75"/>
      <c r="AC13" s="36" t="n">
        <f aca="false">R13+T13+V13+X13+Z13+AB13</f>
        <v>0</v>
      </c>
      <c r="AD13" s="36" t="n">
        <f aca="false">AD12+AC13</f>
        <v>0</v>
      </c>
      <c r="AF13" s="29" t="n">
        <f aca="false">N13+AC13</f>
        <v>79999</v>
      </c>
      <c r="AG13" s="29" t="n">
        <f aca="false">AF13</f>
        <v>79999</v>
      </c>
    </row>
    <row r="14" customFormat="false" ht="12.75" hidden="false" customHeight="false" outlineLevel="0" collapsed="false">
      <c r="A14" s="0" t="n">
        <f aca="false">A13+1</f>
        <v>7</v>
      </c>
      <c r="B14" s="74" t="n">
        <v>26372</v>
      </c>
      <c r="C14" s="75" t="n">
        <v>24954</v>
      </c>
      <c r="D14" s="74" t="n">
        <v>26520</v>
      </c>
      <c r="E14" s="75" t="n">
        <v>19982</v>
      </c>
      <c r="F14" s="74" t="n">
        <v>27708</v>
      </c>
      <c r="G14" s="75" t="n">
        <v>10000</v>
      </c>
      <c r="H14" s="74" t="n">
        <v>27568</v>
      </c>
      <c r="I14" s="75" t="n">
        <v>15000</v>
      </c>
      <c r="J14" s="74"/>
      <c r="K14" s="75"/>
      <c r="L14" s="74"/>
      <c r="M14" s="75"/>
      <c r="N14" s="29" t="n">
        <f aca="false">C14+E14+G14+I14+K14+M14</f>
        <v>69936</v>
      </c>
      <c r="O14" s="36" t="n">
        <f aca="false">O13+N14</f>
        <v>521485</v>
      </c>
      <c r="Q14" s="74"/>
      <c r="R14" s="75"/>
      <c r="S14" s="74"/>
      <c r="T14" s="75"/>
      <c r="U14" s="74"/>
      <c r="V14" s="75"/>
      <c r="W14" s="74"/>
      <c r="X14" s="75"/>
      <c r="Y14" s="74"/>
      <c r="Z14" s="75"/>
      <c r="AA14" s="74"/>
      <c r="AB14" s="75"/>
      <c r="AC14" s="36" t="n">
        <f aca="false">R14+T14+V14+X14+Z14+AB14</f>
        <v>0</v>
      </c>
      <c r="AD14" s="36" t="n">
        <f aca="false">AD13+AC14</f>
        <v>0</v>
      </c>
      <c r="AF14" s="29" t="n">
        <f aca="false">N14+AC14</f>
        <v>69936</v>
      </c>
      <c r="AG14" s="29" t="n">
        <f aca="false">AF14</f>
        <v>69936</v>
      </c>
    </row>
    <row r="15" customFormat="false" ht="12.75" hidden="false" customHeight="false" outlineLevel="0" collapsed="false">
      <c r="A15" s="0" t="n">
        <f aca="false">A14+1</f>
        <v>8</v>
      </c>
      <c r="J15" s="74"/>
      <c r="K15" s="75"/>
      <c r="L15" s="74"/>
      <c r="M15" s="75"/>
      <c r="N15" s="29" t="n">
        <f aca="false">C15+E15+G15+I15+K15+M15</f>
        <v>0</v>
      </c>
      <c r="O15" s="36" t="n">
        <f aca="false">O14+N15</f>
        <v>521485</v>
      </c>
      <c r="Q15" s="74"/>
      <c r="R15" s="75"/>
      <c r="S15" s="74"/>
      <c r="T15" s="75"/>
      <c r="U15" s="74"/>
      <c r="V15" s="75"/>
      <c r="W15" s="74"/>
      <c r="X15" s="75"/>
      <c r="Y15" s="74"/>
      <c r="Z15" s="75"/>
      <c r="AA15" s="74"/>
      <c r="AB15" s="75"/>
      <c r="AC15" s="36" t="n">
        <f aca="false">R15+T15+V15+X15+Z15+AB15</f>
        <v>0</v>
      </c>
      <c r="AD15" s="36" t="n">
        <f aca="false">AD14+AC15</f>
        <v>0</v>
      </c>
      <c r="AF15" s="29" t="n">
        <f aca="false">N15+AC15</f>
        <v>0</v>
      </c>
      <c r="AG15" s="29" t="n">
        <f aca="false">AF15</f>
        <v>0</v>
      </c>
    </row>
    <row r="16" customFormat="false" ht="12.75" hidden="false" customHeight="false" outlineLevel="0" collapsed="false">
      <c r="A16" s="0" t="n">
        <f aca="false">A15+1</f>
        <v>9</v>
      </c>
      <c r="B16" s="74" t="n">
        <v>27708</v>
      </c>
      <c r="C16" s="75" t="n">
        <v>5000</v>
      </c>
      <c r="D16" s="74" t="n">
        <v>26758</v>
      </c>
      <c r="E16" s="75" t="n">
        <v>10000</v>
      </c>
      <c r="F16" s="74" t="n">
        <v>26372</v>
      </c>
      <c r="G16" s="75" t="n">
        <v>12500</v>
      </c>
      <c r="H16" s="74" t="n">
        <v>26520</v>
      </c>
      <c r="I16" s="75" t="n">
        <v>4375</v>
      </c>
      <c r="J16" s="74"/>
      <c r="K16" s="75"/>
      <c r="L16" s="74"/>
      <c r="M16" s="75"/>
      <c r="N16" s="29" t="n">
        <f aca="false">C16+E16+G16+I16+K16+M16</f>
        <v>31875</v>
      </c>
      <c r="O16" s="36" t="n">
        <f aca="false">O15+N16</f>
        <v>553360</v>
      </c>
      <c r="Q16" s="74"/>
      <c r="R16" s="75"/>
      <c r="S16" s="74"/>
      <c r="T16" s="75"/>
      <c r="U16" s="74"/>
      <c r="V16" s="75"/>
      <c r="W16" s="74"/>
      <c r="X16" s="75"/>
      <c r="Y16" s="74"/>
      <c r="Z16" s="75"/>
      <c r="AA16" s="74"/>
      <c r="AB16" s="75"/>
      <c r="AC16" s="36" t="n">
        <f aca="false">R16+T16+V16+X16+Z16+AB16</f>
        <v>0</v>
      </c>
      <c r="AD16" s="36" t="n">
        <f aca="false">AD15+AC16</f>
        <v>0</v>
      </c>
      <c r="AF16" s="29" t="n">
        <f aca="false">N16+AC16</f>
        <v>31875</v>
      </c>
      <c r="AG16" s="29" t="n">
        <f aca="false">AF16</f>
        <v>31875</v>
      </c>
    </row>
    <row r="17" customFormat="false" ht="12.75" hidden="false" customHeight="false" outlineLevel="0" collapsed="false">
      <c r="A17" s="0" t="n">
        <f aca="false">A16+1</f>
        <v>10</v>
      </c>
      <c r="B17" s="74" t="n">
        <v>26372</v>
      </c>
      <c r="C17" s="75" t="n">
        <v>25000</v>
      </c>
      <c r="D17" s="74" t="n">
        <v>26520</v>
      </c>
      <c r="E17" s="75" t="n">
        <v>20000</v>
      </c>
      <c r="F17" s="74" t="n">
        <v>26758</v>
      </c>
      <c r="G17" s="75" t="n">
        <v>5000</v>
      </c>
      <c r="H17" s="74" t="n">
        <v>27708</v>
      </c>
      <c r="I17" s="75" t="n">
        <v>10000</v>
      </c>
      <c r="J17" s="74" t="n">
        <v>27568</v>
      </c>
      <c r="K17" s="75" t="n">
        <v>15000</v>
      </c>
      <c r="L17" s="74"/>
      <c r="M17" s="75"/>
      <c r="N17" s="29" t="n">
        <f aca="false">C17+E17+G17+I17+K17+M17</f>
        <v>75000</v>
      </c>
      <c r="O17" s="36" t="n">
        <f aca="false">O16+N17</f>
        <v>628360</v>
      </c>
      <c r="Q17" s="74"/>
      <c r="R17" s="75"/>
      <c r="S17" s="74"/>
      <c r="T17" s="75"/>
      <c r="U17" s="74"/>
      <c r="V17" s="75"/>
      <c r="W17" s="74"/>
      <c r="X17" s="75"/>
      <c r="Y17" s="74"/>
      <c r="Z17" s="75"/>
      <c r="AA17" s="74"/>
      <c r="AB17" s="75"/>
      <c r="AC17" s="36" t="n">
        <f aca="false">R17+T17+V17+X17+Z17+AB17</f>
        <v>0</v>
      </c>
      <c r="AD17" s="36" t="n">
        <f aca="false">AD16+AC17</f>
        <v>0</v>
      </c>
      <c r="AF17" s="29" t="n">
        <f aca="false">N17+AC17</f>
        <v>75000</v>
      </c>
      <c r="AG17" s="29" t="n">
        <f aca="false">AF17</f>
        <v>75000</v>
      </c>
    </row>
    <row r="18" customFormat="false" ht="12.75" hidden="false" customHeight="false" outlineLevel="0" collapsed="false">
      <c r="A18" s="0" t="n">
        <f aca="false">A17+1</f>
        <v>11</v>
      </c>
      <c r="B18" s="74"/>
      <c r="C18" s="75"/>
      <c r="D18" s="74"/>
      <c r="E18" s="75"/>
      <c r="F18" s="74"/>
      <c r="G18" s="75"/>
      <c r="H18" s="74"/>
      <c r="I18" s="75"/>
      <c r="J18" s="74"/>
      <c r="K18" s="75"/>
      <c r="L18" s="74"/>
      <c r="M18" s="75"/>
      <c r="N18" s="29" t="n">
        <f aca="false">C18+E18+G18+I18+K18+M18</f>
        <v>0</v>
      </c>
      <c r="O18" s="36" t="n">
        <f aca="false">O17+N18</f>
        <v>628360</v>
      </c>
      <c r="Q18" s="74"/>
      <c r="R18" s="75"/>
      <c r="S18" s="74"/>
      <c r="T18" s="75"/>
      <c r="U18" s="74"/>
      <c r="V18" s="75"/>
      <c r="W18" s="74"/>
      <c r="X18" s="75"/>
      <c r="Y18" s="74"/>
      <c r="Z18" s="75"/>
      <c r="AA18" s="74"/>
      <c r="AB18" s="75"/>
      <c r="AC18" s="36" t="n">
        <f aca="false">R18+T18+V18+X18+Z18+AB18</f>
        <v>0</v>
      </c>
      <c r="AD18" s="36" t="n">
        <f aca="false">AD17+AC18</f>
        <v>0</v>
      </c>
      <c r="AF18" s="29" t="n">
        <f aca="false">N18+AC18</f>
        <v>0</v>
      </c>
      <c r="AG18" s="29" t="n">
        <f aca="false">AF18</f>
        <v>0</v>
      </c>
    </row>
    <row r="19" customFormat="false" ht="12.75" hidden="false" customHeight="false" outlineLevel="0" collapsed="false">
      <c r="A19" s="0" t="n">
        <f aca="false">A18+1</f>
        <v>12</v>
      </c>
      <c r="B19" s="74"/>
      <c r="C19" s="75"/>
      <c r="D19" s="74"/>
      <c r="E19" s="75"/>
      <c r="F19" s="74"/>
      <c r="G19" s="75"/>
      <c r="H19" s="74"/>
      <c r="I19" s="75"/>
      <c r="J19" s="74"/>
      <c r="K19" s="75"/>
      <c r="L19" s="74"/>
      <c r="M19" s="75"/>
      <c r="N19" s="29" t="n">
        <f aca="false">C19+E19+G19+I19+K19+M19</f>
        <v>0</v>
      </c>
      <c r="O19" s="36" t="n">
        <f aca="false">O18+N19</f>
        <v>628360</v>
      </c>
      <c r="Q19" s="74"/>
      <c r="R19" s="75"/>
      <c r="S19" s="74"/>
      <c r="T19" s="75"/>
      <c r="U19" s="74"/>
      <c r="V19" s="75"/>
      <c r="W19" s="74"/>
      <c r="X19" s="75"/>
      <c r="Y19" s="74"/>
      <c r="Z19" s="75"/>
      <c r="AA19" s="74"/>
      <c r="AB19" s="75"/>
      <c r="AC19" s="36" t="n">
        <f aca="false">R19+T19+V19+X19+Z19+AB19</f>
        <v>0</v>
      </c>
      <c r="AD19" s="36" t="n">
        <f aca="false">AD18+AC19</f>
        <v>0</v>
      </c>
      <c r="AF19" s="29" t="n">
        <f aca="false">N19+AC19</f>
        <v>0</v>
      </c>
      <c r="AG19" s="29" t="n">
        <f aca="false">AF19</f>
        <v>0</v>
      </c>
    </row>
    <row r="20" customFormat="false" ht="12.75" hidden="false" customHeight="false" outlineLevel="0" collapsed="false">
      <c r="A20" s="0" t="n">
        <f aca="false">A19+1</f>
        <v>13</v>
      </c>
      <c r="B20" s="74"/>
      <c r="C20" s="75"/>
      <c r="D20" s="74"/>
      <c r="E20" s="75"/>
      <c r="F20" s="74"/>
      <c r="G20" s="75"/>
      <c r="H20" s="74"/>
      <c r="I20" s="75"/>
      <c r="J20" s="74"/>
      <c r="K20" s="75"/>
      <c r="L20" s="74"/>
      <c r="M20" s="75"/>
      <c r="N20" s="29" t="n">
        <f aca="false">C20+E20+G20+I20+K20+M20</f>
        <v>0</v>
      </c>
      <c r="O20" s="36" t="n">
        <f aca="false">O19+N20</f>
        <v>628360</v>
      </c>
      <c r="Q20" s="74"/>
      <c r="R20" s="75"/>
      <c r="S20" s="74"/>
      <c r="T20" s="75"/>
      <c r="U20" s="74"/>
      <c r="V20" s="75"/>
      <c r="W20" s="74"/>
      <c r="X20" s="75"/>
      <c r="Y20" s="74"/>
      <c r="Z20" s="75"/>
      <c r="AA20" s="74"/>
      <c r="AB20" s="75"/>
      <c r="AC20" s="36" t="n">
        <f aca="false">R20+T20+V20+X20+Z20+AB20</f>
        <v>0</v>
      </c>
      <c r="AD20" s="36" t="n">
        <f aca="false">AD19+AC20</f>
        <v>0</v>
      </c>
      <c r="AF20" s="29" t="n">
        <f aca="false">N20+AC20</f>
        <v>0</v>
      </c>
      <c r="AG20" s="29" t="n">
        <f aca="false">AF20</f>
        <v>0</v>
      </c>
    </row>
    <row r="21" customFormat="false" ht="12.75" hidden="false" customHeight="false" outlineLevel="0" collapsed="false">
      <c r="A21" s="0" t="n">
        <f aca="false">A20+1</f>
        <v>14</v>
      </c>
      <c r="B21" s="74"/>
      <c r="C21" s="75"/>
      <c r="D21" s="74"/>
      <c r="E21" s="75"/>
      <c r="F21" s="74"/>
      <c r="G21" s="75"/>
      <c r="H21" s="74"/>
      <c r="I21" s="75"/>
      <c r="J21" s="74"/>
      <c r="K21" s="75"/>
      <c r="L21" s="74"/>
      <c r="M21" s="75"/>
      <c r="N21" s="29" t="n">
        <f aca="false">C21+E21+G21+I21+K21+M21</f>
        <v>0</v>
      </c>
      <c r="O21" s="36" t="n">
        <f aca="false">O20+N21</f>
        <v>628360</v>
      </c>
      <c r="Q21" s="74"/>
      <c r="R21" s="75"/>
      <c r="S21" s="74"/>
      <c r="T21" s="75"/>
      <c r="U21" s="74"/>
      <c r="V21" s="75"/>
      <c r="W21" s="74"/>
      <c r="X21" s="75"/>
      <c r="Y21" s="74"/>
      <c r="Z21" s="75"/>
      <c r="AA21" s="74"/>
      <c r="AB21" s="75"/>
      <c r="AC21" s="36" t="n">
        <f aca="false">R21+T21+V21+X21+Z21+AB21</f>
        <v>0</v>
      </c>
      <c r="AD21" s="36" t="n">
        <f aca="false">AD20+AC21</f>
        <v>0</v>
      </c>
      <c r="AF21" s="29" t="n">
        <f aca="false">N21+AC21</f>
        <v>0</v>
      </c>
      <c r="AG21" s="29" t="n">
        <f aca="false">AF21</f>
        <v>0</v>
      </c>
    </row>
    <row r="22" customFormat="false" ht="12.75" hidden="false" customHeight="false" outlineLevel="0" collapsed="false">
      <c r="A22" s="0" t="n">
        <f aca="false">A21+1</f>
        <v>15</v>
      </c>
      <c r="B22" s="74"/>
      <c r="C22" s="75"/>
      <c r="D22" s="74"/>
      <c r="E22" s="75"/>
      <c r="F22" s="74"/>
      <c r="G22" s="75"/>
      <c r="H22" s="74"/>
      <c r="I22" s="75"/>
      <c r="J22" s="74"/>
      <c r="K22" s="75"/>
      <c r="L22" s="74"/>
      <c r="M22" s="75"/>
      <c r="N22" s="29" t="n">
        <f aca="false">C22+E22+G22+I22+K22+M22</f>
        <v>0</v>
      </c>
      <c r="O22" s="36" t="n">
        <f aca="false">O21+N22</f>
        <v>628360</v>
      </c>
      <c r="Q22" s="74"/>
      <c r="R22" s="75"/>
      <c r="S22" s="74"/>
      <c r="T22" s="75"/>
      <c r="U22" s="74"/>
      <c r="V22" s="75"/>
      <c r="W22" s="74"/>
      <c r="X22" s="75"/>
      <c r="Y22" s="74"/>
      <c r="Z22" s="75"/>
      <c r="AA22" s="74"/>
      <c r="AB22" s="75"/>
      <c r="AC22" s="36" t="n">
        <f aca="false">R22+T22+V22+X22+Z22+AB22</f>
        <v>0</v>
      </c>
      <c r="AD22" s="36" t="n">
        <f aca="false">AD21+AC22</f>
        <v>0</v>
      </c>
      <c r="AF22" s="29" t="n">
        <f aca="false">N22+AC22</f>
        <v>0</v>
      </c>
      <c r="AG22" s="29" t="n">
        <f aca="false">AF22</f>
        <v>0</v>
      </c>
    </row>
    <row r="23" customFormat="false" ht="12.75" hidden="false" customHeight="false" outlineLevel="0" collapsed="false">
      <c r="A23" s="0" t="n">
        <f aca="false">A22+1</f>
        <v>16</v>
      </c>
      <c r="B23" s="74"/>
      <c r="C23" s="75"/>
      <c r="D23" s="74"/>
      <c r="E23" s="75"/>
      <c r="F23" s="74"/>
      <c r="G23" s="75"/>
      <c r="H23" s="74"/>
      <c r="I23" s="75"/>
      <c r="J23" s="74"/>
      <c r="K23" s="75"/>
      <c r="L23" s="74"/>
      <c r="M23" s="75"/>
      <c r="N23" s="29" t="n">
        <f aca="false">C23+E23+G23+I23+K23+M23</f>
        <v>0</v>
      </c>
      <c r="O23" s="36" t="n">
        <f aca="false">O22+N23</f>
        <v>628360</v>
      </c>
      <c r="Q23" s="74"/>
      <c r="R23" s="75"/>
      <c r="S23" s="74"/>
      <c r="T23" s="75"/>
      <c r="U23" s="74"/>
      <c r="V23" s="75"/>
      <c r="W23" s="74"/>
      <c r="X23" s="75"/>
      <c r="Y23" s="74"/>
      <c r="Z23" s="75"/>
      <c r="AA23" s="74"/>
      <c r="AB23" s="75"/>
      <c r="AC23" s="36" t="n">
        <f aca="false">R23+T23+V23+X23+Z23+AB23</f>
        <v>0</v>
      </c>
      <c r="AD23" s="36" t="n">
        <f aca="false">AD22+AC23</f>
        <v>0</v>
      </c>
      <c r="AF23" s="29" t="n">
        <f aca="false">N23+AC23</f>
        <v>0</v>
      </c>
      <c r="AG23" s="29" t="n">
        <f aca="false">AF23</f>
        <v>0</v>
      </c>
    </row>
    <row r="24" customFormat="false" ht="12.75" hidden="false" customHeight="false" outlineLevel="0" collapsed="false">
      <c r="A24" s="0" t="n">
        <f aca="false">A23+1</f>
        <v>17</v>
      </c>
      <c r="B24" s="74"/>
      <c r="C24" s="75"/>
      <c r="D24" s="74"/>
      <c r="E24" s="75"/>
      <c r="F24" s="74"/>
      <c r="G24" s="75"/>
      <c r="H24" s="74"/>
      <c r="I24" s="75"/>
      <c r="J24" s="74"/>
      <c r="K24" s="75"/>
      <c r="L24" s="74"/>
      <c r="M24" s="75"/>
      <c r="N24" s="29" t="n">
        <f aca="false">C24+E24+G24+I24+K24+M24</f>
        <v>0</v>
      </c>
      <c r="O24" s="36" t="n">
        <f aca="false">O23+N24</f>
        <v>628360</v>
      </c>
      <c r="Q24" s="74"/>
      <c r="R24" s="75"/>
      <c r="S24" s="74"/>
      <c r="T24" s="75"/>
      <c r="U24" s="74"/>
      <c r="V24" s="75"/>
      <c r="W24" s="74"/>
      <c r="X24" s="75"/>
      <c r="Y24" s="74"/>
      <c r="Z24" s="75"/>
      <c r="AA24" s="74"/>
      <c r="AB24" s="75"/>
      <c r="AC24" s="36" t="n">
        <f aca="false">R24+T24+V24+X24+Z24+AB24</f>
        <v>0</v>
      </c>
      <c r="AD24" s="36" t="n">
        <f aca="false">AD23+AC24</f>
        <v>0</v>
      </c>
      <c r="AF24" s="29" t="n">
        <f aca="false">N24+AC24</f>
        <v>0</v>
      </c>
      <c r="AG24" s="29" t="n">
        <f aca="false">AF24</f>
        <v>0</v>
      </c>
    </row>
    <row r="25" customFormat="false" ht="12.75" hidden="false" customHeight="false" outlineLevel="0" collapsed="false">
      <c r="A25" s="0" t="n">
        <f aca="false">A24+1</f>
        <v>18</v>
      </c>
      <c r="B25" s="74"/>
      <c r="C25" s="75"/>
      <c r="D25" s="74"/>
      <c r="E25" s="75"/>
      <c r="F25" s="74"/>
      <c r="G25" s="75"/>
      <c r="H25" s="74"/>
      <c r="I25" s="75"/>
      <c r="J25" s="74"/>
      <c r="K25" s="75"/>
      <c r="L25" s="74"/>
      <c r="M25" s="75"/>
      <c r="N25" s="29" t="n">
        <f aca="false">C25+E25+G25+I25+K25+M25</f>
        <v>0</v>
      </c>
      <c r="O25" s="36" t="n">
        <f aca="false">O24+N25</f>
        <v>628360</v>
      </c>
      <c r="Q25" s="74"/>
      <c r="R25" s="75"/>
      <c r="S25" s="74"/>
      <c r="T25" s="75"/>
      <c r="U25" s="74"/>
      <c r="V25" s="75"/>
      <c r="W25" s="74"/>
      <c r="X25" s="75"/>
      <c r="Y25" s="74"/>
      <c r="Z25" s="75"/>
      <c r="AA25" s="74"/>
      <c r="AB25" s="75"/>
      <c r="AC25" s="36" t="n">
        <f aca="false">R25+T25+V25+X25+Z25+AB25</f>
        <v>0</v>
      </c>
      <c r="AD25" s="36" t="n">
        <f aca="false">AD24+AC25</f>
        <v>0</v>
      </c>
      <c r="AF25" s="29" t="n">
        <f aca="false">N25+AC25</f>
        <v>0</v>
      </c>
      <c r="AG25" s="29" t="n">
        <f aca="false">AF25</f>
        <v>0</v>
      </c>
    </row>
    <row r="26" customFormat="false" ht="12.75" hidden="false" customHeight="false" outlineLevel="0" collapsed="false">
      <c r="A26" s="0" t="n">
        <f aca="false">A25+1</f>
        <v>19</v>
      </c>
      <c r="B26" s="74"/>
      <c r="C26" s="75"/>
      <c r="D26" s="74"/>
      <c r="E26" s="75"/>
      <c r="F26" s="74"/>
      <c r="G26" s="75"/>
      <c r="H26" s="74"/>
      <c r="I26" s="75"/>
      <c r="J26" s="74"/>
      <c r="K26" s="75"/>
      <c r="L26" s="74"/>
      <c r="M26" s="75"/>
      <c r="N26" s="29" t="n">
        <f aca="false">C26+E26+G26+I26+K26+M26</f>
        <v>0</v>
      </c>
      <c r="O26" s="36" t="n">
        <f aca="false">O25+N26</f>
        <v>628360</v>
      </c>
      <c r="Q26" s="74"/>
      <c r="R26" s="75"/>
      <c r="S26" s="74"/>
      <c r="T26" s="75"/>
      <c r="U26" s="74"/>
      <c r="V26" s="75"/>
      <c r="W26" s="74"/>
      <c r="X26" s="75"/>
      <c r="Y26" s="74"/>
      <c r="Z26" s="75"/>
      <c r="AA26" s="74"/>
      <c r="AB26" s="75"/>
      <c r="AC26" s="36" t="n">
        <f aca="false">R26+T26+V26+X26+Z26+AB26</f>
        <v>0</v>
      </c>
      <c r="AD26" s="36" t="n">
        <f aca="false">AD25+AC26</f>
        <v>0</v>
      </c>
      <c r="AF26" s="29" t="n">
        <f aca="false">N26+AC26</f>
        <v>0</v>
      </c>
      <c r="AG26" s="29" t="n">
        <f aca="false">AF26</f>
        <v>0</v>
      </c>
    </row>
    <row r="27" customFormat="false" ht="12.75" hidden="false" customHeight="false" outlineLevel="0" collapsed="false">
      <c r="A27" s="0" t="n">
        <f aca="false">A26+1</f>
        <v>20</v>
      </c>
      <c r="B27" s="74"/>
      <c r="C27" s="75"/>
      <c r="D27" s="74"/>
      <c r="E27" s="75"/>
      <c r="F27" s="74"/>
      <c r="G27" s="75"/>
      <c r="H27" s="74"/>
      <c r="I27" s="75"/>
      <c r="J27" s="74"/>
      <c r="K27" s="75"/>
      <c r="L27" s="74"/>
      <c r="M27" s="75"/>
      <c r="N27" s="29" t="n">
        <f aca="false">C27+E27+G27+I27+K27+M27</f>
        <v>0</v>
      </c>
      <c r="O27" s="36" t="n">
        <f aca="false">O26+N27</f>
        <v>628360</v>
      </c>
      <c r="Q27" s="74"/>
      <c r="R27" s="75"/>
      <c r="S27" s="74"/>
      <c r="T27" s="75"/>
      <c r="U27" s="74"/>
      <c r="V27" s="75"/>
      <c r="W27" s="74"/>
      <c r="X27" s="75"/>
      <c r="Y27" s="74"/>
      <c r="Z27" s="75"/>
      <c r="AA27" s="74"/>
      <c r="AB27" s="75"/>
      <c r="AC27" s="36" t="n">
        <f aca="false">R27+T27+V27+X27+Z27+AB27</f>
        <v>0</v>
      </c>
      <c r="AD27" s="36" t="n">
        <f aca="false">AD26+AC27</f>
        <v>0</v>
      </c>
      <c r="AF27" s="29" t="n">
        <f aca="false">N27+AC27</f>
        <v>0</v>
      </c>
      <c r="AG27" s="29" t="n">
        <f aca="false">AF27</f>
        <v>0</v>
      </c>
    </row>
    <row r="28" customFormat="false" ht="12.75" hidden="false" customHeight="false" outlineLevel="0" collapsed="false">
      <c r="A28" s="0" t="n">
        <f aca="false">A27+1</f>
        <v>21</v>
      </c>
      <c r="B28" s="74"/>
      <c r="C28" s="75"/>
      <c r="D28" s="74"/>
      <c r="E28" s="75"/>
      <c r="F28" s="74"/>
      <c r="G28" s="75"/>
      <c r="H28" s="74"/>
      <c r="I28" s="75"/>
      <c r="J28" s="74"/>
      <c r="K28" s="75"/>
      <c r="L28" s="74"/>
      <c r="M28" s="75"/>
      <c r="N28" s="29" t="n">
        <f aca="false">C28+E28+G28+I28+K28+M28</f>
        <v>0</v>
      </c>
      <c r="O28" s="36" t="n">
        <f aca="false">O27+N28</f>
        <v>628360</v>
      </c>
      <c r="Q28" s="74"/>
      <c r="R28" s="75"/>
      <c r="S28" s="74"/>
      <c r="T28" s="75"/>
      <c r="U28" s="74"/>
      <c r="V28" s="75"/>
      <c r="W28" s="74"/>
      <c r="X28" s="75"/>
      <c r="Y28" s="74"/>
      <c r="Z28" s="75"/>
      <c r="AA28" s="74"/>
      <c r="AB28" s="75"/>
      <c r="AC28" s="36" t="n">
        <f aca="false">R28+T28+V28+X28+Z28+AB28</f>
        <v>0</v>
      </c>
      <c r="AD28" s="36" t="n">
        <f aca="false">AD27+AC28</f>
        <v>0</v>
      </c>
      <c r="AF28" s="29" t="n">
        <f aca="false">N28+AC28</f>
        <v>0</v>
      </c>
      <c r="AG28" s="29" t="n">
        <f aca="false">AF28</f>
        <v>0</v>
      </c>
    </row>
    <row r="29" customFormat="false" ht="12.75" hidden="false" customHeight="false" outlineLevel="0" collapsed="false">
      <c r="A29" s="0" t="n">
        <f aca="false">A28+1</f>
        <v>22</v>
      </c>
      <c r="B29" s="74"/>
      <c r="C29" s="75"/>
      <c r="D29" s="74"/>
      <c r="E29" s="75"/>
      <c r="F29" s="74"/>
      <c r="G29" s="75"/>
      <c r="H29" s="74"/>
      <c r="I29" s="75"/>
      <c r="J29" s="74"/>
      <c r="K29" s="75"/>
      <c r="L29" s="74"/>
      <c r="M29" s="75"/>
      <c r="N29" s="29" t="n">
        <f aca="false">C29+E29+G29+I29+K29+M29</f>
        <v>0</v>
      </c>
      <c r="O29" s="36" t="n">
        <f aca="false">O28+N29</f>
        <v>628360</v>
      </c>
      <c r="Q29" s="74"/>
      <c r="R29" s="75"/>
      <c r="S29" s="74"/>
      <c r="T29" s="75"/>
      <c r="U29" s="74"/>
      <c r="V29" s="75"/>
      <c r="W29" s="74"/>
      <c r="X29" s="75"/>
      <c r="Y29" s="74"/>
      <c r="Z29" s="75"/>
      <c r="AA29" s="74"/>
      <c r="AB29" s="75"/>
      <c r="AC29" s="36" t="n">
        <f aca="false">R29+T29+V29+X29+Z29+AB29</f>
        <v>0</v>
      </c>
      <c r="AD29" s="36" t="n">
        <f aca="false">AD28+AC29</f>
        <v>0</v>
      </c>
      <c r="AF29" s="29" t="n">
        <f aca="false">N29+AC29</f>
        <v>0</v>
      </c>
      <c r="AG29" s="29" t="n">
        <f aca="false">AF29</f>
        <v>0</v>
      </c>
    </row>
    <row r="30" customFormat="false" ht="12.75" hidden="false" customHeight="false" outlineLevel="0" collapsed="false">
      <c r="A30" s="0" t="n">
        <f aca="false">A29+1</f>
        <v>23</v>
      </c>
      <c r="B30" s="74"/>
      <c r="C30" s="75"/>
      <c r="D30" s="74"/>
      <c r="E30" s="75"/>
      <c r="F30" s="74"/>
      <c r="G30" s="75"/>
      <c r="H30" s="74"/>
      <c r="I30" s="75"/>
      <c r="J30" s="74"/>
      <c r="K30" s="75"/>
      <c r="L30" s="74"/>
      <c r="M30" s="75"/>
      <c r="N30" s="29" t="n">
        <f aca="false">C30+E30+G30+I30+K30+M30</f>
        <v>0</v>
      </c>
      <c r="O30" s="36" t="n">
        <f aca="false">O29+N30</f>
        <v>628360</v>
      </c>
      <c r="Q30" s="74"/>
      <c r="R30" s="75"/>
      <c r="S30" s="74"/>
      <c r="T30" s="75"/>
      <c r="U30" s="74"/>
      <c r="V30" s="75"/>
      <c r="W30" s="74"/>
      <c r="X30" s="75"/>
      <c r="Y30" s="74"/>
      <c r="Z30" s="75"/>
      <c r="AA30" s="74"/>
      <c r="AB30" s="75"/>
      <c r="AC30" s="36" t="n">
        <f aca="false">R30+T30+V30+X30+Z30+AB30</f>
        <v>0</v>
      </c>
      <c r="AD30" s="36" t="n">
        <f aca="false">AD29+AC30</f>
        <v>0</v>
      </c>
      <c r="AF30" s="29" t="n">
        <f aca="false">N30+AC30</f>
        <v>0</v>
      </c>
      <c r="AG30" s="29" t="n">
        <f aca="false">AF30</f>
        <v>0</v>
      </c>
    </row>
    <row r="31" customFormat="false" ht="12.75" hidden="false" customHeight="false" outlineLevel="0" collapsed="false">
      <c r="A31" s="0" t="n">
        <f aca="false">A30+1</f>
        <v>24</v>
      </c>
      <c r="B31" s="74"/>
      <c r="C31" s="75"/>
      <c r="D31" s="74"/>
      <c r="E31" s="75"/>
      <c r="F31" s="74"/>
      <c r="G31" s="75"/>
      <c r="H31" s="74"/>
      <c r="I31" s="75"/>
      <c r="J31" s="74"/>
      <c r="K31" s="75"/>
      <c r="L31" s="74"/>
      <c r="M31" s="75"/>
      <c r="N31" s="29" t="n">
        <f aca="false">C31+E31+G31+I31+K31+M31</f>
        <v>0</v>
      </c>
      <c r="O31" s="36" t="n">
        <f aca="false">O30+N31</f>
        <v>628360</v>
      </c>
      <c r="Q31" s="74"/>
      <c r="R31" s="75"/>
      <c r="S31" s="74"/>
      <c r="T31" s="75"/>
      <c r="U31" s="74"/>
      <c r="V31" s="75"/>
      <c r="W31" s="74"/>
      <c r="X31" s="75"/>
      <c r="Y31" s="74"/>
      <c r="Z31" s="75"/>
      <c r="AA31" s="74"/>
      <c r="AB31" s="75"/>
      <c r="AC31" s="36" t="n">
        <f aca="false">R31+T31+V31+X31+Z31+AB31</f>
        <v>0</v>
      </c>
      <c r="AD31" s="36" t="n">
        <f aca="false">AD30+AC31</f>
        <v>0</v>
      </c>
      <c r="AF31" s="29" t="n">
        <f aca="false">N31+AC31</f>
        <v>0</v>
      </c>
      <c r="AG31" s="29" t="n">
        <f aca="false">AF31</f>
        <v>0</v>
      </c>
    </row>
    <row r="32" customFormat="false" ht="12.75" hidden="false" customHeight="false" outlineLevel="0" collapsed="false">
      <c r="A32" s="0" t="n">
        <f aca="false">A31+1</f>
        <v>25</v>
      </c>
      <c r="B32" s="74"/>
      <c r="C32" s="75"/>
      <c r="D32" s="74"/>
      <c r="E32" s="75"/>
      <c r="F32" s="74"/>
      <c r="G32" s="75"/>
      <c r="H32" s="74"/>
      <c r="I32" s="75"/>
      <c r="J32" s="74"/>
      <c r="K32" s="75"/>
      <c r="L32" s="74"/>
      <c r="M32" s="75"/>
      <c r="N32" s="29" t="n">
        <f aca="false">C32+E32+G32+I32+K32+M32</f>
        <v>0</v>
      </c>
      <c r="O32" s="36" t="n">
        <f aca="false">O31+N32</f>
        <v>628360</v>
      </c>
      <c r="Q32" s="74"/>
      <c r="R32" s="75"/>
      <c r="S32" s="74"/>
      <c r="T32" s="75"/>
      <c r="U32" s="74"/>
      <c r="V32" s="75"/>
      <c r="W32" s="74"/>
      <c r="X32" s="75"/>
      <c r="Y32" s="74"/>
      <c r="Z32" s="75"/>
      <c r="AA32" s="74"/>
      <c r="AB32" s="75"/>
      <c r="AC32" s="36" t="n">
        <f aca="false">R32+T32+V32+X32+Z32+AB32</f>
        <v>0</v>
      </c>
      <c r="AD32" s="36" t="n">
        <f aca="false">AD31+AC32</f>
        <v>0</v>
      </c>
      <c r="AF32" s="29" t="n">
        <f aca="false">N32+AC32</f>
        <v>0</v>
      </c>
      <c r="AG32" s="29" t="n">
        <f aca="false">AF32</f>
        <v>0</v>
      </c>
    </row>
    <row r="33" customFormat="false" ht="12.75" hidden="false" customHeight="false" outlineLevel="0" collapsed="false">
      <c r="A33" s="0" t="n">
        <f aca="false">A32+1</f>
        <v>26</v>
      </c>
      <c r="B33" s="74"/>
      <c r="C33" s="75"/>
      <c r="D33" s="74"/>
      <c r="E33" s="75"/>
      <c r="F33" s="74"/>
      <c r="G33" s="75"/>
      <c r="H33" s="74"/>
      <c r="I33" s="75"/>
      <c r="J33" s="74"/>
      <c r="K33" s="75"/>
      <c r="L33" s="74"/>
      <c r="M33" s="75"/>
      <c r="N33" s="29" t="n">
        <f aca="false">C33+E33+G33+I33+K33+M33</f>
        <v>0</v>
      </c>
      <c r="O33" s="36" t="n">
        <f aca="false">O32+N33</f>
        <v>628360</v>
      </c>
      <c r="Q33" s="74"/>
      <c r="R33" s="75"/>
      <c r="S33" s="74"/>
      <c r="T33" s="75"/>
      <c r="U33" s="74"/>
      <c r="V33" s="75"/>
      <c r="W33" s="74"/>
      <c r="X33" s="75"/>
      <c r="Y33" s="74"/>
      <c r="Z33" s="75"/>
      <c r="AA33" s="74"/>
      <c r="AB33" s="75"/>
      <c r="AC33" s="36" t="n">
        <f aca="false">R33+T33+V33+X33+Z33+AB33</f>
        <v>0</v>
      </c>
      <c r="AD33" s="36" t="n">
        <f aca="false">AD32+AC33</f>
        <v>0</v>
      </c>
      <c r="AF33" s="29" t="n">
        <f aca="false">N33+AC33</f>
        <v>0</v>
      </c>
      <c r="AG33" s="29" t="n">
        <f aca="false">AF33</f>
        <v>0</v>
      </c>
    </row>
    <row r="34" customFormat="false" ht="12.75" hidden="false" customHeight="false" outlineLevel="0" collapsed="false">
      <c r="A34" s="0" t="n">
        <f aca="false">A33+1</f>
        <v>27</v>
      </c>
      <c r="B34" s="74"/>
      <c r="C34" s="75"/>
      <c r="D34" s="74"/>
      <c r="E34" s="75"/>
      <c r="F34" s="74"/>
      <c r="G34" s="75"/>
      <c r="H34" s="74"/>
      <c r="I34" s="75"/>
      <c r="J34" s="74"/>
      <c r="K34" s="75"/>
      <c r="L34" s="74"/>
      <c r="M34" s="75"/>
      <c r="N34" s="29" t="n">
        <f aca="false">C34+E34+G34+I34+K34+M34</f>
        <v>0</v>
      </c>
      <c r="O34" s="36" t="n">
        <f aca="false">O33+N34</f>
        <v>628360</v>
      </c>
      <c r="Q34" s="74"/>
      <c r="R34" s="75"/>
      <c r="S34" s="74"/>
      <c r="T34" s="75"/>
      <c r="U34" s="74"/>
      <c r="V34" s="75"/>
      <c r="W34" s="74"/>
      <c r="X34" s="75"/>
      <c r="Y34" s="74"/>
      <c r="Z34" s="75"/>
      <c r="AA34" s="74"/>
      <c r="AB34" s="75"/>
      <c r="AC34" s="36" t="n">
        <f aca="false">R34+T34+V34+X34+Z34+AB34</f>
        <v>0</v>
      </c>
      <c r="AD34" s="36" t="n">
        <f aca="false">AD33+AC34</f>
        <v>0</v>
      </c>
      <c r="AF34" s="29" t="n">
        <f aca="false">N34+AC34</f>
        <v>0</v>
      </c>
      <c r="AG34" s="29" t="n">
        <f aca="false">AF34</f>
        <v>0</v>
      </c>
    </row>
    <row r="35" customFormat="false" ht="12.75" hidden="false" customHeight="false" outlineLevel="0" collapsed="false">
      <c r="A35" s="0" t="n">
        <f aca="false">A34+1</f>
        <v>28</v>
      </c>
      <c r="B35" s="74"/>
      <c r="C35" s="75"/>
      <c r="D35" s="74"/>
      <c r="E35" s="75"/>
      <c r="F35" s="74"/>
      <c r="G35" s="75"/>
      <c r="H35" s="74"/>
      <c r="I35" s="75"/>
      <c r="J35" s="74"/>
      <c r="K35" s="75"/>
      <c r="L35" s="74"/>
      <c r="M35" s="75"/>
      <c r="N35" s="29" t="n">
        <f aca="false">C35+E35+G35+I35+K35+M35</f>
        <v>0</v>
      </c>
      <c r="O35" s="36" t="n">
        <f aca="false">O34+N35</f>
        <v>628360</v>
      </c>
      <c r="Q35" s="74"/>
      <c r="R35" s="75"/>
      <c r="S35" s="74"/>
      <c r="T35" s="75"/>
      <c r="U35" s="74"/>
      <c r="V35" s="75"/>
      <c r="W35" s="74"/>
      <c r="X35" s="75"/>
      <c r="Y35" s="74"/>
      <c r="Z35" s="75"/>
      <c r="AA35" s="74"/>
      <c r="AB35" s="75"/>
      <c r="AC35" s="36" t="n">
        <f aca="false">R35+T35+V35+X35+Z35+AB35</f>
        <v>0</v>
      </c>
      <c r="AD35" s="36" t="n">
        <f aca="false">AD34+AC35</f>
        <v>0</v>
      </c>
      <c r="AF35" s="29" t="n">
        <f aca="false">N35+AC35</f>
        <v>0</v>
      </c>
      <c r="AG35" s="29" t="n">
        <f aca="false">AF35</f>
        <v>0</v>
      </c>
    </row>
    <row r="36" customFormat="false" ht="12.75" hidden="false" customHeight="false" outlineLevel="0" collapsed="false">
      <c r="A36" s="0" t="n">
        <f aca="false">A35+1</f>
        <v>29</v>
      </c>
      <c r="B36" s="74"/>
      <c r="C36" s="75"/>
      <c r="D36" s="74"/>
      <c r="E36" s="75"/>
      <c r="F36" s="74"/>
      <c r="G36" s="75"/>
      <c r="H36" s="74"/>
      <c r="I36" s="75"/>
      <c r="J36" s="74"/>
      <c r="K36" s="75"/>
      <c r="L36" s="74"/>
      <c r="M36" s="75"/>
      <c r="N36" s="29" t="n">
        <f aca="false">C36+E36+G36+I36+K36+M36</f>
        <v>0</v>
      </c>
      <c r="O36" s="36" t="n">
        <f aca="false">O35+N36</f>
        <v>628360</v>
      </c>
      <c r="Q36" s="74"/>
      <c r="R36" s="75"/>
      <c r="S36" s="74"/>
      <c r="T36" s="75"/>
      <c r="U36" s="74"/>
      <c r="V36" s="75"/>
      <c r="W36" s="74"/>
      <c r="X36" s="75"/>
      <c r="Y36" s="74"/>
      <c r="Z36" s="75"/>
      <c r="AA36" s="74"/>
      <c r="AB36" s="75"/>
      <c r="AC36" s="36" t="n">
        <f aca="false">R36+T36+V36+X36+Z36+AB36</f>
        <v>0</v>
      </c>
      <c r="AD36" s="36" t="n">
        <f aca="false">AD35+AC36</f>
        <v>0</v>
      </c>
      <c r="AF36" s="29" t="n">
        <f aca="false">N36+AC36</f>
        <v>0</v>
      </c>
      <c r="AG36" s="29" t="n">
        <f aca="false">AF36</f>
        <v>0</v>
      </c>
    </row>
    <row r="37" customFormat="false" ht="12.75" hidden="false" customHeight="false" outlineLevel="0" collapsed="false">
      <c r="A37" s="0" t="n">
        <f aca="false">A36+1</f>
        <v>30</v>
      </c>
      <c r="B37" s="74"/>
      <c r="C37" s="75"/>
      <c r="D37" s="74"/>
      <c r="E37" s="75"/>
      <c r="F37" s="74"/>
      <c r="G37" s="75"/>
      <c r="H37" s="74"/>
      <c r="I37" s="75"/>
      <c r="J37" s="74"/>
      <c r="K37" s="75"/>
      <c r="L37" s="74"/>
      <c r="M37" s="75"/>
      <c r="N37" s="29" t="n">
        <f aca="false">C37+E37+G37+I37+K37+M37</f>
        <v>0</v>
      </c>
      <c r="O37" s="36" t="n">
        <f aca="false">O36+N37</f>
        <v>628360</v>
      </c>
      <c r="Q37" s="74"/>
      <c r="R37" s="75"/>
      <c r="S37" s="74"/>
      <c r="T37" s="75"/>
      <c r="U37" s="74"/>
      <c r="V37" s="75"/>
      <c r="W37" s="74"/>
      <c r="X37" s="75"/>
      <c r="Y37" s="74"/>
      <c r="Z37" s="75"/>
      <c r="AA37" s="74"/>
      <c r="AB37" s="75"/>
      <c r="AC37" s="36" t="n">
        <f aca="false">R37+T37+V37+X37+Z37+AB37</f>
        <v>0</v>
      </c>
      <c r="AD37" s="36" t="n">
        <f aca="false">AD36+AC37</f>
        <v>0</v>
      </c>
      <c r="AF37" s="29" t="n">
        <f aca="false">N37+AC37</f>
        <v>0</v>
      </c>
      <c r="AG37" s="29" t="n">
        <f aca="false">AF37</f>
        <v>0</v>
      </c>
    </row>
    <row r="38" customFormat="false" ht="12.75" hidden="false" customHeight="false" outlineLevel="0" collapsed="false">
      <c r="A38" s="0" t="n">
        <f aca="false">A37+1</f>
        <v>31</v>
      </c>
      <c r="B38" s="74"/>
      <c r="C38" s="75"/>
      <c r="D38" s="74"/>
      <c r="E38" s="75"/>
      <c r="F38" s="74"/>
      <c r="G38" s="75"/>
      <c r="H38" s="74"/>
      <c r="I38" s="75"/>
      <c r="J38" s="74"/>
      <c r="K38" s="75"/>
      <c r="L38" s="74"/>
      <c r="M38" s="75"/>
      <c r="N38" s="29" t="n">
        <f aca="false">C38+E38+G38+I38+K38+M38</f>
        <v>0</v>
      </c>
      <c r="O38" s="36" t="n">
        <f aca="false">O37+N38</f>
        <v>628360</v>
      </c>
      <c r="Q38" s="74"/>
      <c r="R38" s="75"/>
      <c r="S38" s="74"/>
      <c r="T38" s="75"/>
      <c r="U38" s="74"/>
      <c r="V38" s="75"/>
      <c r="W38" s="74"/>
      <c r="X38" s="75"/>
      <c r="Y38" s="74"/>
      <c r="Z38" s="75"/>
      <c r="AA38" s="74"/>
      <c r="AB38" s="75"/>
      <c r="AC38" s="36" t="n">
        <f aca="false">R38+T38+V38+X38+Z38+AB38</f>
        <v>0</v>
      </c>
      <c r="AD38" s="36" t="n">
        <f aca="false">AD37+AC38</f>
        <v>0</v>
      </c>
      <c r="AF38" s="29" t="n">
        <f aca="false">N38+AC38</f>
        <v>0</v>
      </c>
      <c r="AG38" s="29" t="n">
        <f aca="false">AF38</f>
        <v>0</v>
      </c>
    </row>
    <row r="39" customFormat="false" ht="12.75" hidden="false" customHeight="false" outlineLevel="0" collapsed="false">
      <c r="A39" s="16" t="s">
        <v>5</v>
      </c>
      <c r="B39" s="17"/>
      <c r="C39" s="76" t="n">
        <f aca="false">SUM(C8:C38)</f>
        <v>178042</v>
      </c>
      <c r="D39" s="17"/>
      <c r="E39" s="76" t="n">
        <f aca="false">SUM(E8:E38)</f>
        <v>165035</v>
      </c>
      <c r="F39" s="17"/>
      <c r="G39" s="76" t="n">
        <f aca="false">SUM(G8:G38)</f>
        <v>100658</v>
      </c>
      <c r="H39" s="17"/>
      <c r="I39" s="76" t="n">
        <f aca="false">SUM(I8:I38)</f>
        <v>99625</v>
      </c>
      <c r="J39" s="17"/>
      <c r="K39" s="76" t="n">
        <f aca="false">SUM(K8:K38)</f>
        <v>80000</v>
      </c>
      <c r="L39" s="17"/>
      <c r="M39" s="76" t="n">
        <f aca="false">SUM(M8:M38)</f>
        <v>5000</v>
      </c>
      <c r="N39" s="77" t="n">
        <f aca="false">C39+E39+G39+I39+K39+M39</f>
        <v>628360</v>
      </c>
      <c r="O39" s="77" t="n">
        <f aca="false">O38</f>
        <v>628360</v>
      </c>
      <c r="Q39" s="17"/>
      <c r="R39" s="76" t="n">
        <f aca="false">SUM(R8:R38)</f>
        <v>0</v>
      </c>
      <c r="S39" s="17"/>
      <c r="T39" s="76" t="n">
        <f aca="false">SUM(T8:T38)</f>
        <v>0</v>
      </c>
      <c r="U39" s="17"/>
      <c r="V39" s="76" t="n">
        <f aca="false">SUM(V8:V38)</f>
        <v>0</v>
      </c>
      <c r="W39" s="17"/>
      <c r="X39" s="76" t="n">
        <f aca="false">SUM(X8:X38)</f>
        <v>0</v>
      </c>
      <c r="Y39" s="17"/>
      <c r="Z39" s="76" t="n">
        <f aca="false">SUM(Z8:Z38)</f>
        <v>0</v>
      </c>
      <c r="AA39" s="17"/>
      <c r="AB39" s="76" t="n">
        <f aca="false">SUM(AB8:AB38)</f>
        <v>0</v>
      </c>
      <c r="AC39" s="36" t="n">
        <f aca="false">R39+T39+V39+X39+Z39+AB39</f>
        <v>0</v>
      </c>
      <c r="AD39" s="77" t="n">
        <f aca="false">AD38</f>
        <v>0</v>
      </c>
      <c r="AF39" s="77" t="n">
        <f aca="false">U39+AC39+AE39</f>
        <v>0</v>
      </c>
      <c r="AG39" s="77" t="n">
        <f aca="false">AG38+AF39</f>
        <v>0</v>
      </c>
    </row>
    <row r="40" customFormat="false" ht="12.75" hidden="false" customHeight="false" outlineLevel="0" collapsed="false">
      <c r="A40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L42"/>
  <sheetViews>
    <sheetView showFormulas="false" showGridLines="true" showRowColHeaders="true" showZeros="true" rightToLeft="false" tabSelected="false" showOutlineSymbols="true" defaultGridColor="true" view="normal" topLeftCell="A13" colorId="64" zoomScale="75" zoomScaleNormal="75" zoomScalePageLayoutView="100" workbookViewId="0">
      <selection pane="topLeft" activeCell="A43" activeCellId="0" sqref="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85"/>
    <col collapsed="false" customWidth="true" hidden="false" outlineLevel="0" max="4" min="2" style="0" width="11.56"/>
    <col collapsed="false" customWidth="true" hidden="false" outlineLevel="0" max="5" min="5" style="0" width="12.28"/>
    <col collapsed="false" customWidth="true" hidden="false" outlineLevel="0" max="6" min="6" style="0" width="12.56"/>
    <col collapsed="false" customWidth="true" hidden="false" outlineLevel="0" max="7" min="7" style="0" width="12.14"/>
    <col collapsed="false" customWidth="true" hidden="false" outlineLevel="0" max="11" min="9" style="0" width="14.14"/>
    <col collapsed="false" customWidth="true" hidden="false" outlineLevel="0" max="12" min="12" style="0" width="10.41"/>
    <col collapsed="false" customWidth="true" hidden="false" outlineLevel="0" max="13" min="13" style="0" width="11.56"/>
    <col collapsed="false" customWidth="true" hidden="false" outlineLevel="0" max="14" min="14" style="0" width="11.7"/>
    <col collapsed="false" customWidth="true" hidden="false" outlineLevel="0" max="16" min="16" style="0" width="10.71"/>
    <col collapsed="false" customWidth="true" hidden="false" outlineLevel="0" max="19" min="19" style="0" width="10.99"/>
  </cols>
  <sheetData>
    <row r="1" customFormat="false" ht="15.75" hidden="false" customHeight="false" outlineLevel="0" collapsed="false">
      <c r="A1" s="46" t="s">
        <v>0</v>
      </c>
      <c r="I1" s="47" t="s">
        <v>22</v>
      </c>
      <c r="J1" s="47" t="s">
        <v>39</v>
      </c>
      <c r="K1" s="47"/>
    </row>
    <row r="2" customFormat="false" ht="15.75" hidden="false" customHeight="false" outlineLevel="0" collapsed="false">
      <c r="A2" s="46" t="s">
        <v>1</v>
      </c>
      <c r="E2" s="0" t="s">
        <v>40</v>
      </c>
      <c r="F2" s="48" t="n">
        <f aca="false">Allocation!F3</f>
        <v>0</v>
      </c>
    </row>
    <row r="4" customFormat="false" ht="12.75" hidden="false" customHeight="false" outlineLevel="0" collapsed="false">
      <c r="B4" s="0" t="s">
        <v>24</v>
      </c>
      <c r="I4" s="0" t="s">
        <v>25</v>
      </c>
      <c r="P4" s="0" t="s">
        <v>5</v>
      </c>
    </row>
    <row r="5" customFormat="false" ht="12.75" hidden="false" customHeight="false" outlineLevel="0" collapsed="false">
      <c r="F5" s="78" t="s">
        <v>26</v>
      </c>
      <c r="G5" s="78"/>
      <c r="M5" s="78" t="s">
        <v>26</v>
      </c>
      <c r="N5" s="78"/>
      <c r="R5" s="49" t="s">
        <v>26</v>
      </c>
      <c r="S5" s="49"/>
    </row>
    <row r="6" customFormat="false" ht="12.75" hidden="false" customHeight="false" outlineLevel="0" collapsed="false">
      <c r="B6" s="51" t="s">
        <v>41</v>
      </c>
      <c r="C6" s="50" t="s">
        <v>42</v>
      </c>
      <c r="D6" s="50" t="s">
        <v>43</v>
      </c>
      <c r="E6" s="52" t="s">
        <v>10</v>
      </c>
      <c r="F6" s="52" t="s">
        <v>29</v>
      </c>
      <c r="G6" s="52" t="s">
        <v>12</v>
      </c>
      <c r="I6" s="51" t="s">
        <v>41</v>
      </c>
      <c r="J6" s="50" t="s">
        <v>42</v>
      </c>
      <c r="K6" s="50" t="s">
        <v>43</v>
      </c>
      <c r="L6" s="52" t="s">
        <v>10</v>
      </c>
      <c r="M6" s="52" t="s">
        <v>29</v>
      </c>
      <c r="N6" s="52" t="s">
        <v>12</v>
      </c>
      <c r="P6" s="51" t="s">
        <v>41</v>
      </c>
      <c r="Q6" s="51" t="s">
        <v>10</v>
      </c>
      <c r="R6" s="51" t="s">
        <v>29</v>
      </c>
      <c r="S6" s="51" t="s">
        <v>12</v>
      </c>
    </row>
    <row r="7" customFormat="false" ht="12.75" hidden="false" customHeight="false" outlineLevel="0" collapsed="false">
      <c r="A7" s="16" t="s">
        <v>11</v>
      </c>
      <c r="B7" s="21" t="s">
        <v>13</v>
      </c>
      <c r="C7" s="49" t="s">
        <v>13</v>
      </c>
      <c r="D7" s="49" t="s">
        <v>13</v>
      </c>
      <c r="E7" s="20" t="s">
        <v>13</v>
      </c>
      <c r="F7" s="21" t="s">
        <v>13</v>
      </c>
      <c r="G7" s="21" t="s">
        <v>13</v>
      </c>
      <c r="I7" s="21" t="s">
        <v>13</v>
      </c>
      <c r="J7" s="49" t="s">
        <v>13</v>
      </c>
      <c r="K7" s="49" t="s">
        <v>13</v>
      </c>
      <c r="L7" s="20" t="s">
        <v>13</v>
      </c>
      <c r="M7" s="21" t="s">
        <v>13</v>
      </c>
      <c r="N7" s="21" t="s">
        <v>13</v>
      </c>
      <c r="P7" s="21" t="s">
        <v>13</v>
      </c>
      <c r="Q7" s="21" t="s">
        <v>13</v>
      </c>
      <c r="R7" s="21" t="s">
        <v>13</v>
      </c>
      <c r="S7" s="21" t="s">
        <v>13</v>
      </c>
    </row>
    <row r="8" customFormat="false" ht="12.75" hidden="false" customHeight="false" outlineLevel="0" collapsed="false">
      <c r="A8" s="16" t="s">
        <v>31</v>
      </c>
      <c r="B8" s="79"/>
      <c r="C8" s="79"/>
      <c r="D8" s="79"/>
      <c r="E8" s="53"/>
      <c r="F8" s="53"/>
      <c r="G8" s="55" t="n">
        <v>0</v>
      </c>
      <c r="H8" s="31"/>
      <c r="I8" s="79"/>
      <c r="J8" s="79"/>
      <c r="K8" s="79"/>
      <c r="L8" s="53"/>
      <c r="M8" s="53"/>
      <c r="N8" s="55" t="n">
        <v>0</v>
      </c>
      <c r="O8" s="31"/>
      <c r="P8" s="56"/>
      <c r="Q8" s="56"/>
      <c r="R8" s="56"/>
      <c r="S8" s="80" t="n">
        <f aca="false">G8+N8</f>
        <v>0</v>
      </c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</row>
    <row r="9" customFormat="false" ht="12.75" hidden="false" customHeight="false" outlineLevel="0" collapsed="false">
      <c r="A9" s="16" t="n">
        <v>1</v>
      </c>
      <c r="B9" s="81" t="n">
        <f aca="false">IF('PPL-OBA'!Q9=0,0,(Allocation!V9*('PPL-OBA'!E9/'PPL-OBA'!Q9)))</f>
        <v>0</v>
      </c>
      <c r="C9" s="81" t="n">
        <f aca="false">Allocation!Y9</f>
        <v>0</v>
      </c>
      <c r="D9" s="81" t="n">
        <f aca="false">B9+C9</f>
        <v>0</v>
      </c>
      <c r="E9" s="58" t="n">
        <f aca="false">'PPL-Receipts'!H8</f>
        <v>0</v>
      </c>
      <c r="F9" s="58" t="n">
        <f aca="false">E9-D9</f>
        <v>0</v>
      </c>
      <c r="G9" s="58" t="n">
        <f aca="false">G8+F9</f>
        <v>0</v>
      </c>
      <c r="H9" s="60"/>
      <c r="I9" s="81" t="n">
        <f aca="false">IF(('PPL-OBA'!Q9)=0,0,(Allocation!V9*('PPL-OBA'!L9/'PPL-OBA'!Q9)))</f>
        <v>0</v>
      </c>
      <c r="J9" s="81" t="n">
        <f aca="false">Allocation!Z9</f>
        <v>0</v>
      </c>
      <c r="K9" s="81" t="n">
        <f aca="false">I9+J9</f>
        <v>0</v>
      </c>
      <c r="L9" s="58" t="n">
        <f aca="false">'PPL-Receipts'!Q8</f>
        <v>0</v>
      </c>
      <c r="M9" s="58" t="n">
        <f aca="false">L9-K9</f>
        <v>0</v>
      </c>
      <c r="N9" s="58" t="n">
        <f aca="false">N8+M9</f>
        <v>0</v>
      </c>
      <c r="O9" s="61"/>
      <c r="P9" s="62" t="n">
        <f aca="false">B9+I9</f>
        <v>0</v>
      </c>
      <c r="Q9" s="62" t="n">
        <f aca="false">E9+L9</f>
        <v>0</v>
      </c>
      <c r="R9" s="62" t="n">
        <f aca="false">Q9-P9</f>
        <v>0</v>
      </c>
      <c r="S9" s="63" t="n">
        <f aca="false">S8+R9</f>
        <v>0</v>
      </c>
    </row>
    <row r="10" customFormat="false" ht="12.75" hidden="false" customHeight="false" outlineLevel="0" collapsed="false">
      <c r="A10" s="0" t="n">
        <f aca="false">A9+1</f>
        <v>2</v>
      </c>
      <c r="B10" s="81" t="n">
        <f aca="false">IF('PPL-OBA'!Q10=0,0,(Allocation!V10*('PPL-OBA'!E10/'PPL-OBA'!Q10)))</f>
        <v>0</v>
      </c>
      <c r="C10" s="81" t="n">
        <f aca="false">Allocation!Y10</f>
        <v>0</v>
      </c>
      <c r="D10" s="81" t="n">
        <f aca="false">B10+C10</f>
        <v>0</v>
      </c>
      <c r="E10" s="58" t="n">
        <f aca="false">'PPL-Receipts'!H9</f>
        <v>0</v>
      </c>
      <c r="F10" s="58" t="n">
        <f aca="false">E10-D10</f>
        <v>0</v>
      </c>
      <c r="G10" s="58" t="n">
        <f aca="false">G9+F10</f>
        <v>0</v>
      </c>
      <c r="H10" s="60"/>
      <c r="I10" s="81" t="n">
        <f aca="false">IF(('PPL-OBA'!Q10)=0,0,(Allocation!V10*('PPL-OBA'!L10/'PPL-OBA'!Q10)))</f>
        <v>0</v>
      </c>
      <c r="J10" s="81" t="n">
        <f aca="false">Allocation!Z10</f>
        <v>0</v>
      </c>
      <c r="K10" s="81" t="n">
        <f aca="false">I10+J10</f>
        <v>0</v>
      </c>
      <c r="L10" s="58" t="n">
        <f aca="false">'PPL-Receipts'!Q9</f>
        <v>0</v>
      </c>
      <c r="M10" s="58" t="n">
        <f aca="false">L10-K10</f>
        <v>0</v>
      </c>
      <c r="N10" s="58" t="n">
        <f aca="false">N9+M10</f>
        <v>0</v>
      </c>
      <c r="O10" s="61"/>
      <c r="P10" s="62" t="n">
        <f aca="false">B10+I10</f>
        <v>0</v>
      </c>
      <c r="Q10" s="62" t="n">
        <f aca="false">E10+L10</f>
        <v>0</v>
      </c>
      <c r="R10" s="62" t="n">
        <f aca="false">Q10-P10</f>
        <v>0</v>
      </c>
      <c r="S10" s="63" t="n">
        <f aca="false">S9+R10</f>
        <v>0</v>
      </c>
    </row>
    <row r="11" customFormat="false" ht="12.75" hidden="false" customHeight="false" outlineLevel="0" collapsed="false">
      <c r="A11" s="0" t="n">
        <f aca="false">A10+1</f>
        <v>3</v>
      </c>
      <c r="B11" s="81" t="n">
        <f aca="false">IF('PPL-OBA'!Q11=0,0,(Allocation!V11*('PPL-OBA'!E11/'PPL-OBA'!Q11)))</f>
        <v>0</v>
      </c>
      <c r="C11" s="81" t="n">
        <f aca="false">Allocation!Y11</f>
        <v>0</v>
      </c>
      <c r="D11" s="81" t="n">
        <f aca="false">B11+C11</f>
        <v>0</v>
      </c>
      <c r="E11" s="58" t="n">
        <f aca="false">'PPL-Receipts'!H10</f>
        <v>0</v>
      </c>
      <c r="F11" s="58" t="n">
        <f aca="false">E11-D11</f>
        <v>0</v>
      </c>
      <c r="G11" s="58" t="n">
        <f aca="false">G10+F11</f>
        <v>0</v>
      </c>
      <c r="H11" s="60"/>
      <c r="I11" s="81" t="n">
        <f aca="false">IF(('PPL-OBA'!Q11)=0,0,(Allocation!V11*('PPL-OBA'!L11/'PPL-OBA'!Q11)))</f>
        <v>0</v>
      </c>
      <c r="J11" s="81" t="n">
        <f aca="false">Allocation!Z11</f>
        <v>0</v>
      </c>
      <c r="K11" s="81" t="n">
        <f aca="false">I11+J11</f>
        <v>0</v>
      </c>
      <c r="L11" s="58" t="n">
        <f aca="false">'PPL-Receipts'!Q10</f>
        <v>0</v>
      </c>
      <c r="M11" s="58" t="n">
        <f aca="false">L11-K11</f>
        <v>0</v>
      </c>
      <c r="N11" s="58" t="n">
        <f aca="false">N10+M11</f>
        <v>0</v>
      </c>
      <c r="O11" s="61"/>
      <c r="P11" s="62" t="n">
        <f aca="false">B11+I11</f>
        <v>0</v>
      </c>
      <c r="Q11" s="62" t="n">
        <f aca="false">E11+L11</f>
        <v>0</v>
      </c>
      <c r="R11" s="62" t="n">
        <f aca="false">Q11-P11</f>
        <v>0</v>
      </c>
      <c r="S11" s="63" t="n">
        <f aca="false">S10+R11</f>
        <v>0</v>
      </c>
    </row>
    <row r="12" customFormat="false" ht="12.75" hidden="false" customHeight="false" outlineLevel="0" collapsed="false">
      <c r="A12" s="0" t="n">
        <f aca="false">A11+1</f>
        <v>4</v>
      </c>
      <c r="B12" s="81" t="n">
        <f aca="false">IF('PPL-OBA'!Q12=0,0,(Allocation!V12*('PPL-OBA'!E12/'PPL-OBA'!Q12)))</f>
        <v>0</v>
      </c>
      <c r="C12" s="81" t="n">
        <f aca="false">Allocation!Y12</f>
        <v>0</v>
      </c>
      <c r="D12" s="81" t="n">
        <f aca="false">B12+C12</f>
        <v>0</v>
      </c>
      <c r="E12" s="58" t="n">
        <f aca="false">'PPL-Receipts'!H11</f>
        <v>0</v>
      </c>
      <c r="F12" s="58" t="n">
        <f aca="false">E12-D12</f>
        <v>0</v>
      </c>
      <c r="G12" s="58" t="n">
        <f aca="false">G11+F12</f>
        <v>0</v>
      </c>
      <c r="H12" s="60"/>
      <c r="I12" s="81" t="n">
        <f aca="false">IF(('PPL-OBA'!Q12)=0,0,(Allocation!V12*('PPL-OBA'!L12/'PPL-OBA'!Q12)))</f>
        <v>0</v>
      </c>
      <c r="J12" s="81" t="n">
        <f aca="false">Allocation!Z12</f>
        <v>0</v>
      </c>
      <c r="K12" s="81" t="n">
        <f aca="false">I12+J12</f>
        <v>0</v>
      </c>
      <c r="L12" s="58" t="n">
        <f aca="false">'PPL-Receipts'!Q11</f>
        <v>0</v>
      </c>
      <c r="M12" s="58" t="n">
        <f aca="false">L12-K12</f>
        <v>0</v>
      </c>
      <c r="N12" s="58" t="n">
        <f aca="false">N11+M12</f>
        <v>0</v>
      </c>
      <c r="O12" s="61"/>
      <c r="P12" s="62" t="n">
        <f aca="false">B12+I12</f>
        <v>0</v>
      </c>
      <c r="Q12" s="62" t="n">
        <f aca="false">E12+L12</f>
        <v>0</v>
      </c>
      <c r="R12" s="62" t="n">
        <f aca="false">Q12-P12</f>
        <v>0</v>
      </c>
      <c r="S12" s="63" t="n">
        <f aca="false">S11+R12</f>
        <v>0</v>
      </c>
    </row>
    <row r="13" customFormat="false" ht="12.75" hidden="false" customHeight="false" outlineLevel="0" collapsed="false">
      <c r="A13" s="0" t="n">
        <f aca="false">A12+1</f>
        <v>5</v>
      </c>
      <c r="B13" s="81" t="n">
        <f aca="false">IF('PPL-OBA'!Q13=0,0,(Allocation!V13*('PPL-OBA'!E13/'PPL-OBA'!Q13)))</f>
        <v>0</v>
      </c>
      <c r="C13" s="81" t="n">
        <f aca="false">Allocation!Y13</f>
        <v>0</v>
      </c>
      <c r="D13" s="81" t="n">
        <f aca="false">B13+C13</f>
        <v>0</v>
      </c>
      <c r="E13" s="58" t="n">
        <f aca="false">'PPL-Receipts'!H12</f>
        <v>0</v>
      </c>
      <c r="F13" s="58" t="n">
        <f aca="false">E13-D13</f>
        <v>0</v>
      </c>
      <c r="G13" s="58" t="n">
        <f aca="false">G12+F13</f>
        <v>0</v>
      </c>
      <c r="H13" s="60"/>
      <c r="I13" s="81" t="n">
        <f aca="false">IF(('PPL-OBA'!Q13)=0,0,(Allocation!V13*('PPL-OBA'!L13/'PPL-OBA'!Q13)))</f>
        <v>0</v>
      </c>
      <c r="J13" s="81" t="n">
        <f aca="false">Allocation!Z13</f>
        <v>0</v>
      </c>
      <c r="K13" s="81" t="n">
        <f aca="false">I13+J13</f>
        <v>0</v>
      </c>
      <c r="L13" s="58" t="n">
        <f aca="false">'PPL-Receipts'!Q12</f>
        <v>0</v>
      </c>
      <c r="M13" s="58" t="n">
        <f aca="false">L13-K13</f>
        <v>0</v>
      </c>
      <c r="N13" s="58" t="n">
        <f aca="false">N12+M13</f>
        <v>0</v>
      </c>
      <c r="O13" s="61"/>
      <c r="P13" s="62" t="n">
        <f aca="false">B13+I13</f>
        <v>0</v>
      </c>
      <c r="Q13" s="62" t="n">
        <f aca="false">E13+L13</f>
        <v>0</v>
      </c>
      <c r="R13" s="62" t="n">
        <f aca="false">Q13-P13</f>
        <v>0</v>
      </c>
      <c r="S13" s="63" t="n">
        <f aca="false">S12+R13</f>
        <v>0</v>
      </c>
    </row>
    <row r="14" customFormat="false" ht="12.75" hidden="false" customHeight="false" outlineLevel="0" collapsed="false">
      <c r="A14" s="0" t="n">
        <f aca="false">A13+1</f>
        <v>6</v>
      </c>
      <c r="B14" s="81" t="n">
        <f aca="false">IF('PPL-OBA'!Q14=0,0,(Allocation!V14*('PPL-OBA'!E14/'PPL-OBA'!Q14)))</f>
        <v>0</v>
      </c>
      <c r="C14" s="81" t="n">
        <f aca="false">Allocation!Y14</f>
        <v>0</v>
      </c>
      <c r="D14" s="81" t="n">
        <f aca="false">B14+C14</f>
        <v>0</v>
      </c>
      <c r="E14" s="58" t="n">
        <f aca="false">'PPL-Receipts'!H13</f>
        <v>0</v>
      </c>
      <c r="F14" s="58" t="n">
        <f aca="false">E14-D14</f>
        <v>0</v>
      </c>
      <c r="G14" s="58" t="n">
        <f aca="false">G13+F14</f>
        <v>0</v>
      </c>
      <c r="H14" s="60"/>
      <c r="I14" s="81" t="n">
        <f aca="false">IF(('PPL-OBA'!Q14)=0,0,(Allocation!V14*('PPL-OBA'!L14/'PPL-OBA'!Q14)))</f>
        <v>0</v>
      </c>
      <c r="J14" s="81" t="n">
        <f aca="false">Allocation!Z14</f>
        <v>0</v>
      </c>
      <c r="K14" s="81" t="n">
        <f aca="false">I14+J14</f>
        <v>0</v>
      </c>
      <c r="L14" s="58" t="n">
        <f aca="false">'PPL-Receipts'!Q13</f>
        <v>0</v>
      </c>
      <c r="M14" s="58" t="n">
        <f aca="false">L14-K14</f>
        <v>0</v>
      </c>
      <c r="N14" s="58" t="n">
        <f aca="false">N13+M14</f>
        <v>0</v>
      </c>
      <c r="O14" s="61"/>
      <c r="P14" s="62" t="n">
        <f aca="false">B14+I14</f>
        <v>0</v>
      </c>
      <c r="Q14" s="62" t="n">
        <f aca="false">E14+L14</f>
        <v>0</v>
      </c>
      <c r="R14" s="62" t="n">
        <f aca="false">Q14-P14</f>
        <v>0</v>
      </c>
      <c r="S14" s="63" t="n">
        <f aca="false">S13+R14</f>
        <v>0</v>
      </c>
    </row>
    <row r="15" customFormat="false" ht="12.75" hidden="false" customHeight="false" outlineLevel="0" collapsed="false">
      <c r="A15" s="0" t="n">
        <f aca="false">A14+1</f>
        <v>7</v>
      </c>
      <c r="B15" s="81" t="n">
        <f aca="false">IF('PPL-OBA'!Q15=0,0,(Allocation!V15*('PPL-OBA'!E15/'PPL-OBA'!Q15)))</f>
        <v>0</v>
      </c>
      <c r="C15" s="81" t="n">
        <f aca="false">Allocation!Y15</f>
        <v>0</v>
      </c>
      <c r="D15" s="81" t="n">
        <f aca="false">B15+C15</f>
        <v>0</v>
      </c>
      <c r="E15" s="58" t="n">
        <f aca="false">'PPL-Receipts'!H14</f>
        <v>0</v>
      </c>
      <c r="F15" s="58" t="n">
        <f aca="false">E15-D15</f>
        <v>0</v>
      </c>
      <c r="G15" s="58" t="n">
        <f aca="false">G14+F15</f>
        <v>0</v>
      </c>
      <c r="H15" s="60"/>
      <c r="I15" s="81" t="n">
        <f aca="false">IF(('PPL-OBA'!Q15)=0,0,(Allocation!V15*('PPL-OBA'!L15/'PPL-OBA'!Q15)))</f>
        <v>0</v>
      </c>
      <c r="J15" s="81" t="n">
        <f aca="false">Allocation!Z15</f>
        <v>0</v>
      </c>
      <c r="K15" s="81" t="n">
        <f aca="false">I15+J15</f>
        <v>0</v>
      </c>
      <c r="L15" s="58" t="n">
        <f aca="false">'PPL-Receipts'!Q14</f>
        <v>0</v>
      </c>
      <c r="M15" s="58" t="n">
        <f aca="false">L15-K15</f>
        <v>0</v>
      </c>
      <c r="N15" s="58" t="n">
        <f aca="false">N14+M15</f>
        <v>0</v>
      </c>
      <c r="O15" s="61"/>
      <c r="P15" s="62" t="n">
        <f aca="false">B15+I15</f>
        <v>0</v>
      </c>
      <c r="Q15" s="62" t="n">
        <f aca="false">E15+L15</f>
        <v>0</v>
      </c>
      <c r="R15" s="62" t="n">
        <f aca="false">Q15-P15</f>
        <v>0</v>
      </c>
      <c r="S15" s="63" t="n">
        <f aca="false">S14+R15</f>
        <v>0</v>
      </c>
    </row>
    <row r="16" customFormat="false" ht="12.75" hidden="false" customHeight="false" outlineLevel="0" collapsed="false">
      <c r="A16" s="0" t="n">
        <f aca="false">A15+1</f>
        <v>8</v>
      </c>
      <c r="B16" s="81" t="n">
        <f aca="false">IF('PPL-OBA'!Q16=0,0,(Allocation!V16*('PPL-OBA'!E16/'PPL-OBA'!Q16)))</f>
        <v>0</v>
      </c>
      <c r="C16" s="81" t="n">
        <f aca="false">Allocation!Y16</f>
        <v>0</v>
      </c>
      <c r="D16" s="81" t="n">
        <f aca="false">B16+C16</f>
        <v>0</v>
      </c>
      <c r="E16" s="58" t="n">
        <f aca="false">'PPL-Receipts'!H15</f>
        <v>0</v>
      </c>
      <c r="F16" s="58" t="n">
        <f aca="false">E16-D16</f>
        <v>0</v>
      </c>
      <c r="G16" s="58" t="n">
        <f aca="false">G15+F16</f>
        <v>0</v>
      </c>
      <c r="H16" s="60"/>
      <c r="I16" s="81" t="n">
        <f aca="false">IF(('PPL-OBA'!Q16)=0,0,(Allocation!V16*('PPL-OBA'!L16/'PPL-OBA'!Q16)))</f>
        <v>0</v>
      </c>
      <c r="J16" s="81" t="n">
        <f aca="false">Allocation!Z16</f>
        <v>0</v>
      </c>
      <c r="K16" s="81" t="n">
        <f aca="false">I16+J16</f>
        <v>0</v>
      </c>
      <c r="L16" s="58" t="n">
        <f aca="false">'PPL-Receipts'!Q15</f>
        <v>0</v>
      </c>
      <c r="M16" s="58" t="n">
        <f aca="false">L16-K16</f>
        <v>0</v>
      </c>
      <c r="N16" s="58" t="n">
        <f aca="false">N15+M16</f>
        <v>0</v>
      </c>
      <c r="O16" s="61"/>
      <c r="P16" s="62" t="n">
        <f aca="false">B16+I16</f>
        <v>0</v>
      </c>
      <c r="Q16" s="62" t="n">
        <f aca="false">E16+L16</f>
        <v>0</v>
      </c>
      <c r="R16" s="62" t="n">
        <f aca="false">Q16-P16</f>
        <v>0</v>
      </c>
      <c r="S16" s="63" t="n">
        <f aca="false">S15+R16</f>
        <v>0</v>
      </c>
    </row>
    <row r="17" customFormat="false" ht="12.75" hidden="false" customHeight="false" outlineLevel="0" collapsed="false">
      <c r="A17" s="0" t="n">
        <f aca="false">A16+1</f>
        <v>9</v>
      </c>
      <c r="B17" s="81" t="n">
        <f aca="false">IF('PPL-OBA'!Q17=0,0,(Allocation!V17*('PPL-OBA'!E17/'PPL-OBA'!Q17)))</f>
        <v>0</v>
      </c>
      <c r="C17" s="81" t="n">
        <f aca="false">Allocation!Y17</f>
        <v>0</v>
      </c>
      <c r="D17" s="81" t="n">
        <f aca="false">B17+C17</f>
        <v>0</v>
      </c>
      <c r="E17" s="58" t="n">
        <f aca="false">'PPL-Receipts'!H16</f>
        <v>0</v>
      </c>
      <c r="F17" s="58" t="n">
        <f aca="false">E17-D17</f>
        <v>0</v>
      </c>
      <c r="G17" s="58" t="n">
        <f aca="false">G16+F17</f>
        <v>0</v>
      </c>
      <c r="H17" s="60"/>
      <c r="I17" s="81" t="n">
        <f aca="false">IF(('PPL-OBA'!Q17)=0,0,(Allocation!V17*('PPL-OBA'!L17/'PPL-OBA'!Q17)))</f>
        <v>0</v>
      </c>
      <c r="J17" s="81" t="n">
        <f aca="false">Allocation!Z17</f>
        <v>0</v>
      </c>
      <c r="K17" s="81" t="n">
        <f aca="false">I17+J17</f>
        <v>0</v>
      </c>
      <c r="L17" s="58" t="n">
        <f aca="false">'PPL-Receipts'!Q16</f>
        <v>0</v>
      </c>
      <c r="M17" s="58" t="n">
        <f aca="false">L17-K17</f>
        <v>0</v>
      </c>
      <c r="N17" s="58" t="n">
        <f aca="false">N16+M17</f>
        <v>0</v>
      </c>
      <c r="O17" s="61"/>
      <c r="P17" s="62" t="n">
        <f aca="false">B17+I17</f>
        <v>0</v>
      </c>
      <c r="Q17" s="62" t="n">
        <f aca="false">E17+L17</f>
        <v>0</v>
      </c>
      <c r="R17" s="62" t="n">
        <f aca="false">Q17-P17</f>
        <v>0</v>
      </c>
      <c r="S17" s="63" t="n">
        <f aca="false">S16+R17</f>
        <v>0</v>
      </c>
    </row>
    <row r="18" customFormat="false" ht="12.75" hidden="false" customHeight="false" outlineLevel="0" collapsed="false">
      <c r="A18" s="0" t="n">
        <f aca="false">A17+1</f>
        <v>10</v>
      </c>
      <c r="B18" s="81" t="n">
        <f aca="false">IF('PPL-OBA'!Q18=0,0,(Allocation!V18*('PPL-OBA'!E18/'PPL-OBA'!Q18)))</f>
        <v>0</v>
      </c>
      <c r="C18" s="81" t="n">
        <f aca="false">Allocation!Y18</f>
        <v>0</v>
      </c>
      <c r="D18" s="81" t="n">
        <f aca="false">B18+C18</f>
        <v>0</v>
      </c>
      <c r="E18" s="58" t="n">
        <f aca="false">'PPL-Receipts'!H17</f>
        <v>0</v>
      </c>
      <c r="F18" s="58" t="n">
        <f aca="false">E18-D18</f>
        <v>0</v>
      </c>
      <c r="G18" s="58" t="n">
        <f aca="false">G17+F18</f>
        <v>0</v>
      </c>
      <c r="H18" s="60"/>
      <c r="I18" s="81" t="n">
        <f aca="false">IF(('PPL-OBA'!Q18)=0,0,(Allocation!V18*('PPL-OBA'!L18/'PPL-OBA'!Q18)))</f>
        <v>0</v>
      </c>
      <c r="J18" s="81" t="n">
        <f aca="false">Allocation!Z18</f>
        <v>0</v>
      </c>
      <c r="K18" s="81" t="n">
        <f aca="false">I18+J18</f>
        <v>0</v>
      </c>
      <c r="L18" s="58" t="n">
        <f aca="false">'PPL-Receipts'!Q17</f>
        <v>0</v>
      </c>
      <c r="M18" s="58" t="n">
        <f aca="false">L18-K18</f>
        <v>0</v>
      </c>
      <c r="N18" s="58" t="n">
        <f aca="false">N17+M18</f>
        <v>0</v>
      </c>
      <c r="O18" s="61"/>
      <c r="P18" s="62" t="n">
        <f aca="false">B18+I18</f>
        <v>0</v>
      </c>
      <c r="Q18" s="62" t="n">
        <f aca="false">E18+L18</f>
        <v>0</v>
      </c>
      <c r="R18" s="62" t="n">
        <f aca="false">Q18-P18</f>
        <v>0</v>
      </c>
      <c r="S18" s="63" t="n">
        <f aca="false">S17+R18</f>
        <v>0</v>
      </c>
    </row>
    <row r="19" customFormat="false" ht="12.75" hidden="false" customHeight="false" outlineLevel="0" collapsed="false">
      <c r="A19" s="0" t="n">
        <f aca="false">A18+1</f>
        <v>11</v>
      </c>
      <c r="B19" s="81" t="n">
        <f aca="false">IF('PPL-OBA'!Q19=0,0,(Allocation!V19*('PPL-OBA'!E19/'PPL-OBA'!Q19)))</f>
        <v>0</v>
      </c>
      <c r="C19" s="81" t="n">
        <f aca="false">Allocation!Y19</f>
        <v>0</v>
      </c>
      <c r="D19" s="81" t="n">
        <f aca="false">B19+C19</f>
        <v>0</v>
      </c>
      <c r="E19" s="58" t="n">
        <f aca="false">'PPL-Receipts'!H18</f>
        <v>0</v>
      </c>
      <c r="F19" s="58" t="n">
        <f aca="false">E19-D19</f>
        <v>0</v>
      </c>
      <c r="G19" s="58" t="n">
        <f aca="false">G18+F19</f>
        <v>0</v>
      </c>
      <c r="H19" s="60"/>
      <c r="I19" s="81" t="n">
        <f aca="false">IF(('PPL-OBA'!Q19)=0,0,(Allocation!V19*('PPL-OBA'!L19/'PPL-OBA'!Q19)))</f>
        <v>0</v>
      </c>
      <c r="J19" s="81" t="n">
        <f aca="false">Allocation!Z19</f>
        <v>0</v>
      </c>
      <c r="K19" s="81" t="n">
        <f aca="false">I19+J19</f>
        <v>0</v>
      </c>
      <c r="L19" s="58" t="n">
        <f aca="false">'PPL-Receipts'!Q18</f>
        <v>0</v>
      </c>
      <c r="M19" s="58" t="n">
        <f aca="false">L19-K19</f>
        <v>0</v>
      </c>
      <c r="N19" s="58" t="n">
        <f aca="false">N18+M19</f>
        <v>0</v>
      </c>
      <c r="O19" s="61"/>
      <c r="P19" s="62" t="n">
        <f aca="false">B19+I19</f>
        <v>0</v>
      </c>
      <c r="Q19" s="62" t="n">
        <f aca="false">E19+L19</f>
        <v>0</v>
      </c>
      <c r="R19" s="62" t="n">
        <f aca="false">Q19-P19</f>
        <v>0</v>
      </c>
      <c r="S19" s="63" t="n">
        <f aca="false">S18+R19</f>
        <v>0</v>
      </c>
    </row>
    <row r="20" customFormat="false" ht="12.75" hidden="false" customHeight="false" outlineLevel="0" collapsed="false">
      <c r="A20" s="0" t="n">
        <f aca="false">A19+1</f>
        <v>12</v>
      </c>
      <c r="B20" s="81" t="n">
        <f aca="false">IF('PPL-OBA'!Q20=0,0,(Allocation!V20*('PPL-OBA'!E20/'PPL-OBA'!Q20)))</f>
        <v>0</v>
      </c>
      <c r="C20" s="81" t="n">
        <f aca="false">Allocation!Y20</f>
        <v>0</v>
      </c>
      <c r="D20" s="81" t="n">
        <f aca="false">B20+C20</f>
        <v>0</v>
      </c>
      <c r="E20" s="58" t="n">
        <f aca="false">'PPL-Receipts'!H19</f>
        <v>0</v>
      </c>
      <c r="F20" s="58" t="n">
        <f aca="false">E20-D20</f>
        <v>0</v>
      </c>
      <c r="G20" s="58" t="n">
        <f aca="false">G19+F20</f>
        <v>0</v>
      </c>
      <c r="H20" s="60"/>
      <c r="I20" s="81" t="n">
        <f aca="false">IF(('PPL-OBA'!Q20)=0,0,(Allocation!V20*('PPL-OBA'!L20/'PPL-OBA'!Q20)))</f>
        <v>0</v>
      </c>
      <c r="J20" s="81" t="n">
        <f aca="false">Allocation!Z20</f>
        <v>0</v>
      </c>
      <c r="K20" s="81" t="n">
        <f aca="false">I20+J20</f>
        <v>0</v>
      </c>
      <c r="L20" s="58" t="n">
        <f aca="false">'PPL-Receipts'!Q19</f>
        <v>0</v>
      </c>
      <c r="M20" s="58" t="n">
        <f aca="false">L20-K20</f>
        <v>0</v>
      </c>
      <c r="N20" s="58" t="n">
        <f aca="false">N19+M20</f>
        <v>0</v>
      </c>
      <c r="O20" s="61"/>
      <c r="P20" s="62" t="n">
        <f aca="false">B20+I20</f>
        <v>0</v>
      </c>
      <c r="Q20" s="62" t="n">
        <f aca="false">E20+L20</f>
        <v>0</v>
      </c>
      <c r="R20" s="62" t="n">
        <f aca="false">Q20-P20</f>
        <v>0</v>
      </c>
      <c r="S20" s="63" t="n">
        <f aca="false">S19+R20</f>
        <v>0</v>
      </c>
    </row>
    <row r="21" customFormat="false" ht="12.75" hidden="false" customHeight="false" outlineLevel="0" collapsed="false">
      <c r="A21" s="0" t="n">
        <f aca="false">A20+1</f>
        <v>13</v>
      </c>
      <c r="B21" s="81" t="n">
        <f aca="false">IF('PPL-OBA'!Q21=0,0,(Allocation!V21*('PPL-OBA'!E21/'PPL-OBA'!Q21)))</f>
        <v>0</v>
      </c>
      <c r="C21" s="81" t="n">
        <f aca="false">Allocation!Y21</f>
        <v>0</v>
      </c>
      <c r="D21" s="81" t="n">
        <f aca="false">B21+C21</f>
        <v>0</v>
      </c>
      <c r="E21" s="58" t="n">
        <f aca="false">'PPL-Receipts'!H20</f>
        <v>0</v>
      </c>
      <c r="F21" s="58" t="n">
        <f aca="false">E21-D21</f>
        <v>0</v>
      </c>
      <c r="G21" s="58" t="n">
        <f aca="false">G20+F21</f>
        <v>0</v>
      </c>
      <c r="H21" s="60"/>
      <c r="I21" s="81" t="n">
        <f aca="false">IF(('PPL-OBA'!Q21)=0,0,(Allocation!V21*('PPL-OBA'!L21/'PPL-OBA'!Q21)))</f>
        <v>0</v>
      </c>
      <c r="J21" s="81" t="n">
        <f aca="false">Allocation!Z21</f>
        <v>0</v>
      </c>
      <c r="K21" s="81" t="n">
        <f aca="false">I21+J21</f>
        <v>0</v>
      </c>
      <c r="L21" s="58" t="n">
        <f aca="false">'PPL-Receipts'!Q20</f>
        <v>0</v>
      </c>
      <c r="M21" s="58" t="n">
        <f aca="false">L21-K21</f>
        <v>0</v>
      </c>
      <c r="N21" s="58" t="n">
        <f aca="false">N20+M21</f>
        <v>0</v>
      </c>
      <c r="O21" s="61"/>
      <c r="P21" s="62" t="n">
        <f aca="false">B21+I21</f>
        <v>0</v>
      </c>
      <c r="Q21" s="62" t="n">
        <f aca="false">E21+L21</f>
        <v>0</v>
      </c>
      <c r="R21" s="62" t="n">
        <f aca="false">Q21-P21</f>
        <v>0</v>
      </c>
      <c r="S21" s="63" t="n">
        <f aca="false">S20+R21</f>
        <v>0</v>
      </c>
    </row>
    <row r="22" customFormat="false" ht="12.75" hidden="false" customHeight="false" outlineLevel="0" collapsed="false">
      <c r="A22" s="0" t="n">
        <f aca="false">A21+1</f>
        <v>14</v>
      </c>
      <c r="B22" s="81" t="n">
        <f aca="false">IF('PPL-OBA'!Q22=0,0,(Allocation!V22*('PPL-OBA'!E22/'PPL-OBA'!Q22)))</f>
        <v>0</v>
      </c>
      <c r="C22" s="81" t="n">
        <f aca="false">Allocation!Y22</f>
        <v>0</v>
      </c>
      <c r="D22" s="81" t="n">
        <f aca="false">B22+C22</f>
        <v>0</v>
      </c>
      <c r="E22" s="58" t="n">
        <f aca="false">'PPL-Receipts'!H21</f>
        <v>0</v>
      </c>
      <c r="F22" s="58" t="n">
        <f aca="false">E22-D22</f>
        <v>0</v>
      </c>
      <c r="G22" s="58" t="n">
        <f aca="false">G21+F22</f>
        <v>0</v>
      </c>
      <c r="H22" s="60"/>
      <c r="I22" s="81" t="n">
        <f aca="false">IF(('PPL-OBA'!Q22)=0,0,(Allocation!V22*('PPL-OBA'!L22/'PPL-OBA'!Q22)))</f>
        <v>0</v>
      </c>
      <c r="J22" s="81" t="n">
        <f aca="false">Allocation!Z22</f>
        <v>0</v>
      </c>
      <c r="K22" s="81" t="n">
        <f aca="false">I22+J22</f>
        <v>0</v>
      </c>
      <c r="L22" s="58" t="n">
        <f aca="false">'PPL-Receipts'!Q21</f>
        <v>0</v>
      </c>
      <c r="M22" s="58" t="n">
        <f aca="false">L22-K22</f>
        <v>0</v>
      </c>
      <c r="N22" s="58" t="n">
        <f aca="false">N21+M22</f>
        <v>0</v>
      </c>
      <c r="O22" s="61"/>
      <c r="P22" s="62" t="n">
        <f aca="false">B22+I22</f>
        <v>0</v>
      </c>
      <c r="Q22" s="62" t="n">
        <f aca="false">E22+L22</f>
        <v>0</v>
      </c>
      <c r="R22" s="62" t="n">
        <f aca="false">Q22-P22</f>
        <v>0</v>
      </c>
      <c r="S22" s="63" t="n">
        <f aca="false">S21+R22</f>
        <v>0</v>
      </c>
    </row>
    <row r="23" customFormat="false" ht="12.75" hidden="false" customHeight="false" outlineLevel="0" collapsed="false">
      <c r="A23" s="0" t="n">
        <f aca="false">A22+1</f>
        <v>15</v>
      </c>
      <c r="B23" s="81" t="n">
        <f aca="false">IF('PPL-OBA'!Q23=0,0,(Allocation!V23*('PPL-OBA'!E23/'PPL-OBA'!Q23)))</f>
        <v>0</v>
      </c>
      <c r="C23" s="81" t="n">
        <f aca="false">Allocation!Y23</f>
        <v>0</v>
      </c>
      <c r="D23" s="81" t="n">
        <f aca="false">B23+C23</f>
        <v>0</v>
      </c>
      <c r="E23" s="58" t="n">
        <f aca="false">'PPL-Receipts'!H22</f>
        <v>0</v>
      </c>
      <c r="F23" s="58" t="n">
        <f aca="false">E23-D23</f>
        <v>0</v>
      </c>
      <c r="G23" s="58" t="n">
        <f aca="false">G22+F23</f>
        <v>0</v>
      </c>
      <c r="H23" s="60"/>
      <c r="I23" s="81" t="n">
        <f aca="false">IF(('PPL-OBA'!Q23)=0,0,(Allocation!V23*('PPL-OBA'!L23/'PPL-OBA'!Q23)))</f>
        <v>0</v>
      </c>
      <c r="J23" s="81" t="n">
        <f aca="false">Allocation!Z23</f>
        <v>0</v>
      </c>
      <c r="K23" s="81" t="n">
        <f aca="false">I23+J23</f>
        <v>0</v>
      </c>
      <c r="L23" s="58" t="n">
        <f aca="false">'PPL-Receipts'!Q22</f>
        <v>0</v>
      </c>
      <c r="M23" s="58" t="n">
        <f aca="false">L23-K23</f>
        <v>0</v>
      </c>
      <c r="N23" s="58" t="n">
        <f aca="false">N22+M23</f>
        <v>0</v>
      </c>
      <c r="O23" s="61"/>
      <c r="P23" s="62" t="n">
        <f aca="false">B23+I23</f>
        <v>0</v>
      </c>
      <c r="Q23" s="62" t="n">
        <f aca="false">E23+L23</f>
        <v>0</v>
      </c>
      <c r="R23" s="62" t="n">
        <f aca="false">Q23-P23</f>
        <v>0</v>
      </c>
      <c r="S23" s="63" t="n">
        <f aca="false">S22+R23</f>
        <v>0</v>
      </c>
    </row>
    <row r="24" customFormat="false" ht="12.75" hidden="false" customHeight="false" outlineLevel="0" collapsed="false">
      <c r="A24" s="0" t="n">
        <f aca="false">A23+1</f>
        <v>16</v>
      </c>
      <c r="B24" s="81" t="n">
        <f aca="false">IF('PPL-OBA'!Q24=0,0,(Allocation!V24*('PPL-OBA'!E24/'PPL-OBA'!Q24)))</f>
        <v>0</v>
      </c>
      <c r="C24" s="81" t="n">
        <f aca="false">Allocation!Y24</f>
        <v>0</v>
      </c>
      <c r="D24" s="81" t="n">
        <f aca="false">B24+C24</f>
        <v>0</v>
      </c>
      <c r="E24" s="58" t="n">
        <f aca="false">'PPL-Receipts'!H23</f>
        <v>0</v>
      </c>
      <c r="F24" s="58" t="n">
        <f aca="false">E24-D24</f>
        <v>0</v>
      </c>
      <c r="G24" s="58" t="n">
        <f aca="false">G23+F24</f>
        <v>0</v>
      </c>
      <c r="H24" s="60"/>
      <c r="I24" s="81" t="n">
        <f aca="false">IF(('PPL-OBA'!Q24)=0,0,(Allocation!V24*('PPL-OBA'!L24/'PPL-OBA'!Q24)))</f>
        <v>0</v>
      </c>
      <c r="J24" s="81" t="n">
        <f aca="false">Allocation!Z24</f>
        <v>0</v>
      </c>
      <c r="K24" s="81" t="n">
        <f aca="false">I24+J24</f>
        <v>0</v>
      </c>
      <c r="L24" s="58" t="n">
        <f aca="false">'PPL-Receipts'!Q23</f>
        <v>0</v>
      </c>
      <c r="M24" s="58" t="n">
        <f aca="false">L24-K24</f>
        <v>0</v>
      </c>
      <c r="N24" s="58" t="n">
        <f aca="false">N23+M24</f>
        <v>0</v>
      </c>
      <c r="O24" s="61"/>
      <c r="P24" s="62" t="n">
        <f aca="false">B24+I24</f>
        <v>0</v>
      </c>
      <c r="Q24" s="62" t="n">
        <f aca="false">E24+L24</f>
        <v>0</v>
      </c>
      <c r="R24" s="62" t="n">
        <f aca="false">Q24-P24</f>
        <v>0</v>
      </c>
      <c r="S24" s="63" t="n">
        <f aca="false">S23+R24</f>
        <v>0</v>
      </c>
    </row>
    <row r="25" customFormat="false" ht="12.75" hidden="false" customHeight="false" outlineLevel="0" collapsed="false">
      <c r="A25" s="0" t="n">
        <f aca="false">A24+1</f>
        <v>17</v>
      </c>
      <c r="B25" s="81" t="n">
        <f aca="false">IF('PPL-OBA'!Q25=0,0,(Allocation!V25*('PPL-OBA'!E25/'PPL-OBA'!Q25)))</f>
        <v>0</v>
      </c>
      <c r="C25" s="81" t="n">
        <f aca="false">Allocation!Y25</f>
        <v>0</v>
      </c>
      <c r="D25" s="81" t="n">
        <f aca="false">B25+C25</f>
        <v>0</v>
      </c>
      <c r="E25" s="58" t="n">
        <f aca="false">'PPL-Receipts'!H24</f>
        <v>0</v>
      </c>
      <c r="F25" s="58" t="n">
        <f aca="false">E25-D25</f>
        <v>0</v>
      </c>
      <c r="G25" s="58" t="n">
        <f aca="false">G24+F25</f>
        <v>0</v>
      </c>
      <c r="H25" s="60"/>
      <c r="I25" s="81" t="n">
        <f aca="false">IF(('PPL-OBA'!Q25)=0,0,(Allocation!V25*('PPL-OBA'!L25/'PPL-OBA'!Q25)))</f>
        <v>0</v>
      </c>
      <c r="J25" s="81" t="n">
        <f aca="false">Allocation!Z25</f>
        <v>0</v>
      </c>
      <c r="K25" s="81" t="n">
        <f aca="false">I25+J25</f>
        <v>0</v>
      </c>
      <c r="L25" s="58" t="n">
        <f aca="false">'PPL-Receipts'!Q24</f>
        <v>0</v>
      </c>
      <c r="M25" s="58" t="n">
        <f aca="false">L25-K25</f>
        <v>0</v>
      </c>
      <c r="N25" s="58" t="n">
        <f aca="false">N24+M25</f>
        <v>0</v>
      </c>
      <c r="O25" s="61"/>
      <c r="P25" s="62" t="n">
        <f aca="false">B25+I25</f>
        <v>0</v>
      </c>
      <c r="Q25" s="62" t="n">
        <f aca="false">E25+L25</f>
        <v>0</v>
      </c>
      <c r="R25" s="62" t="n">
        <f aca="false">Q25-P25</f>
        <v>0</v>
      </c>
      <c r="S25" s="63" t="n">
        <f aca="false">S24+R25</f>
        <v>0</v>
      </c>
    </row>
    <row r="26" customFormat="false" ht="12.75" hidden="false" customHeight="false" outlineLevel="0" collapsed="false">
      <c r="A26" s="0" t="n">
        <f aca="false">A25+1</f>
        <v>18</v>
      </c>
      <c r="B26" s="81" t="n">
        <f aca="false">IF('PPL-OBA'!Q26=0,0,(Allocation!V26*('PPL-OBA'!E26/'PPL-OBA'!Q26)))</f>
        <v>0</v>
      </c>
      <c r="C26" s="81" t="n">
        <f aca="false">Allocation!Y26</f>
        <v>0</v>
      </c>
      <c r="D26" s="81" t="n">
        <f aca="false">B26+C26</f>
        <v>0</v>
      </c>
      <c r="E26" s="58" t="n">
        <f aca="false">'PPL-Receipts'!H25</f>
        <v>0</v>
      </c>
      <c r="F26" s="58" t="n">
        <f aca="false">E26-D26</f>
        <v>0</v>
      </c>
      <c r="G26" s="58" t="n">
        <f aca="false">G25+F26</f>
        <v>0</v>
      </c>
      <c r="H26" s="60"/>
      <c r="I26" s="81" t="n">
        <f aca="false">IF(('PPL-OBA'!Q26)=0,0,(Allocation!V26*('PPL-OBA'!L26/'PPL-OBA'!Q26)))</f>
        <v>0</v>
      </c>
      <c r="J26" s="81" t="n">
        <f aca="false">Allocation!Z26</f>
        <v>0</v>
      </c>
      <c r="K26" s="81" t="n">
        <f aca="false">I26+J26</f>
        <v>0</v>
      </c>
      <c r="L26" s="58" t="n">
        <f aca="false">'PPL-Receipts'!Q25</f>
        <v>0</v>
      </c>
      <c r="M26" s="58" t="n">
        <f aca="false">L26-K26</f>
        <v>0</v>
      </c>
      <c r="N26" s="58" t="n">
        <f aca="false">N25+M26</f>
        <v>0</v>
      </c>
      <c r="O26" s="61"/>
      <c r="P26" s="62" t="n">
        <f aca="false">B26+I26</f>
        <v>0</v>
      </c>
      <c r="Q26" s="62" t="n">
        <f aca="false">E26+L26</f>
        <v>0</v>
      </c>
      <c r="R26" s="62" t="n">
        <f aca="false">Q26-P26</f>
        <v>0</v>
      </c>
      <c r="S26" s="63" t="n">
        <f aca="false">S25+R26</f>
        <v>0</v>
      </c>
    </row>
    <row r="27" customFormat="false" ht="12.75" hidden="false" customHeight="false" outlineLevel="0" collapsed="false">
      <c r="A27" s="0" t="n">
        <f aca="false">A26+1</f>
        <v>19</v>
      </c>
      <c r="B27" s="81" t="n">
        <f aca="false">IF('PPL-OBA'!Q27=0,0,(Allocation!V27*('PPL-OBA'!E27/'PPL-OBA'!Q27)))</f>
        <v>0</v>
      </c>
      <c r="C27" s="81" t="n">
        <f aca="false">Allocation!Y27</f>
        <v>0</v>
      </c>
      <c r="D27" s="81" t="n">
        <f aca="false">B27+C27</f>
        <v>0</v>
      </c>
      <c r="E27" s="58" t="n">
        <f aca="false">'PPL-Receipts'!H26</f>
        <v>0</v>
      </c>
      <c r="F27" s="58" t="n">
        <f aca="false">E27-D27</f>
        <v>0</v>
      </c>
      <c r="G27" s="58" t="n">
        <f aca="false">G26+F27</f>
        <v>0</v>
      </c>
      <c r="H27" s="60"/>
      <c r="I27" s="81" t="n">
        <f aca="false">IF(('PPL-OBA'!Q27)=0,0,(Allocation!V27*('PPL-OBA'!L27/'PPL-OBA'!Q27)))</f>
        <v>0</v>
      </c>
      <c r="J27" s="81" t="n">
        <f aca="false">Allocation!Z27</f>
        <v>0</v>
      </c>
      <c r="K27" s="81" t="n">
        <f aca="false">I27+J27</f>
        <v>0</v>
      </c>
      <c r="L27" s="58" t="n">
        <f aca="false">'PPL-Receipts'!Q26</f>
        <v>0</v>
      </c>
      <c r="M27" s="58" t="n">
        <f aca="false">L27-K27</f>
        <v>0</v>
      </c>
      <c r="N27" s="58" t="n">
        <f aca="false">N26+M27</f>
        <v>0</v>
      </c>
      <c r="O27" s="61"/>
      <c r="P27" s="62" t="n">
        <f aca="false">B27+I27</f>
        <v>0</v>
      </c>
      <c r="Q27" s="62" t="n">
        <f aca="false">E27+L27</f>
        <v>0</v>
      </c>
      <c r="R27" s="62" t="n">
        <f aca="false">Q27-P27</f>
        <v>0</v>
      </c>
      <c r="S27" s="63" t="n">
        <f aca="false">S26+R27</f>
        <v>0</v>
      </c>
    </row>
    <row r="28" customFormat="false" ht="12.75" hidden="false" customHeight="false" outlineLevel="0" collapsed="false">
      <c r="A28" s="0" t="n">
        <f aca="false">A27+1</f>
        <v>20</v>
      </c>
      <c r="B28" s="81" t="n">
        <f aca="false">IF('PPL-OBA'!Q28=0,0,(Allocation!V28*('PPL-OBA'!E28/'PPL-OBA'!Q28)))</f>
        <v>0</v>
      </c>
      <c r="C28" s="81" t="n">
        <f aca="false">Allocation!Y28</f>
        <v>0</v>
      </c>
      <c r="D28" s="81" t="n">
        <f aca="false">B28+C28</f>
        <v>0</v>
      </c>
      <c r="E28" s="58" t="n">
        <f aca="false">'PPL-Receipts'!H27</f>
        <v>0</v>
      </c>
      <c r="F28" s="58" t="n">
        <f aca="false">E28-D28</f>
        <v>0</v>
      </c>
      <c r="G28" s="58" t="n">
        <f aca="false">G27+F28</f>
        <v>0</v>
      </c>
      <c r="H28" s="60"/>
      <c r="I28" s="81" t="n">
        <f aca="false">IF(('PPL-OBA'!Q28)=0,0,(Allocation!V28*('PPL-OBA'!L28/'PPL-OBA'!Q28)))</f>
        <v>0</v>
      </c>
      <c r="J28" s="81" t="n">
        <f aca="false">Allocation!Z28</f>
        <v>0</v>
      </c>
      <c r="K28" s="81" t="n">
        <f aca="false">I28+J28</f>
        <v>0</v>
      </c>
      <c r="L28" s="58" t="n">
        <f aca="false">'PPL-Receipts'!Q27</f>
        <v>0</v>
      </c>
      <c r="M28" s="58" t="n">
        <f aca="false">L28-K28</f>
        <v>0</v>
      </c>
      <c r="N28" s="58" t="n">
        <f aca="false">N27+M28</f>
        <v>0</v>
      </c>
      <c r="O28" s="61"/>
      <c r="P28" s="62" t="n">
        <f aca="false">B28+I28</f>
        <v>0</v>
      </c>
      <c r="Q28" s="62" t="n">
        <f aca="false">E28+L28</f>
        <v>0</v>
      </c>
      <c r="R28" s="62" t="n">
        <f aca="false">Q28-P28</f>
        <v>0</v>
      </c>
      <c r="S28" s="63" t="n">
        <f aca="false">S27+R28</f>
        <v>0</v>
      </c>
    </row>
    <row r="29" customFormat="false" ht="12.75" hidden="false" customHeight="false" outlineLevel="0" collapsed="false">
      <c r="A29" s="0" t="n">
        <f aca="false">A28+1</f>
        <v>21</v>
      </c>
      <c r="B29" s="81" t="n">
        <f aca="false">IF('PPL-OBA'!Q29=0,0,(Allocation!V29*('PPL-OBA'!E29/'PPL-OBA'!Q29)))</f>
        <v>0</v>
      </c>
      <c r="C29" s="81" t="n">
        <f aca="false">Allocation!Y29</f>
        <v>0</v>
      </c>
      <c r="D29" s="81" t="n">
        <f aca="false">B29+C29</f>
        <v>0</v>
      </c>
      <c r="E29" s="58" t="n">
        <f aca="false">'PPL-Receipts'!H28</f>
        <v>0</v>
      </c>
      <c r="F29" s="58" t="n">
        <f aca="false">E29-D29</f>
        <v>0</v>
      </c>
      <c r="G29" s="58" t="n">
        <f aca="false">G28+F29</f>
        <v>0</v>
      </c>
      <c r="H29" s="60"/>
      <c r="I29" s="81" t="n">
        <f aca="false">IF(('PPL-OBA'!Q29)=0,0,(Allocation!V29*('PPL-OBA'!L29/'PPL-OBA'!Q29)))</f>
        <v>0</v>
      </c>
      <c r="J29" s="81" t="n">
        <f aca="false">Allocation!Z29</f>
        <v>0</v>
      </c>
      <c r="K29" s="81" t="n">
        <f aca="false">I29+J29</f>
        <v>0</v>
      </c>
      <c r="L29" s="58" t="n">
        <f aca="false">'PPL-Receipts'!Q28</f>
        <v>0</v>
      </c>
      <c r="M29" s="58" t="n">
        <f aca="false">L29-K29</f>
        <v>0</v>
      </c>
      <c r="N29" s="58" t="n">
        <f aca="false">N28+M29</f>
        <v>0</v>
      </c>
      <c r="O29" s="61"/>
      <c r="P29" s="62" t="n">
        <f aca="false">B29+I29</f>
        <v>0</v>
      </c>
      <c r="Q29" s="62" t="n">
        <f aca="false">E29+L29</f>
        <v>0</v>
      </c>
      <c r="R29" s="62" t="n">
        <f aca="false">Q29-P29</f>
        <v>0</v>
      </c>
      <c r="S29" s="63" t="n">
        <f aca="false">S28+R29</f>
        <v>0</v>
      </c>
    </row>
    <row r="30" customFormat="false" ht="12.75" hidden="false" customHeight="false" outlineLevel="0" collapsed="false">
      <c r="A30" s="0" t="n">
        <f aca="false">A29+1</f>
        <v>22</v>
      </c>
      <c r="B30" s="81" t="n">
        <f aca="false">IF('PPL-OBA'!Q30=0,0,(Allocation!V30*('PPL-OBA'!E30/'PPL-OBA'!Q30)))</f>
        <v>0</v>
      </c>
      <c r="C30" s="81" t="n">
        <f aca="false">Allocation!Y30</f>
        <v>0</v>
      </c>
      <c r="D30" s="81" t="n">
        <f aca="false">B30+C30</f>
        <v>0</v>
      </c>
      <c r="E30" s="58" t="n">
        <f aca="false">'PPL-Receipts'!H29</f>
        <v>0</v>
      </c>
      <c r="F30" s="58" t="n">
        <f aca="false">E30-D30</f>
        <v>0</v>
      </c>
      <c r="G30" s="58" t="n">
        <f aca="false">G29+F30</f>
        <v>0</v>
      </c>
      <c r="H30" s="60"/>
      <c r="I30" s="81" t="n">
        <f aca="false">IF(('PPL-OBA'!Q30)=0,0,(Allocation!V30*('PPL-OBA'!L30/'PPL-OBA'!Q30)))</f>
        <v>0</v>
      </c>
      <c r="J30" s="81" t="n">
        <f aca="false">Allocation!Z30</f>
        <v>0</v>
      </c>
      <c r="K30" s="81" t="n">
        <f aca="false">I30+J30</f>
        <v>0</v>
      </c>
      <c r="L30" s="58" t="n">
        <f aca="false">'PPL-Receipts'!Q29</f>
        <v>0</v>
      </c>
      <c r="M30" s="58" t="n">
        <f aca="false">L30-K30</f>
        <v>0</v>
      </c>
      <c r="N30" s="58" t="n">
        <f aca="false">N29+M30</f>
        <v>0</v>
      </c>
      <c r="O30" s="61"/>
      <c r="P30" s="62" t="n">
        <f aca="false">B30+I30</f>
        <v>0</v>
      </c>
      <c r="Q30" s="62" t="n">
        <f aca="false">E30+L30</f>
        <v>0</v>
      </c>
      <c r="R30" s="62" t="n">
        <f aca="false">Q30-P30</f>
        <v>0</v>
      </c>
      <c r="S30" s="63" t="n">
        <f aca="false">S29+R30</f>
        <v>0</v>
      </c>
    </row>
    <row r="31" customFormat="false" ht="12.75" hidden="false" customHeight="false" outlineLevel="0" collapsed="false">
      <c r="A31" s="0" t="n">
        <f aca="false">A30+1</f>
        <v>23</v>
      </c>
      <c r="B31" s="81" t="n">
        <f aca="false">IF('PPL-OBA'!Q31=0,0,(Allocation!V31*('PPL-OBA'!E31/'PPL-OBA'!Q31)))</f>
        <v>0</v>
      </c>
      <c r="C31" s="81" t="n">
        <f aca="false">Allocation!Y31</f>
        <v>0</v>
      </c>
      <c r="D31" s="81" t="n">
        <f aca="false">B31+C31</f>
        <v>0</v>
      </c>
      <c r="E31" s="58" t="n">
        <f aca="false">'PPL-Receipts'!H30</f>
        <v>0</v>
      </c>
      <c r="F31" s="58" t="n">
        <f aca="false">E31-D31</f>
        <v>0</v>
      </c>
      <c r="G31" s="58" t="n">
        <f aca="false">G30+F31</f>
        <v>0</v>
      </c>
      <c r="H31" s="60"/>
      <c r="I31" s="81" t="n">
        <f aca="false">IF(('PPL-OBA'!Q31)=0,0,(Allocation!V31*('PPL-OBA'!L31/'PPL-OBA'!Q31)))</f>
        <v>0</v>
      </c>
      <c r="J31" s="81" t="n">
        <f aca="false">Allocation!Z31</f>
        <v>0</v>
      </c>
      <c r="K31" s="81" t="n">
        <f aca="false">I31+J31</f>
        <v>0</v>
      </c>
      <c r="L31" s="58" t="n">
        <f aca="false">'PPL-Receipts'!Q30</f>
        <v>0</v>
      </c>
      <c r="M31" s="58" t="n">
        <f aca="false">L31-K31</f>
        <v>0</v>
      </c>
      <c r="N31" s="58" t="n">
        <f aca="false">N30+M31</f>
        <v>0</v>
      </c>
      <c r="O31" s="61"/>
      <c r="P31" s="62" t="n">
        <f aca="false">B31+I31</f>
        <v>0</v>
      </c>
      <c r="Q31" s="62" t="n">
        <f aca="false">E31+L31</f>
        <v>0</v>
      </c>
      <c r="R31" s="62" t="n">
        <f aca="false">Q31-P31</f>
        <v>0</v>
      </c>
      <c r="S31" s="63" t="n">
        <f aca="false">S30+R31</f>
        <v>0</v>
      </c>
    </row>
    <row r="32" customFormat="false" ht="12.75" hidden="false" customHeight="false" outlineLevel="0" collapsed="false">
      <c r="A32" s="0" t="n">
        <f aca="false">A31+1</f>
        <v>24</v>
      </c>
      <c r="B32" s="81" t="n">
        <f aca="false">IF('PPL-OBA'!Q32=0,0,(Allocation!V32*('PPL-OBA'!E32/'PPL-OBA'!Q32)))</f>
        <v>0</v>
      </c>
      <c r="C32" s="81" t="n">
        <f aca="false">Allocation!Y32</f>
        <v>0</v>
      </c>
      <c r="D32" s="81" t="n">
        <f aca="false">B32+C32</f>
        <v>0</v>
      </c>
      <c r="E32" s="58" t="n">
        <f aca="false">'PPL-Receipts'!H31</f>
        <v>0</v>
      </c>
      <c r="F32" s="58" t="n">
        <f aca="false">E32-D32</f>
        <v>0</v>
      </c>
      <c r="G32" s="58" t="n">
        <f aca="false">G31+F32</f>
        <v>0</v>
      </c>
      <c r="H32" s="60"/>
      <c r="I32" s="81" t="n">
        <f aca="false">IF(('PPL-OBA'!Q32)=0,0,(Allocation!V32*('PPL-OBA'!L32/'PPL-OBA'!Q32)))</f>
        <v>0</v>
      </c>
      <c r="J32" s="81" t="n">
        <f aca="false">Allocation!Z32</f>
        <v>0</v>
      </c>
      <c r="K32" s="81" t="n">
        <f aca="false">I32+J32</f>
        <v>0</v>
      </c>
      <c r="L32" s="58" t="n">
        <f aca="false">'PPL-Receipts'!Q31</f>
        <v>0</v>
      </c>
      <c r="M32" s="58" t="n">
        <f aca="false">L32-K32</f>
        <v>0</v>
      </c>
      <c r="N32" s="58" t="n">
        <f aca="false">N31+M32</f>
        <v>0</v>
      </c>
      <c r="O32" s="61"/>
      <c r="P32" s="62" t="n">
        <f aca="false">B32+I32</f>
        <v>0</v>
      </c>
      <c r="Q32" s="62" t="n">
        <f aca="false">E32+L32</f>
        <v>0</v>
      </c>
      <c r="R32" s="62" t="n">
        <f aca="false">Q32-P32</f>
        <v>0</v>
      </c>
      <c r="S32" s="63" t="n">
        <f aca="false">S31+R32</f>
        <v>0</v>
      </c>
    </row>
    <row r="33" customFormat="false" ht="12.75" hidden="false" customHeight="false" outlineLevel="0" collapsed="false">
      <c r="A33" s="0" t="n">
        <f aca="false">A32+1</f>
        <v>25</v>
      </c>
      <c r="B33" s="81" t="n">
        <f aca="false">IF('PPL-OBA'!Q33=0,0,(Allocation!V33*('PPL-OBA'!E33/'PPL-OBA'!Q33)))</f>
        <v>0</v>
      </c>
      <c r="C33" s="81" t="n">
        <f aca="false">Allocation!Y33</f>
        <v>0</v>
      </c>
      <c r="D33" s="81" t="n">
        <f aca="false">B33+C33</f>
        <v>0</v>
      </c>
      <c r="E33" s="58" t="n">
        <f aca="false">'PPL-Receipts'!H32</f>
        <v>0</v>
      </c>
      <c r="F33" s="58" t="n">
        <f aca="false">E33-D33</f>
        <v>0</v>
      </c>
      <c r="G33" s="58" t="n">
        <f aca="false">G32+F33</f>
        <v>0</v>
      </c>
      <c r="H33" s="60"/>
      <c r="I33" s="81" t="n">
        <f aca="false">IF(('PPL-OBA'!Q33)=0,0,(Allocation!V33*('PPL-OBA'!L33/'PPL-OBA'!Q33)))</f>
        <v>0</v>
      </c>
      <c r="J33" s="81" t="n">
        <f aca="false">Allocation!Z33</f>
        <v>0</v>
      </c>
      <c r="K33" s="81" t="n">
        <f aca="false">I33+J33</f>
        <v>0</v>
      </c>
      <c r="L33" s="58" t="n">
        <f aca="false">'PPL-Receipts'!Q32</f>
        <v>0</v>
      </c>
      <c r="M33" s="58" t="n">
        <f aca="false">L33-K33</f>
        <v>0</v>
      </c>
      <c r="N33" s="58" t="n">
        <f aca="false">N32+M33</f>
        <v>0</v>
      </c>
      <c r="O33" s="61"/>
      <c r="P33" s="62" t="n">
        <f aca="false">B33+I33</f>
        <v>0</v>
      </c>
      <c r="Q33" s="62" t="n">
        <f aca="false">E33+L33</f>
        <v>0</v>
      </c>
      <c r="R33" s="62" t="n">
        <f aca="false">Q33-P33</f>
        <v>0</v>
      </c>
      <c r="S33" s="63" t="n">
        <f aca="false">S32+R33</f>
        <v>0</v>
      </c>
    </row>
    <row r="34" customFormat="false" ht="12.75" hidden="false" customHeight="false" outlineLevel="0" collapsed="false">
      <c r="A34" s="0" t="n">
        <f aca="false">A33+1</f>
        <v>26</v>
      </c>
      <c r="B34" s="81" t="n">
        <f aca="false">IF('PPL-OBA'!Q34=0,0,(Allocation!V34*('PPL-OBA'!E34/'PPL-OBA'!Q34)))</f>
        <v>0</v>
      </c>
      <c r="C34" s="81" t="n">
        <f aca="false">Allocation!Y34</f>
        <v>0</v>
      </c>
      <c r="D34" s="81" t="n">
        <f aca="false">B34+C34</f>
        <v>0</v>
      </c>
      <c r="E34" s="58" t="n">
        <f aca="false">'PPL-Receipts'!H33</f>
        <v>0</v>
      </c>
      <c r="F34" s="58" t="n">
        <f aca="false">E34-D34</f>
        <v>0</v>
      </c>
      <c r="G34" s="58" t="n">
        <f aca="false">G33+F34</f>
        <v>0</v>
      </c>
      <c r="H34" s="60"/>
      <c r="I34" s="81" t="n">
        <f aca="false">IF(('PPL-OBA'!Q34)=0,0,(Allocation!V34*('PPL-OBA'!L34/'PPL-OBA'!Q34)))</f>
        <v>0</v>
      </c>
      <c r="J34" s="81" t="n">
        <f aca="false">Allocation!Z34</f>
        <v>0</v>
      </c>
      <c r="K34" s="81" t="n">
        <f aca="false">I34+J34</f>
        <v>0</v>
      </c>
      <c r="L34" s="58" t="n">
        <f aca="false">'PPL-Receipts'!Q33</f>
        <v>0</v>
      </c>
      <c r="M34" s="58" t="n">
        <f aca="false">L34-K34</f>
        <v>0</v>
      </c>
      <c r="N34" s="58" t="n">
        <f aca="false">N33+M34</f>
        <v>0</v>
      </c>
      <c r="O34" s="61"/>
      <c r="P34" s="62" t="n">
        <f aca="false">B34+I34</f>
        <v>0</v>
      </c>
      <c r="Q34" s="62" t="n">
        <f aca="false">E34+L34</f>
        <v>0</v>
      </c>
      <c r="R34" s="62" t="n">
        <f aca="false">Q34-P34</f>
        <v>0</v>
      </c>
      <c r="S34" s="63" t="n">
        <f aca="false">S33+R34</f>
        <v>0</v>
      </c>
    </row>
    <row r="35" customFormat="false" ht="12.75" hidden="false" customHeight="false" outlineLevel="0" collapsed="false">
      <c r="A35" s="0" t="n">
        <f aca="false">A34+1</f>
        <v>27</v>
      </c>
      <c r="B35" s="81" t="n">
        <f aca="false">IF('PPL-OBA'!Q35=0,0,(Allocation!V35*('PPL-OBA'!E35/'PPL-OBA'!Q35)))</f>
        <v>0</v>
      </c>
      <c r="C35" s="81" t="n">
        <f aca="false">Allocation!Y35</f>
        <v>0</v>
      </c>
      <c r="D35" s="81" t="n">
        <f aca="false">B35+C35</f>
        <v>0</v>
      </c>
      <c r="E35" s="58" t="n">
        <f aca="false">'PPL-Receipts'!H34</f>
        <v>0</v>
      </c>
      <c r="F35" s="58" t="n">
        <f aca="false">E35-D35</f>
        <v>0</v>
      </c>
      <c r="G35" s="58" t="n">
        <f aca="false">G34+F35</f>
        <v>0</v>
      </c>
      <c r="H35" s="60"/>
      <c r="I35" s="81" t="n">
        <f aca="false">IF(('PPL-OBA'!Q35)=0,0,(Allocation!V35*('PPL-OBA'!L35/'PPL-OBA'!Q35)))</f>
        <v>0</v>
      </c>
      <c r="J35" s="81" t="n">
        <f aca="false">Allocation!Z35</f>
        <v>0</v>
      </c>
      <c r="K35" s="81" t="n">
        <f aca="false">I35+J35</f>
        <v>0</v>
      </c>
      <c r="L35" s="58" t="n">
        <f aca="false">'PPL-Receipts'!Q34</f>
        <v>0</v>
      </c>
      <c r="M35" s="58" t="n">
        <f aca="false">L35-K35</f>
        <v>0</v>
      </c>
      <c r="N35" s="58" t="n">
        <f aca="false">N34+M35</f>
        <v>0</v>
      </c>
      <c r="O35" s="61"/>
      <c r="P35" s="62" t="n">
        <f aca="false">B35+I35</f>
        <v>0</v>
      </c>
      <c r="Q35" s="62" t="n">
        <f aca="false">E35+L35</f>
        <v>0</v>
      </c>
      <c r="R35" s="62" t="n">
        <f aca="false">Q35-P35</f>
        <v>0</v>
      </c>
      <c r="S35" s="63" t="n">
        <f aca="false">S34+R35</f>
        <v>0</v>
      </c>
    </row>
    <row r="36" customFormat="false" ht="12.75" hidden="false" customHeight="false" outlineLevel="0" collapsed="false">
      <c r="A36" s="0" t="n">
        <f aca="false">A35+1</f>
        <v>28</v>
      </c>
      <c r="B36" s="81" t="n">
        <f aca="false">IF('PPL-OBA'!Q36=0,0,(Allocation!V36*('PPL-OBA'!E36/'PPL-OBA'!Q36)))</f>
        <v>0</v>
      </c>
      <c r="C36" s="81" t="n">
        <f aca="false">Allocation!Y36</f>
        <v>0</v>
      </c>
      <c r="D36" s="81" t="n">
        <f aca="false">B36+C36</f>
        <v>0</v>
      </c>
      <c r="E36" s="58" t="n">
        <f aca="false">'PPL-Receipts'!H35</f>
        <v>0</v>
      </c>
      <c r="F36" s="58" t="n">
        <f aca="false">E36-D36</f>
        <v>0</v>
      </c>
      <c r="G36" s="58" t="n">
        <f aca="false">G35+F36</f>
        <v>0</v>
      </c>
      <c r="H36" s="60"/>
      <c r="I36" s="81" t="n">
        <f aca="false">IF(('PPL-OBA'!Q36)=0,0,(Allocation!V36*('PPL-OBA'!L36/'PPL-OBA'!Q36)))</f>
        <v>0</v>
      </c>
      <c r="J36" s="81" t="n">
        <f aca="false">Allocation!Z36</f>
        <v>0</v>
      </c>
      <c r="K36" s="81" t="n">
        <f aca="false">I36+J36</f>
        <v>0</v>
      </c>
      <c r="L36" s="58" t="n">
        <f aca="false">'PPL-Receipts'!Q35</f>
        <v>0</v>
      </c>
      <c r="M36" s="58" t="n">
        <f aca="false">L36-K36</f>
        <v>0</v>
      </c>
      <c r="N36" s="58" t="n">
        <f aca="false">N35+M36</f>
        <v>0</v>
      </c>
      <c r="O36" s="61"/>
      <c r="P36" s="62" t="n">
        <f aca="false">B36+I36</f>
        <v>0</v>
      </c>
      <c r="Q36" s="62" t="n">
        <f aca="false">E36+L36</f>
        <v>0</v>
      </c>
      <c r="R36" s="62" t="n">
        <f aca="false">Q36-P36</f>
        <v>0</v>
      </c>
      <c r="S36" s="63" t="n">
        <f aca="false">S35+R36</f>
        <v>0</v>
      </c>
    </row>
    <row r="37" customFormat="false" ht="12.75" hidden="false" customHeight="false" outlineLevel="0" collapsed="false">
      <c r="A37" s="0" t="n">
        <f aca="false">A36+1</f>
        <v>29</v>
      </c>
      <c r="B37" s="81" t="n">
        <f aca="false">IF('PPL-OBA'!Q37=0,0,(Allocation!V37*('PPL-OBA'!E37/'PPL-OBA'!Q37)))</f>
        <v>0</v>
      </c>
      <c r="C37" s="81" t="n">
        <f aca="false">Allocation!Y37</f>
        <v>0</v>
      </c>
      <c r="D37" s="81" t="n">
        <f aca="false">B37+C37</f>
        <v>0</v>
      </c>
      <c r="E37" s="58" t="n">
        <f aca="false">'PPL-Receipts'!H36</f>
        <v>0</v>
      </c>
      <c r="F37" s="58" t="n">
        <f aca="false">E37-D37</f>
        <v>0</v>
      </c>
      <c r="G37" s="58" t="n">
        <f aca="false">G36+F37</f>
        <v>0</v>
      </c>
      <c r="H37" s="60"/>
      <c r="I37" s="81" t="n">
        <f aca="false">IF(('PPL-OBA'!Q37)=0,0,(Allocation!V37*('PPL-OBA'!L37/'PPL-OBA'!Q37)))</f>
        <v>0</v>
      </c>
      <c r="J37" s="81" t="n">
        <f aca="false">Allocation!Z37</f>
        <v>0</v>
      </c>
      <c r="K37" s="81" t="n">
        <f aca="false">I37+J37</f>
        <v>0</v>
      </c>
      <c r="L37" s="58" t="n">
        <f aca="false">'PPL-Receipts'!Q36</f>
        <v>0</v>
      </c>
      <c r="M37" s="58" t="n">
        <f aca="false">L37-K37</f>
        <v>0</v>
      </c>
      <c r="N37" s="58" t="n">
        <f aca="false">N36+M37</f>
        <v>0</v>
      </c>
      <c r="O37" s="61"/>
      <c r="P37" s="62" t="n">
        <f aca="false">B37+I37</f>
        <v>0</v>
      </c>
      <c r="Q37" s="62" t="n">
        <f aca="false">E37+L37</f>
        <v>0</v>
      </c>
      <c r="R37" s="62" t="n">
        <f aca="false">Q37-P37</f>
        <v>0</v>
      </c>
      <c r="S37" s="63" t="n">
        <f aca="false">S36+R37</f>
        <v>0</v>
      </c>
    </row>
    <row r="38" customFormat="false" ht="12.75" hidden="false" customHeight="false" outlineLevel="0" collapsed="false">
      <c r="A38" s="0" t="n">
        <f aca="false">A37+1</f>
        <v>30</v>
      </c>
      <c r="B38" s="81" t="n">
        <f aca="false">IF('PPL-OBA'!Q38=0,0,(Allocation!V38*('PPL-OBA'!E38/'PPL-OBA'!Q38)))</f>
        <v>0</v>
      </c>
      <c r="C38" s="81" t="n">
        <f aca="false">Allocation!Y38</f>
        <v>0</v>
      </c>
      <c r="D38" s="81" t="n">
        <f aca="false">B38+C38</f>
        <v>0</v>
      </c>
      <c r="E38" s="58" t="n">
        <f aca="false">'PPL-Receipts'!H37</f>
        <v>0</v>
      </c>
      <c r="F38" s="58" t="n">
        <f aca="false">E38-D38</f>
        <v>0</v>
      </c>
      <c r="G38" s="58" t="n">
        <f aca="false">G37+F38</f>
        <v>0</v>
      </c>
      <c r="H38" s="60"/>
      <c r="I38" s="81" t="n">
        <f aca="false">IF(('PPL-OBA'!Q38)=0,0,(Allocation!V38*('PPL-OBA'!L38/'PPL-OBA'!Q38)))</f>
        <v>0</v>
      </c>
      <c r="J38" s="81" t="n">
        <f aca="false">Allocation!Z38</f>
        <v>0</v>
      </c>
      <c r="K38" s="81" t="n">
        <f aca="false">I38+J38</f>
        <v>0</v>
      </c>
      <c r="L38" s="58" t="n">
        <f aca="false">'PPL-Receipts'!Q37</f>
        <v>0</v>
      </c>
      <c r="M38" s="58" t="n">
        <f aca="false">L38-K38</f>
        <v>0</v>
      </c>
      <c r="N38" s="58" t="n">
        <f aca="false">N37+M38</f>
        <v>0</v>
      </c>
      <c r="O38" s="61"/>
      <c r="P38" s="62" t="n">
        <f aca="false">B38+I38</f>
        <v>0</v>
      </c>
      <c r="Q38" s="62" t="n">
        <f aca="false">E38+L38</f>
        <v>0</v>
      </c>
      <c r="R38" s="62" t="n">
        <f aca="false">Q38-P38</f>
        <v>0</v>
      </c>
      <c r="S38" s="63" t="n">
        <f aca="false">S37+R38</f>
        <v>0</v>
      </c>
    </row>
    <row r="39" customFormat="false" ht="12.75" hidden="false" customHeight="false" outlineLevel="0" collapsed="false">
      <c r="A39" s="0" t="n">
        <f aca="false">A38+1</f>
        <v>31</v>
      </c>
      <c r="B39" s="81" t="n">
        <f aca="false">IF('PPL-OBA'!Q39=0,0,(Allocation!V39*('PPL-OBA'!E39/'PPL-OBA'!Q39)))</f>
        <v>0</v>
      </c>
      <c r="C39" s="81" t="n">
        <f aca="false">Allocation!Y39</f>
        <v>0</v>
      </c>
      <c r="D39" s="81" t="n">
        <f aca="false">B39+C39</f>
        <v>0</v>
      </c>
      <c r="E39" s="58" t="n">
        <f aca="false">'PPL-Receipts'!H38</f>
        <v>0</v>
      </c>
      <c r="F39" s="58" t="n">
        <f aca="false">E39-D39</f>
        <v>0</v>
      </c>
      <c r="G39" s="58" t="n">
        <f aca="false">G38+F39</f>
        <v>0</v>
      </c>
      <c r="H39" s="60"/>
      <c r="I39" s="81" t="n">
        <f aca="false">IF(('PPL-OBA'!Q39)=0,0,(Allocation!V39*('PPL-OBA'!L39/'PPL-OBA'!Q39)))</f>
        <v>0</v>
      </c>
      <c r="J39" s="81" t="n">
        <f aca="false">Allocation!Z39</f>
        <v>0</v>
      </c>
      <c r="K39" s="81" t="n">
        <f aca="false">I39+J39</f>
        <v>0</v>
      </c>
      <c r="L39" s="58" t="n">
        <f aca="false">'PPL-Receipts'!Q38</f>
        <v>0</v>
      </c>
      <c r="M39" s="58" t="n">
        <f aca="false">L39-K39</f>
        <v>0</v>
      </c>
      <c r="N39" s="58" t="n">
        <f aca="false">N38+M39</f>
        <v>0</v>
      </c>
      <c r="O39" s="61"/>
      <c r="P39" s="62" t="n">
        <f aca="false">B39+I39</f>
        <v>0</v>
      </c>
      <c r="Q39" s="62" t="n">
        <f aca="false">E39+L39</f>
        <v>0</v>
      </c>
      <c r="R39" s="62" t="n">
        <f aca="false">Q39-P39</f>
        <v>0</v>
      </c>
      <c r="S39" s="63" t="n">
        <f aca="false">S38+R39</f>
        <v>0</v>
      </c>
    </row>
    <row r="40" customFormat="false" ht="12.75" hidden="false" customHeight="false" outlineLevel="0" collapsed="false">
      <c r="A40" s="0" t="s">
        <v>5</v>
      </c>
      <c r="B40" s="40" t="n">
        <f aca="false">SUM(B9:B39)</f>
        <v>0</v>
      </c>
      <c r="C40" s="40"/>
      <c r="D40" s="40"/>
      <c r="E40" s="38" t="n">
        <f aca="false">SUM(E9:E39)</f>
        <v>0</v>
      </c>
      <c r="F40" s="38" t="n">
        <f aca="false">SUM(F9:F39)</f>
        <v>0</v>
      </c>
      <c r="G40" s="77" t="n">
        <f aca="false">G39</f>
        <v>0</v>
      </c>
      <c r="H40" s="60"/>
      <c r="I40" s="40" t="n">
        <f aca="false">SUM(I9:I39)</f>
        <v>0</v>
      </c>
      <c r="J40" s="40"/>
      <c r="K40" s="40"/>
      <c r="L40" s="38" t="n">
        <f aca="false">SUM(L9:L39)</f>
        <v>0</v>
      </c>
      <c r="M40" s="38" t="n">
        <f aca="false">SUM(M9:M39)</f>
        <v>0</v>
      </c>
      <c r="N40" s="77" t="n">
        <f aca="false">N39</f>
        <v>0</v>
      </c>
      <c r="O40" s="61"/>
      <c r="P40" s="17" t="n">
        <f aca="false">SUM(P9:P39)</f>
        <v>0</v>
      </c>
      <c r="Q40" s="17" t="n">
        <f aca="false">SUM(Q9:Q39)</f>
        <v>0</v>
      </c>
      <c r="R40" s="17" t="n">
        <f aca="false">SUM(R9:R39)</f>
        <v>0</v>
      </c>
      <c r="S40" s="82" t="n">
        <f aca="false">S39</f>
        <v>0</v>
      </c>
    </row>
    <row r="42" customFormat="false" ht="12.75" hidden="false" customHeight="false" outlineLevel="0" collapsed="false">
      <c r="A42" s="0" t="s">
        <v>44</v>
      </c>
    </row>
  </sheetData>
  <mergeCells count="3">
    <mergeCell ref="F5:G5"/>
    <mergeCell ref="M5:N5"/>
    <mergeCell ref="R5:S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4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K8" activeCellId="0" sqref="K8:L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4" min="4" style="0" width="8.56"/>
    <col collapsed="false" customWidth="true" hidden="false" outlineLevel="0" max="5" min="5" style="0" width="10.56"/>
    <col collapsed="false" customWidth="true" hidden="false" outlineLevel="0" max="6" min="6" style="0" width="10.13"/>
    <col collapsed="false" customWidth="true" hidden="false" outlineLevel="0" max="12" min="12" style="0" width="10.28"/>
    <col collapsed="false" customWidth="true" hidden="false" outlineLevel="0" max="17" min="17" style="0" width="11.28"/>
    <col collapsed="false" customWidth="true" hidden="false" outlineLevel="0" max="18" min="18" style="0" width="11.7"/>
    <col collapsed="false" customWidth="true" hidden="false" outlineLevel="0" max="19" min="19" style="0" width="3.56"/>
    <col collapsed="false" customWidth="true" hidden="false" outlineLevel="0" max="20" min="20" style="0" width="11.28"/>
    <col collapsed="false" customWidth="true" hidden="false" outlineLevel="0" max="21" min="21" style="0" width="11.85"/>
  </cols>
  <sheetData>
    <row r="1" customFormat="false" ht="12.75" hidden="false" customHeight="false" outlineLevel="0" collapsed="false">
      <c r="B1" s="1" t="s">
        <v>0</v>
      </c>
      <c r="C1" s="1"/>
      <c r="E1" s="1" t="s">
        <v>22</v>
      </c>
      <c r="F1" s="69" t="s">
        <v>39</v>
      </c>
      <c r="G1" s="70"/>
      <c r="H1" s="70"/>
      <c r="I1" s="70"/>
    </row>
    <row r="2" customFormat="false" ht="12.75" hidden="false" customHeight="false" outlineLevel="0" collapsed="false">
      <c r="B2" s="1" t="s">
        <v>28</v>
      </c>
      <c r="C2" s="1"/>
      <c r="E2" s="1"/>
      <c r="F2" s="69"/>
      <c r="G2" s="70"/>
      <c r="H2" s="70"/>
      <c r="I2" s="70"/>
    </row>
    <row r="3" customFormat="false" ht="12.75" hidden="false" customHeight="false" outlineLevel="0" collapsed="false">
      <c r="C3" s="1"/>
      <c r="E3" s="3" t="s">
        <v>45</v>
      </c>
      <c r="F3" s="48" t="n">
        <f aca="false">Allocation!F3</f>
        <v>0</v>
      </c>
      <c r="T3" s="1" t="s">
        <v>5</v>
      </c>
    </row>
    <row r="4" customFormat="false" ht="12.75" hidden="false" customHeight="false" outlineLevel="0" collapsed="false">
      <c r="B4" s="1" t="s">
        <v>24</v>
      </c>
      <c r="C4" s="1"/>
      <c r="K4" s="1" t="s">
        <v>25</v>
      </c>
    </row>
    <row r="5" customFormat="false" ht="12.75" hidden="false" customHeight="false" outlineLevel="0" collapsed="false">
      <c r="H5" s="52" t="s">
        <v>34</v>
      </c>
      <c r="I5" s="51" t="s">
        <v>35</v>
      </c>
      <c r="Q5" s="52" t="s">
        <v>34</v>
      </c>
      <c r="R5" s="51" t="s">
        <v>35</v>
      </c>
      <c r="T5" s="52" t="s">
        <v>34</v>
      </c>
      <c r="U5" s="51" t="s">
        <v>35</v>
      </c>
    </row>
    <row r="6" customFormat="false" ht="12.75" hidden="false" customHeight="false" outlineLevel="0" collapsed="false">
      <c r="H6" s="71" t="s">
        <v>5</v>
      </c>
      <c r="I6" s="72" t="s">
        <v>36</v>
      </c>
      <c r="Q6" s="71" t="s">
        <v>5</v>
      </c>
      <c r="R6" s="72" t="s">
        <v>36</v>
      </c>
      <c r="T6" s="71" t="s">
        <v>5</v>
      </c>
      <c r="U6" s="72" t="s">
        <v>36</v>
      </c>
    </row>
    <row r="7" customFormat="false" ht="12.75" hidden="false" customHeight="false" outlineLevel="0" collapsed="false">
      <c r="B7" s="10" t="s">
        <v>37</v>
      </c>
      <c r="C7" s="73" t="s">
        <v>13</v>
      </c>
      <c r="D7" s="10" t="s">
        <v>38</v>
      </c>
      <c r="E7" s="73" t="s">
        <v>13</v>
      </c>
      <c r="F7" s="10" t="s">
        <v>37</v>
      </c>
      <c r="G7" s="18" t="s">
        <v>13</v>
      </c>
      <c r="H7" s="20" t="s">
        <v>13</v>
      </c>
      <c r="I7" s="21" t="s">
        <v>13</v>
      </c>
      <c r="K7" s="10" t="s">
        <v>37</v>
      </c>
      <c r="L7" s="73" t="s">
        <v>13</v>
      </c>
      <c r="M7" s="10" t="s">
        <v>38</v>
      </c>
      <c r="N7" s="73" t="s">
        <v>13</v>
      </c>
      <c r="O7" s="10" t="s">
        <v>37</v>
      </c>
      <c r="P7" s="18" t="s">
        <v>13</v>
      </c>
      <c r="Q7" s="20" t="s">
        <v>13</v>
      </c>
      <c r="R7" s="21" t="s">
        <v>13</v>
      </c>
      <c r="T7" s="20" t="s">
        <v>13</v>
      </c>
      <c r="U7" s="21" t="s">
        <v>13</v>
      </c>
    </row>
    <row r="8" customFormat="false" ht="12.75" hidden="false" customHeight="false" outlineLevel="0" collapsed="false">
      <c r="A8" s="0" t="n">
        <v>1</v>
      </c>
      <c r="B8" s="74"/>
      <c r="C8" s="75"/>
      <c r="D8" s="74"/>
      <c r="E8" s="75"/>
      <c r="F8" s="74"/>
      <c r="G8" s="75"/>
      <c r="H8" s="29" t="n">
        <f aca="false">C8+E8+G8</f>
        <v>0</v>
      </c>
      <c r="I8" s="29" t="n">
        <f aca="false">H8</f>
        <v>0</v>
      </c>
      <c r="K8" s="74"/>
      <c r="L8" s="75"/>
      <c r="M8" s="74"/>
      <c r="N8" s="75"/>
      <c r="O8" s="74"/>
      <c r="P8" s="75"/>
      <c r="Q8" s="29" t="n">
        <f aca="false">L8+N8+P8</f>
        <v>0</v>
      </c>
      <c r="R8" s="29" t="n">
        <f aca="false">Q8</f>
        <v>0</v>
      </c>
      <c r="T8" s="29" t="n">
        <f aca="false">H8+Q8</f>
        <v>0</v>
      </c>
      <c r="U8" s="29" t="n">
        <f aca="false">T8</f>
        <v>0</v>
      </c>
    </row>
    <row r="9" customFormat="false" ht="12.75" hidden="false" customHeight="false" outlineLevel="0" collapsed="false">
      <c r="A9" s="0" t="n">
        <f aca="false">A8+1</f>
        <v>2</v>
      </c>
      <c r="B9" s="74"/>
      <c r="C9" s="75"/>
      <c r="D9" s="74"/>
      <c r="E9" s="75"/>
      <c r="F9" s="74"/>
      <c r="G9" s="75"/>
      <c r="H9" s="36" t="n">
        <f aca="false">C9+E9+G9</f>
        <v>0</v>
      </c>
      <c r="I9" s="36" t="n">
        <f aca="false">I8+H9</f>
        <v>0</v>
      </c>
      <c r="K9" s="74"/>
      <c r="L9" s="75"/>
      <c r="M9" s="74"/>
      <c r="N9" s="75"/>
      <c r="O9" s="74"/>
      <c r="P9" s="75"/>
      <c r="Q9" s="36" t="n">
        <f aca="false">L9+N9+P9</f>
        <v>0</v>
      </c>
      <c r="R9" s="36" t="n">
        <f aca="false">R8+Q9</f>
        <v>0</v>
      </c>
      <c r="T9" s="29" t="n">
        <f aca="false">H9+Q9</f>
        <v>0</v>
      </c>
      <c r="U9" s="29" t="n">
        <f aca="false">T9</f>
        <v>0</v>
      </c>
    </row>
    <row r="10" customFormat="false" ht="12.75" hidden="false" customHeight="false" outlineLevel="0" collapsed="false">
      <c r="A10" s="0" t="n">
        <f aca="false">A9+1</f>
        <v>3</v>
      </c>
      <c r="B10" s="74"/>
      <c r="C10" s="75"/>
      <c r="D10" s="74"/>
      <c r="E10" s="75"/>
      <c r="F10" s="74"/>
      <c r="G10" s="75"/>
      <c r="H10" s="36" t="n">
        <f aca="false">C10+E10+G10</f>
        <v>0</v>
      </c>
      <c r="I10" s="36" t="n">
        <f aca="false">I9+H10</f>
        <v>0</v>
      </c>
      <c r="K10" s="74"/>
      <c r="L10" s="75"/>
      <c r="M10" s="74"/>
      <c r="N10" s="75"/>
      <c r="O10" s="74"/>
      <c r="P10" s="75"/>
      <c r="Q10" s="36" t="n">
        <f aca="false">L10+N10+P10</f>
        <v>0</v>
      </c>
      <c r="R10" s="36" t="n">
        <f aca="false">R9+Q10</f>
        <v>0</v>
      </c>
      <c r="T10" s="29" t="n">
        <f aca="false">H10+Q10</f>
        <v>0</v>
      </c>
      <c r="U10" s="29" t="n">
        <f aca="false">T10</f>
        <v>0</v>
      </c>
    </row>
    <row r="11" customFormat="false" ht="12.75" hidden="false" customHeight="false" outlineLevel="0" collapsed="false">
      <c r="A11" s="0" t="n">
        <f aca="false">A10+1</f>
        <v>4</v>
      </c>
      <c r="B11" s="74"/>
      <c r="C11" s="75"/>
      <c r="D11" s="74"/>
      <c r="E11" s="75"/>
      <c r="F11" s="74"/>
      <c r="G11" s="75"/>
      <c r="H11" s="36" t="n">
        <f aca="false">C11+E11+G11</f>
        <v>0</v>
      </c>
      <c r="I11" s="36" t="n">
        <f aca="false">I10+H11</f>
        <v>0</v>
      </c>
      <c r="K11" s="74"/>
      <c r="L11" s="75"/>
      <c r="M11" s="74"/>
      <c r="N11" s="75"/>
      <c r="O11" s="74"/>
      <c r="P11" s="75"/>
      <c r="Q11" s="36" t="n">
        <f aca="false">L11+N11+P11</f>
        <v>0</v>
      </c>
      <c r="R11" s="36" t="n">
        <f aca="false">R10+Q11</f>
        <v>0</v>
      </c>
      <c r="T11" s="29" t="n">
        <f aca="false">H11+Q11</f>
        <v>0</v>
      </c>
      <c r="U11" s="29" t="n">
        <f aca="false">T11</f>
        <v>0</v>
      </c>
    </row>
    <row r="12" customFormat="false" ht="12.75" hidden="false" customHeight="false" outlineLevel="0" collapsed="false">
      <c r="A12" s="0" t="n">
        <f aca="false">A11+1</f>
        <v>5</v>
      </c>
      <c r="B12" s="74"/>
      <c r="C12" s="75"/>
      <c r="D12" s="74"/>
      <c r="E12" s="75"/>
      <c r="F12" s="74"/>
      <c r="G12" s="75"/>
      <c r="H12" s="36" t="n">
        <f aca="false">C12+E12+G12</f>
        <v>0</v>
      </c>
      <c r="I12" s="36" t="n">
        <f aca="false">I11+H12</f>
        <v>0</v>
      </c>
      <c r="K12" s="74"/>
      <c r="L12" s="75"/>
      <c r="M12" s="74"/>
      <c r="N12" s="75"/>
      <c r="O12" s="74"/>
      <c r="P12" s="75"/>
      <c r="Q12" s="36" t="n">
        <f aca="false">L12+N12+P12</f>
        <v>0</v>
      </c>
      <c r="R12" s="36" t="n">
        <f aca="false">R11+Q12</f>
        <v>0</v>
      </c>
      <c r="T12" s="29" t="n">
        <f aca="false">H12+Q12</f>
        <v>0</v>
      </c>
      <c r="U12" s="29" t="n">
        <f aca="false">T12</f>
        <v>0</v>
      </c>
    </row>
    <row r="13" customFormat="false" ht="12.75" hidden="false" customHeight="false" outlineLevel="0" collapsed="false">
      <c r="A13" s="0" t="n">
        <f aca="false">A12+1</f>
        <v>6</v>
      </c>
      <c r="B13" s="74"/>
      <c r="C13" s="75"/>
      <c r="D13" s="74"/>
      <c r="E13" s="75"/>
      <c r="F13" s="74"/>
      <c r="G13" s="75"/>
      <c r="H13" s="36" t="n">
        <f aca="false">C13+E13+G13</f>
        <v>0</v>
      </c>
      <c r="I13" s="36" t="n">
        <f aca="false">I12+H13</f>
        <v>0</v>
      </c>
      <c r="K13" s="74"/>
      <c r="L13" s="75"/>
      <c r="M13" s="74"/>
      <c r="N13" s="75"/>
      <c r="O13" s="74"/>
      <c r="P13" s="75"/>
      <c r="Q13" s="36" t="n">
        <f aca="false">L13+N13+P13</f>
        <v>0</v>
      </c>
      <c r="R13" s="36" t="n">
        <f aca="false">R12+Q13</f>
        <v>0</v>
      </c>
      <c r="T13" s="29" t="n">
        <f aca="false">H13+Q13</f>
        <v>0</v>
      </c>
      <c r="U13" s="29" t="n">
        <f aca="false">T13</f>
        <v>0</v>
      </c>
    </row>
    <row r="14" customFormat="false" ht="12.75" hidden="false" customHeight="false" outlineLevel="0" collapsed="false">
      <c r="A14" s="0" t="n">
        <f aca="false">A13+1</f>
        <v>7</v>
      </c>
      <c r="B14" s="74"/>
      <c r="C14" s="75"/>
      <c r="D14" s="74"/>
      <c r="E14" s="75"/>
      <c r="F14" s="74"/>
      <c r="G14" s="75"/>
      <c r="H14" s="36" t="n">
        <f aca="false">C14+E14+G14</f>
        <v>0</v>
      </c>
      <c r="I14" s="36" t="n">
        <f aca="false">I13+H14</f>
        <v>0</v>
      </c>
      <c r="K14" s="74"/>
      <c r="L14" s="75"/>
      <c r="M14" s="74"/>
      <c r="N14" s="75"/>
      <c r="O14" s="74"/>
      <c r="P14" s="75"/>
      <c r="Q14" s="36" t="n">
        <f aca="false">L14+N14+P14</f>
        <v>0</v>
      </c>
      <c r="R14" s="36" t="n">
        <f aca="false">R13+Q14</f>
        <v>0</v>
      </c>
      <c r="T14" s="29" t="n">
        <f aca="false">H14+Q14</f>
        <v>0</v>
      </c>
      <c r="U14" s="29" t="n">
        <f aca="false">T14</f>
        <v>0</v>
      </c>
    </row>
    <row r="15" customFormat="false" ht="12.75" hidden="false" customHeight="false" outlineLevel="0" collapsed="false">
      <c r="A15" s="0" t="n">
        <f aca="false">A14+1</f>
        <v>8</v>
      </c>
      <c r="B15" s="74"/>
      <c r="C15" s="75"/>
      <c r="D15" s="74"/>
      <c r="E15" s="75"/>
      <c r="F15" s="74"/>
      <c r="G15" s="75"/>
      <c r="H15" s="36" t="n">
        <f aca="false">C15+E15+G15</f>
        <v>0</v>
      </c>
      <c r="I15" s="36" t="n">
        <f aca="false">I14+H15</f>
        <v>0</v>
      </c>
      <c r="K15" s="74"/>
      <c r="L15" s="75"/>
      <c r="M15" s="74"/>
      <c r="N15" s="75"/>
      <c r="O15" s="74"/>
      <c r="P15" s="75"/>
      <c r="Q15" s="36" t="n">
        <f aca="false">L15+N15+P15</f>
        <v>0</v>
      </c>
      <c r="R15" s="36" t="n">
        <f aca="false">R14+Q15</f>
        <v>0</v>
      </c>
      <c r="T15" s="29" t="n">
        <f aca="false">H15+Q15</f>
        <v>0</v>
      </c>
      <c r="U15" s="29" t="n">
        <f aca="false">T15</f>
        <v>0</v>
      </c>
    </row>
    <row r="16" customFormat="false" ht="12.75" hidden="false" customHeight="false" outlineLevel="0" collapsed="false">
      <c r="A16" s="0" t="n">
        <f aca="false">A15+1</f>
        <v>9</v>
      </c>
      <c r="B16" s="74"/>
      <c r="C16" s="75"/>
      <c r="D16" s="74"/>
      <c r="E16" s="75"/>
      <c r="F16" s="74"/>
      <c r="G16" s="75"/>
      <c r="H16" s="36" t="n">
        <f aca="false">C16+E16+G16</f>
        <v>0</v>
      </c>
      <c r="I16" s="36" t="n">
        <f aca="false">I15+H16</f>
        <v>0</v>
      </c>
      <c r="K16" s="74"/>
      <c r="L16" s="75"/>
      <c r="M16" s="74"/>
      <c r="N16" s="75"/>
      <c r="O16" s="74"/>
      <c r="P16" s="75"/>
      <c r="Q16" s="36" t="n">
        <f aca="false">L16+N16+P16</f>
        <v>0</v>
      </c>
      <c r="R16" s="36" t="n">
        <f aca="false">R15+Q16</f>
        <v>0</v>
      </c>
      <c r="T16" s="29" t="n">
        <f aca="false">H16+Q16</f>
        <v>0</v>
      </c>
      <c r="U16" s="29" t="n">
        <f aca="false">T16</f>
        <v>0</v>
      </c>
    </row>
    <row r="17" customFormat="false" ht="12.75" hidden="false" customHeight="false" outlineLevel="0" collapsed="false">
      <c r="A17" s="0" t="n">
        <f aca="false">A16+1</f>
        <v>10</v>
      </c>
      <c r="B17" s="74"/>
      <c r="C17" s="75"/>
      <c r="D17" s="74"/>
      <c r="E17" s="75"/>
      <c r="F17" s="74"/>
      <c r="G17" s="75"/>
      <c r="H17" s="36" t="n">
        <f aca="false">C17+E17+G17</f>
        <v>0</v>
      </c>
      <c r="I17" s="36" t="n">
        <f aca="false">I16+H17</f>
        <v>0</v>
      </c>
      <c r="K17" s="74"/>
      <c r="L17" s="75"/>
      <c r="M17" s="74"/>
      <c r="N17" s="75"/>
      <c r="O17" s="74"/>
      <c r="P17" s="75"/>
      <c r="Q17" s="36" t="n">
        <f aca="false">L17+N17+P17</f>
        <v>0</v>
      </c>
      <c r="R17" s="36" t="n">
        <f aca="false">R16+Q17</f>
        <v>0</v>
      </c>
      <c r="T17" s="29" t="n">
        <f aca="false">H17+Q17</f>
        <v>0</v>
      </c>
      <c r="U17" s="29" t="n">
        <f aca="false">T17</f>
        <v>0</v>
      </c>
    </row>
    <row r="18" customFormat="false" ht="12.75" hidden="false" customHeight="false" outlineLevel="0" collapsed="false">
      <c r="A18" s="0" t="n">
        <f aca="false">A17+1</f>
        <v>11</v>
      </c>
      <c r="B18" s="74"/>
      <c r="C18" s="75"/>
      <c r="D18" s="74"/>
      <c r="E18" s="75"/>
      <c r="F18" s="74"/>
      <c r="G18" s="75"/>
      <c r="H18" s="36" t="n">
        <f aca="false">C18+E18+G18</f>
        <v>0</v>
      </c>
      <c r="I18" s="36" t="n">
        <f aca="false">I17+H18</f>
        <v>0</v>
      </c>
      <c r="K18" s="74"/>
      <c r="L18" s="75"/>
      <c r="M18" s="74"/>
      <c r="N18" s="75"/>
      <c r="O18" s="74"/>
      <c r="P18" s="75"/>
      <c r="Q18" s="36" t="n">
        <f aca="false">L18+N18+P18</f>
        <v>0</v>
      </c>
      <c r="R18" s="36" t="n">
        <f aca="false">R17+Q18</f>
        <v>0</v>
      </c>
      <c r="T18" s="29" t="n">
        <f aca="false">H18+Q18</f>
        <v>0</v>
      </c>
      <c r="U18" s="29" t="n">
        <f aca="false">T18</f>
        <v>0</v>
      </c>
    </row>
    <row r="19" customFormat="false" ht="12.75" hidden="false" customHeight="false" outlineLevel="0" collapsed="false">
      <c r="A19" s="0" t="n">
        <f aca="false">A18+1</f>
        <v>12</v>
      </c>
      <c r="B19" s="74"/>
      <c r="C19" s="75"/>
      <c r="D19" s="74"/>
      <c r="E19" s="75"/>
      <c r="F19" s="74"/>
      <c r="G19" s="75"/>
      <c r="H19" s="36" t="n">
        <f aca="false">C19+E19+G19</f>
        <v>0</v>
      </c>
      <c r="I19" s="36" t="n">
        <f aca="false">I18+H19</f>
        <v>0</v>
      </c>
      <c r="K19" s="74"/>
      <c r="L19" s="75"/>
      <c r="M19" s="74"/>
      <c r="N19" s="75"/>
      <c r="O19" s="74"/>
      <c r="P19" s="75"/>
      <c r="Q19" s="36" t="n">
        <f aca="false">L19+N19+P19</f>
        <v>0</v>
      </c>
      <c r="R19" s="36" t="n">
        <f aca="false">R18+Q19</f>
        <v>0</v>
      </c>
      <c r="T19" s="29" t="n">
        <f aca="false">H19+Q19</f>
        <v>0</v>
      </c>
      <c r="U19" s="29" t="n">
        <f aca="false">T19</f>
        <v>0</v>
      </c>
    </row>
    <row r="20" customFormat="false" ht="12.75" hidden="false" customHeight="false" outlineLevel="0" collapsed="false">
      <c r="A20" s="0" t="n">
        <f aca="false">A19+1</f>
        <v>13</v>
      </c>
      <c r="B20" s="74"/>
      <c r="C20" s="75"/>
      <c r="D20" s="74"/>
      <c r="E20" s="75"/>
      <c r="F20" s="74"/>
      <c r="G20" s="75"/>
      <c r="H20" s="36" t="n">
        <f aca="false">C20+E20+G20</f>
        <v>0</v>
      </c>
      <c r="I20" s="36" t="n">
        <f aca="false">I19+H20</f>
        <v>0</v>
      </c>
      <c r="K20" s="74"/>
      <c r="L20" s="75"/>
      <c r="M20" s="74"/>
      <c r="N20" s="75"/>
      <c r="O20" s="74"/>
      <c r="P20" s="75"/>
      <c r="Q20" s="36" t="n">
        <f aca="false">L20+N20+P20</f>
        <v>0</v>
      </c>
      <c r="R20" s="36" t="n">
        <f aca="false">R19+Q20</f>
        <v>0</v>
      </c>
      <c r="T20" s="29" t="n">
        <f aca="false">H20+Q20</f>
        <v>0</v>
      </c>
      <c r="U20" s="29" t="n">
        <f aca="false">T20</f>
        <v>0</v>
      </c>
    </row>
    <row r="21" customFormat="false" ht="12.75" hidden="false" customHeight="false" outlineLevel="0" collapsed="false">
      <c r="A21" s="0" t="n">
        <f aca="false">A20+1</f>
        <v>14</v>
      </c>
      <c r="B21" s="74"/>
      <c r="C21" s="75"/>
      <c r="D21" s="74"/>
      <c r="E21" s="75"/>
      <c r="F21" s="74"/>
      <c r="G21" s="75"/>
      <c r="H21" s="36" t="n">
        <f aca="false">C21+E21+G21</f>
        <v>0</v>
      </c>
      <c r="I21" s="36" t="n">
        <f aca="false">I20+H21</f>
        <v>0</v>
      </c>
      <c r="K21" s="74"/>
      <c r="L21" s="75"/>
      <c r="M21" s="74"/>
      <c r="N21" s="75"/>
      <c r="O21" s="74"/>
      <c r="P21" s="75"/>
      <c r="Q21" s="36" t="n">
        <f aca="false">L21+N21+P21</f>
        <v>0</v>
      </c>
      <c r="R21" s="36" t="n">
        <f aca="false">R20+Q21</f>
        <v>0</v>
      </c>
      <c r="T21" s="29" t="n">
        <f aca="false">H21+Q21</f>
        <v>0</v>
      </c>
      <c r="U21" s="29" t="n">
        <f aca="false">T21</f>
        <v>0</v>
      </c>
    </row>
    <row r="22" customFormat="false" ht="12.75" hidden="false" customHeight="false" outlineLevel="0" collapsed="false">
      <c r="A22" s="0" t="n">
        <f aca="false">A21+1</f>
        <v>15</v>
      </c>
      <c r="B22" s="74"/>
      <c r="C22" s="75"/>
      <c r="D22" s="74"/>
      <c r="E22" s="75"/>
      <c r="F22" s="74"/>
      <c r="G22" s="75"/>
      <c r="H22" s="36" t="n">
        <f aca="false">C22+E22+G22</f>
        <v>0</v>
      </c>
      <c r="I22" s="36" t="n">
        <f aca="false">I21+H22</f>
        <v>0</v>
      </c>
      <c r="K22" s="74"/>
      <c r="L22" s="75"/>
      <c r="M22" s="74"/>
      <c r="N22" s="75"/>
      <c r="O22" s="74"/>
      <c r="P22" s="75"/>
      <c r="Q22" s="36" t="n">
        <f aca="false">L22+N22+P22</f>
        <v>0</v>
      </c>
      <c r="R22" s="36" t="n">
        <f aca="false">R21+Q22</f>
        <v>0</v>
      </c>
      <c r="T22" s="29" t="n">
        <f aca="false">H22+Q22</f>
        <v>0</v>
      </c>
      <c r="U22" s="29" t="n">
        <f aca="false">T22</f>
        <v>0</v>
      </c>
    </row>
    <row r="23" customFormat="false" ht="12.75" hidden="false" customHeight="false" outlineLevel="0" collapsed="false">
      <c r="A23" s="0" t="n">
        <f aca="false">A22+1</f>
        <v>16</v>
      </c>
      <c r="B23" s="74"/>
      <c r="C23" s="75"/>
      <c r="D23" s="74"/>
      <c r="E23" s="75"/>
      <c r="F23" s="74"/>
      <c r="G23" s="75"/>
      <c r="H23" s="36" t="n">
        <f aca="false">C23+E23+G23</f>
        <v>0</v>
      </c>
      <c r="I23" s="36" t="n">
        <f aca="false">I22+H23</f>
        <v>0</v>
      </c>
      <c r="K23" s="74"/>
      <c r="L23" s="75"/>
      <c r="M23" s="74"/>
      <c r="N23" s="75"/>
      <c r="O23" s="74"/>
      <c r="P23" s="75"/>
      <c r="Q23" s="36" t="n">
        <f aca="false">L23+N23+P23</f>
        <v>0</v>
      </c>
      <c r="R23" s="36" t="n">
        <f aca="false">R22+Q23</f>
        <v>0</v>
      </c>
      <c r="T23" s="29" t="n">
        <f aca="false">H23+Q23</f>
        <v>0</v>
      </c>
      <c r="U23" s="29" t="n">
        <f aca="false">T23</f>
        <v>0</v>
      </c>
    </row>
    <row r="24" customFormat="false" ht="12.75" hidden="false" customHeight="false" outlineLevel="0" collapsed="false">
      <c r="A24" s="0" t="n">
        <f aca="false">A23+1</f>
        <v>17</v>
      </c>
      <c r="B24" s="74"/>
      <c r="C24" s="75"/>
      <c r="D24" s="74"/>
      <c r="E24" s="75"/>
      <c r="F24" s="74"/>
      <c r="G24" s="75"/>
      <c r="H24" s="36" t="n">
        <f aca="false">C24+E24+G24</f>
        <v>0</v>
      </c>
      <c r="I24" s="36" t="n">
        <f aca="false">I23+H24</f>
        <v>0</v>
      </c>
      <c r="K24" s="74"/>
      <c r="L24" s="75"/>
      <c r="M24" s="74"/>
      <c r="N24" s="75"/>
      <c r="O24" s="74"/>
      <c r="P24" s="75"/>
      <c r="Q24" s="36" t="n">
        <f aca="false">L24+N24+P24</f>
        <v>0</v>
      </c>
      <c r="R24" s="36" t="n">
        <f aca="false">R23+Q24</f>
        <v>0</v>
      </c>
      <c r="T24" s="29" t="n">
        <f aca="false">H24+Q24</f>
        <v>0</v>
      </c>
      <c r="U24" s="29" t="n">
        <f aca="false">T24</f>
        <v>0</v>
      </c>
    </row>
    <row r="25" customFormat="false" ht="12.75" hidden="false" customHeight="false" outlineLevel="0" collapsed="false">
      <c r="A25" s="0" t="n">
        <f aca="false">A24+1</f>
        <v>18</v>
      </c>
      <c r="B25" s="74"/>
      <c r="C25" s="75"/>
      <c r="D25" s="74"/>
      <c r="E25" s="75"/>
      <c r="F25" s="74"/>
      <c r="G25" s="75"/>
      <c r="H25" s="36" t="n">
        <f aca="false">C25+E25+G25</f>
        <v>0</v>
      </c>
      <c r="I25" s="36" t="n">
        <f aca="false">I24+H25</f>
        <v>0</v>
      </c>
      <c r="K25" s="74"/>
      <c r="L25" s="75"/>
      <c r="M25" s="74"/>
      <c r="N25" s="75"/>
      <c r="O25" s="74"/>
      <c r="P25" s="75"/>
      <c r="Q25" s="36" t="n">
        <f aca="false">L25+N25+P25</f>
        <v>0</v>
      </c>
      <c r="R25" s="36" t="n">
        <f aca="false">R24+Q25</f>
        <v>0</v>
      </c>
      <c r="T25" s="29" t="n">
        <f aca="false">H25+Q25</f>
        <v>0</v>
      </c>
      <c r="U25" s="29" t="n">
        <f aca="false">T25</f>
        <v>0</v>
      </c>
    </row>
    <row r="26" customFormat="false" ht="12.75" hidden="false" customHeight="false" outlineLevel="0" collapsed="false">
      <c r="A26" s="0" t="n">
        <f aca="false">A25+1</f>
        <v>19</v>
      </c>
      <c r="B26" s="74"/>
      <c r="C26" s="75"/>
      <c r="D26" s="74"/>
      <c r="E26" s="75"/>
      <c r="F26" s="74"/>
      <c r="G26" s="75"/>
      <c r="H26" s="36" t="n">
        <f aca="false">C26+E26+G26</f>
        <v>0</v>
      </c>
      <c r="I26" s="36" t="n">
        <f aca="false">I25+H26</f>
        <v>0</v>
      </c>
      <c r="K26" s="74"/>
      <c r="L26" s="75"/>
      <c r="M26" s="74"/>
      <c r="N26" s="75"/>
      <c r="O26" s="74"/>
      <c r="P26" s="75"/>
      <c r="Q26" s="36" t="n">
        <f aca="false">L26+N26+P26</f>
        <v>0</v>
      </c>
      <c r="R26" s="36" t="n">
        <f aca="false">R25+Q26</f>
        <v>0</v>
      </c>
      <c r="T26" s="29" t="n">
        <f aca="false">H26+Q26</f>
        <v>0</v>
      </c>
      <c r="U26" s="29" t="n">
        <f aca="false">T26</f>
        <v>0</v>
      </c>
    </row>
    <row r="27" customFormat="false" ht="12.75" hidden="false" customHeight="false" outlineLevel="0" collapsed="false">
      <c r="A27" s="0" t="n">
        <f aca="false">A26+1</f>
        <v>20</v>
      </c>
      <c r="B27" s="74"/>
      <c r="C27" s="75"/>
      <c r="D27" s="74"/>
      <c r="E27" s="75"/>
      <c r="F27" s="74"/>
      <c r="G27" s="75"/>
      <c r="H27" s="36" t="n">
        <f aca="false">C27+E27+G27</f>
        <v>0</v>
      </c>
      <c r="I27" s="36" t="n">
        <f aca="false">I26+H27</f>
        <v>0</v>
      </c>
      <c r="K27" s="74"/>
      <c r="L27" s="75"/>
      <c r="M27" s="74"/>
      <c r="N27" s="75"/>
      <c r="O27" s="74"/>
      <c r="P27" s="75"/>
      <c r="Q27" s="36" t="n">
        <f aca="false">L27+N27+P27</f>
        <v>0</v>
      </c>
      <c r="R27" s="36" t="n">
        <f aca="false">R26+Q27</f>
        <v>0</v>
      </c>
      <c r="T27" s="29" t="n">
        <f aca="false">H27+Q27</f>
        <v>0</v>
      </c>
      <c r="U27" s="29" t="n">
        <f aca="false">T27</f>
        <v>0</v>
      </c>
    </row>
    <row r="28" customFormat="false" ht="12.75" hidden="false" customHeight="false" outlineLevel="0" collapsed="false">
      <c r="A28" s="0" t="n">
        <f aca="false">A27+1</f>
        <v>21</v>
      </c>
      <c r="B28" s="74"/>
      <c r="C28" s="75"/>
      <c r="D28" s="74"/>
      <c r="E28" s="75"/>
      <c r="F28" s="74"/>
      <c r="G28" s="75"/>
      <c r="H28" s="36" t="n">
        <f aca="false">C28+E28+G28</f>
        <v>0</v>
      </c>
      <c r="I28" s="36" t="n">
        <f aca="false">I27+H28</f>
        <v>0</v>
      </c>
      <c r="K28" s="74"/>
      <c r="L28" s="75"/>
      <c r="M28" s="74"/>
      <c r="N28" s="75"/>
      <c r="O28" s="74"/>
      <c r="P28" s="75"/>
      <c r="Q28" s="36" t="n">
        <f aca="false">L28+N28+P28</f>
        <v>0</v>
      </c>
      <c r="R28" s="36" t="n">
        <f aca="false">R27+Q28</f>
        <v>0</v>
      </c>
      <c r="T28" s="29" t="n">
        <f aca="false">H28+Q28</f>
        <v>0</v>
      </c>
      <c r="U28" s="29" t="n">
        <f aca="false">T28</f>
        <v>0</v>
      </c>
    </row>
    <row r="29" customFormat="false" ht="12.75" hidden="false" customHeight="false" outlineLevel="0" collapsed="false">
      <c r="A29" s="0" t="n">
        <f aca="false">A28+1</f>
        <v>22</v>
      </c>
      <c r="B29" s="74"/>
      <c r="C29" s="75"/>
      <c r="D29" s="74"/>
      <c r="E29" s="75"/>
      <c r="F29" s="74"/>
      <c r="G29" s="75"/>
      <c r="H29" s="36" t="n">
        <f aca="false">C29+E29+G29</f>
        <v>0</v>
      </c>
      <c r="I29" s="36" t="n">
        <f aca="false">I28+H29</f>
        <v>0</v>
      </c>
      <c r="K29" s="74"/>
      <c r="L29" s="75"/>
      <c r="M29" s="74"/>
      <c r="N29" s="75"/>
      <c r="O29" s="74"/>
      <c r="P29" s="75"/>
      <c r="Q29" s="36" t="n">
        <f aca="false">L29+N29+P29</f>
        <v>0</v>
      </c>
      <c r="R29" s="36" t="n">
        <f aca="false">R28+Q29</f>
        <v>0</v>
      </c>
      <c r="T29" s="29" t="n">
        <f aca="false">H29+Q29</f>
        <v>0</v>
      </c>
      <c r="U29" s="29" t="n">
        <f aca="false">T29</f>
        <v>0</v>
      </c>
    </row>
    <row r="30" customFormat="false" ht="12.75" hidden="false" customHeight="false" outlineLevel="0" collapsed="false">
      <c r="A30" s="0" t="n">
        <f aca="false">A29+1</f>
        <v>23</v>
      </c>
      <c r="B30" s="74"/>
      <c r="C30" s="75"/>
      <c r="D30" s="74"/>
      <c r="E30" s="75"/>
      <c r="F30" s="74"/>
      <c r="G30" s="75"/>
      <c r="H30" s="36" t="n">
        <f aca="false">C30+E30+G30</f>
        <v>0</v>
      </c>
      <c r="I30" s="36" t="n">
        <f aca="false">I29+H30</f>
        <v>0</v>
      </c>
      <c r="K30" s="74"/>
      <c r="L30" s="75"/>
      <c r="M30" s="74"/>
      <c r="N30" s="75"/>
      <c r="O30" s="74"/>
      <c r="P30" s="75"/>
      <c r="Q30" s="36" t="n">
        <f aca="false">L30+N30+P30</f>
        <v>0</v>
      </c>
      <c r="R30" s="36" t="n">
        <f aca="false">R29+Q30</f>
        <v>0</v>
      </c>
      <c r="T30" s="29" t="n">
        <f aca="false">H30+Q30</f>
        <v>0</v>
      </c>
      <c r="U30" s="29" t="n">
        <f aca="false">T30</f>
        <v>0</v>
      </c>
    </row>
    <row r="31" customFormat="false" ht="12.75" hidden="false" customHeight="false" outlineLevel="0" collapsed="false">
      <c r="A31" s="0" t="n">
        <f aca="false">A30+1</f>
        <v>24</v>
      </c>
      <c r="B31" s="74"/>
      <c r="C31" s="75"/>
      <c r="D31" s="74"/>
      <c r="E31" s="75"/>
      <c r="F31" s="74"/>
      <c r="G31" s="75"/>
      <c r="H31" s="36" t="n">
        <f aca="false">C31+E31+G31</f>
        <v>0</v>
      </c>
      <c r="I31" s="36" t="n">
        <f aca="false">I30+H31</f>
        <v>0</v>
      </c>
      <c r="K31" s="74"/>
      <c r="L31" s="75"/>
      <c r="M31" s="74"/>
      <c r="N31" s="75"/>
      <c r="O31" s="74"/>
      <c r="P31" s="75"/>
      <c r="Q31" s="36" t="n">
        <f aca="false">L31+N31+P31</f>
        <v>0</v>
      </c>
      <c r="R31" s="36" t="n">
        <f aca="false">R30+Q31</f>
        <v>0</v>
      </c>
      <c r="T31" s="29" t="n">
        <f aca="false">H31+Q31</f>
        <v>0</v>
      </c>
      <c r="U31" s="29" t="n">
        <f aca="false">T31</f>
        <v>0</v>
      </c>
    </row>
    <row r="32" customFormat="false" ht="12.75" hidden="false" customHeight="false" outlineLevel="0" collapsed="false">
      <c r="A32" s="0" t="n">
        <f aca="false">A31+1</f>
        <v>25</v>
      </c>
      <c r="B32" s="74"/>
      <c r="C32" s="75"/>
      <c r="D32" s="74"/>
      <c r="E32" s="75"/>
      <c r="F32" s="74"/>
      <c r="G32" s="75"/>
      <c r="H32" s="36" t="n">
        <f aca="false">C32+E32+G32</f>
        <v>0</v>
      </c>
      <c r="I32" s="36" t="n">
        <f aca="false">I31+H32</f>
        <v>0</v>
      </c>
      <c r="K32" s="74"/>
      <c r="L32" s="75"/>
      <c r="M32" s="74"/>
      <c r="N32" s="75"/>
      <c r="O32" s="74"/>
      <c r="P32" s="75"/>
      <c r="Q32" s="36" t="n">
        <f aca="false">L32+N32+P32</f>
        <v>0</v>
      </c>
      <c r="R32" s="36" t="n">
        <f aca="false">R31+Q32</f>
        <v>0</v>
      </c>
      <c r="T32" s="29" t="n">
        <f aca="false">H32+Q32</f>
        <v>0</v>
      </c>
      <c r="U32" s="29" t="n">
        <f aca="false">T32</f>
        <v>0</v>
      </c>
    </row>
    <row r="33" customFormat="false" ht="12.75" hidden="false" customHeight="false" outlineLevel="0" collapsed="false">
      <c r="A33" s="0" t="n">
        <f aca="false">A32+1</f>
        <v>26</v>
      </c>
      <c r="B33" s="74"/>
      <c r="C33" s="75"/>
      <c r="D33" s="74"/>
      <c r="E33" s="75"/>
      <c r="F33" s="74"/>
      <c r="G33" s="75"/>
      <c r="H33" s="36" t="n">
        <f aca="false">C33+E33+G33</f>
        <v>0</v>
      </c>
      <c r="I33" s="36" t="n">
        <f aca="false">I32+H33</f>
        <v>0</v>
      </c>
      <c r="K33" s="74"/>
      <c r="L33" s="75"/>
      <c r="M33" s="74"/>
      <c r="N33" s="75"/>
      <c r="O33" s="74"/>
      <c r="P33" s="75"/>
      <c r="Q33" s="36" t="n">
        <f aca="false">L33+N33+P33</f>
        <v>0</v>
      </c>
      <c r="R33" s="36" t="n">
        <f aca="false">R32+Q33</f>
        <v>0</v>
      </c>
      <c r="T33" s="29" t="n">
        <f aca="false">H33+Q33</f>
        <v>0</v>
      </c>
      <c r="U33" s="29" t="n">
        <f aca="false">T33</f>
        <v>0</v>
      </c>
    </row>
    <row r="34" customFormat="false" ht="12.75" hidden="false" customHeight="false" outlineLevel="0" collapsed="false">
      <c r="A34" s="0" t="n">
        <f aca="false">A33+1</f>
        <v>27</v>
      </c>
      <c r="B34" s="74"/>
      <c r="C34" s="75"/>
      <c r="D34" s="74"/>
      <c r="E34" s="75"/>
      <c r="F34" s="74"/>
      <c r="G34" s="75"/>
      <c r="H34" s="36" t="n">
        <f aca="false">C34+E34+G34</f>
        <v>0</v>
      </c>
      <c r="I34" s="36" t="n">
        <f aca="false">I33+H34</f>
        <v>0</v>
      </c>
      <c r="K34" s="74"/>
      <c r="L34" s="75"/>
      <c r="M34" s="74"/>
      <c r="N34" s="75"/>
      <c r="O34" s="74"/>
      <c r="P34" s="75"/>
      <c r="Q34" s="36" t="n">
        <f aca="false">L34+N34+P34</f>
        <v>0</v>
      </c>
      <c r="R34" s="36" t="n">
        <f aca="false">R33+Q34</f>
        <v>0</v>
      </c>
      <c r="T34" s="29" t="n">
        <f aca="false">H34+Q34</f>
        <v>0</v>
      </c>
      <c r="U34" s="29" t="n">
        <f aca="false">T34</f>
        <v>0</v>
      </c>
    </row>
    <row r="35" customFormat="false" ht="12.75" hidden="false" customHeight="false" outlineLevel="0" collapsed="false">
      <c r="A35" s="0" t="n">
        <f aca="false">A34+1</f>
        <v>28</v>
      </c>
      <c r="B35" s="74"/>
      <c r="C35" s="75"/>
      <c r="D35" s="74"/>
      <c r="E35" s="75"/>
      <c r="F35" s="74"/>
      <c r="G35" s="75"/>
      <c r="H35" s="36" t="n">
        <f aca="false">C35+E35+G35</f>
        <v>0</v>
      </c>
      <c r="I35" s="36" t="n">
        <f aca="false">I34+H35</f>
        <v>0</v>
      </c>
      <c r="K35" s="74"/>
      <c r="L35" s="75"/>
      <c r="M35" s="74"/>
      <c r="N35" s="75"/>
      <c r="O35" s="74"/>
      <c r="P35" s="75"/>
      <c r="Q35" s="36" t="n">
        <f aca="false">L35+N35+P35</f>
        <v>0</v>
      </c>
      <c r="R35" s="36" t="n">
        <f aca="false">R34+Q35</f>
        <v>0</v>
      </c>
      <c r="T35" s="29" t="n">
        <f aca="false">H35+Q35</f>
        <v>0</v>
      </c>
      <c r="U35" s="29" t="n">
        <f aca="false">T35</f>
        <v>0</v>
      </c>
    </row>
    <row r="36" customFormat="false" ht="12.75" hidden="false" customHeight="false" outlineLevel="0" collapsed="false">
      <c r="A36" s="0" t="n">
        <f aca="false">A35+1</f>
        <v>29</v>
      </c>
      <c r="B36" s="74"/>
      <c r="C36" s="75"/>
      <c r="D36" s="74"/>
      <c r="E36" s="75"/>
      <c r="F36" s="74"/>
      <c r="G36" s="75"/>
      <c r="H36" s="36" t="n">
        <f aca="false">C36+E36+G36</f>
        <v>0</v>
      </c>
      <c r="I36" s="36" t="n">
        <f aca="false">I35+H36</f>
        <v>0</v>
      </c>
      <c r="K36" s="74"/>
      <c r="L36" s="75"/>
      <c r="M36" s="74"/>
      <c r="N36" s="75"/>
      <c r="O36" s="74"/>
      <c r="P36" s="75"/>
      <c r="Q36" s="36" t="n">
        <f aca="false">L36+N36+P36</f>
        <v>0</v>
      </c>
      <c r="R36" s="36" t="n">
        <f aca="false">R35+Q36</f>
        <v>0</v>
      </c>
      <c r="T36" s="29" t="n">
        <f aca="false">H36+Q36</f>
        <v>0</v>
      </c>
      <c r="U36" s="29" t="n">
        <f aca="false">T36</f>
        <v>0</v>
      </c>
    </row>
    <row r="37" customFormat="false" ht="12.75" hidden="false" customHeight="false" outlineLevel="0" collapsed="false">
      <c r="A37" s="0" t="n">
        <f aca="false">A36+1</f>
        <v>30</v>
      </c>
      <c r="B37" s="74"/>
      <c r="C37" s="75"/>
      <c r="D37" s="74"/>
      <c r="E37" s="75"/>
      <c r="F37" s="74"/>
      <c r="G37" s="75"/>
      <c r="H37" s="36" t="n">
        <f aca="false">C37+E37+G37</f>
        <v>0</v>
      </c>
      <c r="I37" s="36" t="n">
        <f aca="false">I36+H37</f>
        <v>0</v>
      </c>
      <c r="K37" s="74"/>
      <c r="L37" s="75"/>
      <c r="M37" s="74"/>
      <c r="N37" s="75"/>
      <c r="O37" s="74"/>
      <c r="P37" s="75"/>
      <c r="Q37" s="36" t="n">
        <f aca="false">L37+N37+P37</f>
        <v>0</v>
      </c>
      <c r="R37" s="36" t="n">
        <f aca="false">R36+Q37</f>
        <v>0</v>
      </c>
      <c r="T37" s="29" t="n">
        <f aca="false">H37+Q37</f>
        <v>0</v>
      </c>
      <c r="U37" s="29" t="n">
        <f aca="false">T37</f>
        <v>0</v>
      </c>
    </row>
    <row r="38" customFormat="false" ht="12.75" hidden="false" customHeight="false" outlineLevel="0" collapsed="false">
      <c r="A38" s="0" t="n">
        <f aca="false">A37+1</f>
        <v>31</v>
      </c>
      <c r="B38" s="74"/>
      <c r="C38" s="75"/>
      <c r="D38" s="74"/>
      <c r="E38" s="75"/>
      <c r="F38" s="74"/>
      <c r="G38" s="75"/>
      <c r="H38" s="36" t="n">
        <f aca="false">C38+E38+G38</f>
        <v>0</v>
      </c>
      <c r="I38" s="36" t="n">
        <f aca="false">I37+H38</f>
        <v>0</v>
      </c>
      <c r="K38" s="74"/>
      <c r="L38" s="75"/>
      <c r="M38" s="74"/>
      <c r="N38" s="75"/>
      <c r="O38" s="74"/>
      <c r="P38" s="75"/>
      <c r="Q38" s="36" t="n">
        <f aca="false">L38+N38+P38</f>
        <v>0</v>
      </c>
      <c r="R38" s="36" t="n">
        <f aca="false">R37+Q38</f>
        <v>0</v>
      </c>
      <c r="T38" s="29" t="n">
        <f aca="false">H38+Q38</f>
        <v>0</v>
      </c>
      <c r="U38" s="29" t="n">
        <f aca="false">T38</f>
        <v>0</v>
      </c>
    </row>
    <row r="39" customFormat="false" ht="12.75" hidden="false" customHeight="false" outlineLevel="0" collapsed="false">
      <c r="A39" s="16" t="s">
        <v>5</v>
      </c>
      <c r="B39" s="17"/>
      <c r="C39" s="76" t="n">
        <f aca="false">SUM(C8:C38)</f>
        <v>0</v>
      </c>
      <c r="D39" s="17"/>
      <c r="E39" s="76" t="n">
        <f aca="false">SUM(E8:E38)</f>
        <v>0</v>
      </c>
      <c r="F39" s="17"/>
      <c r="G39" s="76" t="n">
        <f aca="false">SUM(G8:G38)</f>
        <v>0</v>
      </c>
      <c r="H39" s="77" t="n">
        <f aca="false">C39+E39+G39</f>
        <v>0</v>
      </c>
      <c r="I39" s="77" t="n">
        <f aca="false">I38</f>
        <v>0</v>
      </c>
      <c r="K39" s="17"/>
      <c r="L39" s="76" t="n">
        <f aca="false">SUM(L8:L38)</f>
        <v>0</v>
      </c>
      <c r="M39" s="17"/>
      <c r="N39" s="76" t="n">
        <f aca="false">SUM(N8:N38)</f>
        <v>0</v>
      </c>
      <c r="O39" s="17"/>
      <c r="P39" s="76" t="n">
        <f aca="false">SUM(P8:P38)</f>
        <v>0</v>
      </c>
      <c r="Q39" s="77" t="n">
        <f aca="false">L39+N39+P39</f>
        <v>0</v>
      </c>
      <c r="R39" s="77" t="n">
        <f aca="false">R38</f>
        <v>0</v>
      </c>
      <c r="T39" s="77" t="n">
        <f aca="false">O39+Q39+S39</f>
        <v>0</v>
      </c>
      <c r="U39" s="77" t="n">
        <f aca="false">U38+T39</f>
        <v>0</v>
      </c>
    </row>
    <row r="40" customFormat="false" ht="12.75" hidden="false" customHeight="false" outlineLevel="0" collapsed="false">
      <c r="A40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2001-03-08T18:43:28Z</dcterms:created>
  <dc:creator>John A Cogan</dc:creator>
  <dc:description/>
  <dc:language>en-US</dc:language>
  <cp:lastModifiedBy>amullig</cp:lastModifiedBy>
  <cp:lastPrinted>2001-10-11T12:42:17Z</cp:lastPrinted>
  <dcterms:modified xsi:type="dcterms:W3CDTF">2001-10-12T12:41:04Z</dcterms:modified>
  <cp:revision>0</cp:revision>
  <dc:subject/>
  <dc:title/>
</cp:coreProperties>
</file>