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'!$A$1:$U$74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<sst xmlns="http://schemas.openxmlformats.org/spreadsheetml/2006/main" count="206" uniqueCount="66">
  <si>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</si>
  <si>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</si>
  <si>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November 16,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</si>
  <si>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</si>
  <si>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</si>
  <si>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</si>
  <si>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</si>
  <si>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</si>
  <si>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</si>
  <si>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</si>
  <si>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</si>
  <si>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</si>
  <si>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BP</t>
  </si>
  <si>
    <t xml:space="preserve">Enron Global Risk Markets</t>
  </si>
  <si>
    <t xml:space="preserve">Dow / Tosco</t>
  </si>
  <si>
    <t xml:space="preserve">Fu Bao</t>
  </si>
  <si>
    <t xml:space="preserve">Envera</t>
  </si>
  <si>
    <t xml:space="preserve">Peerless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</si>
  <si>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</si>
  <si>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</si>
  <si>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</si>
  <si>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</si>
  <si>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 - Sempra (2)</t>
  </si>
  <si>
    <t xml:space="preserve">Jupiter / Eagle Energy</t>
  </si>
  <si>
    <t xml:space="preserve">M&amp;G - UK</t>
  </si>
  <si>
    <t xml:space="preserve">SynFuel - AIG</t>
  </si>
  <si>
    <t xml:space="preserve">DPR</t>
  </si>
  <si>
    <t xml:space="preserve">Cline-Panther</t>
  </si>
  <si>
    <t xml:space="preserve">British Energy - UK</t>
  </si>
  <si>
    <t xml:space="preserve">Coellerici (1)</t>
  </si>
  <si>
    <t xml:space="preserve">Bremen - Germany</t>
  </si>
  <si>
    <t xml:space="preserve">Coellerici (2)</t>
  </si>
  <si>
    <t xml:space="preserve">ETOL-UK</t>
  </si>
  <si>
    <t xml:space="preserve">Project Springbok</t>
  </si>
  <si>
    <t xml:space="preserve">ENV - Germany</t>
  </si>
  <si>
    <t xml:space="preserve">Emissions</t>
  </si>
  <si>
    <t xml:space="preserve">CMS - Noxtech</t>
  </si>
  <si>
    <t xml:space="preserve">Weather</t>
  </si>
  <si>
    <t xml:space="preserve">SMUD</t>
  </si>
  <si>
    <t xml:space="preserve">Tax Arbitrage</t>
  </si>
  <si>
    <t xml:space="preserve">Idaho Power</t>
  </si>
  <si>
    <t xml:space="preserve">Retail Fuel Marketing Pkg</t>
  </si>
  <si>
    <t xml:space="preserve">Harvard Fund</t>
  </si>
  <si>
    <t xml:space="preserve">Conoco Propane Hedge</t>
  </si>
  <si>
    <t xml:space="preserve">Conoco Propane Products</t>
  </si>
  <si>
    <t xml:space="preserve">Caxton</t>
  </si>
  <si>
    <t xml:space="preserve">Planalitics</t>
  </si>
  <si>
    <t xml:space="preserve">Global</t>
  </si>
  <si>
    <t xml:space="preserve">Risk Markets</t>
  </si>
  <si>
    <t xml:space="preserve">Project Mensa</t>
  </si>
  <si>
    <t xml:space="preserve">Project MI - 3</t>
  </si>
  <si>
    <t xml:space="preserve">Turbo Park</t>
  </si>
  <si>
    <t xml:space="preserve">Project Taft</t>
  </si>
  <si>
    <t xml:space="preserve">Transportation</t>
  </si>
  <si>
    <t xml:space="preserve">RR Marketing JV - US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</si>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</sst>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1852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0.85"/>
    <col collapsed="false" customWidth="true" hidden="false" outlineLevel="0" max="21" min="21" style="2" width="6.56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13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3</v>
      </c>
      <c r="K6" s="17" t="s">
        <v>9</v>
      </c>
      <c r="L6" s="18" t="s">
        <v>10</v>
      </c>
      <c r="M6" s="18" t="s">
        <v>11</v>
      </c>
      <c r="N6" s="19" t="n">
        <f aca="false">COUNTA(K7:K10)</f>
        <v>1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7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0.35</v>
      </c>
      <c r="E7" s="22" t="n">
        <v>5000</v>
      </c>
      <c r="F7" s="23"/>
      <c r="G7" s="20" t="s">
        <v>13</v>
      </c>
      <c r="H7" s="21" t="n">
        <v>0.5</v>
      </c>
      <c r="I7" s="22" t="n">
        <v>900</v>
      </c>
      <c r="J7" s="23"/>
      <c r="K7" s="20" t="s">
        <v>14</v>
      </c>
      <c r="L7" s="21" t="n">
        <v>0.5</v>
      </c>
      <c r="M7" s="22" t="n">
        <v>2000</v>
      </c>
      <c r="N7" s="23"/>
      <c r="O7" s="20" t="s">
        <v>15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16</v>
      </c>
      <c r="D8" s="21" t="n">
        <v>0.75</v>
      </c>
      <c r="E8" s="22" t="n">
        <v>2000</v>
      </c>
      <c r="F8" s="23"/>
      <c r="G8" s="20" t="s">
        <v>17</v>
      </c>
      <c r="H8" s="21" t="n">
        <v>0.6</v>
      </c>
      <c r="I8" s="22" t="n">
        <v>500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 t="s">
        <v>18</v>
      </c>
      <c r="H9" s="21" t="n">
        <v>0.7</v>
      </c>
      <c r="I9" s="22" t="n">
        <v>3000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19</v>
      </c>
      <c r="D11" s="27"/>
      <c r="E11" s="28" t="n">
        <f aca="false">SUM(E7:E10)</f>
        <v>7000</v>
      </c>
      <c r="F11" s="29"/>
      <c r="G11" s="26" t="s">
        <v>19</v>
      </c>
      <c r="H11" s="27"/>
      <c r="I11" s="28" t="n">
        <f aca="false">SUM(I7:I10)</f>
        <v>4400</v>
      </c>
      <c r="J11" s="29"/>
      <c r="K11" s="26" t="s">
        <v>19</v>
      </c>
      <c r="L11" s="27"/>
      <c r="M11" s="28" t="n">
        <f aca="false">SUM(M7:M10)</f>
        <v>2000</v>
      </c>
      <c r="N11" s="29"/>
      <c r="O11" s="26" t="s">
        <v>19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16200</v>
      </c>
      <c r="U11" s="29"/>
    </row>
    <row r="12" customFormat="false" ht="16.5" hidden="false" customHeight="false" outlineLevel="0" collapsed="false">
      <c r="A12" s="15" t="s">
        <v>20</v>
      </c>
      <c r="B12" s="16" t="s">
        <v>21</v>
      </c>
      <c r="C12" s="17" t="s">
        <v>9</v>
      </c>
      <c r="D12" s="18"/>
      <c r="E12" s="18" t="s">
        <v>11</v>
      </c>
      <c r="F12" s="19" t="n">
        <f aca="false">COUNTA(C13:C26)</f>
        <v>9</v>
      </c>
      <c r="G12" s="17" t="s">
        <v>9</v>
      </c>
      <c r="H12" s="18"/>
      <c r="I12" s="18" t="s">
        <v>11</v>
      </c>
      <c r="J12" s="19" t="n">
        <f aca="false">COUNTA(G13:G26)</f>
        <v>3</v>
      </c>
      <c r="K12" s="17" t="s">
        <v>9</v>
      </c>
      <c r="L12" s="18"/>
      <c r="M12" s="18" t="s">
        <v>11</v>
      </c>
      <c r="N12" s="19" t="n">
        <f aca="false">COUNTA(K13:K26)</f>
        <v>1</v>
      </c>
      <c r="O12" s="17" t="s">
        <v>9</v>
      </c>
      <c r="P12" s="18"/>
      <c r="Q12" s="18" t="s">
        <v>11</v>
      </c>
      <c r="R12" s="19" t="n">
        <f aca="false">COUNTA(O13:O26)</f>
        <v>0</v>
      </c>
      <c r="S12" s="17"/>
      <c r="T12" s="18"/>
      <c r="U12" s="19" t="n">
        <f aca="false">+F12+J12+N12+R12</f>
        <v>13</v>
      </c>
    </row>
    <row r="13" customFormat="false" ht="13.5" hidden="false" customHeight="false" outlineLevel="0" collapsed="false">
      <c r="A13" s="15"/>
      <c r="B13" s="16"/>
      <c r="C13" s="20" t="s">
        <v>22</v>
      </c>
      <c r="D13" s="21" t="n">
        <v>0.95</v>
      </c>
      <c r="E13" s="22" t="n">
        <v>30000</v>
      </c>
      <c r="F13" s="25"/>
      <c r="G13" s="20" t="s">
        <v>23</v>
      </c>
      <c r="H13" s="21" t="n">
        <v>0.95</v>
      </c>
      <c r="I13" s="22" t="n">
        <v>5000</v>
      </c>
      <c r="J13" s="25"/>
      <c r="K13" s="20" t="s">
        <v>24</v>
      </c>
      <c r="L13" s="21" t="n">
        <v>0.5</v>
      </c>
      <c r="M13" s="22" t="n">
        <v>1000</v>
      </c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25</v>
      </c>
      <c r="D14" s="21" t="n">
        <v>0.75</v>
      </c>
      <c r="E14" s="22" t="n">
        <v>20000</v>
      </c>
      <c r="F14" s="25"/>
      <c r="G14" s="20" t="s">
        <v>26</v>
      </c>
      <c r="H14" s="21" t="n">
        <v>0.75</v>
      </c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27</v>
      </c>
      <c r="D15" s="21" t="n">
        <v>0.95</v>
      </c>
      <c r="E15" s="22" t="n">
        <v>7000</v>
      </c>
      <c r="F15" s="25"/>
      <c r="G15" s="20" t="s">
        <v>28</v>
      </c>
      <c r="H15" s="21" t="n">
        <v>0.7</v>
      </c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29</v>
      </c>
      <c r="D16" s="21" t="n">
        <v>0.95</v>
      </c>
      <c r="E16" s="22" t="n">
        <v>1200</v>
      </c>
      <c r="F16" s="25"/>
      <c r="G16" s="20"/>
      <c r="H16" s="21"/>
      <c r="I16" s="22"/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30</v>
      </c>
      <c r="D17" s="21" t="n">
        <v>0.95</v>
      </c>
      <c r="E17" s="22" t="n">
        <v>1000</v>
      </c>
      <c r="F17" s="25"/>
      <c r="G17" s="20"/>
      <c r="H17" s="21"/>
      <c r="I17" s="22"/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 t="s">
        <v>31</v>
      </c>
      <c r="D18" s="21" t="n">
        <v>0.95</v>
      </c>
      <c r="E18" s="22" t="n">
        <v>1000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32</v>
      </c>
      <c r="D19" s="21" t="n">
        <v>0.95</v>
      </c>
      <c r="E19" s="22" t="n">
        <v>500</v>
      </c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33</v>
      </c>
      <c r="D20" s="21" t="n">
        <v>0.9</v>
      </c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34</v>
      </c>
      <c r="D21" s="21" t="n">
        <v>0.95</v>
      </c>
      <c r="E21" s="22" t="n">
        <v>300</v>
      </c>
      <c r="F21" s="25"/>
      <c r="G21" s="20"/>
      <c r="H21" s="21"/>
      <c r="I21" s="22"/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23"/>
    </row>
    <row r="22" customFormat="false" ht="13.5" hidden="false" customHeight="false" outlineLevel="0" collapsed="false">
      <c r="A22" s="15"/>
      <c r="B22" s="16"/>
      <c r="C22" s="20"/>
      <c r="D22" s="21"/>
      <c r="E22" s="22"/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31"/>
      <c r="T22" s="22"/>
      <c r="U22" s="23"/>
    </row>
    <row r="23" customFormat="false" ht="13.5" hidden="false" customHeight="false" outlineLevel="0" collapsed="false">
      <c r="A23" s="15"/>
      <c r="B23" s="16"/>
      <c r="C23" s="20"/>
      <c r="D23" s="21"/>
      <c r="E23" s="22"/>
      <c r="F23" s="25"/>
      <c r="G23" s="20"/>
      <c r="H23" s="21"/>
      <c r="I23" s="22"/>
      <c r="J23" s="25"/>
      <c r="K23" s="20"/>
      <c r="L23" s="21"/>
      <c r="M23" s="22"/>
      <c r="N23" s="25"/>
      <c r="O23" s="20"/>
      <c r="P23" s="21"/>
      <c r="Q23" s="22"/>
      <c r="R23" s="25"/>
      <c r="S23" s="31"/>
      <c r="T23" s="22"/>
      <c r="U23" s="23"/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5"/>
      <c r="G24" s="20"/>
      <c r="H24" s="21"/>
      <c r="I24" s="22"/>
      <c r="J24" s="25"/>
      <c r="K24" s="20"/>
      <c r="L24" s="21"/>
      <c r="M24" s="22"/>
      <c r="N24" s="25"/>
      <c r="O24" s="20"/>
      <c r="P24" s="21"/>
      <c r="Q24" s="22"/>
      <c r="R24" s="25"/>
      <c r="S24" s="31"/>
      <c r="T24" s="22"/>
      <c r="U24" s="23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5"/>
      <c r="G25" s="20"/>
      <c r="H25" s="21"/>
      <c r="I25" s="22"/>
      <c r="J25" s="25"/>
      <c r="K25" s="20"/>
      <c r="L25" s="21"/>
      <c r="M25" s="22"/>
      <c r="N25" s="25"/>
      <c r="O25" s="20"/>
      <c r="P25" s="21"/>
      <c r="Q25" s="22"/>
      <c r="R25" s="25"/>
      <c r="S25" s="31"/>
      <c r="T25" s="22"/>
      <c r="U25" s="23"/>
    </row>
    <row r="26" customFormat="false" ht="13.5" hidden="false" customHeight="false" outlineLevel="0" collapsed="false">
      <c r="A26" s="15"/>
      <c r="B26" s="16"/>
      <c r="C26" s="32"/>
      <c r="D26" s="33"/>
      <c r="E26" s="34"/>
      <c r="F26" s="25"/>
      <c r="G26" s="32"/>
      <c r="H26" s="33"/>
      <c r="I26" s="34"/>
      <c r="J26" s="25"/>
      <c r="K26" s="20"/>
      <c r="L26" s="33"/>
      <c r="M26" s="22"/>
      <c r="N26" s="25"/>
      <c r="O26" s="20"/>
      <c r="P26" s="33"/>
      <c r="Q26" s="22"/>
      <c r="R26" s="25"/>
      <c r="S26" s="31"/>
      <c r="T26" s="22"/>
      <c r="U26" s="23"/>
    </row>
    <row r="27" customFormat="false" ht="12.75" hidden="false" customHeight="false" outlineLevel="0" collapsed="false">
      <c r="A27" s="15"/>
      <c r="B27" s="16"/>
      <c r="C27" s="26" t="s">
        <v>19</v>
      </c>
      <c r="D27" s="27"/>
      <c r="E27" s="28" t="n">
        <f aca="false">SUM(E13:E26)</f>
        <v>61500</v>
      </c>
      <c r="F27" s="29"/>
      <c r="G27" s="26" t="s">
        <v>19</v>
      </c>
      <c r="H27" s="27"/>
      <c r="I27" s="28" t="n">
        <f aca="false">SUM(I13:I26)</f>
        <v>15000</v>
      </c>
      <c r="J27" s="29"/>
      <c r="K27" s="26" t="s">
        <v>19</v>
      </c>
      <c r="L27" s="27"/>
      <c r="M27" s="28" t="n">
        <f aca="false">SUM(M24:M26)</f>
        <v>0</v>
      </c>
      <c r="N27" s="29"/>
      <c r="O27" s="26" t="s">
        <v>19</v>
      </c>
      <c r="P27" s="27"/>
      <c r="Q27" s="28" t="n">
        <f aca="false">SUM(Q13:Q26)</f>
        <v>0</v>
      </c>
      <c r="R27" s="29"/>
      <c r="S27" s="26" t="s">
        <v>7</v>
      </c>
      <c r="T27" s="28" t="n">
        <f aca="false">+E27+I27+M27+Q27</f>
        <v>76500</v>
      </c>
      <c r="U27" s="29"/>
    </row>
    <row r="28" customFormat="false" ht="16.5" hidden="false" customHeight="false" outlineLevel="0" collapsed="false">
      <c r="A28" s="15"/>
      <c r="B28" s="16" t="s">
        <v>35</v>
      </c>
      <c r="C28" s="17" t="s">
        <v>9</v>
      </c>
      <c r="D28" s="18"/>
      <c r="E28" s="18" t="s">
        <v>11</v>
      </c>
      <c r="F28" s="19" t="n">
        <f aca="false">COUNTA(C29:C32)</f>
        <v>0</v>
      </c>
      <c r="G28" s="17" t="s">
        <v>9</v>
      </c>
      <c r="H28" s="18"/>
      <c r="I28" s="18" t="s">
        <v>11</v>
      </c>
      <c r="J28" s="19" t="n">
        <f aca="false">COUNTA(G29:G32)</f>
        <v>1</v>
      </c>
      <c r="K28" s="17" t="s">
        <v>9</v>
      </c>
      <c r="L28" s="18"/>
      <c r="M28" s="18" t="s">
        <v>11</v>
      </c>
      <c r="N28" s="19" t="n">
        <f aca="false">COUNTA(K29:K32)</f>
        <v>0</v>
      </c>
      <c r="O28" s="17" t="s">
        <v>9</v>
      </c>
      <c r="P28" s="18"/>
      <c r="Q28" s="18" t="s">
        <v>11</v>
      </c>
      <c r="R28" s="19" t="n">
        <f aca="false">COUNTA(O29:O32)</f>
        <v>0</v>
      </c>
      <c r="S28" s="17"/>
      <c r="T28" s="18"/>
      <c r="U28" s="19" t="n">
        <f aca="false">+F28+J28+N28+R28</f>
        <v>1</v>
      </c>
    </row>
    <row r="29" customFormat="false" ht="13.5" hidden="false" customHeight="false" outlineLevel="0" collapsed="false">
      <c r="A29" s="15"/>
      <c r="B29" s="16"/>
      <c r="C29" s="20"/>
      <c r="D29" s="21"/>
      <c r="E29" s="22"/>
      <c r="F29" s="23"/>
      <c r="G29" s="20" t="s">
        <v>36</v>
      </c>
      <c r="H29" s="21" t="n">
        <v>0.25</v>
      </c>
      <c r="I29" s="22" t="n">
        <v>30000</v>
      </c>
      <c r="J29" s="23"/>
      <c r="K29" s="20"/>
      <c r="L29" s="21"/>
      <c r="M29" s="22"/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/>
      <c r="D30" s="21"/>
      <c r="E30" s="22"/>
      <c r="F30" s="23"/>
      <c r="G30" s="20"/>
      <c r="H30" s="21"/>
      <c r="I30" s="22"/>
      <c r="J30" s="23"/>
      <c r="K30" s="20"/>
      <c r="L30" s="21"/>
      <c r="M30" s="22"/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/>
      <c r="D31" s="21"/>
      <c r="E31" s="22"/>
      <c r="F31" s="23"/>
      <c r="G31" s="20"/>
      <c r="H31" s="21"/>
      <c r="I31" s="22"/>
      <c r="J31" s="23"/>
      <c r="K31" s="20"/>
      <c r="L31" s="21"/>
      <c r="M31" s="22"/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/>
      <c r="D32" s="22"/>
      <c r="E32" s="22"/>
      <c r="F32" s="23"/>
      <c r="G32" s="20"/>
      <c r="H32" s="22"/>
      <c r="I32" s="22"/>
      <c r="J32" s="23"/>
      <c r="K32" s="20"/>
      <c r="L32" s="22"/>
      <c r="M32" s="22"/>
      <c r="N32" s="23"/>
      <c r="O32" s="20"/>
      <c r="P32" s="22"/>
      <c r="Q32" s="22"/>
      <c r="R32" s="23"/>
      <c r="S32" s="20"/>
      <c r="T32" s="24"/>
      <c r="U32" s="25"/>
    </row>
    <row r="33" customFormat="false" ht="12.75" hidden="false" customHeight="false" outlineLevel="0" collapsed="false">
      <c r="A33" s="15"/>
      <c r="B33" s="16"/>
      <c r="C33" s="26" t="s">
        <v>19</v>
      </c>
      <c r="D33" s="27"/>
      <c r="E33" s="28" t="n">
        <f aca="false">SUM(E29:E32)</f>
        <v>0</v>
      </c>
      <c r="F33" s="29"/>
      <c r="G33" s="26" t="s">
        <v>19</v>
      </c>
      <c r="H33" s="27"/>
      <c r="I33" s="28" t="n">
        <f aca="false">SUM(I29:I32)</f>
        <v>30000</v>
      </c>
      <c r="J33" s="29"/>
      <c r="K33" s="26" t="s">
        <v>19</v>
      </c>
      <c r="L33" s="27"/>
      <c r="M33" s="28" t="n">
        <f aca="false">SUM(M29:M32)</f>
        <v>0</v>
      </c>
      <c r="N33" s="29"/>
      <c r="O33" s="26" t="s">
        <v>19</v>
      </c>
      <c r="P33" s="27"/>
      <c r="Q33" s="28" t="n">
        <f aca="false">SUM(Q29:Q32)</f>
        <v>0</v>
      </c>
      <c r="R33" s="29"/>
      <c r="S33" s="26" t="s">
        <v>7</v>
      </c>
      <c r="T33" s="28" t="n">
        <f aca="false">+E33+I33+M33+Q33</f>
        <v>30000</v>
      </c>
      <c r="U33" s="29"/>
    </row>
    <row r="34" customFormat="false" ht="16.5" hidden="false" customHeight="false" outlineLevel="0" collapsed="false">
      <c r="A34" s="15"/>
      <c r="B34" s="16" t="s">
        <v>37</v>
      </c>
      <c r="C34" s="17" t="s">
        <v>9</v>
      </c>
      <c r="D34" s="18"/>
      <c r="E34" s="18" t="s">
        <v>11</v>
      </c>
      <c r="F34" s="19" t="n">
        <f aca="false">COUNTA(C35:C41)</f>
        <v>1</v>
      </c>
      <c r="G34" s="17" t="s">
        <v>9</v>
      </c>
      <c r="H34" s="18"/>
      <c r="I34" s="18" t="s">
        <v>11</v>
      </c>
      <c r="J34" s="19" t="n">
        <f aca="false">COUNTA(G35:G41)</f>
        <v>6</v>
      </c>
      <c r="K34" s="17" t="s">
        <v>9</v>
      </c>
      <c r="L34" s="18"/>
      <c r="M34" s="18" t="s">
        <v>11</v>
      </c>
      <c r="N34" s="19" t="n">
        <f aca="false">COUNTA(K35:K41)</f>
        <v>1</v>
      </c>
      <c r="O34" s="17" t="s">
        <v>9</v>
      </c>
      <c r="P34" s="18"/>
      <c r="Q34" s="18" t="s">
        <v>11</v>
      </c>
      <c r="R34" s="19" t="n">
        <f aca="false">COUNTA(O35:O41)</f>
        <v>1</v>
      </c>
      <c r="S34" s="17"/>
      <c r="T34" s="18"/>
      <c r="U34" s="19" t="n">
        <f aca="false">+F34+J34+N34+R34</f>
        <v>9</v>
      </c>
    </row>
    <row r="35" customFormat="false" ht="13.5" hidden="false" customHeight="false" outlineLevel="0" collapsed="false">
      <c r="A35" s="15"/>
      <c r="B35" s="16"/>
      <c r="C35" s="20" t="s">
        <v>38</v>
      </c>
      <c r="D35" s="21" t="n">
        <v>0.9</v>
      </c>
      <c r="E35" s="22" t="n">
        <v>500</v>
      </c>
      <c r="F35" s="23"/>
      <c r="G35" s="20" t="s">
        <v>39</v>
      </c>
      <c r="H35" s="21" t="n">
        <v>0.3</v>
      </c>
      <c r="I35" s="22" t="n">
        <v>30000</v>
      </c>
      <c r="J35" s="23"/>
      <c r="K35" s="20" t="s">
        <v>40</v>
      </c>
      <c r="L35" s="21" t="n">
        <v>0.25</v>
      </c>
      <c r="M35" s="22" t="n">
        <v>200</v>
      </c>
      <c r="N35" s="23"/>
      <c r="O35" s="20" t="s">
        <v>41</v>
      </c>
      <c r="P35" s="21" t="n">
        <v>0.3</v>
      </c>
      <c r="Q35" s="22" t="n">
        <v>0</v>
      </c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3"/>
      <c r="G36" s="20" t="s">
        <v>42</v>
      </c>
      <c r="H36" s="21" t="n">
        <v>0.4</v>
      </c>
      <c r="I36" s="22" t="n">
        <v>250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/>
      <c r="D37" s="21"/>
      <c r="E37" s="22"/>
      <c r="F37" s="23"/>
      <c r="G37" s="20" t="s">
        <v>43</v>
      </c>
      <c r="H37" s="21" t="n">
        <v>0.5</v>
      </c>
      <c r="I37" s="22" t="n">
        <v>100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31"/>
      <c r="D38" s="21"/>
      <c r="E38" s="22"/>
      <c r="F38" s="23"/>
      <c r="G38" s="20" t="s">
        <v>44</v>
      </c>
      <c r="H38" s="21" t="n">
        <v>0.3</v>
      </c>
      <c r="I38" s="22" t="n">
        <v>100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31"/>
      <c r="D39" s="21"/>
      <c r="E39" s="22"/>
      <c r="F39" s="23"/>
      <c r="G39" s="20" t="s">
        <v>45</v>
      </c>
      <c r="H39" s="21" t="n">
        <v>0.5</v>
      </c>
      <c r="I39" s="22" t="n">
        <v>50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1"/>
      <c r="E40" s="22"/>
      <c r="F40" s="23"/>
      <c r="G40" s="20" t="s">
        <v>46</v>
      </c>
      <c r="H40" s="21" t="n">
        <v>0.7</v>
      </c>
      <c r="I40" s="22" t="n">
        <v>25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/>
      <c r="D41" s="22"/>
      <c r="E41" s="22"/>
      <c r="F41" s="23"/>
      <c r="G41" s="20"/>
      <c r="H41" s="22"/>
      <c r="I41" s="22"/>
      <c r="J41" s="23"/>
      <c r="K41" s="20"/>
      <c r="L41" s="22"/>
      <c r="M41" s="22"/>
      <c r="N41" s="23"/>
      <c r="O41" s="20"/>
      <c r="P41" s="22"/>
      <c r="Q41" s="22"/>
      <c r="R41" s="23"/>
      <c r="S41" s="20"/>
      <c r="T41" s="24"/>
      <c r="U41" s="25"/>
    </row>
    <row r="42" customFormat="false" ht="12.75" hidden="false" customHeight="false" outlineLevel="0" collapsed="false">
      <c r="A42" s="15"/>
      <c r="B42" s="16"/>
      <c r="C42" s="26" t="s">
        <v>19</v>
      </c>
      <c r="D42" s="27"/>
      <c r="E42" s="28" t="n">
        <f aca="false">SUM(E35:E41)</f>
        <v>500</v>
      </c>
      <c r="F42" s="29"/>
      <c r="G42" s="26" t="s">
        <v>19</v>
      </c>
      <c r="H42" s="27"/>
      <c r="I42" s="28" t="n">
        <f aca="false">SUM(I35:I41)</f>
        <v>30525</v>
      </c>
      <c r="J42" s="29"/>
      <c r="K42" s="26" t="s">
        <v>19</v>
      </c>
      <c r="L42" s="27"/>
      <c r="M42" s="28" t="n">
        <f aca="false">SUM(M37:M41)</f>
        <v>0</v>
      </c>
      <c r="N42" s="29"/>
      <c r="O42" s="26" t="s">
        <v>19</v>
      </c>
      <c r="P42" s="27"/>
      <c r="Q42" s="28" t="n">
        <f aca="false">SUM(Q35:Q41)</f>
        <v>0</v>
      </c>
      <c r="R42" s="29"/>
      <c r="S42" s="26" t="s">
        <v>7</v>
      </c>
      <c r="T42" s="28" t="n">
        <f aca="false">+E42+I42+M42+Q42</f>
        <v>31025</v>
      </c>
      <c r="U42" s="29"/>
    </row>
    <row r="43" customFormat="false" ht="16.5" hidden="false" customHeight="false" outlineLevel="0" collapsed="false">
      <c r="A43" s="15" t="s">
        <v>47</v>
      </c>
      <c r="B43" s="16" t="s">
        <v>48</v>
      </c>
      <c r="C43" s="17" t="s">
        <v>9</v>
      </c>
      <c r="D43" s="18"/>
      <c r="E43" s="18" t="s">
        <v>11</v>
      </c>
      <c r="F43" s="19" t="n">
        <f aca="false">COUNTA(C44:C47)</f>
        <v>2</v>
      </c>
      <c r="G43" s="17" t="s">
        <v>9</v>
      </c>
      <c r="H43" s="18"/>
      <c r="I43" s="18" t="s">
        <v>11</v>
      </c>
      <c r="J43" s="19" t="n">
        <f aca="false">COUNTA(G44:G47)</f>
        <v>2</v>
      </c>
      <c r="K43" s="17" t="s">
        <v>9</v>
      </c>
      <c r="L43" s="18"/>
      <c r="M43" s="18" t="s">
        <v>11</v>
      </c>
      <c r="N43" s="19" t="n">
        <f aca="false">COUNTA(K44:K47)</f>
        <v>0</v>
      </c>
      <c r="O43" s="17" t="s">
        <v>9</v>
      </c>
      <c r="P43" s="18"/>
      <c r="Q43" s="18" t="s">
        <v>11</v>
      </c>
      <c r="R43" s="19" t="n">
        <f aca="false">COUNTA(O44:O47)</f>
        <v>0</v>
      </c>
      <c r="S43" s="17"/>
      <c r="T43" s="18"/>
      <c r="U43" s="19" t="n">
        <f aca="false">+F43+J43+N43+R43</f>
        <v>4</v>
      </c>
    </row>
    <row r="44" customFormat="false" ht="13.5" hidden="false" customHeight="false" outlineLevel="0" collapsed="false">
      <c r="A44" s="15"/>
      <c r="B44" s="16"/>
      <c r="C44" s="20" t="s">
        <v>49</v>
      </c>
      <c r="D44" s="21" t="n">
        <v>0.5</v>
      </c>
      <c r="E44" s="22" t="n">
        <v>9000</v>
      </c>
      <c r="F44" s="23"/>
      <c r="G44" s="20" t="s">
        <v>50</v>
      </c>
      <c r="H44" s="21" t="n">
        <v>0.75</v>
      </c>
      <c r="I44" s="22" t="n">
        <v>15000</v>
      </c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 t="s">
        <v>51</v>
      </c>
      <c r="D45" s="21" t="n">
        <v>0.9</v>
      </c>
      <c r="E45" s="22"/>
      <c r="F45" s="23"/>
      <c r="G45" s="20" t="s">
        <v>52</v>
      </c>
      <c r="H45" s="21" t="n">
        <v>0.3</v>
      </c>
      <c r="I45" s="22" t="n">
        <v>10000</v>
      </c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2"/>
      <c r="E47" s="22"/>
      <c r="F47" s="23"/>
      <c r="G47" s="20"/>
      <c r="H47" s="22"/>
      <c r="I47" s="22"/>
      <c r="J47" s="23"/>
      <c r="K47" s="20"/>
      <c r="L47" s="22"/>
      <c r="M47" s="22"/>
      <c r="N47" s="23"/>
      <c r="O47" s="20"/>
      <c r="P47" s="22"/>
      <c r="Q47" s="22"/>
      <c r="R47" s="23"/>
      <c r="S47" s="20"/>
      <c r="T47" s="24"/>
      <c r="U47" s="25"/>
    </row>
    <row r="48" customFormat="false" ht="12.75" hidden="false" customHeight="false" outlineLevel="0" collapsed="false">
      <c r="A48" s="15"/>
      <c r="B48" s="16"/>
      <c r="C48" s="26" t="s">
        <v>19</v>
      </c>
      <c r="D48" s="27"/>
      <c r="E48" s="28" t="n">
        <f aca="false">SUM(E44:E47)</f>
        <v>9000</v>
      </c>
      <c r="F48" s="29"/>
      <c r="G48" s="26" t="s">
        <v>19</v>
      </c>
      <c r="H48" s="27"/>
      <c r="I48" s="28" t="n">
        <f aca="false">SUM(I44:I47)</f>
        <v>25000</v>
      </c>
      <c r="J48" s="29"/>
      <c r="K48" s="26" t="s">
        <v>19</v>
      </c>
      <c r="L48" s="27"/>
      <c r="M48" s="28" t="n">
        <f aca="false">SUM(M44:M47)</f>
        <v>0</v>
      </c>
      <c r="N48" s="29"/>
      <c r="O48" s="26" t="s">
        <v>19</v>
      </c>
      <c r="P48" s="27"/>
      <c r="Q48" s="28" t="n">
        <f aca="false">SUM(Q44:Q47)</f>
        <v>0</v>
      </c>
      <c r="R48" s="29"/>
      <c r="S48" s="26" t="s">
        <v>7</v>
      </c>
      <c r="T48" s="28" t="n">
        <f aca="false">+E48+I48+M48+Q48</f>
        <v>34000</v>
      </c>
      <c r="U48" s="29"/>
    </row>
    <row r="49" customFormat="false" ht="16.5" hidden="false" customHeight="true" outlineLevel="0" collapsed="false">
      <c r="A49" s="15"/>
      <c r="B49" s="16" t="s">
        <v>53</v>
      </c>
      <c r="C49" s="17" t="s">
        <v>9</v>
      </c>
      <c r="D49" s="18"/>
      <c r="E49" s="18" t="s">
        <v>11</v>
      </c>
      <c r="F49" s="19" t="n">
        <f aca="false">COUNTA(C50:C54)</f>
        <v>0</v>
      </c>
      <c r="G49" s="17" t="s">
        <v>9</v>
      </c>
      <c r="H49" s="18"/>
      <c r="I49" s="18" t="s">
        <v>11</v>
      </c>
      <c r="J49" s="19" t="n">
        <f aca="false">COUNTA(G50:G54)</f>
        <v>1</v>
      </c>
      <c r="K49" s="17" t="s">
        <v>9</v>
      </c>
      <c r="L49" s="18"/>
      <c r="M49" s="18" t="s">
        <v>11</v>
      </c>
      <c r="N49" s="19" t="n">
        <f aca="false">COUNTA(K50:K54)</f>
        <v>0</v>
      </c>
      <c r="O49" s="17" t="s">
        <v>9</v>
      </c>
      <c r="P49" s="18"/>
      <c r="Q49" s="18" t="s">
        <v>11</v>
      </c>
      <c r="R49" s="19" t="n">
        <f aca="false">COUNTA(O50:O54)</f>
        <v>0</v>
      </c>
      <c r="S49" s="17"/>
      <c r="T49" s="18"/>
      <c r="U49" s="19" t="n">
        <f aca="false">+F49+J49+N49+R49</f>
        <v>1</v>
      </c>
    </row>
    <row r="50" customFormat="false" ht="13.5" hidden="false" customHeight="false" outlineLevel="0" collapsed="false">
      <c r="A50" s="15"/>
      <c r="B50" s="16"/>
      <c r="C50" s="20"/>
      <c r="D50" s="21"/>
      <c r="E50" s="22"/>
      <c r="F50" s="23"/>
      <c r="G50" s="20" t="s">
        <v>54</v>
      </c>
      <c r="H50" s="21"/>
      <c r="I50" s="22" t="n">
        <v>0</v>
      </c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1"/>
      <c r="E51" s="22"/>
      <c r="F51" s="23"/>
      <c r="G51" s="20"/>
      <c r="H51" s="21"/>
      <c r="I51" s="22"/>
      <c r="J51" s="23"/>
      <c r="K51" s="20"/>
      <c r="L51" s="21"/>
      <c r="M51" s="22"/>
      <c r="N51" s="23"/>
      <c r="O51" s="20"/>
      <c r="P51" s="21"/>
      <c r="Q51" s="22"/>
      <c r="R51" s="23"/>
      <c r="S51" s="20"/>
      <c r="T51" s="24"/>
      <c r="U51" s="25"/>
    </row>
    <row r="52" customFormat="false" ht="13.5" hidden="false" customHeight="false" outlineLevel="0" collapsed="false">
      <c r="A52" s="15"/>
      <c r="B52" s="16"/>
      <c r="C52" s="20"/>
      <c r="D52" s="21"/>
      <c r="E52" s="22"/>
      <c r="F52" s="23"/>
      <c r="G52" s="20"/>
      <c r="H52" s="21"/>
      <c r="I52" s="22"/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2"/>
      <c r="E54" s="22"/>
      <c r="F54" s="23"/>
      <c r="G54" s="20"/>
      <c r="H54" s="22"/>
      <c r="I54" s="22"/>
      <c r="J54" s="23"/>
      <c r="K54" s="20"/>
      <c r="L54" s="22"/>
      <c r="M54" s="22"/>
      <c r="N54" s="23"/>
      <c r="O54" s="20"/>
      <c r="P54" s="22"/>
      <c r="Q54" s="22"/>
      <c r="R54" s="23"/>
      <c r="S54" s="20"/>
      <c r="T54" s="24"/>
      <c r="U54" s="25"/>
    </row>
    <row r="55" customFormat="false" ht="12.75" hidden="false" customHeight="false" outlineLevel="0" collapsed="false">
      <c r="A55" s="15"/>
      <c r="B55" s="16"/>
      <c r="C55" s="26" t="s">
        <v>19</v>
      </c>
      <c r="D55" s="27"/>
      <c r="E55" s="28" t="n">
        <f aca="false">SUM(E50:E54)</f>
        <v>0</v>
      </c>
      <c r="F55" s="29"/>
      <c r="G55" s="26" t="s">
        <v>19</v>
      </c>
      <c r="H55" s="27"/>
      <c r="I55" s="28" t="n">
        <f aca="false">SUM(I50:I54)</f>
        <v>0</v>
      </c>
      <c r="J55" s="29"/>
      <c r="K55" s="26" t="s">
        <v>19</v>
      </c>
      <c r="L55" s="27"/>
      <c r="M55" s="28" t="n">
        <f aca="false">SUM(M50:M54)</f>
        <v>0</v>
      </c>
      <c r="N55" s="29"/>
      <c r="O55" s="26" t="s">
        <v>19</v>
      </c>
      <c r="P55" s="27"/>
      <c r="Q55" s="28" t="n">
        <f aca="false">SUM(Q50:Q54)</f>
        <v>0</v>
      </c>
      <c r="R55" s="29"/>
      <c r="S55" s="26" t="s">
        <v>7</v>
      </c>
      <c r="T55" s="28" t="n">
        <f aca="false">+E55+I55+M55+Q55</f>
        <v>0</v>
      </c>
      <c r="U55" s="29"/>
    </row>
    <row r="56" customFormat="false" ht="16.5" hidden="false" customHeight="true" outlineLevel="0" collapsed="false">
      <c r="A56" s="15"/>
      <c r="B56" s="16" t="s">
        <v>55</v>
      </c>
      <c r="C56" s="17" t="s">
        <v>9</v>
      </c>
      <c r="D56" s="18"/>
      <c r="E56" s="18" t="s">
        <v>11</v>
      </c>
      <c r="F56" s="19" t="n">
        <f aca="false">COUNTA(C57:C59)</f>
        <v>0</v>
      </c>
      <c r="G56" s="17" t="s">
        <v>9</v>
      </c>
      <c r="H56" s="18"/>
      <c r="I56" s="18" t="s">
        <v>11</v>
      </c>
      <c r="J56" s="19" t="n">
        <f aca="false">COUNTA(G57:G59)</f>
        <v>1</v>
      </c>
      <c r="K56" s="17" t="s">
        <v>9</v>
      </c>
      <c r="L56" s="18"/>
      <c r="M56" s="18" t="s">
        <v>11</v>
      </c>
      <c r="N56" s="19" t="n">
        <f aca="false">COUNTA(K57:K59)</f>
        <v>0</v>
      </c>
      <c r="O56" s="17" t="s">
        <v>9</v>
      </c>
      <c r="P56" s="18"/>
      <c r="Q56" s="18" t="s">
        <v>11</v>
      </c>
      <c r="R56" s="19" t="n">
        <f aca="false">COUNTA(O57:O59)</f>
        <v>0</v>
      </c>
      <c r="S56" s="17"/>
      <c r="T56" s="18"/>
      <c r="U56" s="19" t="n">
        <f aca="false">+F56+J56+N56+R56</f>
        <v>1</v>
      </c>
    </row>
    <row r="57" customFormat="false" ht="13.5" hidden="false" customHeight="false" outlineLevel="0" collapsed="false">
      <c r="A57" s="15"/>
      <c r="B57" s="16"/>
      <c r="C57" s="20"/>
      <c r="D57" s="21"/>
      <c r="E57" s="22"/>
      <c r="F57" s="23"/>
      <c r="G57" s="20" t="s">
        <v>56</v>
      </c>
      <c r="H57" s="21" t="n">
        <v>0.9</v>
      </c>
      <c r="I57" s="22" t="n">
        <v>1125</v>
      </c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2"/>
      <c r="E59" s="22"/>
      <c r="F59" s="23"/>
      <c r="G59" s="20"/>
      <c r="H59" s="22"/>
      <c r="I59" s="22"/>
      <c r="J59" s="23"/>
      <c r="K59" s="20"/>
      <c r="L59" s="22"/>
      <c r="M59" s="22"/>
      <c r="N59" s="23"/>
      <c r="O59" s="20"/>
      <c r="P59" s="22"/>
      <c r="Q59" s="22"/>
      <c r="R59" s="23"/>
      <c r="S59" s="20"/>
      <c r="T59" s="24"/>
      <c r="U59" s="25"/>
    </row>
    <row r="60" customFormat="false" ht="12.75" hidden="false" customHeight="false" outlineLevel="0" collapsed="false">
      <c r="A60" s="15"/>
      <c r="B60" s="16"/>
      <c r="C60" s="26" t="s">
        <v>19</v>
      </c>
      <c r="D60" s="27"/>
      <c r="E60" s="28" t="n">
        <f aca="false">SUM(E57:E59)</f>
        <v>0</v>
      </c>
      <c r="F60" s="29"/>
      <c r="G60" s="26" t="s">
        <v>19</v>
      </c>
      <c r="H60" s="27"/>
      <c r="I60" s="28" t="n">
        <f aca="false">SUM(I57:I59)</f>
        <v>1125</v>
      </c>
      <c r="J60" s="29"/>
      <c r="K60" s="26" t="s">
        <v>19</v>
      </c>
      <c r="L60" s="27"/>
      <c r="M60" s="28" t="n">
        <f aca="false">SUM(M57:M59)</f>
        <v>0</v>
      </c>
      <c r="N60" s="29"/>
      <c r="O60" s="26" t="s">
        <v>19</v>
      </c>
      <c r="P60" s="27"/>
      <c r="Q60" s="28" t="n">
        <f aca="false">SUM(Q57:Q59)</f>
        <v>0</v>
      </c>
      <c r="R60" s="29"/>
      <c r="S60" s="26" t="s">
        <v>7</v>
      </c>
      <c r="T60" s="28" t="n">
        <f aca="false">+E60+I60+M60+Q60</f>
        <v>1125</v>
      </c>
      <c r="U60" s="29"/>
    </row>
    <row r="61" customFormat="false" ht="16.5" hidden="false" customHeight="true" outlineLevel="0" collapsed="false">
      <c r="A61" s="15"/>
      <c r="B61" s="16" t="s">
        <v>57</v>
      </c>
      <c r="C61" s="17" t="s">
        <v>9</v>
      </c>
      <c r="D61" s="18"/>
      <c r="E61" s="18" t="s">
        <v>11</v>
      </c>
      <c r="F61" s="19" t="n">
        <f aca="false">COUNTA(C62:C64)</f>
        <v>0</v>
      </c>
      <c r="G61" s="17" t="s">
        <v>9</v>
      </c>
      <c r="H61" s="18"/>
      <c r="I61" s="18" t="s">
        <v>11</v>
      </c>
      <c r="J61" s="19" t="n">
        <f aca="false">COUNTA(G62:G64)</f>
        <v>1</v>
      </c>
      <c r="K61" s="17" t="s">
        <v>9</v>
      </c>
      <c r="L61" s="18"/>
      <c r="M61" s="18" t="s">
        <v>11</v>
      </c>
      <c r="N61" s="19" t="n">
        <f aca="false">COUNTA(K62:K64)</f>
        <v>0</v>
      </c>
      <c r="O61" s="17" t="s">
        <v>9</v>
      </c>
      <c r="P61" s="18"/>
      <c r="Q61" s="18" t="s">
        <v>11</v>
      </c>
      <c r="R61" s="19" t="n">
        <f aca="false">COUNTA(O62:O64)</f>
        <v>0</v>
      </c>
      <c r="S61" s="17"/>
      <c r="T61" s="18"/>
      <c r="U61" s="19" t="n">
        <f aca="false">+F61+J61+N61+R61</f>
        <v>1</v>
      </c>
    </row>
    <row r="62" customFormat="false" ht="13.5" hidden="false" customHeight="false" outlineLevel="0" collapsed="false">
      <c r="A62" s="15"/>
      <c r="B62" s="16"/>
      <c r="C62" s="20"/>
      <c r="D62" s="21"/>
      <c r="E62" s="22"/>
      <c r="F62" s="23"/>
      <c r="G62" s="20" t="s">
        <v>58</v>
      </c>
      <c r="H62" s="21" t="n">
        <v>0.75</v>
      </c>
      <c r="I62" s="22" t="n">
        <v>1050</v>
      </c>
      <c r="J62" s="23"/>
      <c r="K62" s="20"/>
      <c r="L62" s="21"/>
      <c r="M62" s="22"/>
      <c r="N62" s="23"/>
      <c r="O62" s="20"/>
      <c r="P62" s="21"/>
      <c r="Q62" s="22"/>
      <c r="R62" s="23"/>
      <c r="S62" s="20"/>
      <c r="T62" s="24"/>
      <c r="U62" s="25"/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2"/>
      <c r="E64" s="22"/>
      <c r="F64" s="23"/>
      <c r="G64" s="20"/>
      <c r="H64" s="22"/>
      <c r="I64" s="22"/>
      <c r="J64" s="23"/>
      <c r="K64" s="20"/>
      <c r="L64" s="22"/>
      <c r="M64" s="22"/>
      <c r="N64" s="23"/>
      <c r="O64" s="20"/>
      <c r="P64" s="22"/>
      <c r="Q64" s="22"/>
      <c r="R64" s="23"/>
      <c r="S64" s="20"/>
      <c r="T64" s="24"/>
      <c r="U64" s="25"/>
    </row>
    <row r="65" customFormat="false" ht="12.75" hidden="false" customHeight="false" outlineLevel="0" collapsed="false">
      <c r="A65" s="15"/>
      <c r="B65" s="16"/>
      <c r="C65" s="26" t="s">
        <v>19</v>
      </c>
      <c r="D65" s="27"/>
      <c r="E65" s="28" t="n">
        <f aca="false">SUM(E62:E64)</f>
        <v>0</v>
      </c>
      <c r="F65" s="29"/>
      <c r="G65" s="26" t="s">
        <v>19</v>
      </c>
      <c r="H65" s="27"/>
      <c r="I65" s="28" t="n">
        <f aca="false">SUM(I62:I64)</f>
        <v>1050</v>
      </c>
      <c r="J65" s="29"/>
      <c r="K65" s="26" t="s">
        <v>19</v>
      </c>
      <c r="L65" s="27"/>
      <c r="M65" s="28" t="n">
        <f aca="false">SUM(M62:M64)</f>
        <v>0</v>
      </c>
      <c r="N65" s="29"/>
      <c r="O65" s="26" t="s">
        <v>19</v>
      </c>
      <c r="P65" s="27"/>
      <c r="Q65" s="28" t="n">
        <f aca="false">SUM(Q62:Q64)</f>
        <v>0</v>
      </c>
      <c r="R65" s="29"/>
      <c r="S65" s="26" t="s">
        <v>7</v>
      </c>
      <c r="T65" s="28" t="n">
        <f aca="false">+E65+I65+M65+Q65</f>
        <v>1050</v>
      </c>
      <c r="U65" s="29"/>
    </row>
    <row r="66" customFormat="false" ht="16.5" hidden="false" customHeight="true" outlineLevel="0" collapsed="false">
      <c r="A66" s="15"/>
      <c r="B66" s="16" t="s">
        <v>59</v>
      </c>
      <c r="C66" s="17" t="s">
        <v>9</v>
      </c>
      <c r="D66" s="18"/>
      <c r="E66" s="18" t="s">
        <v>11</v>
      </c>
      <c r="F66" s="19" t="n">
        <f aca="false">COUNTA(C67:C69)</f>
        <v>0</v>
      </c>
      <c r="G66" s="17" t="s">
        <v>9</v>
      </c>
      <c r="H66" s="18"/>
      <c r="I66" s="18" t="s">
        <v>11</v>
      </c>
      <c r="J66" s="19" t="n">
        <f aca="false">COUNTA(G67:G69)</f>
        <v>0</v>
      </c>
      <c r="K66" s="17" t="s">
        <v>9</v>
      </c>
      <c r="L66" s="18"/>
      <c r="M66" s="18" t="s">
        <v>11</v>
      </c>
      <c r="N66" s="19" t="n">
        <f aca="false">COUNTA(K67:K69)</f>
        <v>0</v>
      </c>
      <c r="O66" s="17" t="s">
        <v>9</v>
      </c>
      <c r="P66" s="18"/>
      <c r="Q66" s="18" t="s">
        <v>11</v>
      </c>
      <c r="R66" s="19" t="n">
        <f aca="false">COUNTA(O67:O69)</f>
        <v>0</v>
      </c>
      <c r="S66" s="17"/>
      <c r="T66" s="18"/>
      <c r="U66" s="19" t="n">
        <f aca="false">+F66+J66+N66+R66</f>
        <v>0</v>
      </c>
    </row>
    <row r="67" customFormat="false" ht="13.5" hidden="false" customHeight="false" outlineLevel="0" collapsed="false">
      <c r="A67" s="15"/>
      <c r="B67" s="16"/>
      <c r="C67" s="20"/>
      <c r="D67" s="21"/>
      <c r="E67" s="22"/>
      <c r="F67" s="23"/>
      <c r="G67" s="20"/>
      <c r="H67" s="21"/>
      <c r="I67" s="22"/>
      <c r="J67" s="23"/>
      <c r="K67" s="20"/>
      <c r="L67" s="21"/>
      <c r="M67" s="22"/>
      <c r="N67" s="23"/>
      <c r="O67" s="20"/>
      <c r="P67" s="21"/>
      <c r="Q67" s="22"/>
      <c r="R67" s="23"/>
      <c r="S67" s="20"/>
      <c r="T67" s="24"/>
      <c r="U67" s="25"/>
    </row>
    <row r="68" customFormat="false" ht="13.5" hidden="false" customHeight="false" outlineLevel="0" collapsed="false">
      <c r="A68" s="15"/>
      <c r="B68" s="16"/>
      <c r="C68" s="20"/>
      <c r="D68" s="21"/>
      <c r="E68" s="22"/>
      <c r="F68" s="23"/>
      <c r="G68" s="20"/>
      <c r="H68" s="21"/>
      <c r="I68" s="22"/>
      <c r="J68" s="23"/>
      <c r="K68" s="20"/>
      <c r="L68" s="21"/>
      <c r="M68" s="22"/>
      <c r="N68" s="23"/>
      <c r="O68" s="20"/>
      <c r="P68" s="21"/>
      <c r="Q68" s="22"/>
      <c r="R68" s="23"/>
      <c r="S68" s="20"/>
      <c r="T68" s="24"/>
      <c r="U68" s="25"/>
    </row>
    <row r="69" customFormat="false" ht="13.5" hidden="false" customHeight="false" outlineLevel="0" collapsed="false">
      <c r="A69" s="15"/>
      <c r="B69" s="16"/>
      <c r="C69" s="20"/>
      <c r="D69" s="22"/>
      <c r="E69" s="22"/>
      <c r="F69" s="23"/>
      <c r="G69" s="20"/>
      <c r="H69" s="22"/>
      <c r="I69" s="22"/>
      <c r="J69" s="23"/>
      <c r="K69" s="20"/>
      <c r="L69" s="22"/>
      <c r="M69" s="22"/>
      <c r="N69" s="23"/>
      <c r="O69" s="20"/>
      <c r="P69" s="22"/>
      <c r="Q69" s="22"/>
      <c r="R69" s="23"/>
      <c r="S69" s="20"/>
      <c r="T69" s="24"/>
      <c r="U69" s="25"/>
    </row>
    <row r="70" customFormat="false" ht="12.75" hidden="false" customHeight="false" outlineLevel="0" collapsed="false">
      <c r="A70" s="15"/>
      <c r="B70" s="16"/>
      <c r="C70" s="26" t="s">
        <v>19</v>
      </c>
      <c r="D70" s="27"/>
      <c r="E70" s="28" t="n">
        <f aca="false">SUM(E67:E69)</f>
        <v>0</v>
      </c>
      <c r="F70" s="29"/>
      <c r="G70" s="26" t="s">
        <v>19</v>
      </c>
      <c r="H70" s="27"/>
      <c r="I70" s="28" t="n">
        <f aca="false">SUM(I67:I69)</f>
        <v>0</v>
      </c>
      <c r="J70" s="29"/>
      <c r="K70" s="26" t="s">
        <v>19</v>
      </c>
      <c r="L70" s="27"/>
      <c r="M70" s="28" t="n">
        <f aca="false">SUM(M67:M69)</f>
        <v>0</v>
      </c>
      <c r="N70" s="29"/>
      <c r="O70" s="26" t="s">
        <v>19</v>
      </c>
      <c r="P70" s="27"/>
      <c r="Q70" s="28" t="n">
        <f aca="false">SUM(Q67:Q69)</f>
        <v>0</v>
      </c>
      <c r="R70" s="29"/>
      <c r="S70" s="26" t="s">
        <v>7</v>
      </c>
      <c r="T70" s="28" t="n">
        <f aca="false">+E70+I70+M70+Q70</f>
        <v>0</v>
      </c>
      <c r="U70" s="29"/>
    </row>
    <row r="71" customFormat="false" ht="6.75" hidden="false" customHeight="true" outlineLevel="0" collapsed="false"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</row>
    <row r="72" customFormat="false" ht="12.75" hidden="false" customHeight="false" outlineLevel="0" collapsed="false">
      <c r="C72" s="26" t="s">
        <v>60</v>
      </c>
      <c r="D72" s="27"/>
      <c r="E72" s="28" t="n">
        <f aca="false">+E11+E27+E33+E42+E48+E70+E55+E60+E65</f>
        <v>78000</v>
      </c>
      <c r="F72" s="36" t="n">
        <f aca="false">+F6+F12+F28+F34+F43+F66+F49+F56+F61</f>
        <v>14</v>
      </c>
      <c r="G72" s="26" t="s">
        <v>60</v>
      </c>
      <c r="H72" s="27"/>
      <c r="I72" s="28" t="n">
        <f aca="false">+I11+I27+I33+I42+I48+I70+I55+I60+I65</f>
        <v>107100</v>
      </c>
      <c r="J72" s="36" t="n">
        <f aca="false">+J6+J12+J28+J34+J43+J66+J49+J56+J61</f>
        <v>18</v>
      </c>
      <c r="K72" s="26" t="s">
        <v>60</v>
      </c>
      <c r="L72" s="27"/>
      <c r="M72" s="28" t="n">
        <f aca="false">+M11+M27+M33+M42+M48+M70+M55+M60+M65</f>
        <v>2000</v>
      </c>
      <c r="N72" s="36" t="n">
        <f aca="false">+N6+N12+N28+N34+N43+N66+N49+N56+N61</f>
        <v>3</v>
      </c>
      <c r="O72" s="26" t="s">
        <v>60</v>
      </c>
      <c r="P72" s="27"/>
      <c r="Q72" s="28" t="n">
        <f aca="false">+Q11+Q27+Q33+Q42+Q48+Q70+Q55+Q60+Q65</f>
        <v>2800</v>
      </c>
      <c r="R72" s="36" t="n">
        <f aca="false">+R6+R12+R28+R34+R43+R66+R49+R56+R61</f>
        <v>2</v>
      </c>
      <c r="S72" s="26" t="s">
        <v>60</v>
      </c>
      <c r="T72" s="28" t="n">
        <f aca="false">+T11+T27+T33+T42+T48+T70+T55+T60+T65</f>
        <v>189900</v>
      </c>
      <c r="U72" s="36" t="n">
        <f aca="false">+U6+U12+U28+U34+U43+U66+U49+U56+U61</f>
        <v>37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7"/>
    <mergeCell ref="B12:B27"/>
    <mergeCell ref="A28:A33"/>
    <mergeCell ref="B28:B33"/>
    <mergeCell ref="A34:A42"/>
    <mergeCell ref="B34:B42"/>
    <mergeCell ref="A43:A48"/>
    <mergeCell ref="B43:B48"/>
    <mergeCell ref="A49:A55"/>
    <mergeCell ref="B49:B55"/>
    <mergeCell ref="A56:A60"/>
    <mergeCell ref="B56:B60"/>
    <mergeCell ref="A61:A65"/>
    <mergeCell ref="B61:B65"/>
    <mergeCell ref="A66:A70"/>
    <mergeCell ref="B66:B70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1.7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61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November 16,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'!B34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 t="s">
        <v>62</v>
      </c>
      <c r="J8" s="76"/>
      <c r="K8" s="77" t="n">
        <v>26</v>
      </c>
      <c r="L8" s="62"/>
      <c r="M8" s="70"/>
    </row>
    <row r="9" customFormat="false" ht="15" hidden="false" customHeight="true" outlineLevel="0" collapsed="false">
      <c r="A9" s="63"/>
      <c r="B9" s="63"/>
      <c r="C9" s="78"/>
      <c r="D9" s="73"/>
      <c r="E9" s="79"/>
      <c r="F9" s="62"/>
      <c r="G9" s="70"/>
      <c r="H9" s="71"/>
      <c r="I9" s="72"/>
      <c r="J9" s="73"/>
      <c r="K9" s="74"/>
      <c r="L9" s="62"/>
      <c r="M9" s="70"/>
    </row>
    <row r="10" customFormat="false" ht="15" hidden="false" customHeight="true" outlineLevel="0" collapsed="false">
      <c r="A10" s="63"/>
      <c r="B10" s="63"/>
      <c r="C10" s="80" t="s">
        <v>19</v>
      </c>
      <c r="D10" s="81"/>
      <c r="E10" s="82" t="n">
        <f aca="false">SUM(E8:E9)</f>
        <v>0</v>
      </c>
      <c r="F10" s="81"/>
      <c r="G10" s="83"/>
      <c r="H10" s="71"/>
      <c r="I10" s="78"/>
      <c r="J10" s="73"/>
      <c r="K10" s="79"/>
      <c r="L10" s="62"/>
      <c r="M10" s="70"/>
    </row>
    <row r="11" customFormat="false" ht="15" hidden="false" customHeight="true" outlineLevel="0" collapsed="false">
      <c r="A11" s="61"/>
      <c r="B11" s="61"/>
      <c r="I11" s="80" t="s">
        <v>19</v>
      </c>
      <c r="J11" s="81"/>
      <c r="K11" s="82" t="n">
        <f aca="false">SUM(K8:K10)</f>
        <v>26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63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6"/>
      <c r="E13" s="85" t="s">
        <v>11</v>
      </c>
      <c r="F13" s="86"/>
      <c r="G13" s="87"/>
      <c r="H13" s="71"/>
      <c r="I13" s="64" t="s">
        <v>64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5"/>
      <c r="D14" s="76"/>
      <c r="E14" s="74"/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5"/>
      <c r="D15" s="76"/>
      <c r="E15" s="74"/>
      <c r="F15" s="88"/>
      <c r="G15" s="89"/>
      <c r="H15" s="71"/>
      <c r="I15" s="75"/>
      <c r="J15" s="76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5"/>
      <c r="D16" s="76"/>
      <c r="E16" s="77"/>
      <c r="F16" s="88"/>
      <c r="G16" s="89"/>
      <c r="H16" s="71"/>
      <c r="I16" s="75"/>
      <c r="J16" s="76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5"/>
      <c r="D17" s="76"/>
      <c r="E17" s="77"/>
      <c r="F17" s="88"/>
      <c r="G17" s="89"/>
      <c r="H17" s="71"/>
      <c r="I17" s="75"/>
      <c r="J17" s="76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5"/>
      <c r="D18" s="76"/>
      <c r="E18" s="77"/>
      <c r="F18" s="88"/>
      <c r="G18" s="89"/>
      <c r="H18" s="71"/>
      <c r="I18" s="75"/>
      <c r="J18" s="76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5"/>
      <c r="D19" s="73"/>
      <c r="E19" s="74"/>
      <c r="F19" s="88"/>
      <c r="G19" s="89"/>
      <c r="H19" s="71"/>
      <c r="I19" s="75"/>
      <c r="J19" s="73"/>
      <c r="K19" s="74"/>
      <c r="L19" s="88"/>
      <c r="M19" s="89"/>
    </row>
    <row r="20" customFormat="false" ht="15" hidden="false" customHeight="true" outlineLevel="0" collapsed="false">
      <c r="A20" s="63"/>
      <c r="B20" s="63"/>
      <c r="C20" s="80" t="s">
        <v>19</v>
      </c>
      <c r="D20" s="81"/>
      <c r="E20" s="82" t="n">
        <f aca="false">SUM(E14:E19)</f>
        <v>0</v>
      </c>
      <c r="F20" s="81"/>
      <c r="G20" s="83"/>
      <c r="H20" s="71"/>
      <c r="I20" s="80" t="s">
        <v>19</v>
      </c>
      <c r="J20" s="81"/>
      <c r="K20" s="82" t="n">
        <f aca="false">SUM(K15:K19)</f>
        <v>0</v>
      </c>
      <c r="L20" s="81"/>
      <c r="M20" s="83"/>
    </row>
    <row r="21" customFormat="false" ht="15" hidden="false" customHeight="true" outlineLevel="0" collapsed="false">
      <c r="A21" s="63"/>
      <c r="B21" s="63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3"/>
      <c r="B22" s="63"/>
      <c r="C22" s="64" t="str">
        <f aca="false">+'Hotlist - Identified '!B28</f>
        <v>Emissions</v>
      </c>
      <c r="D22" s="65"/>
      <c r="E22" s="65"/>
      <c r="F22" s="65"/>
      <c r="G22" s="66"/>
      <c r="I22" s="64" t="str">
        <f aca="false">+'Hotlist - Identified '!B66</f>
        <v>Puerto Rico</v>
      </c>
      <c r="J22" s="65"/>
      <c r="K22" s="65"/>
      <c r="L22" s="65"/>
      <c r="M22" s="66"/>
    </row>
    <row r="23" customFormat="false" ht="15" hidden="false" customHeight="true" outlineLevel="0" collapsed="false">
      <c r="A23" s="61"/>
      <c r="B23" s="61"/>
      <c r="C23" s="67" t="s">
        <v>9</v>
      </c>
      <c r="D23" s="68"/>
      <c r="E23" s="69" t="s">
        <v>11</v>
      </c>
      <c r="F23" s="62"/>
      <c r="G23" s="70"/>
      <c r="H23" s="71"/>
      <c r="I23" s="67" t="s">
        <v>9</v>
      </c>
      <c r="J23" s="68"/>
      <c r="K23" s="69" t="s">
        <v>11</v>
      </c>
      <c r="L23" s="62"/>
      <c r="M23" s="70"/>
    </row>
    <row r="24" customFormat="false" ht="15" hidden="false" customHeight="true" outlineLevel="0" collapsed="false">
      <c r="A24" s="61"/>
      <c r="B24" s="61"/>
      <c r="C24" s="72"/>
      <c r="D24" s="73"/>
      <c r="E24" s="74"/>
      <c r="F24" s="62"/>
      <c r="G24" s="70"/>
      <c r="H24" s="71"/>
      <c r="I24" s="72"/>
      <c r="J24" s="73"/>
      <c r="K24" s="74"/>
      <c r="L24" s="62"/>
      <c r="M24" s="70"/>
    </row>
    <row r="25" customFormat="false" ht="15" hidden="false" customHeight="true" outlineLevel="0" collapsed="false">
      <c r="A25" s="63"/>
      <c r="B25" s="63"/>
      <c r="C25" s="78"/>
      <c r="D25" s="73"/>
      <c r="E25" s="79"/>
      <c r="F25" s="62"/>
      <c r="G25" s="70"/>
      <c r="H25" s="71"/>
      <c r="I25" s="78"/>
      <c r="J25" s="73"/>
      <c r="K25" s="79"/>
      <c r="L25" s="62"/>
      <c r="M25" s="70"/>
    </row>
    <row r="26" customFormat="false" ht="15" hidden="false" customHeight="true" outlineLevel="0" collapsed="false">
      <c r="A26" s="63"/>
      <c r="B26" s="63"/>
      <c r="C26" s="80" t="s">
        <v>19</v>
      </c>
      <c r="D26" s="81"/>
      <c r="E26" s="82" t="n">
        <f aca="false">SUM(E24:E25)</f>
        <v>0</v>
      </c>
      <c r="F26" s="81"/>
      <c r="G26" s="83"/>
      <c r="H26" s="71"/>
      <c r="I26" s="80" t="s">
        <v>19</v>
      </c>
      <c r="J26" s="81"/>
      <c r="K26" s="82" t="n">
        <f aca="false">SUM(K24:K25)</f>
        <v>0</v>
      </c>
      <c r="L26" s="81"/>
      <c r="M26" s="83"/>
    </row>
    <row r="27" customFormat="false" ht="15" hidden="false" customHeight="true" outlineLevel="0" collapsed="false">
      <c r="A27" s="63"/>
      <c r="B27" s="63"/>
      <c r="C27" s="37"/>
      <c r="E27" s="37"/>
      <c r="G27" s="37"/>
      <c r="H27" s="71"/>
    </row>
    <row r="28" customFormat="false" ht="15" hidden="false" customHeight="true" outlineLevel="0" collapsed="false">
      <c r="A28" s="63"/>
      <c r="B28" s="63"/>
      <c r="C28" s="37"/>
      <c r="E28" s="37"/>
      <c r="G28" s="37"/>
      <c r="H28" s="71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  <c r="I29" s="80" t="s">
        <v>65</v>
      </c>
      <c r="J29" s="81"/>
      <c r="K29" s="82" t="n">
        <f aca="false">+E10+E20+E26+K11+K20+K26</f>
        <v>26</v>
      </c>
      <c r="L29" s="81"/>
      <c r="M29" s="83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</row>
    <row r="32" customFormat="false" ht="15" hidden="false" customHeight="true" outlineLevel="0" collapsed="false">
      <c r="A32" s="63"/>
      <c r="B32" s="63"/>
      <c r="C32" s="92" t="str">
        <f aca="true">CELL("filename")</f>
        <v>'file:///mnt/12tb/@roms/datasets/enron/EDRM Enron Email Data Set v2 XML/filtered-attachments/xls/Global_Hot_List_1116.xls'#$Hotlist - Completed</v>
      </c>
      <c r="E32" s="37"/>
      <c r="G32" s="37"/>
      <c r="H32" s="71"/>
    </row>
    <row r="33" customFormat="false" ht="15" hidden="false" customHeight="true" outlineLevel="0" collapsed="false">
      <c r="A33" s="63"/>
      <c r="B33" s="63"/>
      <c r="C33" s="92" t="n">
        <f aca="true">NOW()</f>
        <v>45926.9235902068</v>
      </c>
      <c r="E33" s="37"/>
      <c r="G33" s="37"/>
      <c r="N33" s="38"/>
    </row>
    <row r="34" customFormat="false" ht="15" hidden="false" customHeight="true" outlineLevel="0" collapsed="false">
      <c r="A34" s="63"/>
      <c r="B34" s="63"/>
      <c r="E34" s="37"/>
      <c r="G34" s="37"/>
    </row>
    <row r="35" customFormat="false" ht="15" hidden="false" customHeight="true" outlineLevel="0" collapsed="false">
      <c r="A35" s="63"/>
      <c r="B35" s="63"/>
      <c r="E35" s="37"/>
      <c r="G35" s="37"/>
    </row>
    <row r="36" customFormat="false" ht="15" hidden="false" customHeight="true" outlineLevel="0" collapsed="false">
      <c r="A36" s="63"/>
      <c r="B36" s="63"/>
      <c r="E36" s="37"/>
      <c r="G36" s="37"/>
      <c r="N36" s="93"/>
    </row>
    <row r="37" customFormat="false" ht="15" hidden="false" customHeight="true" outlineLevel="0" collapsed="false">
      <c r="A37" s="63"/>
      <c r="B37" s="63"/>
      <c r="E37" s="37"/>
      <c r="G37" s="37"/>
      <c r="N37" s="38"/>
    </row>
    <row r="38" customFormat="false" ht="15" hidden="false" customHeight="true" outlineLevel="0" collapsed="false">
      <c r="A38" s="63"/>
      <c r="B38" s="63"/>
      <c r="N38" s="38"/>
    </row>
    <row r="39" customFormat="false" ht="15" hidden="false" customHeight="true" outlineLevel="0" collapsed="false">
      <c r="A39" s="63"/>
      <c r="B39" s="63"/>
      <c r="N39" s="38"/>
    </row>
    <row r="40" customFormat="false" ht="15" hidden="false" customHeight="true" outlineLevel="0" collapsed="false">
      <c r="A40" s="63"/>
      <c r="B40" s="63"/>
    </row>
    <row r="41" customFormat="false" ht="15" hidden="false" customHeight="true" outlineLevel="0" collapsed="false">
      <c r="A41" s="63"/>
      <c r="B41" s="63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1"/>
      <c r="B44" s="61"/>
    </row>
    <row r="45" customFormat="false" ht="15" hidden="false" customHeight="true" outlineLevel="0" collapsed="false">
      <c r="A45" s="63"/>
      <c r="B45" s="63"/>
      <c r="N45" s="38"/>
    </row>
    <row r="46" customFormat="false" ht="15" hidden="false" customHeight="true" outlineLevel="0" collapsed="false">
      <c r="A46" s="63"/>
      <c r="B46" s="63"/>
      <c r="H46" s="38"/>
    </row>
    <row r="47" customFormat="false" ht="15" hidden="false" customHeight="true" outlineLevel="0" collapsed="false">
      <c r="A47" s="63"/>
      <c r="B47" s="63"/>
      <c r="H47" s="38"/>
    </row>
    <row r="48" customFormat="false" ht="15" hidden="false" customHeight="true" outlineLevel="0" collapsed="false">
      <c r="A48" s="63"/>
      <c r="B48" s="63"/>
      <c r="H48" s="38"/>
      <c r="N48" s="93"/>
    </row>
    <row r="49" customFormat="false" ht="15" hidden="false" customHeight="true" outlineLevel="0" collapsed="false">
      <c r="A49" s="63"/>
      <c r="B49" s="63"/>
      <c r="N49" s="93"/>
    </row>
    <row r="50" customFormat="false" ht="15" hidden="false" customHeight="true" outlineLevel="0" collapsed="false">
      <c r="A50" s="63"/>
      <c r="B50" s="63"/>
    </row>
    <row r="51" customFormat="false" ht="15" hidden="false" customHeight="true" outlineLevel="0" collapsed="false">
      <c r="A51" s="63"/>
      <c r="B51" s="63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1"/>
      <c r="B53" s="61"/>
    </row>
    <row r="54" customFormat="false" ht="15" hidden="false" customHeight="true" outlineLevel="0" collapsed="false">
      <c r="A54" s="61"/>
      <c r="B54" s="61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1"/>
      <c r="B63" s="61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3"/>
      <c r="B65" s="63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  <c r="N73" s="94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2000-11-17T12:51:39Z</cp:lastPrinted>
  <cp:revision>0</cp:revision>
  <dc:subject/>
  <dc:title/>
</cp:coreProperties>
</file>