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'!$A$1:$U$70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<sst xmlns="http://schemas.openxmlformats.org/spreadsheetml/2006/main" count="202" uniqueCount="62">
  <si>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</si>
  <si>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</si>
  <si>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November 9,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</si>
  <si>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</si>
  <si>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</si>
  <si>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</si>
  <si>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</si>
  <si>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</si>
  <si>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</si>
  <si>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</si>
  <si>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%</t>
  </si>
  <si>
    <t xml:space="preserve">Value</t>
  </si>
  <si>
    <t xml:space="preserve">BP</t>
  </si>
  <si>
    <t xml:space="preserve">Enron Global Risk Markets</t>
  </si>
  <si>
    <t xml:space="preserve">Dow / Tosco</t>
  </si>
  <si>
    <t xml:space="preserve">Fu Bao</t>
  </si>
  <si>
    <t xml:space="preserve">Talisman Crude</t>
  </si>
  <si>
    <t xml:space="preserve">Peerless</t>
  </si>
  <si>
    <t xml:space="preserve">Envera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</si>
  <si>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</si>
  <si>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</si>
  <si>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</si>
  <si>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</si>
  <si>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DPR</t>
  </si>
  <si>
    <t xml:space="preserve">Cline-Panther</t>
  </si>
  <si>
    <t xml:space="preserve">M&amp;G UK</t>
  </si>
  <si>
    <t xml:space="preserve">British Energy - UK</t>
  </si>
  <si>
    <t xml:space="preserve">RR Marketing JV - USA</t>
  </si>
  <si>
    <t xml:space="preserve">Jupiter / Eagle Energy</t>
  </si>
  <si>
    <t xml:space="preserve">BEWAG - Germany</t>
  </si>
  <si>
    <t xml:space="preserve">Coellerici</t>
  </si>
  <si>
    <t xml:space="preserve">Project Springbok</t>
  </si>
  <si>
    <t xml:space="preserve">DRS</t>
  </si>
  <si>
    <t xml:space="preserve">ETOL-UK</t>
  </si>
  <si>
    <t xml:space="preserve">ENV - Germany</t>
  </si>
  <si>
    <t xml:space="preserve">Emissions</t>
  </si>
  <si>
    <t xml:space="preserve">CMS - Noxtech</t>
  </si>
  <si>
    <t xml:space="preserve">Weather</t>
  </si>
  <si>
    <t xml:space="preserve">SMUD</t>
  </si>
  <si>
    <t xml:space="preserve">Harvard Fund</t>
  </si>
  <si>
    <t xml:space="preserve">Idaho Power</t>
  </si>
  <si>
    <t xml:space="preserve">Conoco Propane Hedge</t>
  </si>
  <si>
    <t xml:space="preserve">Conoco Propane Products</t>
  </si>
  <si>
    <t xml:space="preserve">Caxton</t>
  </si>
  <si>
    <t xml:space="preserve">Global</t>
  </si>
  <si>
    <t xml:space="preserve">Risk Markets</t>
  </si>
  <si>
    <t xml:space="preserve">Project Mensa</t>
  </si>
  <si>
    <t xml:space="preserve">Project MI - 3</t>
  </si>
  <si>
    <t xml:space="preserve">Turbo Park</t>
  </si>
  <si>
    <t xml:space="preserve">Project Taft</t>
  </si>
  <si>
    <t xml:space="preserve">Transportation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</si>
  <si>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</si>
  <si>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</si>
  <si>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</si>
  <si>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</si>
  <si>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</si>
  <si>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TOTALS</t>
  </si>
  <si>
    <t xml:space="preserve">4Q00 DEALS COMPLETED</t>
  </si>
  <si>
    <t xml:space="preserve">Energy West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</si>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</sst>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1852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0.85"/>
    <col collapsed="false" customWidth="true" hidden="false" outlineLevel="0" max="21" min="21" style="2" width="6.56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13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3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1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7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0.4</v>
      </c>
      <c r="E7" s="22" t="n">
        <v>5000</v>
      </c>
      <c r="F7" s="23"/>
      <c r="G7" s="20" t="s">
        <v>13</v>
      </c>
      <c r="H7" s="21" t="n">
        <v>0.5</v>
      </c>
      <c r="I7" s="22" t="n">
        <v>900</v>
      </c>
      <c r="J7" s="23"/>
      <c r="K7" s="20" t="s">
        <v>14</v>
      </c>
      <c r="L7" s="21" t="n">
        <v>0.5</v>
      </c>
      <c r="M7" s="22" t="n">
        <v>2000</v>
      </c>
      <c r="N7" s="23"/>
      <c r="O7" s="20" t="s">
        <v>15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16</v>
      </c>
      <c r="D8" s="21" t="n">
        <v>0.65</v>
      </c>
      <c r="E8" s="22" t="n">
        <v>3000</v>
      </c>
      <c r="F8" s="23"/>
      <c r="G8" s="20" t="s">
        <v>17</v>
      </c>
      <c r="H8" s="21" t="n">
        <v>0.6</v>
      </c>
      <c r="I8" s="22" t="n">
        <v>500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 t="s">
        <v>18</v>
      </c>
      <c r="D9" s="21" t="n">
        <v>0.7</v>
      </c>
      <c r="E9" s="22" t="n">
        <v>2000</v>
      </c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19</v>
      </c>
      <c r="D11" s="27"/>
      <c r="E11" s="28" t="n">
        <f aca="false">SUM(E7:E10)</f>
        <v>10000</v>
      </c>
      <c r="F11" s="29"/>
      <c r="G11" s="26" t="s">
        <v>19</v>
      </c>
      <c r="H11" s="27"/>
      <c r="I11" s="28" t="n">
        <f aca="false">SUM(I7:I10)</f>
        <v>1400</v>
      </c>
      <c r="J11" s="29"/>
      <c r="K11" s="26" t="s">
        <v>19</v>
      </c>
      <c r="L11" s="27"/>
      <c r="M11" s="28" t="n">
        <f aca="false">SUM(M7:M10)</f>
        <v>2000</v>
      </c>
      <c r="N11" s="29"/>
      <c r="O11" s="26" t="s">
        <v>19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16200</v>
      </c>
      <c r="U11" s="29"/>
    </row>
    <row r="12" customFormat="false" ht="16.5" hidden="false" customHeight="false" outlineLevel="0" collapsed="false">
      <c r="A12" s="15" t="s">
        <v>20</v>
      </c>
      <c r="B12" s="16" t="s">
        <v>21</v>
      </c>
      <c r="C12" s="17" t="s">
        <v>9</v>
      </c>
      <c r="D12" s="18"/>
      <c r="E12" s="18" t="s">
        <v>11</v>
      </c>
      <c r="F12" s="19" t="n">
        <f aca="false">COUNTA(C13:C23)</f>
        <v>10</v>
      </c>
      <c r="G12" s="17" t="s">
        <v>9</v>
      </c>
      <c r="H12" s="18"/>
      <c r="I12" s="18" t="s">
        <v>11</v>
      </c>
      <c r="J12" s="19" t="n">
        <f aca="false">COUNTA(G13:G23)</f>
        <v>3</v>
      </c>
      <c r="K12" s="17" t="s">
        <v>9</v>
      </c>
      <c r="L12" s="18"/>
      <c r="M12" s="18" t="s">
        <v>11</v>
      </c>
      <c r="N12" s="19" t="n">
        <f aca="false">COUNTA(K13:K23)</f>
        <v>0</v>
      </c>
      <c r="O12" s="17" t="s">
        <v>9</v>
      </c>
      <c r="P12" s="18"/>
      <c r="Q12" s="18" t="s">
        <v>11</v>
      </c>
      <c r="R12" s="19" t="n">
        <f aca="false">COUNTA(O13:O23)</f>
        <v>0</v>
      </c>
      <c r="S12" s="17"/>
      <c r="T12" s="18"/>
      <c r="U12" s="19" t="n">
        <f aca="false">+F12+J12+N12+R12</f>
        <v>13</v>
      </c>
    </row>
    <row r="13" customFormat="false" ht="13.5" hidden="false" customHeight="false" outlineLevel="0" collapsed="false">
      <c r="A13" s="15"/>
      <c r="B13" s="16"/>
      <c r="C13" s="20" t="s">
        <v>22</v>
      </c>
      <c r="D13" s="21" t="n">
        <v>0.75</v>
      </c>
      <c r="E13" s="22" t="n">
        <v>25000</v>
      </c>
      <c r="F13" s="25"/>
      <c r="G13" s="20" t="s">
        <v>23</v>
      </c>
      <c r="H13" s="21"/>
      <c r="I13" s="22" t="n">
        <v>5000</v>
      </c>
      <c r="J13" s="25"/>
      <c r="K13" s="20"/>
      <c r="L13" s="21"/>
      <c r="M13" s="22"/>
      <c r="N13" s="25"/>
      <c r="O13" s="20"/>
      <c r="P13" s="21"/>
      <c r="Q13" s="22"/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24</v>
      </c>
      <c r="D14" s="21" t="n">
        <v>0.95</v>
      </c>
      <c r="E14" s="22" t="n">
        <v>7000</v>
      </c>
      <c r="F14" s="25"/>
      <c r="G14" s="20" t="s">
        <v>25</v>
      </c>
      <c r="H14" s="21" t="n">
        <v>0.7</v>
      </c>
      <c r="I14" s="22" t="n">
        <v>1000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26</v>
      </c>
      <c r="D15" s="21" t="n">
        <v>0.7</v>
      </c>
      <c r="E15" s="22" t="n">
        <v>5000</v>
      </c>
      <c r="F15" s="25"/>
      <c r="G15" s="20" t="s">
        <v>27</v>
      </c>
      <c r="H15" s="21"/>
      <c r="I15" s="22" t="n">
        <v>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30"/>
    </row>
    <row r="16" customFormat="false" ht="13.5" hidden="false" customHeight="false" outlineLevel="0" collapsed="false">
      <c r="A16" s="15"/>
      <c r="B16" s="16"/>
      <c r="C16" s="20" t="s">
        <v>28</v>
      </c>
      <c r="D16" s="21" t="n">
        <v>0.95</v>
      </c>
      <c r="E16" s="22" t="n">
        <v>5000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29</v>
      </c>
      <c r="D17" s="21" t="n">
        <v>0.9</v>
      </c>
      <c r="E17" s="22" t="n">
        <v>1000</v>
      </c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23"/>
    </row>
    <row r="18" customFormat="false" ht="13.5" hidden="false" customHeight="false" outlineLevel="0" collapsed="false">
      <c r="A18" s="15"/>
      <c r="B18" s="16"/>
      <c r="C18" s="20" t="s">
        <v>30</v>
      </c>
      <c r="D18" s="21" t="n">
        <v>0.75</v>
      </c>
      <c r="E18" s="22" t="n">
        <v>500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31</v>
      </c>
      <c r="D19" s="21" t="n">
        <v>0.9</v>
      </c>
      <c r="E19" s="22" t="n">
        <v>500</v>
      </c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31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32</v>
      </c>
      <c r="D20" s="21" t="n">
        <v>0.75</v>
      </c>
      <c r="E20" s="22" t="n">
        <v>500</v>
      </c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31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33</v>
      </c>
      <c r="D21" s="21" t="n">
        <v>0.95</v>
      </c>
      <c r="E21" s="22" t="n">
        <v>500</v>
      </c>
      <c r="F21" s="25"/>
      <c r="G21" s="20"/>
      <c r="H21" s="21"/>
      <c r="I21" s="22"/>
      <c r="J21" s="25"/>
      <c r="K21" s="20"/>
      <c r="L21" s="21"/>
      <c r="M21" s="22"/>
      <c r="N21" s="25"/>
      <c r="O21" s="20"/>
      <c r="P21" s="21"/>
      <c r="Q21" s="22"/>
      <c r="R21" s="25"/>
      <c r="S21" s="31"/>
      <c r="T21" s="22"/>
      <c r="U21" s="23"/>
    </row>
    <row r="22" customFormat="false" ht="13.5" hidden="false" customHeight="false" outlineLevel="0" collapsed="false">
      <c r="A22" s="15"/>
      <c r="B22" s="16"/>
      <c r="C22" s="20" t="s">
        <v>34</v>
      </c>
      <c r="D22" s="21" t="n">
        <v>0.95</v>
      </c>
      <c r="E22" s="22" t="n">
        <v>300</v>
      </c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31"/>
      <c r="T22" s="22"/>
      <c r="U22" s="23"/>
    </row>
    <row r="23" customFormat="false" ht="13.5" hidden="false" customHeight="false" outlineLevel="0" collapsed="false">
      <c r="A23" s="15"/>
      <c r="B23" s="16"/>
      <c r="C23" s="32"/>
      <c r="D23" s="33"/>
      <c r="E23" s="34"/>
      <c r="F23" s="25"/>
      <c r="G23" s="32"/>
      <c r="H23" s="33"/>
      <c r="I23" s="34"/>
      <c r="J23" s="25"/>
      <c r="K23" s="20"/>
      <c r="L23" s="33"/>
      <c r="M23" s="22"/>
      <c r="N23" s="25"/>
      <c r="O23" s="20"/>
      <c r="P23" s="33"/>
      <c r="Q23" s="22"/>
      <c r="R23" s="25"/>
      <c r="S23" s="31"/>
      <c r="T23" s="22"/>
      <c r="U23" s="23"/>
    </row>
    <row r="24" customFormat="false" ht="12.75" hidden="false" customHeight="false" outlineLevel="0" collapsed="false">
      <c r="A24" s="15"/>
      <c r="B24" s="16"/>
      <c r="C24" s="26" t="s">
        <v>19</v>
      </c>
      <c r="D24" s="27"/>
      <c r="E24" s="28" t="n">
        <f aca="false">SUM(E13:E23)</f>
        <v>45300</v>
      </c>
      <c r="F24" s="29"/>
      <c r="G24" s="26" t="s">
        <v>19</v>
      </c>
      <c r="H24" s="27"/>
      <c r="I24" s="28" t="n">
        <f aca="false">SUM(I13:I23)</f>
        <v>6000</v>
      </c>
      <c r="J24" s="29"/>
      <c r="K24" s="26" t="s">
        <v>19</v>
      </c>
      <c r="L24" s="27"/>
      <c r="M24" s="28" t="n">
        <f aca="false">SUM(M21:M23)</f>
        <v>0</v>
      </c>
      <c r="N24" s="29"/>
      <c r="O24" s="26" t="s">
        <v>19</v>
      </c>
      <c r="P24" s="27"/>
      <c r="Q24" s="28" t="n">
        <f aca="false">SUM(Q13:Q23)</f>
        <v>0</v>
      </c>
      <c r="R24" s="29"/>
      <c r="S24" s="26" t="s">
        <v>7</v>
      </c>
      <c r="T24" s="28" t="n">
        <f aca="false">+E24+I24+M24+Q24</f>
        <v>51300</v>
      </c>
      <c r="U24" s="29"/>
    </row>
    <row r="25" customFormat="false" ht="16.5" hidden="false" customHeight="false" outlineLevel="0" collapsed="false">
      <c r="A25" s="15"/>
      <c r="B25" s="16" t="s">
        <v>35</v>
      </c>
      <c r="C25" s="17" t="s">
        <v>9</v>
      </c>
      <c r="D25" s="18"/>
      <c r="E25" s="18" t="s">
        <v>11</v>
      </c>
      <c r="F25" s="19" t="n">
        <f aca="false">COUNTA(C26:C29)</f>
        <v>0</v>
      </c>
      <c r="G25" s="17" t="s">
        <v>9</v>
      </c>
      <c r="H25" s="18"/>
      <c r="I25" s="18" t="s">
        <v>11</v>
      </c>
      <c r="J25" s="19" t="n">
        <f aca="false">COUNTA(G26:G29)</f>
        <v>1</v>
      </c>
      <c r="K25" s="17" t="s">
        <v>9</v>
      </c>
      <c r="L25" s="18"/>
      <c r="M25" s="18" t="s">
        <v>11</v>
      </c>
      <c r="N25" s="19" t="n">
        <f aca="false">COUNTA(K26:K29)</f>
        <v>0</v>
      </c>
      <c r="O25" s="17" t="s">
        <v>9</v>
      </c>
      <c r="P25" s="18"/>
      <c r="Q25" s="18" t="s">
        <v>11</v>
      </c>
      <c r="R25" s="19" t="n">
        <f aca="false">COUNTA(O26:O29)</f>
        <v>0</v>
      </c>
      <c r="S25" s="17"/>
      <c r="T25" s="18"/>
      <c r="U25" s="19" t="n">
        <f aca="false">+F25+J25+N25+R25</f>
        <v>1</v>
      </c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 t="s">
        <v>36</v>
      </c>
      <c r="H26" s="21" t="n">
        <v>0.25</v>
      </c>
      <c r="I26" s="22" t="n">
        <v>30000</v>
      </c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1"/>
      <c r="E27" s="22"/>
      <c r="F27" s="23"/>
      <c r="G27" s="20"/>
      <c r="H27" s="21"/>
      <c r="I27" s="22"/>
      <c r="J27" s="23"/>
      <c r="K27" s="20"/>
      <c r="L27" s="21"/>
      <c r="M27" s="22"/>
      <c r="N27" s="23"/>
      <c r="O27" s="20"/>
      <c r="P27" s="21"/>
      <c r="Q27" s="22"/>
      <c r="R27" s="23"/>
      <c r="S27" s="20"/>
      <c r="T27" s="24"/>
      <c r="U27" s="25"/>
    </row>
    <row r="28" customFormat="false" ht="13.5" hidden="false" customHeight="false" outlineLevel="0" collapsed="false">
      <c r="A28" s="15"/>
      <c r="B28" s="16"/>
      <c r="C28" s="20"/>
      <c r="D28" s="21"/>
      <c r="E28" s="22"/>
      <c r="F28" s="23"/>
      <c r="G28" s="20"/>
      <c r="H28" s="21"/>
      <c r="I28" s="22"/>
      <c r="J28" s="23"/>
      <c r="K28" s="20"/>
      <c r="L28" s="21"/>
      <c r="M28" s="22"/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/>
      <c r="D29" s="22"/>
      <c r="E29" s="22"/>
      <c r="F29" s="23"/>
      <c r="G29" s="20"/>
      <c r="H29" s="22"/>
      <c r="I29" s="22"/>
      <c r="J29" s="23"/>
      <c r="K29" s="20"/>
      <c r="L29" s="22"/>
      <c r="M29" s="22"/>
      <c r="N29" s="23"/>
      <c r="O29" s="20"/>
      <c r="P29" s="22"/>
      <c r="Q29" s="22"/>
      <c r="R29" s="23"/>
      <c r="S29" s="20"/>
      <c r="T29" s="24"/>
      <c r="U29" s="25"/>
    </row>
    <row r="30" customFormat="false" ht="12.75" hidden="false" customHeight="false" outlineLevel="0" collapsed="false">
      <c r="A30" s="15"/>
      <c r="B30" s="16"/>
      <c r="C30" s="26" t="s">
        <v>19</v>
      </c>
      <c r="D30" s="27"/>
      <c r="E30" s="28" t="n">
        <f aca="false">SUM(E26:E29)</f>
        <v>0</v>
      </c>
      <c r="F30" s="29"/>
      <c r="G30" s="26" t="s">
        <v>19</v>
      </c>
      <c r="H30" s="27"/>
      <c r="I30" s="28" t="n">
        <f aca="false">SUM(I26:I29)</f>
        <v>30000</v>
      </c>
      <c r="J30" s="29"/>
      <c r="K30" s="26" t="s">
        <v>19</v>
      </c>
      <c r="L30" s="27"/>
      <c r="M30" s="28" t="n">
        <f aca="false">SUM(M26:M29)</f>
        <v>0</v>
      </c>
      <c r="N30" s="29"/>
      <c r="O30" s="26" t="s">
        <v>19</v>
      </c>
      <c r="P30" s="27"/>
      <c r="Q30" s="28" t="n">
        <f aca="false">SUM(Q26:Q29)</f>
        <v>0</v>
      </c>
      <c r="R30" s="29"/>
      <c r="S30" s="26" t="s">
        <v>7</v>
      </c>
      <c r="T30" s="28" t="n">
        <f aca="false">+E30+I30+M30+Q30</f>
        <v>30000</v>
      </c>
      <c r="U30" s="29"/>
    </row>
    <row r="31" customFormat="false" ht="16.5" hidden="false" customHeight="false" outlineLevel="0" collapsed="false">
      <c r="A31" s="15"/>
      <c r="B31" s="16" t="s">
        <v>37</v>
      </c>
      <c r="C31" s="17" t="s">
        <v>9</v>
      </c>
      <c r="D31" s="18"/>
      <c r="E31" s="18" t="s">
        <v>11</v>
      </c>
      <c r="F31" s="19" t="n">
        <f aca="false">COUNTA(C32:C37)</f>
        <v>1</v>
      </c>
      <c r="G31" s="17" t="s">
        <v>9</v>
      </c>
      <c r="H31" s="18"/>
      <c r="I31" s="18" t="s">
        <v>11</v>
      </c>
      <c r="J31" s="19" t="n">
        <f aca="false">COUNTA(G32:G37)</f>
        <v>4</v>
      </c>
      <c r="K31" s="17" t="s">
        <v>9</v>
      </c>
      <c r="L31" s="18"/>
      <c r="M31" s="18" t="s">
        <v>11</v>
      </c>
      <c r="N31" s="19" t="n">
        <f aca="false">COUNTA(K32:K37)</f>
        <v>1</v>
      </c>
      <c r="O31" s="17" t="s">
        <v>9</v>
      </c>
      <c r="P31" s="18"/>
      <c r="Q31" s="18" t="s">
        <v>11</v>
      </c>
      <c r="R31" s="19" t="n">
        <f aca="false">COUNTA(O32:O37)</f>
        <v>0</v>
      </c>
      <c r="S31" s="17"/>
      <c r="T31" s="18"/>
      <c r="U31" s="19" t="n">
        <f aca="false">+F31+J31+N31+R31</f>
        <v>6</v>
      </c>
    </row>
    <row r="32" customFormat="false" ht="13.5" hidden="false" customHeight="false" outlineLevel="0" collapsed="false">
      <c r="A32" s="15"/>
      <c r="B32" s="16"/>
      <c r="C32" s="20" t="s">
        <v>38</v>
      </c>
      <c r="D32" s="21" t="n">
        <v>0.9</v>
      </c>
      <c r="E32" s="22" t="n">
        <v>500</v>
      </c>
      <c r="F32" s="23"/>
      <c r="G32" s="20" t="s">
        <v>39</v>
      </c>
      <c r="H32" s="21" t="n">
        <v>0.4</v>
      </c>
      <c r="I32" s="22" t="n">
        <v>250</v>
      </c>
      <c r="J32" s="23"/>
      <c r="K32" s="20" t="s">
        <v>40</v>
      </c>
      <c r="L32" s="21" t="n">
        <v>0.25</v>
      </c>
      <c r="M32" s="22" t="n">
        <v>200</v>
      </c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/>
      <c r="D33" s="21"/>
      <c r="E33" s="22"/>
      <c r="F33" s="23"/>
      <c r="G33" s="20" t="s">
        <v>41</v>
      </c>
      <c r="H33" s="21" t="n">
        <v>0.5</v>
      </c>
      <c r="I33" s="22" t="n">
        <v>100</v>
      </c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/>
      <c r="D34" s="21"/>
      <c r="E34" s="22"/>
      <c r="F34" s="23"/>
      <c r="G34" s="20" t="s">
        <v>42</v>
      </c>
      <c r="H34" s="21" t="n">
        <v>0.3</v>
      </c>
      <c r="I34" s="22" t="n">
        <v>100</v>
      </c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31"/>
      <c r="D35" s="21"/>
      <c r="E35" s="22"/>
      <c r="F35" s="23"/>
      <c r="G35" s="20" t="s">
        <v>43</v>
      </c>
      <c r="H35" s="21" t="n">
        <v>0.5</v>
      </c>
      <c r="I35" s="22" t="n">
        <v>50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1"/>
      <c r="E36" s="22"/>
      <c r="F36" s="23"/>
      <c r="G36" s="20"/>
      <c r="H36" s="21"/>
      <c r="I36" s="22"/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/>
      <c r="D37" s="22"/>
      <c r="E37" s="22"/>
      <c r="F37" s="23"/>
      <c r="G37" s="20"/>
      <c r="H37" s="22"/>
      <c r="I37" s="22"/>
      <c r="J37" s="23"/>
      <c r="K37" s="20"/>
      <c r="L37" s="22"/>
      <c r="M37" s="22"/>
      <c r="N37" s="23"/>
      <c r="O37" s="20"/>
      <c r="P37" s="22"/>
      <c r="Q37" s="22"/>
      <c r="R37" s="23"/>
      <c r="S37" s="20"/>
      <c r="T37" s="24"/>
      <c r="U37" s="25"/>
    </row>
    <row r="38" customFormat="false" ht="12.75" hidden="false" customHeight="false" outlineLevel="0" collapsed="false">
      <c r="A38" s="15"/>
      <c r="B38" s="16"/>
      <c r="C38" s="26" t="s">
        <v>19</v>
      </c>
      <c r="D38" s="27"/>
      <c r="E38" s="28" t="n">
        <f aca="false">SUM(E32:E37)</f>
        <v>500</v>
      </c>
      <c r="F38" s="29"/>
      <c r="G38" s="26" t="s">
        <v>19</v>
      </c>
      <c r="H38" s="27"/>
      <c r="I38" s="28" t="n">
        <f aca="false">SUM(I32:I37)</f>
        <v>500</v>
      </c>
      <c r="J38" s="29"/>
      <c r="K38" s="26" t="s">
        <v>19</v>
      </c>
      <c r="L38" s="27"/>
      <c r="M38" s="28" t="n">
        <f aca="false">SUM(M34:M37)</f>
        <v>0</v>
      </c>
      <c r="N38" s="29"/>
      <c r="O38" s="26" t="s">
        <v>19</v>
      </c>
      <c r="P38" s="27"/>
      <c r="Q38" s="28" t="n">
        <f aca="false">SUM(Q32:Q37)</f>
        <v>0</v>
      </c>
      <c r="R38" s="29"/>
      <c r="S38" s="26" t="s">
        <v>7</v>
      </c>
      <c r="T38" s="28" t="n">
        <f aca="false">+E38+I38+M38+Q38</f>
        <v>1000</v>
      </c>
      <c r="U38" s="29"/>
    </row>
    <row r="39" customFormat="false" ht="16.5" hidden="false" customHeight="false" outlineLevel="0" collapsed="false">
      <c r="A39" s="15" t="s">
        <v>44</v>
      </c>
      <c r="B39" s="16" t="s">
        <v>45</v>
      </c>
      <c r="C39" s="17" t="s">
        <v>9</v>
      </c>
      <c r="D39" s="18"/>
      <c r="E39" s="18" t="s">
        <v>11</v>
      </c>
      <c r="F39" s="19" t="n">
        <f aca="false">COUNTA(C40:C43)</f>
        <v>2</v>
      </c>
      <c r="G39" s="17" t="s">
        <v>9</v>
      </c>
      <c r="H39" s="18"/>
      <c r="I39" s="18" t="s">
        <v>11</v>
      </c>
      <c r="J39" s="19" t="n">
        <f aca="false">COUNTA(G40:G43)</f>
        <v>2</v>
      </c>
      <c r="K39" s="17" t="s">
        <v>9</v>
      </c>
      <c r="L39" s="18"/>
      <c r="M39" s="18" t="s">
        <v>11</v>
      </c>
      <c r="N39" s="19" t="n">
        <f aca="false">COUNTA(K40:K43)</f>
        <v>0</v>
      </c>
      <c r="O39" s="17" t="s">
        <v>9</v>
      </c>
      <c r="P39" s="18"/>
      <c r="Q39" s="18" t="s">
        <v>11</v>
      </c>
      <c r="R39" s="19" t="n">
        <f aca="false">COUNTA(O40:O43)</f>
        <v>0</v>
      </c>
      <c r="S39" s="17"/>
      <c r="T39" s="18"/>
      <c r="U39" s="19" t="n">
        <f aca="false">+F39+J39+N39+R39</f>
        <v>4</v>
      </c>
    </row>
    <row r="40" customFormat="false" ht="13.5" hidden="false" customHeight="false" outlineLevel="0" collapsed="false">
      <c r="A40" s="15"/>
      <c r="B40" s="16"/>
      <c r="C40" s="20" t="s">
        <v>46</v>
      </c>
      <c r="D40" s="21" t="n">
        <v>0.5</v>
      </c>
      <c r="E40" s="22" t="n">
        <v>9000</v>
      </c>
      <c r="F40" s="23"/>
      <c r="G40" s="20" t="s">
        <v>47</v>
      </c>
      <c r="H40" s="21" t="n">
        <v>0.75</v>
      </c>
      <c r="I40" s="22" t="n">
        <v>15000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 t="s">
        <v>48</v>
      </c>
      <c r="D41" s="21" t="n">
        <v>0.9</v>
      </c>
      <c r="E41" s="22"/>
      <c r="F41" s="23"/>
      <c r="G41" s="20" t="s">
        <v>49</v>
      </c>
      <c r="H41" s="21" t="n">
        <v>0.3</v>
      </c>
      <c r="I41" s="22" t="n">
        <v>10000</v>
      </c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1"/>
      <c r="E42" s="22"/>
      <c r="F42" s="23"/>
      <c r="G42" s="20"/>
      <c r="H42" s="21"/>
      <c r="I42" s="22"/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/>
      <c r="D43" s="22"/>
      <c r="E43" s="22"/>
      <c r="F43" s="23"/>
      <c r="G43" s="20"/>
      <c r="H43" s="22"/>
      <c r="I43" s="22"/>
      <c r="J43" s="23"/>
      <c r="K43" s="20"/>
      <c r="L43" s="22"/>
      <c r="M43" s="22"/>
      <c r="N43" s="23"/>
      <c r="O43" s="20"/>
      <c r="P43" s="22"/>
      <c r="Q43" s="22"/>
      <c r="R43" s="23"/>
      <c r="S43" s="20"/>
      <c r="T43" s="24"/>
      <c r="U43" s="25"/>
    </row>
    <row r="44" customFormat="false" ht="12.75" hidden="false" customHeight="false" outlineLevel="0" collapsed="false">
      <c r="A44" s="15"/>
      <c r="B44" s="16"/>
      <c r="C44" s="26" t="s">
        <v>19</v>
      </c>
      <c r="D44" s="27"/>
      <c r="E44" s="28" t="n">
        <f aca="false">SUM(E40:E43)</f>
        <v>9000</v>
      </c>
      <c r="F44" s="29"/>
      <c r="G44" s="26" t="s">
        <v>19</v>
      </c>
      <c r="H44" s="27"/>
      <c r="I44" s="28" t="n">
        <f aca="false">SUM(I40:I43)</f>
        <v>25000</v>
      </c>
      <c r="J44" s="29"/>
      <c r="K44" s="26" t="s">
        <v>19</v>
      </c>
      <c r="L44" s="27"/>
      <c r="M44" s="28" t="n">
        <f aca="false">SUM(M40:M43)</f>
        <v>0</v>
      </c>
      <c r="N44" s="29"/>
      <c r="O44" s="26" t="s">
        <v>19</v>
      </c>
      <c r="P44" s="27"/>
      <c r="Q44" s="28" t="n">
        <f aca="false">SUM(Q40:Q43)</f>
        <v>0</v>
      </c>
      <c r="R44" s="29"/>
      <c r="S44" s="26" t="s">
        <v>7</v>
      </c>
      <c r="T44" s="28" t="n">
        <f aca="false">+E44+I44+M44+Q44</f>
        <v>34000</v>
      </c>
      <c r="U44" s="29"/>
    </row>
    <row r="45" customFormat="false" ht="16.5" hidden="false" customHeight="true" outlineLevel="0" collapsed="false">
      <c r="A45" s="15"/>
      <c r="B45" s="16" t="s">
        <v>50</v>
      </c>
      <c r="C45" s="17" t="s">
        <v>9</v>
      </c>
      <c r="D45" s="18"/>
      <c r="E45" s="18" t="s">
        <v>11</v>
      </c>
      <c r="F45" s="19" t="n">
        <f aca="false">COUNTA(C46:C50)</f>
        <v>0</v>
      </c>
      <c r="G45" s="17" t="s">
        <v>9</v>
      </c>
      <c r="H45" s="18"/>
      <c r="I45" s="18" t="s">
        <v>11</v>
      </c>
      <c r="J45" s="19" t="n">
        <f aca="false">COUNTA(G46:G50)</f>
        <v>0</v>
      </c>
      <c r="K45" s="17" t="s">
        <v>9</v>
      </c>
      <c r="L45" s="18"/>
      <c r="M45" s="18" t="s">
        <v>11</v>
      </c>
      <c r="N45" s="19" t="n">
        <f aca="false">COUNTA(K46:K50)</f>
        <v>0</v>
      </c>
      <c r="O45" s="17" t="s">
        <v>9</v>
      </c>
      <c r="P45" s="18"/>
      <c r="Q45" s="18" t="s">
        <v>11</v>
      </c>
      <c r="R45" s="19" t="n">
        <f aca="false">COUNTA(O46:O50)</f>
        <v>0</v>
      </c>
      <c r="S45" s="17"/>
      <c r="T45" s="18"/>
      <c r="U45" s="19" t="n">
        <f aca="false">+F45+J45+N45+R45</f>
        <v>0</v>
      </c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1"/>
      <c r="E49" s="22"/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/>
      <c r="D50" s="22"/>
      <c r="E50" s="22"/>
      <c r="F50" s="23"/>
      <c r="G50" s="20"/>
      <c r="H50" s="22"/>
      <c r="I50" s="22"/>
      <c r="J50" s="23"/>
      <c r="K50" s="20"/>
      <c r="L50" s="22"/>
      <c r="M50" s="22"/>
      <c r="N50" s="23"/>
      <c r="O50" s="20"/>
      <c r="P50" s="22"/>
      <c r="Q50" s="22"/>
      <c r="R50" s="23"/>
      <c r="S50" s="20"/>
      <c r="T50" s="24"/>
      <c r="U50" s="25"/>
    </row>
    <row r="51" customFormat="false" ht="12.75" hidden="false" customHeight="false" outlineLevel="0" collapsed="false">
      <c r="A51" s="15"/>
      <c r="B51" s="16"/>
      <c r="C51" s="26" t="s">
        <v>19</v>
      </c>
      <c r="D51" s="27"/>
      <c r="E51" s="28" t="n">
        <f aca="false">SUM(E46:E50)</f>
        <v>0</v>
      </c>
      <c r="F51" s="29"/>
      <c r="G51" s="26" t="s">
        <v>19</v>
      </c>
      <c r="H51" s="27"/>
      <c r="I51" s="28" t="n">
        <f aca="false">SUM(I46:I50)</f>
        <v>0</v>
      </c>
      <c r="J51" s="29"/>
      <c r="K51" s="26" t="s">
        <v>19</v>
      </c>
      <c r="L51" s="27"/>
      <c r="M51" s="28" t="n">
        <f aca="false">SUM(M46:M50)</f>
        <v>0</v>
      </c>
      <c r="N51" s="29"/>
      <c r="O51" s="26" t="s">
        <v>19</v>
      </c>
      <c r="P51" s="27"/>
      <c r="Q51" s="28" t="n">
        <f aca="false">SUM(Q46:Q50)</f>
        <v>0</v>
      </c>
      <c r="R51" s="29"/>
      <c r="S51" s="26" t="s">
        <v>7</v>
      </c>
      <c r="T51" s="28" t="n">
        <f aca="false">+E51+I51+M51+Q51</f>
        <v>0</v>
      </c>
      <c r="U51" s="29"/>
    </row>
    <row r="52" customFormat="false" ht="16.5" hidden="false" customHeight="true" outlineLevel="0" collapsed="false">
      <c r="A52" s="15"/>
      <c r="B52" s="16" t="s">
        <v>51</v>
      </c>
      <c r="C52" s="17" t="s">
        <v>9</v>
      </c>
      <c r="D52" s="18"/>
      <c r="E52" s="18" t="s">
        <v>11</v>
      </c>
      <c r="F52" s="19" t="n">
        <f aca="false">COUNTA(C53:C55)</f>
        <v>0</v>
      </c>
      <c r="G52" s="17" t="s">
        <v>9</v>
      </c>
      <c r="H52" s="18"/>
      <c r="I52" s="18" t="s">
        <v>11</v>
      </c>
      <c r="J52" s="19" t="n">
        <f aca="false">COUNTA(G53:G55)</f>
        <v>1</v>
      </c>
      <c r="K52" s="17" t="s">
        <v>9</v>
      </c>
      <c r="L52" s="18"/>
      <c r="M52" s="18" t="s">
        <v>11</v>
      </c>
      <c r="N52" s="19" t="n">
        <f aca="false">COUNTA(K53:K55)</f>
        <v>0</v>
      </c>
      <c r="O52" s="17" t="s">
        <v>9</v>
      </c>
      <c r="P52" s="18"/>
      <c r="Q52" s="18" t="s">
        <v>11</v>
      </c>
      <c r="R52" s="19" t="n">
        <f aca="false">COUNTA(O53:O55)</f>
        <v>0</v>
      </c>
      <c r="S52" s="17"/>
      <c r="T52" s="18"/>
      <c r="U52" s="19" t="n">
        <f aca="false">+F52+J52+N52+R52</f>
        <v>1</v>
      </c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 t="s">
        <v>52</v>
      </c>
      <c r="H53" s="21" t="n">
        <v>0.9</v>
      </c>
      <c r="I53" s="22" t="n">
        <v>1125</v>
      </c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3"/>
      <c r="G54" s="20"/>
      <c r="H54" s="21"/>
      <c r="I54" s="22"/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/>
      <c r="D55" s="22"/>
      <c r="E55" s="22"/>
      <c r="F55" s="23"/>
      <c r="G55" s="20"/>
      <c r="H55" s="22"/>
      <c r="I55" s="22"/>
      <c r="J55" s="23"/>
      <c r="K55" s="20"/>
      <c r="L55" s="22"/>
      <c r="M55" s="22"/>
      <c r="N55" s="23"/>
      <c r="O55" s="20"/>
      <c r="P55" s="22"/>
      <c r="Q55" s="22"/>
      <c r="R55" s="23"/>
      <c r="S55" s="20"/>
      <c r="T55" s="24"/>
      <c r="U55" s="25"/>
    </row>
    <row r="56" customFormat="false" ht="12.75" hidden="false" customHeight="false" outlineLevel="0" collapsed="false">
      <c r="A56" s="15"/>
      <c r="B56" s="16"/>
      <c r="C56" s="26" t="s">
        <v>19</v>
      </c>
      <c r="D56" s="27"/>
      <c r="E56" s="28" t="n">
        <f aca="false">SUM(E53:E55)</f>
        <v>0</v>
      </c>
      <c r="F56" s="29"/>
      <c r="G56" s="26" t="s">
        <v>19</v>
      </c>
      <c r="H56" s="27"/>
      <c r="I56" s="28" t="n">
        <f aca="false">SUM(I53:I55)</f>
        <v>1125</v>
      </c>
      <c r="J56" s="29"/>
      <c r="K56" s="26" t="s">
        <v>19</v>
      </c>
      <c r="L56" s="27"/>
      <c r="M56" s="28" t="n">
        <f aca="false">SUM(M53:M55)</f>
        <v>0</v>
      </c>
      <c r="N56" s="29"/>
      <c r="O56" s="26" t="s">
        <v>19</v>
      </c>
      <c r="P56" s="27"/>
      <c r="Q56" s="28" t="n">
        <f aca="false">SUM(Q53:Q55)</f>
        <v>0</v>
      </c>
      <c r="R56" s="29"/>
      <c r="S56" s="26" t="s">
        <v>7</v>
      </c>
      <c r="T56" s="28" t="n">
        <f aca="false">+E56+I56+M56+Q56</f>
        <v>1125</v>
      </c>
      <c r="U56" s="29"/>
    </row>
    <row r="57" customFormat="false" ht="16.5" hidden="false" customHeight="true" outlineLevel="0" collapsed="false">
      <c r="A57" s="15"/>
      <c r="B57" s="16" t="s">
        <v>53</v>
      </c>
      <c r="C57" s="17" t="s">
        <v>9</v>
      </c>
      <c r="D57" s="18"/>
      <c r="E57" s="18" t="s">
        <v>11</v>
      </c>
      <c r="F57" s="19" t="n">
        <f aca="false">COUNTA(C58:C60)</f>
        <v>0</v>
      </c>
      <c r="G57" s="17" t="s">
        <v>9</v>
      </c>
      <c r="H57" s="18"/>
      <c r="I57" s="18" t="s">
        <v>11</v>
      </c>
      <c r="J57" s="19" t="n">
        <f aca="false">COUNTA(G58:G60)</f>
        <v>1</v>
      </c>
      <c r="K57" s="17" t="s">
        <v>9</v>
      </c>
      <c r="L57" s="18"/>
      <c r="M57" s="18" t="s">
        <v>11</v>
      </c>
      <c r="N57" s="19" t="n">
        <f aca="false">COUNTA(K58:K60)</f>
        <v>0</v>
      </c>
      <c r="O57" s="17" t="s">
        <v>9</v>
      </c>
      <c r="P57" s="18"/>
      <c r="Q57" s="18" t="s">
        <v>11</v>
      </c>
      <c r="R57" s="19" t="n">
        <f aca="false">COUNTA(O58:O60)</f>
        <v>0</v>
      </c>
      <c r="S57" s="17"/>
      <c r="T57" s="18"/>
      <c r="U57" s="19" t="n">
        <f aca="false">+F57+J57+N57+R57</f>
        <v>1</v>
      </c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 t="s">
        <v>54</v>
      </c>
      <c r="H58" s="21" t="n">
        <v>0.75</v>
      </c>
      <c r="I58" s="22" t="n">
        <v>1050</v>
      </c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3"/>
      <c r="G59" s="20"/>
      <c r="H59" s="21"/>
      <c r="I59" s="22"/>
      <c r="J59" s="23"/>
      <c r="K59" s="20"/>
      <c r="L59" s="21"/>
      <c r="M59" s="22"/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6" t="s">
        <v>19</v>
      </c>
      <c r="D61" s="27"/>
      <c r="E61" s="28" t="n">
        <f aca="false">SUM(E58:E60)</f>
        <v>0</v>
      </c>
      <c r="F61" s="29"/>
      <c r="G61" s="26" t="s">
        <v>19</v>
      </c>
      <c r="H61" s="27"/>
      <c r="I61" s="28" t="n">
        <f aca="false">SUM(I58:I60)</f>
        <v>1050</v>
      </c>
      <c r="J61" s="29"/>
      <c r="K61" s="26" t="s">
        <v>19</v>
      </c>
      <c r="L61" s="27"/>
      <c r="M61" s="28" t="n">
        <f aca="false">SUM(M58:M60)</f>
        <v>0</v>
      </c>
      <c r="N61" s="29"/>
      <c r="O61" s="26" t="s">
        <v>19</v>
      </c>
      <c r="P61" s="27"/>
      <c r="Q61" s="28" t="n">
        <f aca="false">SUM(Q58:Q60)</f>
        <v>0</v>
      </c>
      <c r="R61" s="29"/>
      <c r="S61" s="26" t="s">
        <v>7</v>
      </c>
      <c r="T61" s="28" t="n">
        <f aca="false">+E61+I61+M61+Q61</f>
        <v>1050</v>
      </c>
      <c r="U61" s="29"/>
    </row>
    <row r="62" customFormat="false" ht="16.5" hidden="false" customHeight="true" outlineLevel="0" collapsed="false">
      <c r="A62" s="15"/>
      <c r="B62" s="16" t="s">
        <v>55</v>
      </c>
      <c r="C62" s="17" t="s">
        <v>9</v>
      </c>
      <c r="D62" s="18"/>
      <c r="E62" s="18" t="s">
        <v>11</v>
      </c>
      <c r="F62" s="19" t="n">
        <f aca="false">COUNTA(C63:C65)</f>
        <v>0</v>
      </c>
      <c r="G62" s="17" t="s">
        <v>9</v>
      </c>
      <c r="H62" s="18"/>
      <c r="I62" s="18" t="s">
        <v>11</v>
      </c>
      <c r="J62" s="19" t="n">
        <f aca="false">COUNTA(G63:G65)</f>
        <v>0</v>
      </c>
      <c r="K62" s="17" t="s">
        <v>9</v>
      </c>
      <c r="L62" s="18"/>
      <c r="M62" s="18" t="s">
        <v>11</v>
      </c>
      <c r="N62" s="19" t="n">
        <f aca="false">COUNTA(K63:K65)</f>
        <v>0</v>
      </c>
      <c r="O62" s="17" t="s">
        <v>9</v>
      </c>
      <c r="P62" s="18"/>
      <c r="Q62" s="18" t="s">
        <v>11</v>
      </c>
      <c r="R62" s="19" t="n">
        <f aca="false">COUNTA(O63:O65)</f>
        <v>0</v>
      </c>
      <c r="S62" s="17"/>
      <c r="T62" s="18"/>
      <c r="U62" s="19" t="n">
        <f aca="false">+F62+J62+N62+R62</f>
        <v>0</v>
      </c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/>
      <c r="H64" s="21"/>
      <c r="I64" s="22"/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2"/>
      <c r="E65" s="22"/>
      <c r="F65" s="23"/>
      <c r="G65" s="20"/>
      <c r="H65" s="22"/>
      <c r="I65" s="22"/>
      <c r="J65" s="23"/>
      <c r="K65" s="20"/>
      <c r="L65" s="22"/>
      <c r="M65" s="22"/>
      <c r="N65" s="23"/>
      <c r="O65" s="20"/>
      <c r="P65" s="22"/>
      <c r="Q65" s="22"/>
      <c r="R65" s="23"/>
      <c r="S65" s="20"/>
      <c r="T65" s="24"/>
      <c r="U65" s="25"/>
    </row>
    <row r="66" customFormat="false" ht="12.75" hidden="false" customHeight="false" outlineLevel="0" collapsed="false">
      <c r="A66" s="15"/>
      <c r="B66" s="16"/>
      <c r="C66" s="26" t="s">
        <v>19</v>
      </c>
      <c r="D66" s="27"/>
      <c r="E66" s="28" t="n">
        <f aca="false">SUM(E63:E65)</f>
        <v>0</v>
      </c>
      <c r="F66" s="29"/>
      <c r="G66" s="26" t="s">
        <v>19</v>
      </c>
      <c r="H66" s="27"/>
      <c r="I66" s="28" t="n">
        <f aca="false">SUM(I63:I65)</f>
        <v>0</v>
      </c>
      <c r="J66" s="29"/>
      <c r="K66" s="26" t="s">
        <v>19</v>
      </c>
      <c r="L66" s="27"/>
      <c r="M66" s="28" t="n">
        <f aca="false">SUM(M63:M65)</f>
        <v>0</v>
      </c>
      <c r="N66" s="29"/>
      <c r="O66" s="26" t="s">
        <v>19</v>
      </c>
      <c r="P66" s="27"/>
      <c r="Q66" s="28" t="n">
        <f aca="false">SUM(Q63:Q65)</f>
        <v>0</v>
      </c>
      <c r="R66" s="29"/>
      <c r="S66" s="26" t="s">
        <v>7</v>
      </c>
      <c r="T66" s="28" t="n">
        <f aca="false">+E66+I66+M66+Q66</f>
        <v>0</v>
      </c>
      <c r="U66" s="29"/>
    </row>
    <row r="67" customFormat="false" ht="6.75" hidden="false" customHeight="true" outlineLevel="0" collapsed="false"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</row>
    <row r="68" customFormat="false" ht="12.75" hidden="false" customHeight="false" outlineLevel="0" collapsed="false">
      <c r="C68" s="26" t="s">
        <v>56</v>
      </c>
      <c r="D68" s="27"/>
      <c r="E68" s="28" t="n">
        <f aca="false">+E11+E24+E30+E38+E44+E66+E51+E56+E61</f>
        <v>64800</v>
      </c>
      <c r="F68" s="36" t="n">
        <f aca="false">+F6+F12+F25+F31+F39+F62+F45+F52+F57</f>
        <v>16</v>
      </c>
      <c r="G68" s="26" t="s">
        <v>56</v>
      </c>
      <c r="H68" s="27"/>
      <c r="I68" s="28" t="n">
        <f aca="false">+I11+I24+I30+I38+I44+I66+I51+I56+I61</f>
        <v>65075</v>
      </c>
      <c r="J68" s="36" t="n">
        <f aca="false">+J6+J12+J25+J31+J39+J62+J45+J52+J57</f>
        <v>14</v>
      </c>
      <c r="K68" s="26" t="s">
        <v>56</v>
      </c>
      <c r="L68" s="27"/>
      <c r="M68" s="28" t="n">
        <f aca="false">+M11+M24+M30+M38+M44+M66+M51+M56+M61</f>
        <v>2000</v>
      </c>
      <c r="N68" s="36" t="n">
        <f aca="false">+N6+N12+N25+N31+N39+N62+N45+N52+N57</f>
        <v>2</v>
      </c>
      <c r="O68" s="26" t="s">
        <v>56</v>
      </c>
      <c r="P68" s="27"/>
      <c r="Q68" s="28" t="n">
        <f aca="false">+Q11+Q24+Q30+Q38+Q44+Q66+Q51+Q56+Q61</f>
        <v>2800</v>
      </c>
      <c r="R68" s="36" t="n">
        <f aca="false">+R6+R12+R25+R31+R39+R62+R45+R52+R57</f>
        <v>1</v>
      </c>
      <c r="S68" s="26" t="s">
        <v>56</v>
      </c>
      <c r="T68" s="28" t="n">
        <f aca="false">+T11+T24+T30+T38+T44+T66+T51+T56+T61</f>
        <v>134675</v>
      </c>
      <c r="U68" s="36" t="n">
        <f aca="false">+U6+U12+U25+U31+U39+U62+U45+U52+U57</f>
        <v>33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4"/>
    <mergeCell ref="B12:B24"/>
    <mergeCell ref="A25:A30"/>
    <mergeCell ref="B25:B30"/>
    <mergeCell ref="A31:A38"/>
    <mergeCell ref="B31:B38"/>
    <mergeCell ref="A39:A44"/>
    <mergeCell ref="B39:B44"/>
    <mergeCell ref="A45:A51"/>
    <mergeCell ref="B45:B51"/>
    <mergeCell ref="A52:A56"/>
    <mergeCell ref="B52:B56"/>
    <mergeCell ref="A57:A61"/>
    <mergeCell ref="B57:B61"/>
    <mergeCell ref="A62:A66"/>
    <mergeCell ref="B62:B66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1.7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57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November 9,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tr">
        <f aca="false">+'Hotlist - Identified '!B6:B11</f>
        <v>Liquids</v>
      </c>
      <c r="D6" s="65"/>
      <c r="E6" s="65"/>
      <c r="F6" s="65"/>
      <c r="G6" s="66"/>
      <c r="I6" s="64" t="str">
        <f aca="false">+'Hotlist - Identified '!B31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 t="s">
        <v>58</v>
      </c>
      <c r="J8" s="76"/>
      <c r="K8" s="77" t="n">
        <v>26</v>
      </c>
      <c r="L8" s="62"/>
      <c r="M8" s="70"/>
    </row>
    <row r="9" customFormat="false" ht="15" hidden="false" customHeight="true" outlineLevel="0" collapsed="false">
      <c r="A9" s="63"/>
      <c r="B9" s="63"/>
      <c r="C9" s="78"/>
      <c r="D9" s="73"/>
      <c r="E9" s="79"/>
      <c r="F9" s="62"/>
      <c r="G9" s="70"/>
      <c r="H9" s="71"/>
      <c r="I9" s="72"/>
      <c r="J9" s="73"/>
      <c r="K9" s="74"/>
      <c r="L9" s="62"/>
      <c r="M9" s="70"/>
    </row>
    <row r="10" customFormat="false" ht="15" hidden="false" customHeight="true" outlineLevel="0" collapsed="false">
      <c r="A10" s="63"/>
      <c r="B10" s="63"/>
      <c r="C10" s="80" t="s">
        <v>19</v>
      </c>
      <c r="D10" s="81"/>
      <c r="E10" s="82" t="n">
        <f aca="false">SUM(E8:E9)</f>
        <v>0</v>
      </c>
      <c r="F10" s="81"/>
      <c r="G10" s="83"/>
      <c r="H10" s="71"/>
      <c r="I10" s="78"/>
      <c r="J10" s="73"/>
      <c r="K10" s="79"/>
      <c r="L10" s="62"/>
      <c r="M10" s="70"/>
    </row>
    <row r="11" customFormat="false" ht="15" hidden="false" customHeight="true" outlineLevel="0" collapsed="false">
      <c r="A11" s="61"/>
      <c r="B11" s="61"/>
      <c r="I11" s="80" t="s">
        <v>19</v>
      </c>
      <c r="J11" s="81"/>
      <c r="K11" s="82" t="n">
        <f aca="false">SUM(K8:K10)</f>
        <v>26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59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6"/>
      <c r="E13" s="85" t="s">
        <v>11</v>
      </c>
      <c r="F13" s="86"/>
      <c r="G13" s="87"/>
      <c r="H13" s="71"/>
      <c r="I13" s="64" t="s">
        <v>60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5"/>
      <c r="D14" s="76"/>
      <c r="E14" s="74"/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5"/>
      <c r="D15" s="76"/>
      <c r="E15" s="74"/>
      <c r="F15" s="88"/>
      <c r="G15" s="89"/>
      <c r="H15" s="71"/>
      <c r="I15" s="75"/>
      <c r="J15" s="76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5"/>
      <c r="D16" s="76"/>
      <c r="E16" s="77"/>
      <c r="F16" s="88"/>
      <c r="G16" s="89"/>
      <c r="H16" s="71"/>
      <c r="I16" s="75"/>
      <c r="J16" s="76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5"/>
      <c r="D17" s="76"/>
      <c r="E17" s="77"/>
      <c r="F17" s="88"/>
      <c r="G17" s="89"/>
      <c r="H17" s="71"/>
      <c r="I17" s="75"/>
      <c r="J17" s="76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5"/>
      <c r="D18" s="76"/>
      <c r="E18" s="77"/>
      <c r="F18" s="88"/>
      <c r="G18" s="89"/>
      <c r="H18" s="71"/>
      <c r="I18" s="75"/>
      <c r="J18" s="76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5"/>
      <c r="D19" s="73"/>
      <c r="E19" s="74"/>
      <c r="F19" s="88"/>
      <c r="G19" s="89"/>
      <c r="H19" s="71"/>
      <c r="I19" s="75"/>
      <c r="J19" s="73"/>
      <c r="K19" s="74"/>
      <c r="L19" s="88"/>
      <c r="M19" s="89"/>
    </row>
    <row r="20" customFormat="false" ht="15" hidden="false" customHeight="true" outlineLevel="0" collapsed="false">
      <c r="A20" s="63"/>
      <c r="B20" s="63"/>
      <c r="C20" s="80" t="s">
        <v>19</v>
      </c>
      <c r="D20" s="81"/>
      <c r="E20" s="82" t="n">
        <f aca="false">SUM(E14:E19)</f>
        <v>0</v>
      </c>
      <c r="F20" s="81"/>
      <c r="G20" s="83"/>
      <c r="H20" s="71"/>
      <c r="I20" s="80" t="s">
        <v>19</v>
      </c>
      <c r="J20" s="81"/>
      <c r="K20" s="82" t="n">
        <f aca="false">SUM(K15:K19)</f>
        <v>0</v>
      </c>
      <c r="L20" s="81"/>
      <c r="M20" s="83"/>
    </row>
    <row r="21" customFormat="false" ht="15" hidden="false" customHeight="true" outlineLevel="0" collapsed="false">
      <c r="A21" s="63"/>
      <c r="B21" s="63"/>
      <c r="C21" s="90"/>
      <c r="D21" s="91"/>
      <c r="E21" s="90"/>
      <c r="F21" s="91"/>
      <c r="G21" s="90"/>
    </row>
    <row r="22" customFormat="false" ht="15" hidden="false" customHeight="true" outlineLevel="0" collapsed="false">
      <c r="A22" s="63"/>
      <c r="B22" s="63"/>
      <c r="C22" s="64" t="str">
        <f aca="false">+'Hotlist - Identified '!B25</f>
        <v>Emissions</v>
      </c>
      <c r="D22" s="65"/>
      <c r="E22" s="65"/>
      <c r="F22" s="65"/>
      <c r="G22" s="66"/>
      <c r="I22" s="64" t="str">
        <f aca="false">+'Hotlist - Identified '!B62</f>
        <v>Puerto Rico</v>
      </c>
      <c r="J22" s="65"/>
      <c r="K22" s="65"/>
      <c r="L22" s="65"/>
      <c r="M22" s="66"/>
    </row>
    <row r="23" customFormat="false" ht="15" hidden="false" customHeight="true" outlineLevel="0" collapsed="false">
      <c r="A23" s="61"/>
      <c r="B23" s="61"/>
      <c r="C23" s="67" t="s">
        <v>9</v>
      </c>
      <c r="D23" s="68"/>
      <c r="E23" s="69" t="s">
        <v>11</v>
      </c>
      <c r="F23" s="62"/>
      <c r="G23" s="70"/>
      <c r="H23" s="71"/>
      <c r="I23" s="67" t="s">
        <v>9</v>
      </c>
      <c r="J23" s="68"/>
      <c r="K23" s="69" t="s">
        <v>11</v>
      </c>
      <c r="L23" s="62"/>
      <c r="M23" s="70"/>
    </row>
    <row r="24" customFormat="false" ht="15" hidden="false" customHeight="true" outlineLevel="0" collapsed="false">
      <c r="A24" s="61"/>
      <c r="B24" s="61"/>
      <c r="C24" s="72"/>
      <c r="D24" s="73"/>
      <c r="E24" s="74"/>
      <c r="F24" s="62"/>
      <c r="G24" s="70"/>
      <c r="H24" s="71"/>
      <c r="I24" s="72"/>
      <c r="J24" s="73"/>
      <c r="K24" s="74"/>
      <c r="L24" s="62"/>
      <c r="M24" s="70"/>
    </row>
    <row r="25" customFormat="false" ht="15" hidden="false" customHeight="true" outlineLevel="0" collapsed="false">
      <c r="A25" s="63"/>
      <c r="B25" s="63"/>
      <c r="C25" s="78"/>
      <c r="D25" s="73"/>
      <c r="E25" s="79"/>
      <c r="F25" s="62"/>
      <c r="G25" s="70"/>
      <c r="H25" s="71"/>
      <c r="I25" s="78"/>
      <c r="J25" s="73"/>
      <c r="K25" s="79"/>
      <c r="L25" s="62"/>
      <c r="M25" s="70"/>
    </row>
    <row r="26" customFormat="false" ht="15" hidden="false" customHeight="true" outlineLevel="0" collapsed="false">
      <c r="A26" s="63"/>
      <c r="B26" s="63"/>
      <c r="C26" s="80" t="s">
        <v>19</v>
      </c>
      <c r="D26" s="81"/>
      <c r="E26" s="82" t="n">
        <f aca="false">SUM(E24:E25)</f>
        <v>0</v>
      </c>
      <c r="F26" s="81"/>
      <c r="G26" s="83"/>
      <c r="H26" s="71"/>
      <c r="I26" s="80" t="s">
        <v>19</v>
      </c>
      <c r="J26" s="81"/>
      <c r="K26" s="82" t="n">
        <f aca="false">SUM(K24:K25)</f>
        <v>0</v>
      </c>
      <c r="L26" s="81"/>
      <c r="M26" s="83"/>
    </row>
    <row r="27" customFormat="false" ht="15" hidden="false" customHeight="true" outlineLevel="0" collapsed="false">
      <c r="A27" s="63"/>
      <c r="B27" s="63"/>
      <c r="C27" s="37"/>
      <c r="E27" s="37"/>
      <c r="G27" s="37"/>
      <c r="H27" s="71"/>
    </row>
    <row r="28" customFormat="false" ht="15" hidden="false" customHeight="true" outlineLevel="0" collapsed="false">
      <c r="A28" s="63"/>
      <c r="B28" s="63"/>
      <c r="C28" s="37"/>
      <c r="E28" s="37"/>
      <c r="G28" s="37"/>
      <c r="H28" s="71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  <c r="I29" s="80" t="s">
        <v>61</v>
      </c>
      <c r="J29" s="81"/>
      <c r="K29" s="82" t="n">
        <f aca="false">+E10+E20+E26+K11+K20+K26</f>
        <v>26</v>
      </c>
      <c r="L29" s="81"/>
      <c r="M29" s="83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</row>
    <row r="32" customFormat="false" ht="15" hidden="false" customHeight="true" outlineLevel="0" collapsed="false">
      <c r="A32" s="63"/>
      <c r="B32" s="63"/>
      <c r="C32" s="92" t="str">
        <f aca="true">CELL("filename")</f>
        <v>'file:///mnt/12tb/@roms/datasets/enron/EDRM Enron Email Data Set v2 XML/filtered-attachments/xls/Global_Hot_List_1109.xls'#$Hotlist - Completed</v>
      </c>
      <c r="E32" s="37"/>
      <c r="G32" s="37"/>
      <c r="H32" s="71"/>
    </row>
    <row r="33" customFormat="false" ht="15" hidden="false" customHeight="true" outlineLevel="0" collapsed="false">
      <c r="A33" s="63"/>
      <c r="B33" s="63"/>
      <c r="C33" s="92" t="n">
        <f aca="true">NOW()</f>
        <v>45926.9236004297</v>
      </c>
      <c r="E33" s="37"/>
      <c r="G33" s="37"/>
      <c r="N33" s="38"/>
    </row>
    <row r="34" customFormat="false" ht="15" hidden="false" customHeight="true" outlineLevel="0" collapsed="false">
      <c r="A34" s="63"/>
      <c r="B34" s="63"/>
      <c r="E34" s="37"/>
      <c r="G34" s="37"/>
    </row>
    <row r="35" customFormat="false" ht="15" hidden="false" customHeight="true" outlineLevel="0" collapsed="false">
      <c r="A35" s="63"/>
      <c r="B35" s="63"/>
      <c r="E35" s="37"/>
      <c r="G35" s="37"/>
    </row>
    <row r="36" customFormat="false" ht="15" hidden="false" customHeight="true" outlineLevel="0" collapsed="false">
      <c r="A36" s="63"/>
      <c r="B36" s="63"/>
      <c r="E36" s="37"/>
      <c r="G36" s="37"/>
      <c r="N36" s="93"/>
    </row>
    <row r="37" customFormat="false" ht="15" hidden="false" customHeight="true" outlineLevel="0" collapsed="false">
      <c r="A37" s="63"/>
      <c r="B37" s="63"/>
      <c r="E37" s="37"/>
      <c r="G37" s="37"/>
      <c r="N37" s="38"/>
    </row>
    <row r="38" customFormat="false" ht="15" hidden="false" customHeight="true" outlineLevel="0" collapsed="false">
      <c r="A38" s="63"/>
      <c r="B38" s="63"/>
      <c r="N38" s="38"/>
    </row>
    <row r="39" customFormat="false" ht="15" hidden="false" customHeight="true" outlineLevel="0" collapsed="false">
      <c r="A39" s="63"/>
      <c r="B39" s="63"/>
      <c r="N39" s="38"/>
    </row>
    <row r="40" customFormat="false" ht="15" hidden="false" customHeight="true" outlineLevel="0" collapsed="false">
      <c r="A40" s="63"/>
      <c r="B40" s="63"/>
    </row>
    <row r="41" customFormat="false" ht="15" hidden="false" customHeight="true" outlineLevel="0" collapsed="false">
      <c r="A41" s="63"/>
      <c r="B41" s="63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1"/>
      <c r="B44" s="61"/>
    </row>
    <row r="45" customFormat="false" ht="15" hidden="false" customHeight="true" outlineLevel="0" collapsed="false">
      <c r="A45" s="63"/>
      <c r="B45" s="63"/>
      <c r="N45" s="38"/>
    </row>
    <row r="46" customFormat="false" ht="15" hidden="false" customHeight="true" outlineLevel="0" collapsed="false">
      <c r="A46" s="63"/>
      <c r="B46" s="63"/>
      <c r="H46" s="38"/>
    </row>
    <row r="47" customFormat="false" ht="15" hidden="false" customHeight="true" outlineLevel="0" collapsed="false">
      <c r="A47" s="63"/>
      <c r="B47" s="63"/>
      <c r="H47" s="38"/>
    </row>
    <row r="48" customFormat="false" ht="15" hidden="false" customHeight="true" outlineLevel="0" collapsed="false">
      <c r="A48" s="63"/>
      <c r="B48" s="63"/>
      <c r="H48" s="38"/>
      <c r="N48" s="93"/>
    </row>
    <row r="49" customFormat="false" ht="15" hidden="false" customHeight="true" outlineLevel="0" collapsed="false">
      <c r="A49" s="63"/>
      <c r="B49" s="63"/>
      <c r="N49" s="93"/>
    </row>
    <row r="50" customFormat="false" ht="15" hidden="false" customHeight="true" outlineLevel="0" collapsed="false">
      <c r="A50" s="63"/>
      <c r="B50" s="63"/>
    </row>
    <row r="51" customFormat="false" ht="15" hidden="false" customHeight="true" outlineLevel="0" collapsed="false">
      <c r="A51" s="63"/>
      <c r="B51" s="63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1"/>
      <c r="B53" s="61"/>
    </row>
    <row r="54" customFormat="false" ht="15" hidden="false" customHeight="true" outlineLevel="0" collapsed="false">
      <c r="A54" s="61"/>
      <c r="B54" s="61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1"/>
      <c r="B63" s="61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3"/>
      <c r="B65" s="63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  <c r="N73" s="94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2000-11-10T17:17:30Z</cp:lastPrinted>
  <cp:revision>0</cp:revision>
  <dc:subject/>
  <dc:title/>
</cp:coreProperties>
</file>