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 to Aug CE" sheetId="1" state="visible" r:id="rId3"/>
    <sheet name="New Albany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<sst xmlns="http://schemas.openxmlformats.org/spreadsheetml/2006/main" count="103" uniqueCount="86">
  <si>
    <t xml:space="preserve">GENCO</t>
  </si>
  <si>
    <t xml:space="preserve">Comparison to August CE</t>
  </si>
  <si>
    <t xml:space="preserve">2001 BUDGET</t>
  </si>
  <si>
    <t xml:space="preserve">O&amp;M Expenses</t>
  </si>
  <si>
    <t xml:space="preserve">Owner's Expenses</t>
  </si>
  <si>
    <t xml:space="preserve">Other</t>
  </si>
  <si>
    <t xml:space="preserve">Total</t>
  </si>
  <si>
    <t xml:space="preserve">01 Budget</t>
  </si>
  <si>
    <t xml:space="preserve">Aug 00 CE</t>
  </si>
  <si>
    <t xml:space="preserve">Variance</t>
  </si>
  <si>
    <t xml:space="preserve">Brownsville</t>
  </si>
  <si>
    <t xml:space="preserve">Caledonia</t>
  </si>
  <si>
    <t xml:space="preserve">New Albany</t>
  </si>
  <si>
    <t xml:space="preserve">Gleason</t>
  </si>
  <si>
    <t xml:space="preserve">Wheatland</t>
  </si>
  <si>
    <t xml:space="preserve">Wilton</t>
  </si>
  <si>
    <t xml:space="preserve">  Total Genco</t>
  </si>
  <si>
    <t xml:space="preserve">A</t>
  </si>
  <si>
    <t xml:space="preserve">B</t>
  </si>
  <si>
    <t xml:space="preserve">C</t>
  </si>
  <si>
    <t xml:space="preserve">Note:  2000 Peakers' Aug CE was grossed up to 1yr</t>
  </si>
  <si>
    <t xml:space="preserve">Variance Explanations:</t>
  </si>
  <si>
    <t xml:space="preserve">Primarily due to lower major maintenance.</t>
  </si>
  <si>
    <t xml:space="preserve">Primarily due to budgeted O&amp;M for the interconnect, which was $0 in 2000 offset by spare parts that were expensed in 2000.</t>
  </si>
  <si>
    <t xml:space="preserve">Primarily due to higher Capital Charge credit which is a result of higher forecasted Revenue/Spread Value than in 00.</t>
  </si>
  <si>
    <t xml:space="preserve">GENCO - New Albany LLC</t>
  </si>
  <si>
    <t xml:space="preserve">Expense Analysis Summary</t>
  </si>
  <si>
    <t xml:space="preserve">1st Qtr</t>
  </si>
  <si>
    <t xml:space="preserve">2nd Qtr</t>
  </si>
  <si>
    <t xml:space="preserve">3rd Qtr</t>
  </si>
  <si>
    <t xml:space="preserve">4th Qtr</t>
  </si>
  <si>
    <t xml:space="preserve">2000 CE</t>
  </si>
  <si>
    <t xml:space="preserve">Mobilization</t>
  </si>
  <si>
    <t xml:space="preserve">Operations &amp; Maintenance: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</si>
  <si>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</si>
  <si>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</si>
  <si>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</si>
  <si>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</si>
  <si>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</si>
  <si>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</si>
  <si>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</si>
  <si>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</si>
  <si>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</si>
  <si>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</si>
  <si>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</si>
  <si>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</si>
  <si>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</si>
  <si>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</si>
  <si>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</si>
  <si>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</si>
  <si>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</si>
  <si>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</si>
  <si>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</si>
  <si>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</si>
  <si>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Electricity - Fixed Component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</si>
  <si>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</si>
  <si>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</si>
  <si>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</si>
  <si>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</si>
  <si>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</si>
  <si>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</si>
  <si>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</si>
  <si>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</si>
  <si>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</si>
  <si>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Other O&amp;M</t>
  </si>
  <si>
    <t xml:space="preserve">Variable O&amp;M</t>
  </si>
  <si>
    <t xml:space="preserve">Demineralized Water System</t>
  </si>
  <si>
    <t xml:space="preserve">Electricity - Variable Component</t>
  </si>
  <si>
    <t xml:space="preserve">Subtotal Variable O&amp;M</t>
  </si>
  <si>
    <t xml:space="preserve">O&amp;M Management Fee</t>
  </si>
  <si>
    <t xml:space="preserve">Major Maintenance Accrual</t>
  </si>
  <si>
    <t xml:space="preserve">Subtotal - Oper &amp; Maint Expense</t>
  </si>
  <si>
    <t xml:space="preserve">Owner's Expense:</t>
  </si>
  <si>
    <t xml:space="preserve">Insurance</t>
  </si>
  <si>
    <t xml:space="preserve">Property Taxes</t>
  </si>
  <si>
    <t xml:space="preserve">Interconnection Fees</t>
  </si>
  <si>
    <t xml:space="preserve">Spare Parts Useage</t>
  </si>
  <si>
    <t xml:space="preserve">Misc</t>
  </si>
  <si>
    <t xml:space="preserve">Franchise Taxes</t>
  </si>
  <si>
    <t xml:space="preserve">Subtotal - Owner's Expense</t>
  </si>
  <si>
    <t xml:space="preserve">Other Expense</t>
  </si>
  <si>
    <t xml:space="preserve">Interest Expense</t>
  </si>
  <si>
    <t xml:space="preserve">Capital Charge, net of credit</t>
  </si>
  <si>
    <t xml:space="preserve">Depreciation Expense</t>
  </si>
  <si>
    <t xml:space="preserve">Subtotal - Other Expense</t>
  </si>
  <si>
    <t xml:space="preserve">Total O&amp;M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</si>
</sst>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m/d/yy\ h:mm\ AM/PM"/>
    <numFmt numFmtId="169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GENCO/Mo%20O&amp;M%20Analysis/99%20O&amp;M%20analy%20-%200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  <sheetName val="Consol Summary"/>
      <sheetName val="BRN Summ"/>
      <sheetName val="BRN MO"/>
      <sheetName val="BRN YTD"/>
      <sheetName val="CAL Summ"/>
      <sheetName val="CAL MO"/>
      <sheetName val="CAL YTD"/>
      <sheetName val="NA Summ"/>
      <sheetName val="NA MO"/>
      <sheetName val="NA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O14">
            <v>0</v>
          </cell>
        </row>
        <row r="15">
          <cell r="O15">
            <v>33196.68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31697.3</v>
          </cell>
        </row>
        <row r="21">
          <cell r="O21">
            <v>0</v>
          </cell>
        </row>
        <row r="22">
          <cell r="O22">
            <v>9707.68</v>
          </cell>
        </row>
        <row r="23">
          <cell r="O23">
            <v>35008.72</v>
          </cell>
        </row>
        <row r="24">
          <cell r="O24">
            <v>5874.78</v>
          </cell>
        </row>
        <row r="25">
          <cell r="O25">
            <v>3429</v>
          </cell>
        </row>
        <row r="26">
          <cell r="O26">
            <v>0</v>
          </cell>
        </row>
        <row r="27">
          <cell r="O27">
            <v>7210.9</v>
          </cell>
        </row>
        <row r="28">
          <cell r="O28">
            <v>66426.22</v>
          </cell>
        </row>
        <row r="29">
          <cell r="O29">
            <v>0</v>
          </cell>
        </row>
        <row r="30">
          <cell r="O30">
            <v>4620.09</v>
          </cell>
        </row>
        <row r="31">
          <cell r="O31">
            <v>72632.02</v>
          </cell>
        </row>
        <row r="32">
          <cell r="O32">
            <v>764929.55</v>
          </cell>
        </row>
        <row r="33">
          <cell r="O33">
            <v>934206.81</v>
          </cell>
        </row>
        <row r="34">
          <cell r="O34">
            <v>95599.84</v>
          </cell>
        </row>
        <row r="35">
          <cell r="O35">
            <v>288848.39</v>
          </cell>
        </row>
        <row r="36">
          <cell r="O36">
            <v>8227.59</v>
          </cell>
        </row>
        <row r="37">
          <cell r="O37">
            <v>0</v>
          </cell>
        </row>
        <row r="38">
          <cell r="O38">
            <v>8540.88</v>
          </cell>
        </row>
        <row r="39">
          <cell r="O39">
            <v>6301.85</v>
          </cell>
        </row>
        <row r="40">
          <cell r="O40">
            <v>56644.45</v>
          </cell>
        </row>
        <row r="41">
          <cell r="O41">
            <v>624</v>
          </cell>
        </row>
        <row r="42">
          <cell r="O42">
            <v>388679.21</v>
          </cell>
        </row>
        <row r="43">
          <cell r="O43">
            <v>0</v>
          </cell>
        </row>
        <row r="44">
          <cell r="O44">
            <v>317595.84</v>
          </cell>
        </row>
        <row r="48">
          <cell r="O48">
            <v>207019</v>
          </cell>
        </row>
        <row r="50">
          <cell r="O50">
            <v>825668</v>
          </cell>
        </row>
        <row r="55">
          <cell r="O55">
            <v>270554</v>
          </cell>
        </row>
        <row r="56">
          <cell r="O56">
            <v>488749</v>
          </cell>
        </row>
        <row r="57">
          <cell r="O57">
            <v>34333.3333333333</v>
          </cell>
        </row>
        <row r="58">
          <cell r="O58">
            <v>0</v>
          </cell>
        </row>
        <row r="59">
          <cell r="O59">
            <v>322600</v>
          </cell>
        </row>
        <row r="60">
          <cell r="O60">
            <v>100</v>
          </cell>
        </row>
        <row r="61">
          <cell r="O61">
            <v>0</v>
          </cell>
        </row>
        <row r="65">
          <cell r="O65">
            <v>0</v>
          </cell>
        </row>
        <row r="66">
          <cell r="O66">
            <v>7714065.26665004</v>
          </cell>
        </row>
        <row r="67">
          <cell r="O67">
            <v>4419783</v>
          </cell>
        </row>
        <row r="68">
          <cell r="O68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4.28"/>
    <col collapsed="false" customWidth="true" hidden="false" outlineLevel="0" max="4" min="3" style="0" width="11.28"/>
    <col collapsed="false" customWidth="true" hidden="false" outlineLevel="0" max="5" min="5" style="0" width="10.85"/>
    <col collapsed="false" customWidth="true" hidden="false" outlineLevel="0" max="6" min="6" style="0" width="2.84"/>
    <col collapsed="false" customWidth="true" hidden="false" outlineLevel="0" max="9" min="7" style="0" width="10.28"/>
    <col collapsed="false" customWidth="true" hidden="false" outlineLevel="0" max="10" min="10" style="0" width="3.42"/>
    <col collapsed="false" customWidth="true" hidden="false" outlineLevel="0" max="11" min="11" style="0" width="12.28"/>
    <col collapsed="false" customWidth="true" hidden="false" outlineLevel="0" max="12" min="12" style="0" width="11.28"/>
    <col collapsed="false" customWidth="true" hidden="false" outlineLevel="0" max="13" min="13" style="0" width="11.85"/>
    <col collapsed="false" customWidth="true" hidden="false" outlineLevel="0" max="14" min="14" style="0" width="3.28"/>
    <col collapsed="false" customWidth="true" hidden="false" outlineLevel="0" max="16" min="15" style="0" width="12.28"/>
    <col collapsed="false" customWidth="true" hidden="false" outlineLevel="0" max="17" min="17" style="0" width="11.85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9" customFormat="false" ht="15" hidden="false" customHeight="false" outlineLevel="0" collapsed="false">
      <c r="A9" s="3"/>
      <c r="B9" s="3"/>
      <c r="C9" s="4" t="s">
        <v>3</v>
      </c>
      <c r="D9" s="4"/>
      <c r="E9" s="4"/>
      <c r="F9" s="3"/>
      <c r="G9" s="4" t="s">
        <v>4</v>
      </c>
      <c r="H9" s="4"/>
      <c r="I9" s="4"/>
      <c r="J9" s="3"/>
      <c r="K9" s="4" t="s">
        <v>5</v>
      </c>
      <c r="L9" s="4"/>
      <c r="M9" s="4"/>
      <c r="N9" s="3"/>
      <c r="O9" s="4" t="s">
        <v>6</v>
      </c>
      <c r="P9" s="4"/>
      <c r="Q9" s="4"/>
    </row>
    <row r="10" customFormat="false" ht="12.75" hidden="false" customHeight="false" outlineLevel="0" collapsed="false">
      <c r="C10" s="5" t="s">
        <v>7</v>
      </c>
      <c r="D10" s="5" t="s">
        <v>8</v>
      </c>
      <c r="E10" s="5" t="s">
        <v>9</v>
      </c>
      <c r="F10" s="5"/>
      <c r="G10" s="5" t="s">
        <v>7</v>
      </c>
      <c r="H10" s="5" t="s">
        <v>8</v>
      </c>
      <c r="I10" s="5" t="s">
        <v>9</v>
      </c>
      <c r="J10" s="5"/>
      <c r="K10" s="5" t="s">
        <v>7</v>
      </c>
      <c r="L10" s="5" t="s">
        <v>8</v>
      </c>
      <c r="M10" s="5" t="s">
        <v>9</v>
      </c>
      <c r="N10" s="5"/>
      <c r="O10" s="5" t="s">
        <v>7</v>
      </c>
      <c r="P10" s="5" t="s">
        <v>8</v>
      </c>
      <c r="Q10" s="5" t="s">
        <v>9</v>
      </c>
    </row>
    <row r="11" customFormat="false" ht="12.75" hidden="false" customHeight="false" outlineLevel="0" collapsed="false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customFormat="false" ht="12.75" hidden="true" customHeight="false" outlineLevel="0" collapsed="false">
      <c r="A12" s="6" t="s">
        <v>10</v>
      </c>
      <c r="C12" s="7" t="n">
        <v>0</v>
      </c>
      <c r="D12" s="7" t="n">
        <v>0</v>
      </c>
      <c r="E12" s="7" t="n">
        <f aca="false">D12-C12</f>
        <v>0</v>
      </c>
      <c r="F12" s="7"/>
      <c r="G12" s="7" t="n">
        <v>0</v>
      </c>
      <c r="H12" s="7" t="n">
        <v>0</v>
      </c>
      <c r="I12" s="7" t="n">
        <v>0</v>
      </c>
      <c r="J12" s="7"/>
      <c r="K12" s="7" t="n">
        <v>0</v>
      </c>
      <c r="L12" s="7" t="n">
        <v>0</v>
      </c>
      <c r="M12" s="7" t="n">
        <f aca="false">L12-K12</f>
        <v>0</v>
      </c>
      <c r="N12" s="7"/>
      <c r="O12" s="7" t="n">
        <f aca="false">K12+G12+C12</f>
        <v>0</v>
      </c>
      <c r="P12" s="7" t="n">
        <f aca="false">L12+H12+D12</f>
        <v>0</v>
      </c>
      <c r="Q12" s="7" t="n">
        <f aca="false">M12+I12+E12</f>
        <v>0</v>
      </c>
      <c r="R12" s="7"/>
      <c r="S12" s="7"/>
      <c r="T12" s="7"/>
    </row>
    <row r="13" customFormat="false" ht="12.75" hidden="true" customHeight="false" outlineLevel="0" collapsed="false">
      <c r="A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customFormat="false" ht="12.75" hidden="true" customHeight="false" outlineLevel="0" collapsed="false">
      <c r="A14" s="6" t="s">
        <v>11</v>
      </c>
      <c r="C14" s="7" t="n">
        <v>0</v>
      </c>
      <c r="D14" s="7" t="n">
        <v>0</v>
      </c>
      <c r="E14" s="7" t="n">
        <f aca="false">D14-C14</f>
        <v>0</v>
      </c>
      <c r="F14" s="7"/>
      <c r="G14" s="7" t="n">
        <v>0</v>
      </c>
      <c r="H14" s="7" t="n">
        <v>0</v>
      </c>
      <c r="I14" s="7" t="n">
        <v>0</v>
      </c>
      <c r="J14" s="7"/>
      <c r="K14" s="7" t="n">
        <v>0</v>
      </c>
      <c r="L14" s="7" t="n">
        <v>0</v>
      </c>
      <c r="M14" s="7" t="n">
        <f aca="false">L14-K14</f>
        <v>0</v>
      </c>
      <c r="N14" s="7"/>
      <c r="O14" s="7" t="n">
        <f aca="false">K14+G14+C14</f>
        <v>0</v>
      </c>
      <c r="P14" s="7" t="n">
        <f aca="false">L14+H14+D14</f>
        <v>0</v>
      </c>
      <c r="Q14" s="7" t="n">
        <f aca="false">M14+I14+E14</f>
        <v>0</v>
      </c>
      <c r="R14" s="7"/>
      <c r="S14" s="7"/>
      <c r="T14" s="7"/>
    </row>
    <row r="15" customFormat="false" ht="12.75" hidden="true" customHeight="false" outlineLevel="0" collapsed="false">
      <c r="A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customFormat="false" ht="12.75" hidden="false" customHeight="false" outlineLevel="0" collapsed="false">
      <c r="A16" s="6" t="s">
        <v>12</v>
      </c>
      <c r="C16" s="7" t="n">
        <f aca="false">'New Albany'!O56</f>
        <v>2263466</v>
      </c>
      <c r="D16" s="7" t="n">
        <f aca="false">'New Albany'!X56</f>
        <v>4137680.08</v>
      </c>
      <c r="E16" s="7" t="n">
        <f aca="false">D16-C16</f>
        <v>1874214.08</v>
      </c>
      <c r="F16" s="7"/>
      <c r="G16" s="7" t="n">
        <f aca="false">'New Albany'!O66</f>
        <v>889296</v>
      </c>
      <c r="H16" s="7" t="n">
        <f aca="false">'New Albany'!X66</f>
        <v>1116336.33333333</v>
      </c>
      <c r="I16" s="7" t="n">
        <f aca="false">H16-G16</f>
        <v>227040.333333333</v>
      </c>
      <c r="J16" s="8"/>
      <c r="K16" s="7" t="n">
        <f aca="false">'New Albany'!O73</f>
        <v>29347238</v>
      </c>
      <c r="L16" s="7" t="n">
        <f aca="false">'New Albany'!X73</f>
        <v>12133848.26665</v>
      </c>
      <c r="M16" s="7" t="n">
        <f aca="false">L16-K16</f>
        <v>-17213389.73335</v>
      </c>
      <c r="N16" s="7"/>
      <c r="O16" s="7" t="n">
        <f aca="false">K16+G16+C16</f>
        <v>32500000</v>
      </c>
      <c r="P16" s="7" t="n">
        <f aca="false">L16+H16+D16</f>
        <v>17387864.6799834</v>
      </c>
      <c r="Q16" s="7" t="n">
        <f aca="false">M16+I16+E16</f>
        <v>-15112135.3200166</v>
      </c>
      <c r="R16" s="7"/>
      <c r="S16" s="7"/>
      <c r="T16" s="7"/>
    </row>
    <row r="17" customFormat="false" ht="12.75" hidden="false" customHeight="false" outlineLevel="0" collapsed="false">
      <c r="A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customFormat="false" ht="12.75" hidden="true" customHeight="false" outlineLevel="0" collapsed="false">
      <c r="A18" s="6" t="s">
        <v>13</v>
      </c>
      <c r="C18" s="7" t="n">
        <v>0</v>
      </c>
      <c r="D18" s="7" t="n">
        <v>0</v>
      </c>
      <c r="E18" s="7" t="n">
        <f aca="false">D18-C18</f>
        <v>0</v>
      </c>
      <c r="F18" s="7"/>
      <c r="G18" s="7" t="n">
        <v>0</v>
      </c>
      <c r="H18" s="7" t="n">
        <v>0</v>
      </c>
      <c r="I18" s="7" t="n">
        <v>0</v>
      </c>
      <c r="J18" s="7"/>
      <c r="K18" s="7" t="n">
        <v>0</v>
      </c>
      <c r="L18" s="7" t="n">
        <v>0</v>
      </c>
      <c r="M18" s="7" t="n">
        <f aca="false">L18-K18</f>
        <v>0</v>
      </c>
      <c r="N18" s="7"/>
      <c r="O18" s="7" t="n">
        <f aca="false">K18+G18+C18</f>
        <v>0</v>
      </c>
      <c r="P18" s="7" t="n">
        <f aca="false">L18+H18+D18</f>
        <v>0</v>
      </c>
      <c r="Q18" s="7" t="n">
        <f aca="false">M18+I18+E18</f>
        <v>0</v>
      </c>
      <c r="R18" s="7"/>
      <c r="S18" s="7"/>
      <c r="T18" s="7"/>
    </row>
    <row r="19" customFormat="false" ht="12.75" hidden="true" customHeight="false" outlineLevel="0" collapsed="false">
      <c r="A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customFormat="false" ht="12.75" hidden="true" customHeight="false" outlineLevel="0" collapsed="false">
      <c r="A20" s="6" t="s">
        <v>14</v>
      </c>
      <c r="C20" s="7" t="n">
        <v>0</v>
      </c>
      <c r="D20" s="7" t="n">
        <v>0</v>
      </c>
      <c r="E20" s="7" t="n">
        <f aca="false">D20-C20</f>
        <v>0</v>
      </c>
      <c r="F20" s="7"/>
      <c r="G20" s="7" t="n">
        <v>0</v>
      </c>
      <c r="H20" s="7" t="n">
        <v>0</v>
      </c>
      <c r="I20" s="7" t="n">
        <v>0</v>
      </c>
      <c r="J20" s="7"/>
      <c r="K20" s="7" t="n">
        <v>0</v>
      </c>
      <c r="L20" s="7" t="n">
        <v>0</v>
      </c>
      <c r="M20" s="7" t="n">
        <f aca="false">L20-K20</f>
        <v>0</v>
      </c>
      <c r="N20" s="7"/>
      <c r="O20" s="7" t="n">
        <f aca="false">K20+G20+C20</f>
        <v>0</v>
      </c>
      <c r="P20" s="7" t="n">
        <f aca="false">L20+H20+D20</f>
        <v>0</v>
      </c>
      <c r="Q20" s="7" t="n">
        <f aca="false">M20+I20+E20</f>
        <v>0</v>
      </c>
      <c r="R20" s="7"/>
      <c r="S20" s="7"/>
      <c r="T20" s="7"/>
    </row>
    <row r="21" customFormat="false" ht="12.75" hidden="true" customHeight="false" outlineLevel="0" collapsed="false">
      <c r="A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customFormat="false" ht="12.75" hidden="true" customHeight="false" outlineLevel="0" collapsed="false">
      <c r="A22" s="6" t="s">
        <v>15</v>
      </c>
      <c r="C22" s="7" t="n">
        <v>0</v>
      </c>
      <c r="D22" s="7" t="n">
        <v>0</v>
      </c>
      <c r="E22" s="7" t="n">
        <f aca="false">D22-C22</f>
        <v>0</v>
      </c>
      <c r="F22" s="7"/>
      <c r="G22" s="7" t="n">
        <v>0</v>
      </c>
      <c r="H22" s="7" t="n">
        <v>0</v>
      </c>
      <c r="I22" s="7" t="n">
        <v>0</v>
      </c>
      <c r="J22" s="7"/>
      <c r="K22" s="7" t="n">
        <v>0</v>
      </c>
      <c r="L22" s="7" t="n">
        <v>0</v>
      </c>
      <c r="M22" s="7" t="n">
        <f aca="false">L22-K22</f>
        <v>0</v>
      </c>
      <c r="N22" s="7"/>
      <c r="O22" s="7" t="n">
        <f aca="false">K22+G22+C22</f>
        <v>0</v>
      </c>
      <c r="P22" s="7" t="n">
        <f aca="false">L22+H22+D22</f>
        <v>0</v>
      </c>
      <c r="Q22" s="7" t="n">
        <f aca="false">M22+I22+E22</f>
        <v>0</v>
      </c>
      <c r="R22" s="7"/>
      <c r="S22" s="7"/>
      <c r="T22" s="7"/>
    </row>
    <row r="23" customFormat="false" ht="12.75" hidden="true" customHeight="false" outlineLevel="0" collapsed="false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customFormat="false" ht="12.75" hidden="true" customHeight="false" outlineLevel="0" collapsed="false">
      <c r="A24" s="9" t="s">
        <v>16</v>
      </c>
      <c r="B24" s="9"/>
      <c r="C24" s="10" t="n">
        <f aca="false">SUM(C12:C22)</f>
        <v>2263466</v>
      </c>
      <c r="D24" s="10" t="n">
        <f aca="false">SUM(D12:D22)</f>
        <v>4137680.08</v>
      </c>
      <c r="E24" s="10" t="n">
        <f aca="false">SUM(E12:E22)</f>
        <v>1874214.08</v>
      </c>
      <c r="F24" s="8" t="s">
        <v>17</v>
      </c>
      <c r="G24" s="10" t="n">
        <f aca="false">SUM(G12:G22)</f>
        <v>889296</v>
      </c>
      <c r="H24" s="10" t="n">
        <f aca="false">SUM(H12:H22)</f>
        <v>1116336.33333333</v>
      </c>
      <c r="I24" s="10" t="n">
        <f aca="false">SUM(I12:I22)</f>
        <v>227040.333333333</v>
      </c>
      <c r="J24" s="8" t="s">
        <v>18</v>
      </c>
      <c r="K24" s="10" t="n">
        <f aca="false">SUM(K12:K22)</f>
        <v>29347238</v>
      </c>
      <c r="L24" s="10" t="n">
        <f aca="false">SUM(L12:L22)</f>
        <v>12133848.26665</v>
      </c>
      <c r="M24" s="10" t="n">
        <f aca="false">SUM(M12:M22)</f>
        <v>-17213389.73335</v>
      </c>
      <c r="N24" s="8" t="s">
        <v>19</v>
      </c>
      <c r="O24" s="10" t="n">
        <f aca="false">SUM(O12:O22)</f>
        <v>32500000</v>
      </c>
      <c r="P24" s="10" t="n">
        <f aca="false">SUM(P12:P22)</f>
        <v>17387864.6799834</v>
      </c>
      <c r="Q24" s="10" t="n">
        <f aca="false">SUM(Q12:Q22)</f>
        <v>-15112135.3200166</v>
      </c>
      <c r="R24" s="10"/>
      <c r="S24" s="10"/>
      <c r="T24" s="10"/>
    </row>
    <row r="25" customFormat="false" ht="12.75" hidden="false" customHeight="false" outlineLevel="0" collapsed="false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customFormat="false" ht="12.75" hidden="false" customHeight="false" outlineLevel="0" collapsed="false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customFormat="false" ht="12.75" hidden="true" customHeight="false" outlineLevel="0" collapsed="false">
      <c r="A27" s="0" t="s">
        <v>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customFormat="false" ht="12.75" hidden="true" customHeight="false" outlineLevel="0" collapsed="false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customFormat="false" ht="12.75" hidden="true" customHeight="false" outlineLevel="0" collapsed="false">
      <c r="B29" s="11" t="s">
        <v>21</v>
      </c>
    </row>
    <row r="30" customFormat="false" ht="12.75" hidden="true" customHeight="false" outlineLevel="0" collapsed="false"/>
    <row r="31" customFormat="false" ht="12.75" hidden="true" customHeight="false" outlineLevel="0" collapsed="false">
      <c r="B31" s="8" t="s">
        <v>17</v>
      </c>
      <c r="C31" s="0" t="s">
        <v>22</v>
      </c>
    </row>
    <row r="32" customFormat="false" ht="12.75" hidden="true" customHeight="false" outlineLevel="0" collapsed="false">
      <c r="B32" s="8" t="s">
        <v>18</v>
      </c>
      <c r="C32" s="0" t="s">
        <v>23</v>
      </c>
    </row>
    <row r="33" customFormat="false" ht="12.75" hidden="true" customHeight="false" outlineLevel="0" collapsed="false">
      <c r="B33" s="8" t="s">
        <v>19</v>
      </c>
      <c r="C33" s="0" t="s">
        <v>24</v>
      </c>
    </row>
  </sheetData>
  <mergeCells count="4">
    <mergeCell ref="C9:E9"/>
    <mergeCell ref="G9:I9"/>
    <mergeCell ref="K9:M9"/>
    <mergeCell ref="O9:Q9"/>
  </mergeCells>
  <printOptions headings="false" gridLines="false" gridLinesSet="true" horizontalCentered="false" verticalCentered="false"/>
  <pageMargins left="0.45" right="0.270138888888889" top="0.690277777777778" bottom="0.7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8" topLeftCell="B56" activePane="bottomRight" state="frozen"/>
      <selection pane="topLeft" activeCell="A1" activeCellId="0" sqref="A1"/>
      <selection pane="topRight" activeCell="B1" activeCellId="0" sqref="B1"/>
      <selection pane="bottomLeft" activeCell="A56" activeCellId="0" sqref="A56"/>
      <selection pane="bottomRight" activeCell="M70" activeCellId="0" sqref="M70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7" width="10.28"/>
    <col collapsed="false" customWidth="true" hidden="false" outlineLevel="0" max="10" min="10" style="7" width="11.42"/>
    <col collapsed="false" customWidth="true" hidden="false" outlineLevel="0" max="13" min="11" style="7" width="10.28"/>
    <col collapsed="false" customWidth="true" hidden="false" outlineLevel="0" max="14" min="14" style="7" width="0.85"/>
    <col collapsed="false" customWidth="true" hidden="false" outlineLevel="0" max="15" min="15" style="7" width="11.99"/>
    <col collapsed="false" customWidth="true" hidden="false" outlineLevel="0" max="16" min="16" style="7" width="3.14"/>
    <col collapsed="false" customWidth="true" hidden="true" outlineLevel="0" max="18" min="17" style="7" width="10.28"/>
    <col collapsed="false" customWidth="true" hidden="true" outlineLevel="0" max="19" min="19" style="7" width="12.14"/>
    <col collapsed="false" customWidth="true" hidden="true" outlineLevel="0" max="20" min="20" style="7" width="10.28"/>
    <col collapsed="false" customWidth="true" hidden="true" outlineLevel="0" max="21" min="21" style="7" width="0.85"/>
    <col collapsed="false" customWidth="true" hidden="true" outlineLevel="0" max="22" min="22" style="7" width="11.85"/>
    <col collapsed="false" customWidth="true" hidden="true" outlineLevel="0" max="23" min="23" style="7" width="4.85"/>
    <col collapsed="false" customWidth="true" hidden="true" outlineLevel="0" max="24" min="24" style="7" width="11.28"/>
    <col collapsed="false" customWidth="true" hidden="true" outlineLevel="0" max="25" min="25" style="7" width="2.7"/>
    <col collapsed="false" customWidth="true" hidden="true" outlineLevel="0" max="26" min="26" style="7" width="11.56"/>
    <col collapsed="false" customWidth="false" hidden="false" outlineLevel="0" max="80" min="27" style="7" width="8.85"/>
  </cols>
  <sheetData>
    <row r="1" customFormat="false" ht="15.75" hidden="false" customHeight="false" outlineLevel="0" collapsed="false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15.75" hidden="false" customHeight="false" outlineLevel="0" collapsed="false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5.75" hidden="false" customHeight="false" outlineLevel="0" collapsed="false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5.75" hidden="false" customHeight="false" outlineLevel="0" collapsed="false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5.75" hidden="false" customHeight="false" outlineLevel="0" collapsed="false">
      <c r="A5" s="17" t="str">
        <f aca="true">CELL("filename")</f>
        <v>'file:///mnt/12tb/@roms/datasets/enron/EDRM Enron Email Data Set v2 XML/filtered-attachments/xls/Genco_O_M_New_Albany_1_19_01.xls'#$New Albany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5.75" hidden="false" customHeight="false" outlineLevel="0" collapsed="false">
      <c r="A6" s="19" t="n">
        <f aca="true">NOW()</f>
        <v>45926.9113873876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B7" s="20"/>
      <c r="C7" s="20"/>
      <c r="D7" s="20"/>
      <c r="E7" s="20"/>
      <c r="F7" s="20"/>
      <c r="G7" s="20"/>
      <c r="H7" s="20"/>
      <c r="I7" s="21"/>
      <c r="J7" s="21"/>
      <c r="K7" s="21"/>
      <c r="L7" s="21"/>
      <c r="M7" s="21"/>
      <c r="O7" s="21"/>
      <c r="Q7" s="20"/>
      <c r="R7" s="20"/>
      <c r="S7" s="21"/>
      <c r="T7" s="21"/>
      <c r="V7" s="21"/>
    </row>
    <row r="8" customFormat="false" ht="12.75" hidden="false" customHeight="false" outlineLevel="0" collapsed="false">
      <c r="A8" s="5"/>
      <c r="B8" s="22" t="n">
        <v>36892</v>
      </c>
      <c r="C8" s="22" t="n">
        <v>36923</v>
      </c>
      <c r="D8" s="22" t="n">
        <v>36951</v>
      </c>
      <c r="E8" s="22" t="n">
        <v>36982</v>
      </c>
      <c r="F8" s="22" t="n">
        <v>37012</v>
      </c>
      <c r="G8" s="22" t="n">
        <v>37043</v>
      </c>
      <c r="H8" s="22" t="n">
        <v>37073</v>
      </c>
      <c r="I8" s="22" t="n">
        <v>37104</v>
      </c>
      <c r="J8" s="22" t="n">
        <v>37135</v>
      </c>
      <c r="K8" s="22" t="n">
        <v>37165</v>
      </c>
      <c r="L8" s="22" t="n">
        <v>37196</v>
      </c>
      <c r="M8" s="22" t="n">
        <v>37226</v>
      </c>
      <c r="N8" s="22"/>
      <c r="O8" s="23" t="s">
        <v>6</v>
      </c>
      <c r="P8" s="23"/>
      <c r="Q8" s="23" t="s">
        <v>27</v>
      </c>
      <c r="R8" s="23" t="s">
        <v>28</v>
      </c>
      <c r="S8" s="23" t="s">
        <v>29</v>
      </c>
      <c r="T8" s="23" t="s">
        <v>30</v>
      </c>
      <c r="U8" s="23"/>
      <c r="V8" s="23" t="s">
        <v>6</v>
      </c>
      <c r="W8" s="23"/>
      <c r="X8" s="23" t="s">
        <v>31</v>
      </c>
      <c r="Y8" s="23"/>
      <c r="Z8" s="23" t="s">
        <v>9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10" customFormat="false" ht="13.5" hidden="true" customHeight="false" outlineLevel="0" collapsed="false">
      <c r="A10" s="9" t="s">
        <v>32</v>
      </c>
      <c r="B10" s="24" t="n">
        <v>0</v>
      </c>
      <c r="C10" s="24" t="n">
        <v>0</v>
      </c>
      <c r="D10" s="24" t="n">
        <v>0</v>
      </c>
      <c r="E10" s="24" t="n">
        <v>0</v>
      </c>
      <c r="F10" s="24" t="n">
        <v>0</v>
      </c>
      <c r="G10" s="24" t="n">
        <v>0</v>
      </c>
      <c r="H10" s="24" t="n">
        <v>0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O10" s="24" t="n">
        <f aca="false">SUM(B10:M10)</f>
        <v>0</v>
      </c>
      <c r="Q10" s="24" t="n">
        <f aca="false">SUM(B10:D10)</f>
        <v>0</v>
      </c>
      <c r="R10" s="24" t="n">
        <f aca="false">SUM(E10:G10)</f>
        <v>0</v>
      </c>
      <c r="S10" s="24" t="n">
        <f aca="false">SUM(H10:J10)</f>
        <v>0</v>
      </c>
      <c r="T10" s="24" t="n">
        <f aca="false">SUM(K10:M10)</f>
        <v>0</v>
      </c>
      <c r="V10" s="24" t="n">
        <f aca="false">SUM(Q10:U10)</f>
        <v>0</v>
      </c>
      <c r="X10" s="24" t="n">
        <v>0</v>
      </c>
      <c r="Z10" s="24" t="n">
        <f aca="false">X10-V10</f>
        <v>0</v>
      </c>
    </row>
    <row r="11" customFormat="false" ht="12.75" hidden="true" customHeight="false" outlineLevel="0" collapsed="false"/>
    <row r="12" customFormat="false" ht="12.75" hidden="false" customHeight="false" outlineLevel="0" collapsed="false">
      <c r="A12" s="9" t="s">
        <v>33</v>
      </c>
    </row>
    <row r="13" customFormat="false" ht="12.75" hidden="false" customHeight="false" outlineLevel="0" collapsed="false">
      <c r="A13" s="25" t="s">
        <v>3</v>
      </c>
    </row>
    <row r="14" customFormat="false" ht="12.75" hidden="false" customHeight="false" outlineLevel="0" collapsed="false">
      <c r="A14" s="26" t="s">
        <v>34</v>
      </c>
      <c r="B14" s="7" t="n">
        <v>0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0</v>
      </c>
      <c r="M14" s="7" t="n">
        <v>0</v>
      </c>
      <c r="O14" s="7" t="n">
        <f aca="false">SUM(B14:M14)</f>
        <v>0</v>
      </c>
      <c r="Q14" s="7" t="n">
        <f aca="false">SUM(B14:D14)</f>
        <v>0</v>
      </c>
      <c r="R14" s="7" t="n">
        <f aca="false">SUM(E14:G14)</f>
        <v>0</v>
      </c>
      <c r="S14" s="7" t="n">
        <f aca="false">SUM(H14:J14)</f>
        <v>0</v>
      </c>
      <c r="T14" s="7" t="n">
        <f aca="false">SUM(K14:M14)</f>
        <v>0</v>
      </c>
      <c r="V14" s="7" t="n">
        <f aca="false">SUM(Q14:U14)</f>
        <v>0</v>
      </c>
      <c r="X14" s="7" t="n">
        <f aca="false">'[1]NA MO'!O14</f>
        <v>0</v>
      </c>
      <c r="Z14" s="7" t="n">
        <f aca="false">X14-V14</f>
        <v>0</v>
      </c>
    </row>
    <row r="15" customFormat="false" ht="12.75" hidden="false" customHeight="false" outlineLevel="0" collapsed="false">
      <c r="A15" s="26" t="s">
        <v>35</v>
      </c>
      <c r="B15" s="7" t="n">
        <v>0</v>
      </c>
      <c r="C15" s="7" t="n">
        <v>500</v>
      </c>
      <c r="D15" s="7" t="n">
        <v>0</v>
      </c>
      <c r="E15" s="7" t="n">
        <v>2020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2020</v>
      </c>
      <c r="L15" s="7" t="n">
        <v>0</v>
      </c>
      <c r="M15" s="7" t="n">
        <v>0</v>
      </c>
      <c r="O15" s="7" t="n">
        <f aca="false">SUM(B15:M15)</f>
        <v>4540</v>
      </c>
      <c r="Q15" s="7" t="n">
        <f aca="false">SUM(B15:D15)</f>
        <v>500</v>
      </c>
      <c r="R15" s="7" t="n">
        <f aca="false">SUM(E15:G15)</f>
        <v>2020</v>
      </c>
      <c r="S15" s="7" t="n">
        <f aca="false">SUM(H15:J15)</f>
        <v>0</v>
      </c>
      <c r="T15" s="7" t="n">
        <f aca="false">SUM(K15:M15)</f>
        <v>2020</v>
      </c>
      <c r="V15" s="7" t="n">
        <f aca="false">SUM(Q15:U15)</f>
        <v>4540</v>
      </c>
      <c r="X15" s="7" t="n">
        <f aca="false">'[1]NA MO'!O15</f>
        <v>33196.68</v>
      </c>
      <c r="Z15" s="7" t="n">
        <f aca="false">X15-V15</f>
        <v>28656.68</v>
      </c>
    </row>
    <row r="16" customFormat="false" ht="12.75" hidden="false" customHeight="false" outlineLevel="0" collapsed="false">
      <c r="A16" s="26" t="s">
        <v>36</v>
      </c>
      <c r="B16" s="7" t="n">
        <v>0</v>
      </c>
      <c r="C16" s="7" t="n">
        <v>0</v>
      </c>
      <c r="D16" s="7" t="n">
        <v>0</v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0</v>
      </c>
      <c r="L16" s="7" t="n">
        <v>0</v>
      </c>
      <c r="M16" s="7" t="n">
        <v>0</v>
      </c>
      <c r="O16" s="7" t="n">
        <f aca="false">SUM(B16:M16)</f>
        <v>0</v>
      </c>
      <c r="Q16" s="7" t="n">
        <f aca="false">SUM(B16:D16)</f>
        <v>0</v>
      </c>
      <c r="R16" s="7" t="n">
        <f aca="false">SUM(E16:G16)</f>
        <v>0</v>
      </c>
      <c r="S16" s="7" t="n">
        <f aca="false">SUM(H16:J16)</f>
        <v>0</v>
      </c>
      <c r="T16" s="7" t="n">
        <f aca="false">SUM(K16:M16)</f>
        <v>0</v>
      </c>
      <c r="V16" s="7" t="n">
        <f aca="false">SUM(Q16:U16)</f>
        <v>0</v>
      </c>
      <c r="X16" s="7" t="n">
        <f aca="false">'[1]NA MO'!O16</f>
        <v>0</v>
      </c>
      <c r="Z16" s="7" t="n">
        <f aca="false">X16-V16</f>
        <v>0</v>
      </c>
    </row>
    <row r="17" customFormat="false" ht="12.75" hidden="false" customHeight="false" outlineLevel="0" collapsed="false">
      <c r="A17" s="26" t="s">
        <v>37</v>
      </c>
      <c r="B17" s="7" t="n">
        <v>0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O17" s="7" t="n">
        <f aca="false">SUM(B17:M17)</f>
        <v>0</v>
      </c>
      <c r="Q17" s="7" t="n">
        <f aca="false">SUM(B17:D17)</f>
        <v>0</v>
      </c>
      <c r="R17" s="7" t="n">
        <f aca="false">SUM(E17:G17)</f>
        <v>0</v>
      </c>
      <c r="S17" s="7" t="n">
        <f aca="false">SUM(H17:J17)</f>
        <v>0</v>
      </c>
      <c r="T17" s="7" t="n">
        <f aca="false">SUM(K17:M17)</f>
        <v>0</v>
      </c>
      <c r="V17" s="7" t="n">
        <f aca="false">SUM(Q17:U17)</f>
        <v>0</v>
      </c>
      <c r="X17" s="7" t="n">
        <f aca="false">'[1]NA MO'!O17</f>
        <v>0</v>
      </c>
      <c r="Z17" s="7" t="n">
        <f aca="false">X17-V17</f>
        <v>0</v>
      </c>
    </row>
    <row r="18" customFormat="false" ht="12.75" hidden="false" customHeight="false" outlineLevel="0" collapsed="false">
      <c r="A18" s="26" t="s">
        <v>38</v>
      </c>
      <c r="B18" s="7" t="n">
        <v>0</v>
      </c>
      <c r="C18" s="7" t="n">
        <v>0</v>
      </c>
      <c r="D18" s="7" t="n">
        <v>0</v>
      </c>
      <c r="E18" s="7" t="n">
        <v>0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O18" s="7" t="n">
        <f aca="false">SUM(B18:M18)</f>
        <v>0</v>
      </c>
      <c r="Q18" s="7" t="n">
        <f aca="false">SUM(B18:D18)</f>
        <v>0</v>
      </c>
      <c r="R18" s="7" t="n">
        <f aca="false">SUM(E18:G18)</f>
        <v>0</v>
      </c>
      <c r="S18" s="7" t="n">
        <f aca="false">SUM(H18:J18)</f>
        <v>0</v>
      </c>
      <c r="T18" s="7" t="n">
        <f aca="false">SUM(K18:M18)</f>
        <v>0</v>
      </c>
      <c r="V18" s="7" t="n">
        <f aca="false">SUM(Q18:U18)</f>
        <v>0</v>
      </c>
      <c r="X18" s="7" t="n">
        <f aca="false">'[1]NA MO'!O18</f>
        <v>0</v>
      </c>
      <c r="Z18" s="7" t="n">
        <f aca="false">X18-V18</f>
        <v>0</v>
      </c>
    </row>
    <row r="19" customFormat="false" ht="12.75" hidden="false" customHeight="false" outlineLevel="0" collapsed="false">
      <c r="A19" s="26" t="s">
        <v>39</v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O19" s="7" t="n">
        <f aca="false">SUM(B19:M19)</f>
        <v>0</v>
      </c>
      <c r="Q19" s="7" t="n">
        <f aca="false">SUM(B19:D19)</f>
        <v>0</v>
      </c>
      <c r="R19" s="7" t="n">
        <f aca="false">SUM(E19:G19)</f>
        <v>0</v>
      </c>
      <c r="S19" s="7" t="n">
        <f aca="false">SUM(H19:J19)</f>
        <v>0</v>
      </c>
      <c r="T19" s="7" t="n">
        <f aca="false">SUM(K19:M19)</f>
        <v>0</v>
      </c>
      <c r="V19" s="7" t="n">
        <f aca="false">SUM(Q19:U19)</f>
        <v>0</v>
      </c>
      <c r="X19" s="7" t="n">
        <f aca="false">'[1]NA MO'!O19</f>
        <v>0</v>
      </c>
      <c r="Z19" s="7" t="n">
        <f aca="false">X19-V19</f>
        <v>0</v>
      </c>
    </row>
    <row r="20" customFormat="false" ht="12.75" hidden="false" customHeight="false" outlineLevel="0" collapsed="false">
      <c r="A20" s="26" t="s">
        <v>40</v>
      </c>
      <c r="B20" s="7" t="n">
        <v>2800</v>
      </c>
      <c r="C20" s="7" t="n">
        <v>2800</v>
      </c>
      <c r="D20" s="7" t="n">
        <v>2800</v>
      </c>
      <c r="E20" s="7" t="n">
        <v>7800</v>
      </c>
      <c r="F20" s="7" t="n">
        <v>2800</v>
      </c>
      <c r="G20" s="27" t="n">
        <v>2800</v>
      </c>
      <c r="H20" s="7" t="n">
        <v>2800</v>
      </c>
      <c r="I20" s="7" t="n">
        <v>4500</v>
      </c>
      <c r="J20" s="7" t="n">
        <v>14800</v>
      </c>
      <c r="K20" s="7" t="n">
        <v>3800</v>
      </c>
      <c r="L20" s="7" t="n">
        <v>2800</v>
      </c>
      <c r="M20" s="7" t="n">
        <v>2800</v>
      </c>
      <c r="O20" s="7" t="n">
        <f aca="false">SUM(B20:M20)</f>
        <v>53300</v>
      </c>
      <c r="Q20" s="7" t="n">
        <f aca="false">SUM(B20:D20)</f>
        <v>8400</v>
      </c>
      <c r="R20" s="7" t="n">
        <f aca="false">SUM(E20:G20)</f>
        <v>13400</v>
      </c>
      <c r="S20" s="7" t="n">
        <f aca="false">SUM(H20:J20)</f>
        <v>22100</v>
      </c>
      <c r="T20" s="7" t="n">
        <f aca="false">SUM(K20:M20)</f>
        <v>9400</v>
      </c>
      <c r="V20" s="7" t="n">
        <f aca="false">SUM(Q20:U20)</f>
        <v>53300</v>
      </c>
      <c r="X20" s="7" t="n">
        <f aca="false">'[1]NA MO'!O20</f>
        <v>31697.3</v>
      </c>
      <c r="Z20" s="7" t="n">
        <f aca="false">X20-V20</f>
        <v>-21602.7</v>
      </c>
    </row>
    <row r="21" customFormat="false" ht="12.75" hidden="false" customHeight="false" outlineLevel="0" collapsed="false">
      <c r="A21" s="26" t="s">
        <v>41</v>
      </c>
      <c r="B21" s="7" t="n">
        <v>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0</v>
      </c>
      <c r="O21" s="7" t="n">
        <f aca="false">SUM(B21:M21)</f>
        <v>0</v>
      </c>
      <c r="Q21" s="7" t="n">
        <f aca="false">SUM(B21:D21)</f>
        <v>0</v>
      </c>
      <c r="R21" s="7" t="n">
        <f aca="false">SUM(E21:G21)</f>
        <v>0</v>
      </c>
      <c r="S21" s="7" t="n">
        <f aca="false">SUM(H21:J21)</f>
        <v>0</v>
      </c>
      <c r="T21" s="7" t="n">
        <f aca="false">SUM(K21:M21)</f>
        <v>0</v>
      </c>
      <c r="V21" s="7" t="n">
        <f aca="false">SUM(Q21:U21)</f>
        <v>0</v>
      </c>
      <c r="X21" s="7" t="n">
        <f aca="false">'[1]NA MO'!O21</f>
        <v>0</v>
      </c>
      <c r="Z21" s="7" t="n">
        <f aca="false">X21-V21</f>
        <v>0</v>
      </c>
    </row>
    <row r="22" customFormat="false" ht="12.75" hidden="false" customHeight="false" outlineLevel="0" collapsed="false">
      <c r="A22" s="26" t="s">
        <v>42</v>
      </c>
      <c r="B22" s="7" t="n">
        <v>0</v>
      </c>
      <c r="C22" s="7" t="n">
        <v>0</v>
      </c>
      <c r="D22" s="7" t="n">
        <v>700</v>
      </c>
      <c r="E22" s="7" t="n">
        <v>1440</v>
      </c>
      <c r="F22" s="7" t="n">
        <v>0</v>
      </c>
      <c r="G22" s="7" t="n">
        <v>0</v>
      </c>
      <c r="H22" s="7" t="n">
        <v>700</v>
      </c>
      <c r="I22" s="7" t="n">
        <v>0</v>
      </c>
      <c r="J22" s="7" t="n">
        <v>0</v>
      </c>
      <c r="K22" s="7" t="n">
        <v>0</v>
      </c>
      <c r="L22" s="7" t="n">
        <v>1500</v>
      </c>
      <c r="M22" s="7" t="n">
        <v>3200</v>
      </c>
      <c r="O22" s="7" t="n">
        <f aca="false">SUM(B22:M22)</f>
        <v>7540</v>
      </c>
      <c r="Q22" s="7" t="n">
        <f aca="false">SUM(B22:D22)</f>
        <v>700</v>
      </c>
      <c r="R22" s="7" t="n">
        <f aca="false">SUM(E22:G22)</f>
        <v>1440</v>
      </c>
      <c r="S22" s="7" t="n">
        <f aca="false">SUM(H22:J22)</f>
        <v>700</v>
      </c>
      <c r="T22" s="7" t="n">
        <f aca="false">SUM(K22:M22)</f>
        <v>4700</v>
      </c>
      <c r="V22" s="7" t="n">
        <f aca="false">SUM(Q22:U22)</f>
        <v>7540</v>
      </c>
      <c r="X22" s="7" t="n">
        <f aca="false">'[1]NA MO'!O22</f>
        <v>9707.68</v>
      </c>
      <c r="Z22" s="7" t="n">
        <f aca="false">X22-V22</f>
        <v>2167.68</v>
      </c>
    </row>
    <row r="23" customFormat="false" ht="12.75" hidden="false" customHeight="false" outlineLevel="0" collapsed="false">
      <c r="A23" s="26" t="s">
        <v>43</v>
      </c>
      <c r="B23" s="7" t="n">
        <v>0</v>
      </c>
      <c r="C23" s="7" t="n">
        <v>0</v>
      </c>
      <c r="D23" s="7" t="n">
        <v>0</v>
      </c>
      <c r="E23" s="7" t="n">
        <v>300</v>
      </c>
      <c r="F23" s="7" t="n">
        <v>300</v>
      </c>
      <c r="G23" s="7" t="n">
        <v>300</v>
      </c>
      <c r="H23" s="7" t="n">
        <v>0</v>
      </c>
      <c r="I23" s="7" t="n">
        <v>300</v>
      </c>
      <c r="J23" s="7" t="n">
        <v>300</v>
      </c>
      <c r="K23" s="7" t="n">
        <v>300</v>
      </c>
      <c r="L23" s="7" t="n">
        <v>0</v>
      </c>
      <c r="M23" s="7" t="n">
        <v>0</v>
      </c>
      <c r="O23" s="7" t="n">
        <f aca="false">SUM(B23:M23)</f>
        <v>1800</v>
      </c>
      <c r="Q23" s="7" t="n">
        <f aca="false">SUM(B23:D23)</f>
        <v>0</v>
      </c>
      <c r="R23" s="7" t="n">
        <f aca="false">SUM(E23:G23)</f>
        <v>900</v>
      </c>
      <c r="S23" s="7" t="n">
        <f aca="false">SUM(H23:J23)</f>
        <v>600</v>
      </c>
      <c r="T23" s="7" t="n">
        <f aca="false">SUM(K23:M23)</f>
        <v>300</v>
      </c>
      <c r="V23" s="7" t="n">
        <f aca="false">SUM(Q23:U23)</f>
        <v>1800</v>
      </c>
      <c r="X23" s="7" t="n">
        <f aca="false">'[1]NA MO'!O24</f>
        <v>5874.78</v>
      </c>
      <c r="Z23" s="7" t="n">
        <f aca="false">X23-V23</f>
        <v>4074.78</v>
      </c>
    </row>
    <row r="24" customFormat="false" ht="12.75" hidden="false" customHeight="false" outlineLevel="0" collapsed="false">
      <c r="A24" s="26" t="s">
        <v>44</v>
      </c>
      <c r="B24" s="7" t="n">
        <v>0</v>
      </c>
      <c r="C24" s="7" t="n">
        <v>0</v>
      </c>
      <c r="D24" s="7" t="n">
        <v>0</v>
      </c>
      <c r="E24" s="7" t="n">
        <v>500</v>
      </c>
      <c r="F24" s="7" t="n">
        <v>500</v>
      </c>
      <c r="G24" s="27" t="n">
        <v>600</v>
      </c>
      <c r="H24" s="7" t="n">
        <v>100</v>
      </c>
      <c r="I24" s="7" t="n">
        <v>200</v>
      </c>
      <c r="J24" s="7" t="n">
        <v>100</v>
      </c>
      <c r="K24" s="7" t="n">
        <v>200</v>
      </c>
      <c r="L24" s="7" t="n">
        <v>0</v>
      </c>
      <c r="M24" s="7" t="n">
        <v>500</v>
      </c>
      <c r="O24" s="7" t="n">
        <f aca="false">SUM(B24:M24)</f>
        <v>2700</v>
      </c>
      <c r="Q24" s="7" t="n">
        <f aca="false">SUM(B24:D24)</f>
        <v>0</v>
      </c>
      <c r="R24" s="7" t="n">
        <f aca="false">SUM(E24:G24)</f>
        <v>1600</v>
      </c>
      <c r="S24" s="7" t="n">
        <f aca="false">SUM(H24:J24)</f>
        <v>400</v>
      </c>
      <c r="T24" s="7" t="n">
        <f aca="false">SUM(K24:M24)</f>
        <v>700</v>
      </c>
      <c r="V24" s="7" t="n">
        <f aca="false">SUM(Q24:U24)</f>
        <v>2700</v>
      </c>
      <c r="X24" s="7" t="n">
        <f aca="false">'[1]NA MO'!O25</f>
        <v>3429</v>
      </c>
      <c r="Z24" s="7" t="n">
        <f aca="false">X24-V24</f>
        <v>729</v>
      </c>
    </row>
    <row r="25" customFormat="false" ht="12.75" hidden="false" customHeight="false" outlineLevel="0" collapsed="false">
      <c r="A25" s="26" t="s">
        <v>45</v>
      </c>
      <c r="B25" s="7" t="n">
        <v>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0</v>
      </c>
      <c r="M25" s="7" t="n">
        <v>0</v>
      </c>
      <c r="O25" s="7" t="n">
        <f aca="false">SUM(B25:M25)</f>
        <v>0</v>
      </c>
      <c r="Q25" s="7" t="n">
        <f aca="false">SUM(B25:D25)</f>
        <v>0</v>
      </c>
      <c r="R25" s="7" t="n">
        <f aca="false">SUM(E25:G25)</f>
        <v>0</v>
      </c>
      <c r="S25" s="7" t="n">
        <f aca="false">SUM(H25:J25)</f>
        <v>0</v>
      </c>
      <c r="T25" s="7" t="n">
        <f aca="false">SUM(K25:M25)</f>
        <v>0</v>
      </c>
      <c r="V25" s="7" t="n">
        <f aca="false">SUM(Q25:U25)</f>
        <v>0</v>
      </c>
      <c r="X25" s="7" t="n">
        <f aca="false">'[1]NA MO'!O26</f>
        <v>0</v>
      </c>
      <c r="Z25" s="7" t="n">
        <f aca="false">X25-V25</f>
        <v>0</v>
      </c>
    </row>
    <row r="26" customFormat="false" ht="12.75" hidden="false" customHeight="false" outlineLevel="0" collapsed="false">
      <c r="A26" s="26" t="s">
        <v>46</v>
      </c>
      <c r="B26" s="7" t="n">
        <v>500</v>
      </c>
      <c r="C26" s="7" t="n">
        <v>0</v>
      </c>
      <c r="D26" s="7" t="n">
        <v>0</v>
      </c>
      <c r="E26" s="27" t="n">
        <v>2000</v>
      </c>
      <c r="F26" s="7" t="n">
        <v>500</v>
      </c>
      <c r="G26" s="27" t="n">
        <v>500</v>
      </c>
      <c r="H26" s="7" t="n">
        <v>500</v>
      </c>
      <c r="I26" s="7" t="n">
        <v>500</v>
      </c>
      <c r="J26" s="7" t="n">
        <v>0</v>
      </c>
      <c r="K26" s="7" t="n">
        <v>0</v>
      </c>
      <c r="L26" s="7" t="n">
        <v>0</v>
      </c>
      <c r="M26" s="7" t="n">
        <v>300</v>
      </c>
      <c r="O26" s="7" t="n">
        <f aca="false">SUM(B26:M26)</f>
        <v>4800</v>
      </c>
      <c r="Q26" s="7" t="n">
        <f aca="false">SUM(B26:D26)</f>
        <v>500</v>
      </c>
      <c r="R26" s="7" t="n">
        <f aca="false">SUM(E26:G26)</f>
        <v>3000</v>
      </c>
      <c r="S26" s="7" t="n">
        <f aca="false">SUM(H26:J26)</f>
        <v>1000</v>
      </c>
      <c r="T26" s="7" t="n">
        <f aca="false">SUM(K26:M26)</f>
        <v>300</v>
      </c>
      <c r="V26" s="7" t="n">
        <f aca="false">SUM(Q26:U26)</f>
        <v>4800</v>
      </c>
      <c r="X26" s="7" t="n">
        <f aca="false">'[1]NA MO'!O27</f>
        <v>7210.9</v>
      </c>
      <c r="Z26" s="7" t="n">
        <f aca="false">X26-V26</f>
        <v>2410.9</v>
      </c>
    </row>
    <row r="27" customFormat="false" ht="12.75" hidden="false" customHeight="false" outlineLevel="0" collapsed="false">
      <c r="A27" s="26" t="s">
        <v>47</v>
      </c>
      <c r="B27" s="7" t="n">
        <v>500</v>
      </c>
      <c r="C27" s="7" t="n">
        <v>6500</v>
      </c>
      <c r="D27" s="7" t="n">
        <v>500</v>
      </c>
      <c r="E27" s="27" t="n">
        <v>25500</v>
      </c>
      <c r="F27" s="7" t="n">
        <v>500</v>
      </c>
      <c r="G27" s="27" t="n">
        <v>500</v>
      </c>
      <c r="H27" s="7" t="n">
        <v>500</v>
      </c>
      <c r="I27" s="7" t="n">
        <v>5500</v>
      </c>
      <c r="J27" s="7" t="n">
        <v>500</v>
      </c>
      <c r="K27" s="7" t="n">
        <v>500</v>
      </c>
      <c r="L27" s="7" t="n">
        <v>500</v>
      </c>
      <c r="M27" s="7" t="n">
        <v>5500</v>
      </c>
      <c r="O27" s="7" t="n">
        <f aca="false">SUM(B27:M27)</f>
        <v>47000</v>
      </c>
      <c r="Q27" s="7" t="n">
        <f aca="false">SUM(B27:D27)</f>
        <v>7500</v>
      </c>
      <c r="R27" s="7" t="n">
        <f aca="false">SUM(E27:G27)</f>
        <v>26500</v>
      </c>
      <c r="S27" s="7" t="n">
        <f aca="false">SUM(H27:J27)</f>
        <v>6500</v>
      </c>
      <c r="T27" s="7" t="n">
        <f aca="false">SUM(K27:M27)</f>
        <v>6500</v>
      </c>
      <c r="V27" s="7" t="n">
        <f aca="false">SUM(Q27:U27)</f>
        <v>47000</v>
      </c>
      <c r="X27" s="7" t="n">
        <f aca="false">'[1]NA MO'!O28</f>
        <v>66426.22</v>
      </c>
      <c r="Z27" s="7" t="n">
        <f aca="false">X27-V27</f>
        <v>19426.22</v>
      </c>
    </row>
    <row r="28" customFormat="false" ht="12.75" hidden="false" customHeight="false" outlineLevel="0" collapsed="false">
      <c r="A28" s="26" t="s">
        <v>48</v>
      </c>
      <c r="B28" s="7" t="n">
        <v>0</v>
      </c>
      <c r="C28" s="7" t="n">
        <v>0</v>
      </c>
      <c r="D28" s="7" t="n">
        <v>0</v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O28" s="7" t="n">
        <f aca="false">SUM(B28:M28)</f>
        <v>0</v>
      </c>
      <c r="Q28" s="7" t="n">
        <f aca="false">SUM(B28:D28)</f>
        <v>0</v>
      </c>
      <c r="R28" s="7" t="n">
        <f aca="false">SUM(E28:G28)</f>
        <v>0</v>
      </c>
      <c r="S28" s="7" t="n">
        <f aca="false">SUM(H28:J28)</f>
        <v>0</v>
      </c>
      <c r="T28" s="7" t="n">
        <f aca="false">SUM(K28:M28)</f>
        <v>0</v>
      </c>
      <c r="V28" s="7" t="n">
        <f aca="false">SUM(Q28:U28)</f>
        <v>0</v>
      </c>
      <c r="X28" s="7" t="n">
        <f aca="false">'[1]NA MO'!O29</f>
        <v>0</v>
      </c>
      <c r="Z28" s="7" t="n">
        <f aca="false">X28-V28</f>
        <v>0</v>
      </c>
    </row>
    <row r="29" customFormat="false" ht="12.75" hidden="false" customHeight="false" outlineLevel="0" collapsed="false">
      <c r="A29" s="26" t="s">
        <v>49</v>
      </c>
      <c r="B29" s="7" t="n">
        <v>0</v>
      </c>
      <c r="C29" s="7" t="n">
        <v>0</v>
      </c>
      <c r="D29" s="7" t="n">
        <v>0</v>
      </c>
      <c r="E29" s="27" t="n">
        <v>1200</v>
      </c>
      <c r="F29" s="7" t="n">
        <v>3000</v>
      </c>
      <c r="G29" s="27" t="n">
        <v>0</v>
      </c>
      <c r="H29" s="7" t="n">
        <v>0</v>
      </c>
      <c r="I29" s="7" t="n">
        <v>0</v>
      </c>
      <c r="J29" s="7" t="n">
        <v>3000</v>
      </c>
      <c r="K29" s="7" t="n">
        <v>1200</v>
      </c>
      <c r="L29" s="7" t="n">
        <v>0</v>
      </c>
      <c r="M29" s="7" t="n">
        <v>10000</v>
      </c>
      <c r="O29" s="7" t="n">
        <f aca="false">SUM(B29:M29)</f>
        <v>18400</v>
      </c>
      <c r="Q29" s="7" t="n">
        <f aca="false">SUM(B29:D29)</f>
        <v>0</v>
      </c>
      <c r="R29" s="7" t="n">
        <f aca="false">SUM(E29:G29)</f>
        <v>4200</v>
      </c>
      <c r="S29" s="7" t="n">
        <f aca="false">SUM(H29:J29)</f>
        <v>3000</v>
      </c>
      <c r="T29" s="7" t="n">
        <f aca="false">SUM(K29:M29)</f>
        <v>11200</v>
      </c>
      <c r="V29" s="7" t="n">
        <f aca="false">SUM(Q29:U29)</f>
        <v>18400</v>
      </c>
      <c r="X29" s="7" t="n">
        <f aca="false">'[1]NA MO'!O30</f>
        <v>4620.09</v>
      </c>
      <c r="Z29" s="7" t="n">
        <f aca="false">X29-V29</f>
        <v>-13779.91</v>
      </c>
    </row>
    <row r="30" customFormat="false" ht="12.75" hidden="false" customHeight="false" outlineLevel="0" collapsed="false">
      <c r="A30" s="26" t="s">
        <v>50</v>
      </c>
      <c r="B30" s="7" t="n">
        <v>1680</v>
      </c>
      <c r="C30" s="7" t="n">
        <v>2260</v>
      </c>
      <c r="D30" s="7" t="n">
        <v>1560</v>
      </c>
      <c r="E30" s="27" t="n">
        <v>14120</v>
      </c>
      <c r="F30" s="7" t="n">
        <v>1660</v>
      </c>
      <c r="G30" s="27" t="n">
        <v>2160</v>
      </c>
      <c r="H30" s="7" t="n">
        <v>3680</v>
      </c>
      <c r="I30" s="7" t="n">
        <v>2260</v>
      </c>
      <c r="J30" s="7" t="n">
        <v>1560</v>
      </c>
      <c r="K30" s="7" t="n">
        <v>12120</v>
      </c>
      <c r="L30" s="7" t="n">
        <v>1660</v>
      </c>
      <c r="M30" s="7" t="n">
        <v>10680</v>
      </c>
      <c r="O30" s="7" t="n">
        <f aca="false">SUM(B30:M30)</f>
        <v>55400</v>
      </c>
      <c r="Q30" s="7" t="n">
        <f aca="false">SUM(B30:D30)</f>
        <v>5500</v>
      </c>
      <c r="R30" s="7" t="n">
        <f aca="false">SUM(E30:G30)</f>
        <v>17940</v>
      </c>
      <c r="S30" s="7" t="n">
        <f aca="false">SUM(H30:J30)</f>
        <v>7500</v>
      </c>
      <c r="T30" s="7" t="n">
        <f aca="false">SUM(K30:M30)</f>
        <v>24460</v>
      </c>
      <c r="V30" s="7" t="n">
        <f aca="false">SUM(Q30:U30)</f>
        <v>55400</v>
      </c>
      <c r="X30" s="7" t="n">
        <f aca="false">'[1]NA MO'!O31</f>
        <v>72632.02</v>
      </c>
      <c r="Z30" s="7" t="n">
        <f aca="false">X30-V30</f>
        <v>17232.02</v>
      </c>
    </row>
    <row r="31" customFormat="false" ht="12.75" hidden="false" customHeight="false" outlineLevel="0" collapsed="false">
      <c r="A31" s="26" t="s">
        <v>51</v>
      </c>
      <c r="B31" s="7" t="n">
        <v>10035</v>
      </c>
      <c r="C31" s="7" t="n">
        <v>10035</v>
      </c>
      <c r="D31" s="7" t="n">
        <v>20035</v>
      </c>
      <c r="E31" s="27" t="n">
        <v>10035</v>
      </c>
      <c r="F31" s="7" t="n">
        <v>19601</v>
      </c>
      <c r="G31" s="27" t="n">
        <v>19601</v>
      </c>
      <c r="H31" s="7" t="n">
        <v>19601</v>
      </c>
      <c r="I31" s="7" t="n">
        <v>19601</v>
      </c>
      <c r="J31" s="7" t="n">
        <v>19601</v>
      </c>
      <c r="K31" s="7" t="n">
        <v>25035</v>
      </c>
      <c r="L31" s="7" t="n">
        <v>14035</v>
      </c>
      <c r="M31" s="7" t="n">
        <v>14035</v>
      </c>
      <c r="O31" s="7" t="n">
        <f aca="false">SUM(B31:M31)</f>
        <v>201250</v>
      </c>
      <c r="Q31" s="7" t="n">
        <f aca="false">SUM(B31:D31)</f>
        <v>40105</v>
      </c>
      <c r="R31" s="7" t="n">
        <f aca="false">SUM(E31:G31)</f>
        <v>49237</v>
      </c>
      <c r="S31" s="7" t="n">
        <f aca="false">SUM(H31:J31)</f>
        <v>58803</v>
      </c>
      <c r="T31" s="7" t="n">
        <f aca="false">SUM(K31:M31)</f>
        <v>53105</v>
      </c>
      <c r="V31" s="7" t="n">
        <f aca="false">SUM(Q31:U31)</f>
        <v>201250</v>
      </c>
      <c r="X31" s="7" t="n">
        <f aca="false">'[1]NA MO'!O32</f>
        <v>764929.55</v>
      </c>
      <c r="Z31" s="28" t="n">
        <f aca="false">X31-V31</f>
        <v>563679.55</v>
      </c>
    </row>
    <row r="32" customFormat="false" ht="12.75" hidden="false" customHeight="false" outlineLevel="0" collapsed="false">
      <c r="A32" s="26" t="s">
        <v>52</v>
      </c>
      <c r="B32" s="7" t="n">
        <v>74447</v>
      </c>
      <c r="C32" s="7" t="n">
        <v>74447</v>
      </c>
      <c r="D32" s="7" t="n">
        <v>74447</v>
      </c>
      <c r="E32" s="7" t="n">
        <v>74447</v>
      </c>
      <c r="F32" s="7" t="n">
        <v>106504</v>
      </c>
      <c r="G32" s="7" t="n">
        <v>74447</v>
      </c>
      <c r="H32" s="7" t="n">
        <v>74447</v>
      </c>
      <c r="I32" s="7" t="n">
        <v>74447</v>
      </c>
      <c r="J32" s="7" t="n">
        <v>74447</v>
      </c>
      <c r="K32" s="7" t="n">
        <v>74447</v>
      </c>
      <c r="L32" s="7" t="n">
        <v>106519</v>
      </c>
      <c r="M32" s="7" t="n">
        <v>74447</v>
      </c>
      <c r="O32" s="7" t="n">
        <f aca="false">SUM(B32:M32)</f>
        <v>957493</v>
      </c>
      <c r="Q32" s="7" t="n">
        <f aca="false">SUM(B32:D32)</f>
        <v>223341</v>
      </c>
      <c r="R32" s="7" t="n">
        <f aca="false">SUM(E32:G32)</f>
        <v>255398</v>
      </c>
      <c r="S32" s="7" t="n">
        <f aca="false">SUM(H32:J32)</f>
        <v>223341</v>
      </c>
      <c r="T32" s="7" t="n">
        <f aca="false">SUM(K32:M32)</f>
        <v>255413</v>
      </c>
      <c r="V32" s="7" t="n">
        <f aca="false">SUM(Q32:U32)</f>
        <v>957493</v>
      </c>
      <c r="X32" s="7" t="n">
        <f aca="false">'[1]NA MO'!O33</f>
        <v>934206.81</v>
      </c>
      <c r="Z32" s="7" t="n">
        <f aca="false">X32-V32</f>
        <v>-23286.1899999999</v>
      </c>
    </row>
    <row r="33" customFormat="false" ht="12.75" hidden="false" customHeight="false" outlineLevel="0" collapsed="false">
      <c r="A33" s="26" t="s">
        <v>53</v>
      </c>
      <c r="B33" s="7" t="n">
        <v>4281</v>
      </c>
      <c r="C33" s="7" t="n">
        <v>4181</v>
      </c>
      <c r="D33" s="7" t="n">
        <v>4181</v>
      </c>
      <c r="E33" s="7" t="n">
        <v>9880</v>
      </c>
      <c r="F33" s="7" t="n">
        <v>4281</v>
      </c>
      <c r="G33" s="7" t="n">
        <v>4281</v>
      </c>
      <c r="H33" s="7" t="n">
        <v>4281</v>
      </c>
      <c r="I33" s="7" t="n">
        <v>4281</v>
      </c>
      <c r="J33" s="7" t="n">
        <v>4281</v>
      </c>
      <c r="K33" s="7" t="n">
        <v>13420</v>
      </c>
      <c r="L33" s="7" t="n">
        <v>4281</v>
      </c>
      <c r="M33" s="7" t="n">
        <v>6004</v>
      </c>
      <c r="O33" s="7" t="n">
        <f aca="false">SUM(B33:M33)</f>
        <v>67633</v>
      </c>
      <c r="Q33" s="7" t="n">
        <f aca="false">SUM(B33:D33)</f>
        <v>12643</v>
      </c>
      <c r="R33" s="7" t="n">
        <f aca="false">SUM(E33:G33)</f>
        <v>18442</v>
      </c>
      <c r="S33" s="7" t="n">
        <f aca="false">SUM(H33:J33)</f>
        <v>12843</v>
      </c>
      <c r="T33" s="7" t="n">
        <f aca="false">SUM(K33:M33)</f>
        <v>23705</v>
      </c>
      <c r="V33" s="7" t="n">
        <f aca="false">SUM(Q33:U33)</f>
        <v>67633</v>
      </c>
      <c r="X33" s="7" t="n">
        <f aca="false">'[1]NA MO'!O34</f>
        <v>95599.84</v>
      </c>
      <c r="Z33" s="7" t="n">
        <f aca="false">X33-V33</f>
        <v>27966.84</v>
      </c>
    </row>
    <row r="34" customFormat="false" ht="12.75" hidden="false" customHeight="false" outlineLevel="0" collapsed="false">
      <c r="A34" s="26" t="s">
        <v>54</v>
      </c>
      <c r="B34" s="7" t="n">
        <v>30400</v>
      </c>
      <c r="C34" s="7" t="n">
        <v>30400</v>
      </c>
      <c r="D34" s="7" t="n">
        <v>30400</v>
      </c>
      <c r="E34" s="7" t="n">
        <v>30400</v>
      </c>
      <c r="F34" s="7" t="n">
        <v>30400</v>
      </c>
      <c r="G34" s="7" t="n">
        <v>30400</v>
      </c>
      <c r="H34" s="7" t="n">
        <v>30400</v>
      </c>
      <c r="I34" s="7" t="n">
        <v>30400</v>
      </c>
      <c r="J34" s="7" t="n">
        <v>30400</v>
      </c>
      <c r="K34" s="7" t="n">
        <v>30400</v>
      </c>
      <c r="L34" s="7" t="n">
        <v>30400</v>
      </c>
      <c r="M34" s="7" t="n">
        <v>30400</v>
      </c>
      <c r="O34" s="7" t="n">
        <f aca="false">SUM(B34:M34)</f>
        <v>364800</v>
      </c>
      <c r="Q34" s="7" t="n">
        <f aca="false">SUM(B34:D34)</f>
        <v>91200</v>
      </c>
      <c r="R34" s="7" t="n">
        <f aca="false">SUM(E34:G34)</f>
        <v>91200</v>
      </c>
      <c r="S34" s="7" t="n">
        <f aca="false">SUM(H34:J34)</f>
        <v>91200</v>
      </c>
      <c r="T34" s="7" t="n">
        <f aca="false">SUM(K34:M34)</f>
        <v>91200</v>
      </c>
      <c r="V34" s="7" t="n">
        <f aca="false">SUM(Q34:U34)</f>
        <v>364800</v>
      </c>
      <c r="X34" s="7" t="n">
        <f aca="false">'[1]NA MO'!O35</f>
        <v>288848.39</v>
      </c>
      <c r="Z34" s="28" t="n">
        <f aca="false">X34-V34</f>
        <v>-75951.61</v>
      </c>
    </row>
    <row r="35" customFormat="false" ht="12.75" hidden="false" customHeight="false" outlineLevel="0" collapsed="false">
      <c r="A35" s="26" t="s">
        <v>55</v>
      </c>
      <c r="B35" s="7" t="n">
        <v>1200</v>
      </c>
      <c r="C35" s="7" t="n">
        <v>1200</v>
      </c>
      <c r="D35" s="7" t="n">
        <v>1200</v>
      </c>
      <c r="E35" s="7" t="n">
        <v>1200</v>
      </c>
      <c r="F35" s="7" t="n">
        <v>1200</v>
      </c>
      <c r="G35" s="7" t="n">
        <v>1200</v>
      </c>
      <c r="H35" s="7" t="n">
        <v>1200</v>
      </c>
      <c r="I35" s="7" t="n">
        <v>1200</v>
      </c>
      <c r="J35" s="7" t="n">
        <v>1200</v>
      </c>
      <c r="K35" s="7" t="n">
        <v>1200</v>
      </c>
      <c r="L35" s="7" t="n">
        <v>1200</v>
      </c>
      <c r="M35" s="7" t="n">
        <v>1200</v>
      </c>
      <c r="O35" s="7" t="n">
        <f aca="false">SUM(B35:M35)</f>
        <v>14400</v>
      </c>
      <c r="Q35" s="7" t="n">
        <f aca="false">SUM(B35:D35)</f>
        <v>3600</v>
      </c>
      <c r="R35" s="7" t="n">
        <f aca="false">SUM(E35:G35)</f>
        <v>3600</v>
      </c>
      <c r="S35" s="7" t="n">
        <f aca="false">SUM(H35:J35)</f>
        <v>3600</v>
      </c>
      <c r="T35" s="7" t="n">
        <f aca="false">SUM(K35:M35)</f>
        <v>3600</v>
      </c>
      <c r="V35" s="7" t="n">
        <f aca="false">SUM(Q35:U35)</f>
        <v>14400</v>
      </c>
      <c r="X35" s="7" t="n">
        <f aca="false">'[1]NA MO'!O36</f>
        <v>8227.59</v>
      </c>
      <c r="Z35" s="7" t="n">
        <f aca="false">X35-V35</f>
        <v>-6172.41</v>
      </c>
    </row>
    <row r="36" customFormat="false" ht="12.75" hidden="false" customHeight="false" outlineLevel="0" collapsed="false">
      <c r="A36" s="26" t="s">
        <v>56</v>
      </c>
      <c r="B36" s="7" t="n">
        <v>3000</v>
      </c>
      <c r="C36" s="7" t="n">
        <v>3000</v>
      </c>
      <c r="D36" s="7" t="n">
        <v>3000</v>
      </c>
      <c r="E36" s="7" t="n">
        <v>3000</v>
      </c>
      <c r="F36" s="7" t="n">
        <v>3000</v>
      </c>
      <c r="G36" s="7" t="n">
        <v>3000</v>
      </c>
      <c r="H36" s="7" t="n">
        <v>3000</v>
      </c>
      <c r="I36" s="7" t="n">
        <v>3000</v>
      </c>
      <c r="J36" s="7" t="n">
        <v>3000</v>
      </c>
      <c r="K36" s="7" t="n">
        <v>3000</v>
      </c>
      <c r="L36" s="7" t="n">
        <v>3000</v>
      </c>
      <c r="M36" s="7" t="n">
        <v>3000</v>
      </c>
      <c r="O36" s="7" t="n">
        <f aca="false">SUM(B36:M36)</f>
        <v>36000</v>
      </c>
      <c r="Q36" s="7" t="n">
        <f aca="false">SUM(B36:D36)</f>
        <v>9000</v>
      </c>
      <c r="R36" s="7" t="n">
        <f aca="false">SUM(E36:G36)</f>
        <v>9000</v>
      </c>
      <c r="S36" s="7" t="n">
        <f aca="false">SUM(H36:J36)</f>
        <v>9000</v>
      </c>
      <c r="T36" s="7" t="n">
        <f aca="false">SUM(K36:M36)</f>
        <v>9000</v>
      </c>
      <c r="V36" s="7" t="n">
        <f aca="false">SUM(Q36:U36)</f>
        <v>36000</v>
      </c>
      <c r="X36" s="7" t="n">
        <f aca="false">'[1]NA MO'!O37</f>
        <v>0</v>
      </c>
      <c r="Z36" s="7" t="n">
        <f aca="false">X36-V36</f>
        <v>-36000</v>
      </c>
    </row>
    <row r="37" customFormat="false" ht="12.75" hidden="false" customHeight="false" outlineLevel="0" collapsed="false">
      <c r="A37" s="26" t="s">
        <v>57</v>
      </c>
      <c r="B37" s="7" t="n">
        <v>240</v>
      </c>
      <c r="C37" s="7" t="n">
        <v>240</v>
      </c>
      <c r="D37" s="7" t="n">
        <v>240</v>
      </c>
      <c r="E37" s="7" t="n">
        <v>240</v>
      </c>
      <c r="F37" s="7" t="n">
        <v>240</v>
      </c>
      <c r="G37" s="7" t="n">
        <v>240</v>
      </c>
      <c r="H37" s="7" t="n">
        <v>240</v>
      </c>
      <c r="I37" s="7" t="n">
        <v>240</v>
      </c>
      <c r="J37" s="7" t="n">
        <v>240</v>
      </c>
      <c r="K37" s="7" t="n">
        <v>240</v>
      </c>
      <c r="L37" s="7" t="n">
        <v>240</v>
      </c>
      <c r="M37" s="7" t="n">
        <v>240</v>
      </c>
      <c r="O37" s="7" t="n">
        <f aca="false">SUM(B37:M37)</f>
        <v>2880</v>
      </c>
      <c r="Q37" s="7" t="n">
        <f aca="false">SUM(B37:D37)</f>
        <v>720</v>
      </c>
      <c r="R37" s="7" t="n">
        <f aca="false">SUM(E37:G37)</f>
        <v>720</v>
      </c>
      <c r="S37" s="7" t="n">
        <f aca="false">SUM(H37:J37)</f>
        <v>720</v>
      </c>
      <c r="T37" s="7" t="n">
        <f aca="false">SUM(K37:M37)</f>
        <v>720</v>
      </c>
      <c r="V37" s="7" t="n">
        <f aca="false">SUM(Q37:U37)</f>
        <v>2880</v>
      </c>
      <c r="X37" s="7" t="n">
        <f aca="false">'[1]NA MO'!O38</f>
        <v>8540.88</v>
      </c>
      <c r="Z37" s="7" t="n">
        <f aca="false">X37-V37</f>
        <v>5660.88</v>
      </c>
    </row>
    <row r="38" customFormat="false" ht="12.75" hidden="false" customHeight="false" outlineLevel="0" collapsed="false">
      <c r="A38" s="26" t="s">
        <v>58</v>
      </c>
      <c r="B38" s="7" t="n">
        <f aca="false">300+120</f>
        <v>420</v>
      </c>
      <c r="C38" s="7" t="n">
        <f aca="false">300+120</f>
        <v>420</v>
      </c>
      <c r="D38" s="7" t="n">
        <f aca="false">300+120</f>
        <v>420</v>
      </c>
      <c r="E38" s="7" t="n">
        <f aca="false">300+120</f>
        <v>420</v>
      </c>
      <c r="F38" s="7" t="n">
        <f aca="false">300+120</f>
        <v>420</v>
      </c>
      <c r="G38" s="7" t="n">
        <f aca="false">300+120</f>
        <v>420</v>
      </c>
      <c r="H38" s="7" t="n">
        <f aca="false">300+120</f>
        <v>420</v>
      </c>
      <c r="I38" s="7" t="n">
        <f aca="false">300+120</f>
        <v>420</v>
      </c>
      <c r="J38" s="7" t="n">
        <f aca="false">300+120</f>
        <v>420</v>
      </c>
      <c r="K38" s="7" t="n">
        <f aca="false">300+120</f>
        <v>420</v>
      </c>
      <c r="L38" s="7" t="n">
        <f aca="false">300+120</f>
        <v>420</v>
      </c>
      <c r="M38" s="7" t="n">
        <f aca="false">300+120</f>
        <v>420</v>
      </c>
      <c r="O38" s="7" t="n">
        <f aca="false">SUM(B38:M38)</f>
        <v>5040</v>
      </c>
      <c r="Q38" s="7" t="n">
        <f aca="false">SUM(B38:D38)</f>
        <v>1260</v>
      </c>
      <c r="R38" s="7" t="n">
        <f aca="false">SUM(E38:G38)</f>
        <v>1260</v>
      </c>
      <c r="S38" s="7" t="n">
        <f aca="false">SUM(H38:J38)</f>
        <v>1260</v>
      </c>
      <c r="T38" s="7" t="n">
        <f aca="false">SUM(K38:M38)</f>
        <v>1260</v>
      </c>
      <c r="V38" s="7" t="n">
        <f aca="false">SUM(Q38:U38)</f>
        <v>5040</v>
      </c>
      <c r="X38" s="7" t="n">
        <f aca="false">'[1]NA MO'!O39</f>
        <v>6301.85</v>
      </c>
      <c r="Z38" s="7" t="n">
        <f aca="false">X38-V38</f>
        <v>1261.85</v>
      </c>
    </row>
    <row r="39" customFormat="false" ht="12.75" hidden="false" customHeight="false" outlineLevel="0" collapsed="false">
      <c r="A39" s="26" t="s">
        <v>59</v>
      </c>
      <c r="B39" s="7" t="n">
        <v>0</v>
      </c>
      <c r="C39" s="7" t="n">
        <v>0</v>
      </c>
      <c r="D39" s="7" t="n">
        <v>0</v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0</v>
      </c>
      <c r="L39" s="7" t="n">
        <v>0</v>
      </c>
      <c r="M39" s="7" t="n">
        <v>0</v>
      </c>
      <c r="O39" s="7" t="n">
        <f aca="false">SUM(B39:M39)</f>
        <v>0</v>
      </c>
      <c r="Q39" s="7" t="n">
        <f aca="false">SUM(B39:D39)</f>
        <v>0</v>
      </c>
      <c r="R39" s="7" t="n">
        <f aca="false">SUM(E39:G39)</f>
        <v>0</v>
      </c>
      <c r="S39" s="7" t="n">
        <f aca="false">SUM(H39:J39)</f>
        <v>0</v>
      </c>
      <c r="T39" s="7" t="n">
        <f aca="false">SUM(K39:M39)</f>
        <v>0</v>
      </c>
      <c r="V39" s="7" t="n">
        <f aca="false">SUM(Q39:U39)</f>
        <v>0</v>
      </c>
      <c r="X39" s="7" t="n">
        <f aca="false">'[1]NA MO'!O40</f>
        <v>56644.45</v>
      </c>
      <c r="Z39" s="7" t="n">
        <f aca="false">X39-V39</f>
        <v>56644.45</v>
      </c>
    </row>
    <row r="40" customFormat="false" ht="12.75" hidden="false" customHeight="false" outlineLevel="0" collapsed="false">
      <c r="A40" s="26" t="s">
        <v>60</v>
      </c>
      <c r="B40" s="7" t="n">
        <v>0</v>
      </c>
      <c r="C40" s="7" t="n">
        <v>0</v>
      </c>
      <c r="D40" s="7" t="n">
        <v>400</v>
      </c>
      <c r="E40" s="7" t="n">
        <v>800</v>
      </c>
      <c r="F40" s="7" t="n">
        <v>100</v>
      </c>
      <c r="G40" s="27" t="n">
        <v>0</v>
      </c>
      <c r="H40" s="7" t="n">
        <v>0</v>
      </c>
      <c r="I40" s="7" t="n">
        <v>200</v>
      </c>
      <c r="J40" s="7" t="n">
        <v>100</v>
      </c>
      <c r="K40" s="7" t="n">
        <v>0</v>
      </c>
      <c r="L40" s="7" t="n">
        <v>0</v>
      </c>
      <c r="M40" s="7" t="n">
        <v>700</v>
      </c>
      <c r="O40" s="7" t="n">
        <f aca="false">SUM(B40:M40)</f>
        <v>2300</v>
      </c>
      <c r="Q40" s="7" t="n">
        <f aca="false">SUM(B40:D40)</f>
        <v>400</v>
      </c>
      <c r="R40" s="7" t="n">
        <f aca="false">SUM(E40:G40)</f>
        <v>900</v>
      </c>
      <c r="S40" s="7" t="n">
        <f aca="false">SUM(H40:J40)</f>
        <v>300</v>
      </c>
      <c r="T40" s="7" t="n">
        <f aca="false">SUM(K40:M40)</f>
        <v>700</v>
      </c>
      <c r="V40" s="7" t="n">
        <f aca="false">SUM(Q40:U40)</f>
        <v>2300</v>
      </c>
      <c r="X40" s="7" t="n">
        <f aca="false">'[1]NA MO'!O41</f>
        <v>624</v>
      </c>
      <c r="Z40" s="7" t="n">
        <f aca="false">X40-V40</f>
        <v>-1676</v>
      </c>
    </row>
    <row r="41" customFormat="false" ht="12.75" hidden="false" customHeight="false" outlineLevel="0" collapsed="false">
      <c r="A41" s="26" t="s">
        <v>61</v>
      </c>
      <c r="B41" s="7" t="n">
        <v>3333</v>
      </c>
      <c r="C41" s="7" t="n">
        <v>3333</v>
      </c>
      <c r="D41" s="7" t="n">
        <v>3333</v>
      </c>
      <c r="E41" s="7" t="n">
        <v>3333</v>
      </c>
      <c r="F41" s="7" t="n">
        <v>3333</v>
      </c>
      <c r="G41" s="7" t="n">
        <v>3333</v>
      </c>
      <c r="H41" s="7" t="n">
        <v>3333</v>
      </c>
      <c r="I41" s="7" t="n">
        <v>3333</v>
      </c>
      <c r="J41" s="7" t="n">
        <v>3333</v>
      </c>
      <c r="K41" s="7" t="n">
        <v>3333</v>
      </c>
      <c r="L41" s="7" t="n">
        <v>3333</v>
      </c>
      <c r="M41" s="7" t="n">
        <v>3333</v>
      </c>
      <c r="O41" s="7" t="n">
        <f aca="false">SUM(B41:M41)</f>
        <v>39996</v>
      </c>
      <c r="Q41" s="7" t="n">
        <f aca="false">SUM(B41:D41)</f>
        <v>9999</v>
      </c>
      <c r="R41" s="7" t="n">
        <f aca="false">SUM(E41:G41)</f>
        <v>9999</v>
      </c>
      <c r="S41" s="7" t="n">
        <f aca="false">SUM(H41:J41)</f>
        <v>9999</v>
      </c>
      <c r="T41" s="7" t="n">
        <f aca="false">SUM(K41:M41)</f>
        <v>9999</v>
      </c>
      <c r="V41" s="7" t="n">
        <f aca="false">SUM(Q41:U41)</f>
        <v>39996</v>
      </c>
      <c r="X41" s="7" t="n">
        <f aca="false">'[1]NA MO'!O42</f>
        <v>388679.21</v>
      </c>
      <c r="Z41" s="28" t="n">
        <f aca="false">X41-V41</f>
        <v>348683.21</v>
      </c>
    </row>
    <row r="42" customFormat="false" ht="12.75" hidden="false" customHeight="false" outlineLevel="0" collapsed="false">
      <c r="A42" s="26" t="s">
        <v>62</v>
      </c>
      <c r="B42" s="7" t="n">
        <v>0</v>
      </c>
      <c r="C42" s="7" t="n">
        <v>0</v>
      </c>
      <c r="D42" s="7" t="n">
        <v>0</v>
      </c>
      <c r="E42" s="7" t="n">
        <v>0</v>
      </c>
      <c r="F42" s="7" t="n">
        <v>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0</v>
      </c>
      <c r="M42" s="7" t="n">
        <v>0</v>
      </c>
      <c r="O42" s="7" t="n">
        <f aca="false">SUM(B42:M42)</f>
        <v>0</v>
      </c>
      <c r="Q42" s="7" t="n">
        <f aca="false">SUM(B42:D42)</f>
        <v>0</v>
      </c>
      <c r="R42" s="7" t="n">
        <f aca="false">SUM(E42:G42)</f>
        <v>0</v>
      </c>
      <c r="S42" s="7" t="n">
        <f aca="false">SUM(H42:J42)</f>
        <v>0</v>
      </c>
      <c r="T42" s="7" t="n">
        <f aca="false">SUM(K42:M42)</f>
        <v>0</v>
      </c>
      <c r="V42" s="7" t="n">
        <f aca="false">SUM(Q42:U42)</f>
        <v>0</v>
      </c>
      <c r="X42" s="7" t="n">
        <f aca="false">'[1]NA MO'!O43</f>
        <v>0</v>
      </c>
      <c r="Z42" s="7" t="n">
        <f aca="false">X42-V42</f>
        <v>0</v>
      </c>
    </row>
    <row r="43" customFormat="false" ht="12.75" hidden="false" customHeight="false" outlineLevel="0" collapsed="false">
      <c r="A43" s="26" t="s">
        <v>63</v>
      </c>
      <c r="B43" s="7" t="n">
        <v>0</v>
      </c>
      <c r="C43" s="7" t="n">
        <v>0</v>
      </c>
      <c r="D43" s="7" t="n">
        <v>0</v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O43" s="7" t="n">
        <f aca="false">SUM(B43:M43)</f>
        <v>0</v>
      </c>
      <c r="Q43" s="7" t="n">
        <f aca="false">SUM(B43:D43)</f>
        <v>0</v>
      </c>
      <c r="R43" s="7" t="n">
        <f aca="false">SUM(E43:G43)</f>
        <v>0</v>
      </c>
      <c r="S43" s="7" t="n">
        <f aca="false">SUM(H43:J43)</f>
        <v>0</v>
      </c>
      <c r="T43" s="7" t="n">
        <f aca="false">SUM(K43:M43)</f>
        <v>0</v>
      </c>
      <c r="V43" s="7" t="n">
        <f aca="false">SUM(Q43:U43)</f>
        <v>0</v>
      </c>
      <c r="X43" s="7" t="n">
        <f aca="false">'[1]NA MO'!O44</f>
        <v>317595.84</v>
      </c>
      <c r="Z43" s="28" t="n">
        <f aca="false">X43-V43</f>
        <v>317595.84</v>
      </c>
    </row>
    <row r="44" customFormat="false" ht="12.75" hidden="false" customHeight="false" outlineLevel="0" collapsed="false">
      <c r="A44" s="26"/>
    </row>
    <row r="45" customFormat="false" ht="12.75" hidden="false" customHeight="false" outlineLevel="0" collapsed="false">
      <c r="A45" s="29" t="s">
        <v>64</v>
      </c>
      <c r="B45" s="30" t="n">
        <f aca="false">SUM(B13:B43)</f>
        <v>132836</v>
      </c>
      <c r="C45" s="30" t="n">
        <f aca="false">SUM(C13:C43)</f>
        <v>139316</v>
      </c>
      <c r="D45" s="30" t="n">
        <f aca="false">SUM(D13:D43)</f>
        <v>143216</v>
      </c>
      <c r="E45" s="30" t="n">
        <f aca="false">SUM(E13:E43)</f>
        <v>188635</v>
      </c>
      <c r="F45" s="30" t="n">
        <f aca="false">SUM(F13:F43)</f>
        <v>178339</v>
      </c>
      <c r="G45" s="30" t="n">
        <f aca="false">SUM(G13:G43)</f>
        <v>143782</v>
      </c>
      <c r="H45" s="30" t="n">
        <f aca="false">SUM(H13:H43)</f>
        <v>145202</v>
      </c>
      <c r="I45" s="30" t="n">
        <f aca="false">SUM(I13:I43)</f>
        <v>150382</v>
      </c>
      <c r="J45" s="30" t="n">
        <f aca="false">SUM(J13:J43)</f>
        <v>157282</v>
      </c>
      <c r="K45" s="30" t="n">
        <f aca="false">SUM(K13:K43)</f>
        <v>171635</v>
      </c>
      <c r="L45" s="30" t="n">
        <f aca="false">SUM(L13:L43)</f>
        <v>169888</v>
      </c>
      <c r="M45" s="30" t="n">
        <f aca="false">SUM(M13:M43)</f>
        <v>166759</v>
      </c>
      <c r="O45" s="30" t="n">
        <f aca="false">SUM(O13:O43)</f>
        <v>1887272</v>
      </c>
      <c r="Q45" s="30" t="n">
        <f aca="false">SUM(B45:D45)</f>
        <v>415368</v>
      </c>
      <c r="R45" s="30" t="n">
        <f aca="false">SUM(E45:G45)</f>
        <v>510756</v>
      </c>
      <c r="S45" s="30" t="n">
        <f aca="false">SUM(H45:J45)</f>
        <v>452866</v>
      </c>
      <c r="T45" s="30" t="n">
        <f aca="false">SUM(K45:M45)</f>
        <v>508282</v>
      </c>
      <c r="V45" s="30" t="n">
        <f aca="false">SUM(Q45:U45)</f>
        <v>1887272</v>
      </c>
      <c r="X45" s="30" t="n">
        <f aca="false">SUM(X13:X43)</f>
        <v>3104993.08</v>
      </c>
      <c r="Z45" s="30" t="n">
        <f aca="false">SUM(Z13:Z43)</f>
        <v>1217721.08</v>
      </c>
    </row>
    <row r="46" customFormat="false" ht="12.75" hidden="false" customHeight="false" outlineLevel="0" collapsed="false">
      <c r="A46" s="29"/>
    </row>
    <row r="47" customFormat="false" ht="12.75" hidden="false" customHeight="false" outlineLevel="0" collapsed="false">
      <c r="A47" s="31" t="s">
        <v>65</v>
      </c>
    </row>
    <row r="48" customFormat="false" ht="12.75" hidden="false" customHeight="false" outlineLevel="0" collapsed="false">
      <c r="A48" s="26" t="s">
        <v>66</v>
      </c>
      <c r="B48" s="7" t="n">
        <v>0</v>
      </c>
      <c r="C48" s="7" t="n">
        <v>0</v>
      </c>
      <c r="D48" s="7" t="n">
        <v>0</v>
      </c>
      <c r="E48" s="7" t="n">
        <v>250</v>
      </c>
      <c r="F48" s="7" t="n">
        <v>10580</v>
      </c>
      <c r="G48" s="7" t="n">
        <v>10080</v>
      </c>
      <c r="H48" s="7" t="n">
        <v>10080</v>
      </c>
      <c r="I48" s="7" t="n">
        <v>10580</v>
      </c>
      <c r="J48" s="7" t="n">
        <v>10330</v>
      </c>
      <c r="K48" s="7" t="n">
        <v>10080</v>
      </c>
      <c r="L48" s="7" t="n">
        <v>10080</v>
      </c>
      <c r="M48" s="7" t="n">
        <v>750</v>
      </c>
      <c r="O48" s="7" t="n">
        <f aca="false">SUM(B48:M48)</f>
        <v>72810</v>
      </c>
      <c r="Q48" s="7" t="n">
        <f aca="false">SUM(B48:D48)</f>
        <v>0</v>
      </c>
      <c r="R48" s="7" t="n">
        <f aca="false">SUM(E48:G48)</f>
        <v>20910</v>
      </c>
      <c r="S48" s="7" t="n">
        <f aca="false">SUM(H48:J48)</f>
        <v>30990</v>
      </c>
      <c r="T48" s="7" t="n">
        <f aca="false">SUM(K48:M48)</f>
        <v>20910</v>
      </c>
      <c r="V48" s="7" t="n">
        <f aca="false">SUM(Q48:U48)</f>
        <v>72810</v>
      </c>
      <c r="X48" s="7" t="n">
        <f aca="false">'[1]NA MO'!O23</f>
        <v>35008.72</v>
      </c>
      <c r="Z48" s="7" t="n">
        <f aca="false">X48-V48</f>
        <v>-37801.28</v>
      </c>
    </row>
    <row r="49" customFormat="false" ht="12.75" hidden="false" customHeight="false" outlineLevel="0" collapsed="false">
      <c r="A49" s="26" t="s">
        <v>67</v>
      </c>
      <c r="B49" s="7" t="n">
        <v>7600</v>
      </c>
      <c r="C49" s="7" t="n">
        <v>7600</v>
      </c>
      <c r="D49" s="7" t="n">
        <v>7600</v>
      </c>
      <c r="E49" s="7" t="n">
        <v>7600</v>
      </c>
      <c r="F49" s="7" t="n">
        <v>7600</v>
      </c>
      <c r="G49" s="7" t="n">
        <v>7600</v>
      </c>
      <c r="H49" s="7" t="n">
        <v>7600</v>
      </c>
      <c r="I49" s="7" t="n">
        <v>7600</v>
      </c>
      <c r="J49" s="7" t="n">
        <v>7600</v>
      </c>
      <c r="K49" s="7" t="n">
        <v>7600</v>
      </c>
      <c r="L49" s="7" t="n">
        <v>7600</v>
      </c>
      <c r="M49" s="7" t="n">
        <v>7600</v>
      </c>
      <c r="O49" s="7" t="n">
        <f aca="false">SUM(B49:M49)</f>
        <v>91200</v>
      </c>
    </row>
    <row r="50" customFormat="false" ht="16.5" hidden="false" customHeight="true" outlineLevel="0" collapsed="false">
      <c r="A50" s="29" t="s">
        <v>68</v>
      </c>
      <c r="B50" s="32" t="n">
        <f aca="false">SUM(B48:B49)</f>
        <v>7600</v>
      </c>
      <c r="C50" s="32" t="n">
        <f aca="false">SUM(C48:C49)</f>
        <v>7600</v>
      </c>
      <c r="D50" s="32" t="n">
        <f aca="false">SUM(D48:D49)</f>
        <v>7600</v>
      </c>
      <c r="E50" s="32" t="n">
        <f aca="false">SUM(E48:E49)</f>
        <v>7850</v>
      </c>
      <c r="F50" s="32" t="n">
        <f aca="false">SUM(F48:F49)</f>
        <v>18180</v>
      </c>
      <c r="G50" s="32" t="n">
        <f aca="false">SUM(G48:G49)</f>
        <v>17680</v>
      </c>
      <c r="H50" s="32" t="n">
        <f aca="false">SUM(H48:H49)</f>
        <v>17680</v>
      </c>
      <c r="I50" s="32" t="n">
        <f aca="false">SUM(I48:I49)</f>
        <v>18180</v>
      </c>
      <c r="J50" s="32" t="n">
        <f aca="false">SUM(J48:J49)</f>
        <v>17930</v>
      </c>
      <c r="K50" s="32" t="n">
        <f aca="false">SUM(K48:K49)</f>
        <v>17680</v>
      </c>
      <c r="L50" s="32" t="n">
        <f aca="false">SUM(L48:L49)</f>
        <v>17680</v>
      </c>
      <c r="M50" s="32" t="n">
        <f aca="false">SUM(M48:M49)</f>
        <v>8350</v>
      </c>
      <c r="O50" s="32" t="n">
        <f aca="false">SUM(O48:O49)</f>
        <v>164010</v>
      </c>
    </row>
    <row r="51" customFormat="false" ht="12.75" hidden="false" customHeight="false" outlineLevel="0" collapsed="false">
      <c r="A51" s="29"/>
    </row>
    <row r="52" customFormat="false" ht="12.75" hidden="false" customHeight="false" outlineLevel="0" collapsed="false">
      <c r="A52" s="25" t="s">
        <v>69</v>
      </c>
      <c r="B52" s="33" t="n">
        <v>17682</v>
      </c>
      <c r="C52" s="33" t="n">
        <v>17682</v>
      </c>
      <c r="D52" s="33" t="n">
        <v>17682</v>
      </c>
      <c r="E52" s="33" t="n">
        <v>17682</v>
      </c>
      <c r="F52" s="33" t="n">
        <v>17682</v>
      </c>
      <c r="G52" s="33" t="n">
        <v>17682</v>
      </c>
      <c r="H52" s="33" t="n">
        <v>17682</v>
      </c>
      <c r="I52" s="33" t="n">
        <v>17682</v>
      </c>
      <c r="J52" s="33" t="n">
        <v>17682</v>
      </c>
      <c r="K52" s="33" t="n">
        <v>17682</v>
      </c>
      <c r="L52" s="33" t="n">
        <v>17682</v>
      </c>
      <c r="M52" s="33" t="n">
        <v>17682</v>
      </c>
      <c r="O52" s="33" t="n">
        <f aca="false">SUM(B52:M52)</f>
        <v>212184</v>
      </c>
      <c r="Q52" s="33" t="n">
        <f aca="false">SUM(B52:D52)</f>
        <v>53046</v>
      </c>
      <c r="R52" s="33" t="n">
        <f aca="false">SUM(E52:G52)</f>
        <v>53046</v>
      </c>
      <c r="S52" s="33" t="n">
        <f aca="false">SUM(H52:J52)</f>
        <v>53046</v>
      </c>
      <c r="T52" s="33" t="n">
        <f aca="false">SUM(K52:M52)</f>
        <v>53046</v>
      </c>
      <c r="V52" s="33" t="n">
        <f aca="false">SUM(Q52:U52)</f>
        <v>212184</v>
      </c>
      <c r="X52" s="33" t="n">
        <f aca="false">'[1]NA MO'!O48</f>
        <v>207019</v>
      </c>
      <c r="Z52" s="33" t="n">
        <f aca="false">X52-V52</f>
        <v>-5165</v>
      </c>
    </row>
    <row r="53" customFormat="false" ht="12.75" hidden="true" customHeight="false" outlineLevel="0" collapsed="false">
      <c r="A53" s="25"/>
    </row>
    <row r="54" customFormat="false" ht="12.75" hidden="true" customHeight="false" outlineLevel="0" collapsed="false">
      <c r="A54" s="25" t="s">
        <v>70</v>
      </c>
      <c r="B54" s="33" t="n">
        <v>0</v>
      </c>
      <c r="C54" s="33" t="n">
        <v>0</v>
      </c>
      <c r="D54" s="33" t="n">
        <v>0</v>
      </c>
      <c r="E54" s="33" t="n">
        <v>0</v>
      </c>
      <c r="F54" s="33" t="n">
        <v>0</v>
      </c>
      <c r="G54" s="33" t="n">
        <v>0</v>
      </c>
      <c r="H54" s="33" t="n">
        <v>0</v>
      </c>
      <c r="I54" s="33" t="n">
        <v>0</v>
      </c>
      <c r="J54" s="33" t="n">
        <v>0</v>
      </c>
      <c r="K54" s="33" t="n">
        <v>0</v>
      </c>
      <c r="L54" s="33" t="n">
        <v>0</v>
      </c>
      <c r="M54" s="33" t="n">
        <v>0</v>
      </c>
      <c r="O54" s="33" t="n">
        <f aca="false">SUM(B54:M54)</f>
        <v>0</v>
      </c>
      <c r="Q54" s="33" t="n">
        <f aca="false">SUM(B54:D54)</f>
        <v>0</v>
      </c>
      <c r="R54" s="33" t="n">
        <f aca="false">SUM(E54:G54)</f>
        <v>0</v>
      </c>
      <c r="S54" s="33" t="n">
        <f aca="false">SUM(H54:J54)</f>
        <v>0</v>
      </c>
      <c r="T54" s="33" t="n">
        <f aca="false">SUM(K54:M54)</f>
        <v>0</v>
      </c>
      <c r="V54" s="33" t="n">
        <f aca="false">SUM(Q54:U54)</f>
        <v>0</v>
      </c>
      <c r="X54" s="33" t="n">
        <f aca="false">'[1]NA MO'!O50</f>
        <v>825668</v>
      </c>
      <c r="Z54" s="33" t="n">
        <f aca="false">X54-V54</f>
        <v>825668</v>
      </c>
    </row>
    <row r="55" customFormat="false" ht="12.75" hidden="false" customHeight="false" outlineLevel="0" collapsed="false">
      <c r="A55" s="25"/>
    </row>
    <row r="56" customFormat="false" ht="13.5" hidden="false" customHeight="false" outlineLevel="0" collapsed="false">
      <c r="A56" s="34" t="s">
        <v>71</v>
      </c>
      <c r="B56" s="24" t="n">
        <f aca="false">+B45+B50+B52+B54</f>
        <v>158118</v>
      </c>
      <c r="C56" s="24" t="n">
        <f aca="false">+C45+C50+C52+C54</f>
        <v>164598</v>
      </c>
      <c r="D56" s="24" t="n">
        <f aca="false">+D45+D50+D52+D54</f>
        <v>168498</v>
      </c>
      <c r="E56" s="24" t="n">
        <f aca="false">+E45+E50+E52+E54</f>
        <v>214167</v>
      </c>
      <c r="F56" s="24" t="n">
        <f aca="false">+F45+F50+F52+F54</f>
        <v>214201</v>
      </c>
      <c r="G56" s="24" t="n">
        <f aca="false">+G45+G50+G52+G54</f>
        <v>179144</v>
      </c>
      <c r="H56" s="24" t="n">
        <f aca="false">+H45+H50+H52+H54</f>
        <v>180564</v>
      </c>
      <c r="I56" s="24" t="n">
        <f aca="false">+I45+I50+I52+I54</f>
        <v>186244</v>
      </c>
      <c r="J56" s="24" t="n">
        <f aca="false">+J45+J50+J52+J54</f>
        <v>192894</v>
      </c>
      <c r="K56" s="24" t="n">
        <f aca="false">+K45+K50+K52+K54</f>
        <v>206997</v>
      </c>
      <c r="L56" s="24" t="n">
        <f aca="false">+L45+L50+L52+L54</f>
        <v>205250</v>
      </c>
      <c r="M56" s="24" t="n">
        <f aca="false">+M45+M50+M52+M54</f>
        <v>192791</v>
      </c>
      <c r="O56" s="24" t="n">
        <f aca="false">+O45+O50+O52+O54</f>
        <v>2263466</v>
      </c>
      <c r="Q56" s="24" t="n">
        <f aca="false">SUM(B56:D56)</f>
        <v>491214</v>
      </c>
      <c r="R56" s="24" t="n">
        <f aca="false">SUM(E56:G56)</f>
        <v>607512</v>
      </c>
      <c r="S56" s="24" t="n">
        <f aca="false">SUM(H56:J56)</f>
        <v>559702</v>
      </c>
      <c r="T56" s="24" t="n">
        <f aca="false">SUM(K56:M56)</f>
        <v>605038</v>
      </c>
      <c r="V56" s="24" t="n">
        <f aca="false">SUM(Q56:U56)</f>
        <v>2263466</v>
      </c>
      <c r="X56" s="24" t="n">
        <f aca="false">+X45+X52+X54</f>
        <v>4137680.08</v>
      </c>
      <c r="Z56" s="24" t="n">
        <f aca="false">+Z45+Z52+Z54</f>
        <v>2038224.08</v>
      </c>
    </row>
    <row r="57" customFormat="false" ht="12.75" hidden="false" customHeight="false" outlineLevel="0" collapsed="false">
      <c r="A57" s="9"/>
    </row>
    <row r="58" customFormat="false" ht="12.75" hidden="false" customHeight="false" outlineLevel="0" collapsed="false">
      <c r="A58" s="9" t="s">
        <v>72</v>
      </c>
    </row>
    <row r="59" customFormat="false" ht="12.75" hidden="false" customHeight="false" outlineLevel="0" collapsed="false">
      <c r="A59" s="35" t="s">
        <v>73</v>
      </c>
      <c r="B59" s="7" t="n">
        <v>22783</v>
      </c>
      <c r="C59" s="7" t="n">
        <v>22783</v>
      </c>
      <c r="D59" s="7" t="n">
        <v>22783</v>
      </c>
      <c r="E59" s="7" t="n">
        <v>22783</v>
      </c>
      <c r="F59" s="7" t="n">
        <v>22783</v>
      </c>
      <c r="G59" s="7" t="n">
        <v>22783</v>
      </c>
      <c r="H59" s="7" t="n">
        <v>22783</v>
      </c>
      <c r="I59" s="7" t="n">
        <v>22783</v>
      </c>
      <c r="J59" s="7" t="n">
        <v>22783</v>
      </c>
      <c r="K59" s="7" t="n">
        <v>22783</v>
      </c>
      <c r="L59" s="7" t="n">
        <v>22783</v>
      </c>
      <c r="M59" s="7" t="n">
        <v>22783</v>
      </c>
      <c r="O59" s="7" t="n">
        <f aca="false">SUM(B59:M59)</f>
        <v>273396</v>
      </c>
      <c r="Q59" s="7" t="n">
        <f aca="false">SUM(B59:D59)</f>
        <v>68349</v>
      </c>
      <c r="R59" s="7" t="n">
        <f aca="false">SUM(E59:G59)</f>
        <v>68349</v>
      </c>
      <c r="S59" s="7" t="n">
        <f aca="false">SUM(H59:J59)</f>
        <v>68349</v>
      </c>
      <c r="T59" s="7" t="n">
        <f aca="false">SUM(K59:M59)</f>
        <v>68349</v>
      </c>
      <c r="V59" s="7" t="n">
        <f aca="false">SUM(Q59:U59)</f>
        <v>273396</v>
      </c>
      <c r="X59" s="7" t="n">
        <f aca="false">'[1]NA MO'!O55</f>
        <v>270554</v>
      </c>
      <c r="Z59" s="7" t="n">
        <f aca="false">X59-V59</f>
        <v>-2842</v>
      </c>
    </row>
    <row r="60" customFormat="false" ht="12.75" hidden="false" customHeight="false" outlineLevel="0" collapsed="false">
      <c r="A60" s="35" t="s">
        <v>74</v>
      </c>
      <c r="B60" s="7" t="n">
        <f aca="false">488800/12</f>
        <v>40733.3333333333</v>
      </c>
      <c r="C60" s="7" t="n">
        <f aca="false">488800/12</f>
        <v>40733.3333333333</v>
      </c>
      <c r="D60" s="7" t="n">
        <f aca="false">488800/12</f>
        <v>40733.3333333333</v>
      </c>
      <c r="E60" s="7" t="n">
        <f aca="false">488800/12</f>
        <v>40733.3333333333</v>
      </c>
      <c r="F60" s="7" t="n">
        <f aca="false">488800/12</f>
        <v>40733.3333333333</v>
      </c>
      <c r="G60" s="7" t="n">
        <f aca="false">488800/12</f>
        <v>40733.3333333333</v>
      </c>
      <c r="H60" s="7" t="n">
        <f aca="false">488800/12</f>
        <v>40733.3333333333</v>
      </c>
      <c r="I60" s="7" t="n">
        <f aca="false">488800/12</f>
        <v>40733.3333333333</v>
      </c>
      <c r="J60" s="7" t="n">
        <f aca="false">488800/12</f>
        <v>40733.3333333333</v>
      </c>
      <c r="K60" s="7" t="n">
        <f aca="false">488800/12</f>
        <v>40733.3333333333</v>
      </c>
      <c r="L60" s="7" t="n">
        <f aca="false">488800/12</f>
        <v>40733.3333333333</v>
      </c>
      <c r="M60" s="7" t="n">
        <f aca="false">488800/12</f>
        <v>40733.3333333333</v>
      </c>
      <c r="O60" s="7" t="n">
        <f aca="false">SUM(B60:M60)</f>
        <v>488800</v>
      </c>
      <c r="Q60" s="7" t="n">
        <f aca="false">SUM(B60:D60)</f>
        <v>122200</v>
      </c>
      <c r="R60" s="7" t="n">
        <f aca="false">SUM(E60:G60)</f>
        <v>122200</v>
      </c>
      <c r="S60" s="7" t="n">
        <f aca="false">SUM(H60:J60)</f>
        <v>122200</v>
      </c>
      <c r="T60" s="7" t="n">
        <f aca="false">SUM(K60:M60)</f>
        <v>122200</v>
      </c>
      <c r="V60" s="7" t="n">
        <f aca="false">SUM(Q60:U60)</f>
        <v>488800</v>
      </c>
      <c r="X60" s="7" t="n">
        <f aca="false">'[1]NA MO'!O56</f>
        <v>488749</v>
      </c>
      <c r="Z60" s="7" t="n">
        <f aca="false">X60-V60</f>
        <v>-51</v>
      </c>
    </row>
    <row r="61" customFormat="false" ht="12.75" hidden="false" customHeight="false" outlineLevel="0" collapsed="false">
      <c r="A61" s="35" t="s">
        <v>75</v>
      </c>
      <c r="B61" s="7" t="n">
        <f aca="false">103000/12</f>
        <v>8583.33333333333</v>
      </c>
      <c r="C61" s="7" t="n">
        <f aca="false">103000/12</f>
        <v>8583.33333333333</v>
      </c>
      <c r="D61" s="7" t="n">
        <f aca="false">103000/12</f>
        <v>8583.33333333333</v>
      </c>
      <c r="E61" s="7" t="n">
        <f aca="false">103000/12</f>
        <v>8583.33333333333</v>
      </c>
      <c r="F61" s="7" t="n">
        <f aca="false">103000/12</f>
        <v>8583.33333333333</v>
      </c>
      <c r="G61" s="7" t="n">
        <f aca="false">103000/12</f>
        <v>8583.33333333333</v>
      </c>
      <c r="H61" s="7" t="n">
        <f aca="false">103000/12</f>
        <v>8583.33333333333</v>
      </c>
      <c r="I61" s="7" t="n">
        <f aca="false">103000/12</f>
        <v>8583.33333333333</v>
      </c>
      <c r="J61" s="7" t="n">
        <f aca="false">103000/12</f>
        <v>8583.33333333333</v>
      </c>
      <c r="K61" s="7" t="n">
        <f aca="false">103000/12</f>
        <v>8583.33333333333</v>
      </c>
      <c r="L61" s="7" t="n">
        <f aca="false">103000/12</f>
        <v>8583.33333333333</v>
      </c>
      <c r="M61" s="7" t="n">
        <f aca="false">103000/12</f>
        <v>8583.33333333333</v>
      </c>
      <c r="O61" s="7" t="n">
        <f aca="false">SUM(B61:M61)</f>
        <v>103000</v>
      </c>
      <c r="Q61" s="7" t="n">
        <f aca="false">SUM(B61:D61)</f>
        <v>25750</v>
      </c>
      <c r="R61" s="7" t="n">
        <f aca="false">SUM(E61:G61)</f>
        <v>25750</v>
      </c>
      <c r="S61" s="7" t="n">
        <f aca="false">SUM(H61:J61)</f>
        <v>25750</v>
      </c>
      <c r="T61" s="7" t="n">
        <f aca="false">SUM(K61:M61)</f>
        <v>25750</v>
      </c>
      <c r="V61" s="7" t="n">
        <f aca="false">SUM(Q61:U61)</f>
        <v>103000</v>
      </c>
      <c r="X61" s="7" t="n">
        <f aca="false">'[1]NA MO'!O57</f>
        <v>34333.3333333333</v>
      </c>
      <c r="Z61" s="7" t="n">
        <f aca="false">X61-V61</f>
        <v>-68666.6666666667</v>
      </c>
    </row>
    <row r="62" customFormat="false" ht="12.75" hidden="false" customHeight="false" outlineLevel="0" collapsed="false">
      <c r="A62" s="35" t="s">
        <v>76</v>
      </c>
      <c r="B62" s="7" t="n">
        <v>0</v>
      </c>
      <c r="C62" s="7" t="n">
        <v>0</v>
      </c>
      <c r="D62" s="7" t="n">
        <v>0</v>
      </c>
      <c r="E62" s="7" t="n">
        <v>0</v>
      </c>
      <c r="F62" s="7" t="n">
        <v>0</v>
      </c>
      <c r="G62" s="7" t="n">
        <v>0</v>
      </c>
      <c r="H62" s="7" t="n">
        <v>0</v>
      </c>
      <c r="O62" s="7" t="n">
        <f aca="false">SUM(B62:M62)</f>
        <v>0</v>
      </c>
      <c r="Q62" s="7" t="n">
        <f aca="false">SUM(B62:D62)</f>
        <v>0</v>
      </c>
      <c r="R62" s="7" t="n">
        <f aca="false">SUM(E62:G62)</f>
        <v>0</v>
      </c>
      <c r="S62" s="7" t="n">
        <f aca="false">SUM(H62:J62)</f>
        <v>0</v>
      </c>
      <c r="T62" s="7" t="n">
        <f aca="false">SUM(K62:M62)</f>
        <v>0</v>
      </c>
      <c r="V62" s="7" t="n">
        <f aca="false">SUM(Q62:U62)</f>
        <v>0</v>
      </c>
      <c r="X62" s="7" t="n">
        <f aca="false">'[1]NA MO'!O58</f>
        <v>0</v>
      </c>
      <c r="Z62" s="7" t="n">
        <f aca="false">X62-V62</f>
        <v>0</v>
      </c>
    </row>
    <row r="63" customFormat="false" ht="12.75" hidden="false" customHeight="false" outlineLevel="0" collapsed="false">
      <c r="A63" s="35" t="s">
        <v>77</v>
      </c>
      <c r="B63" s="7" t="n">
        <v>2000</v>
      </c>
      <c r="C63" s="7" t="n">
        <v>2000</v>
      </c>
      <c r="D63" s="7" t="n">
        <v>2000</v>
      </c>
      <c r="E63" s="7" t="n">
        <v>2000</v>
      </c>
      <c r="F63" s="7" t="n">
        <v>2000</v>
      </c>
      <c r="G63" s="7" t="n">
        <v>2000</v>
      </c>
      <c r="H63" s="7" t="n">
        <v>2000</v>
      </c>
      <c r="I63" s="7" t="n">
        <v>2000</v>
      </c>
      <c r="J63" s="7" t="n">
        <v>2000</v>
      </c>
      <c r="K63" s="7" t="n">
        <v>2000</v>
      </c>
      <c r="L63" s="7" t="n">
        <v>2000</v>
      </c>
      <c r="M63" s="7" t="n">
        <v>2000</v>
      </c>
      <c r="O63" s="7" t="n">
        <f aca="false">SUM(B63:M63)</f>
        <v>24000</v>
      </c>
      <c r="Q63" s="7" t="n">
        <f aca="false">SUM(B63:D63)</f>
        <v>6000</v>
      </c>
      <c r="R63" s="7" t="n">
        <f aca="false">SUM(E63:G63)</f>
        <v>6000</v>
      </c>
      <c r="S63" s="7" t="n">
        <f aca="false">SUM(H63:J63)</f>
        <v>6000</v>
      </c>
      <c r="T63" s="7" t="n">
        <f aca="false">SUM(K63:M63)</f>
        <v>6000</v>
      </c>
      <c r="V63" s="7" t="n">
        <f aca="false">SUM(Q63:U63)</f>
        <v>24000</v>
      </c>
      <c r="X63" s="7" t="n">
        <f aca="false">'[1]NA MO'!O59</f>
        <v>322600</v>
      </c>
      <c r="Z63" s="7" t="n">
        <f aca="false">X63-V63</f>
        <v>298600</v>
      </c>
    </row>
    <row r="64" customFormat="false" ht="12.75" hidden="false" customHeight="false" outlineLevel="0" collapsed="false">
      <c r="A64" s="35" t="s">
        <v>78</v>
      </c>
      <c r="B64" s="7" t="n">
        <v>0</v>
      </c>
      <c r="C64" s="7" t="n">
        <v>0</v>
      </c>
      <c r="D64" s="7" t="n">
        <v>0</v>
      </c>
      <c r="E64" s="7" t="n">
        <v>0</v>
      </c>
      <c r="F64" s="7" t="n">
        <v>100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0</v>
      </c>
      <c r="L64" s="7" t="n">
        <v>0</v>
      </c>
      <c r="M64" s="7" t="n">
        <v>0</v>
      </c>
      <c r="O64" s="7" t="n">
        <f aca="false">SUM(B64:M64)</f>
        <v>100</v>
      </c>
      <c r="Q64" s="7" t="n">
        <f aca="false">SUM(B64:D64)</f>
        <v>0</v>
      </c>
      <c r="R64" s="7" t="n">
        <f aca="false">SUM(E64:G64)</f>
        <v>100</v>
      </c>
      <c r="S64" s="7" t="n">
        <f aca="false">SUM(H64:J64)</f>
        <v>0</v>
      </c>
      <c r="T64" s="7" t="n">
        <f aca="false">SUM(K64:M64)</f>
        <v>0</v>
      </c>
      <c r="V64" s="7" t="n">
        <f aca="false">SUM(Q64:U64)</f>
        <v>100</v>
      </c>
      <c r="X64" s="7" t="n">
        <f aca="false">'[1]NA MO'!O60</f>
        <v>100</v>
      </c>
      <c r="Z64" s="7" t="n">
        <f aca="false">X64-V64</f>
        <v>0</v>
      </c>
    </row>
    <row r="65" customFormat="false" ht="12.75" hidden="false" customHeight="false" outlineLevel="0" collapsed="false">
      <c r="A65" s="35"/>
      <c r="O65" s="7" t="n">
        <f aca="false">SUM(B65:M65)</f>
        <v>0</v>
      </c>
      <c r="Q65" s="7" t="n">
        <f aca="false">SUM(B65:D65)</f>
        <v>0</v>
      </c>
      <c r="R65" s="7" t="n">
        <f aca="false">SUM(E65:G65)</f>
        <v>0</v>
      </c>
      <c r="S65" s="7" t="n">
        <f aca="false">SUM(H65:J65)</f>
        <v>0</v>
      </c>
      <c r="T65" s="7" t="n">
        <f aca="false">SUM(K65:M65)</f>
        <v>0</v>
      </c>
      <c r="V65" s="7" t="n">
        <f aca="false">SUM(Q65:U65)</f>
        <v>0</v>
      </c>
      <c r="X65" s="7" t="n">
        <f aca="false">'[1]NA MO'!O61</f>
        <v>0</v>
      </c>
      <c r="Z65" s="7" t="n">
        <f aca="false">X65-V65</f>
        <v>0</v>
      </c>
    </row>
    <row r="66" customFormat="false" ht="13.5" hidden="false" customHeight="false" outlineLevel="0" collapsed="false">
      <c r="A66" s="34" t="s">
        <v>79</v>
      </c>
      <c r="B66" s="32" t="n">
        <f aca="false">SUM(B58:B65)</f>
        <v>74099.6666666667</v>
      </c>
      <c r="C66" s="32" t="n">
        <f aca="false">SUM(C58:C65)</f>
        <v>74099.6666666667</v>
      </c>
      <c r="D66" s="32" t="n">
        <f aca="false">SUM(D58:D65)</f>
        <v>74099.6666666667</v>
      </c>
      <c r="E66" s="32" t="n">
        <f aca="false">SUM(E58:E65)</f>
        <v>74099.6666666667</v>
      </c>
      <c r="F66" s="32" t="n">
        <f aca="false">SUM(F58:F65)</f>
        <v>74199.6666666667</v>
      </c>
      <c r="G66" s="32" t="n">
        <f aca="false">SUM(G58:G65)</f>
        <v>74099.6666666667</v>
      </c>
      <c r="H66" s="32" t="n">
        <f aca="false">SUM(H58:H65)</f>
        <v>74099.6666666667</v>
      </c>
      <c r="I66" s="32" t="n">
        <f aca="false">SUM(I58:I65)</f>
        <v>74099.6666666667</v>
      </c>
      <c r="J66" s="32" t="n">
        <f aca="false">SUM(J58:J65)</f>
        <v>74099.6666666667</v>
      </c>
      <c r="K66" s="32" t="n">
        <f aca="false">SUM(K58:K65)</f>
        <v>74099.6666666667</v>
      </c>
      <c r="L66" s="32" t="n">
        <f aca="false">SUM(L58:L65)</f>
        <v>74099.6666666667</v>
      </c>
      <c r="M66" s="32" t="n">
        <f aca="false">SUM(M58:M65)</f>
        <v>74099.6666666667</v>
      </c>
      <c r="O66" s="32" t="n">
        <f aca="false">SUM(O58:O65)</f>
        <v>889296</v>
      </c>
      <c r="Q66" s="32" t="n">
        <f aca="false">SUM(B66:D66)</f>
        <v>222299</v>
      </c>
      <c r="R66" s="32" t="n">
        <f aca="false">SUM(E66:G66)</f>
        <v>222399</v>
      </c>
      <c r="S66" s="32" t="n">
        <f aca="false">SUM(H66:J66)</f>
        <v>222299</v>
      </c>
      <c r="T66" s="32" t="n">
        <f aca="false">SUM(K66:M66)</f>
        <v>222299</v>
      </c>
      <c r="V66" s="32" t="n">
        <f aca="false">SUM(Q66:U66)</f>
        <v>889296</v>
      </c>
      <c r="X66" s="32" t="n">
        <f aca="false">SUM(X58:X65)</f>
        <v>1116336.33333333</v>
      </c>
      <c r="Z66" s="32" t="n">
        <f aca="false">SUM(Z58:Z65)</f>
        <v>227040.333333333</v>
      </c>
    </row>
    <row r="67" customFormat="false" ht="12.75" hidden="false" customHeight="false" outlineLevel="0" collapsed="false">
      <c r="A67" s="35"/>
    </row>
    <row r="68" customFormat="false" ht="12.75" hidden="false" customHeight="false" outlineLevel="0" collapsed="false">
      <c r="A68" s="9" t="s">
        <v>80</v>
      </c>
    </row>
    <row r="69" customFormat="false" ht="12.75" hidden="false" customHeight="false" outlineLevel="0" collapsed="false">
      <c r="A69" s="35" t="s">
        <v>81</v>
      </c>
      <c r="B69" s="7" t="n">
        <v>0</v>
      </c>
      <c r="C69" s="7" t="n">
        <v>0</v>
      </c>
      <c r="D69" s="7" t="n">
        <v>0</v>
      </c>
      <c r="E69" s="7" t="n">
        <v>0</v>
      </c>
      <c r="F69" s="7" t="n">
        <v>0</v>
      </c>
      <c r="G69" s="7" t="n">
        <v>0</v>
      </c>
      <c r="H69" s="7" t="n">
        <v>0</v>
      </c>
      <c r="I69" s="7" t="n">
        <v>0</v>
      </c>
      <c r="J69" s="7" t="n">
        <v>0</v>
      </c>
      <c r="K69" s="7" t="n">
        <v>0</v>
      </c>
      <c r="L69" s="7" t="n">
        <v>0</v>
      </c>
      <c r="M69" s="7" t="n">
        <v>0</v>
      </c>
      <c r="O69" s="7" t="n">
        <f aca="false">SUM(B69:M69)</f>
        <v>0</v>
      </c>
      <c r="Q69" s="7" t="n">
        <f aca="false">SUM(B69:D69)</f>
        <v>0</v>
      </c>
      <c r="R69" s="7" t="n">
        <f aca="false">SUM(E69:G69)</f>
        <v>0</v>
      </c>
      <c r="S69" s="7" t="n">
        <f aca="false">SUM(H69:J69)</f>
        <v>0</v>
      </c>
      <c r="T69" s="7" t="n">
        <f aca="false">SUM(K69:M69)</f>
        <v>0</v>
      </c>
      <c r="V69" s="7" t="n">
        <f aca="false">SUM(Q69:U69)</f>
        <v>0</v>
      </c>
      <c r="X69" s="7" t="n">
        <f aca="false">'[1]NA MO'!O65</f>
        <v>0</v>
      </c>
      <c r="Z69" s="7" t="n">
        <f aca="false">X69-V69</f>
        <v>0</v>
      </c>
    </row>
    <row r="70" customFormat="false" ht="12" hidden="false" customHeight="true" outlineLevel="0" collapsed="false">
      <c r="A70" s="35" t="s">
        <v>82</v>
      </c>
      <c r="B70" s="7" t="n">
        <v>889697</v>
      </c>
      <c r="C70" s="7" t="n">
        <v>889697</v>
      </c>
      <c r="D70" s="7" t="n">
        <v>889697</v>
      </c>
      <c r="E70" s="7" t="n">
        <v>889697</v>
      </c>
      <c r="F70" s="7" t="n">
        <v>889697</v>
      </c>
      <c r="G70" s="7" t="n">
        <v>889697</v>
      </c>
      <c r="H70" s="7" t="n">
        <v>889697</v>
      </c>
      <c r="I70" s="7" t="n">
        <v>889697</v>
      </c>
      <c r="J70" s="7" t="n">
        <v>889697</v>
      </c>
      <c r="K70" s="7" t="n">
        <v>889697</v>
      </c>
      <c r="L70" s="7" t="n">
        <v>889697</v>
      </c>
      <c r="M70" s="7" t="n">
        <v>889699</v>
      </c>
      <c r="O70" s="7" t="n">
        <f aca="false">SUM(B70:M70)</f>
        <v>10676366</v>
      </c>
      <c r="Q70" s="7" t="n">
        <f aca="false">SUM(B70:D70)</f>
        <v>2669091</v>
      </c>
      <c r="R70" s="7" t="n">
        <f aca="false">SUM(E70:G70)</f>
        <v>2669091</v>
      </c>
      <c r="S70" s="7" t="n">
        <f aca="false">SUM(H70:J70)</f>
        <v>2669091</v>
      </c>
      <c r="T70" s="7" t="n">
        <f aca="false">SUM(K70:M70)</f>
        <v>2669093</v>
      </c>
      <c r="V70" s="7" t="n">
        <f aca="false">SUM(Q70:U70)</f>
        <v>10676366</v>
      </c>
      <c r="X70" s="7" t="n">
        <f aca="false">'[1]NA MO'!O66</f>
        <v>7714065.26665004</v>
      </c>
      <c r="Z70" s="7" t="n">
        <f aca="false">X70-V70</f>
        <v>-2962300.73334996</v>
      </c>
    </row>
    <row r="71" customFormat="false" ht="12.75" hidden="false" customHeight="false" outlineLevel="0" collapsed="false">
      <c r="A71" s="35" t="s">
        <v>83</v>
      </c>
      <c r="B71" s="7" t="n">
        <v>1555906</v>
      </c>
      <c r="C71" s="7" t="n">
        <v>1555906</v>
      </c>
      <c r="D71" s="7" t="n">
        <v>1555906</v>
      </c>
      <c r="E71" s="7" t="n">
        <v>1555906</v>
      </c>
      <c r="F71" s="7" t="n">
        <v>1555906</v>
      </c>
      <c r="G71" s="7" t="n">
        <v>1555906</v>
      </c>
      <c r="H71" s="7" t="n">
        <v>1555906</v>
      </c>
      <c r="I71" s="7" t="n">
        <v>1555906</v>
      </c>
      <c r="J71" s="7" t="n">
        <v>1555906</v>
      </c>
      <c r="K71" s="7" t="n">
        <v>1555906</v>
      </c>
      <c r="L71" s="7" t="n">
        <v>1555906</v>
      </c>
      <c r="M71" s="7" t="n">
        <v>1555906</v>
      </c>
      <c r="O71" s="7" t="n">
        <f aca="false">SUM(B71:M71)</f>
        <v>18670872</v>
      </c>
      <c r="Q71" s="7" t="n">
        <f aca="false">SUM(B71:D71)</f>
        <v>4667718</v>
      </c>
      <c r="R71" s="7" t="n">
        <f aca="false">SUM(E71:G71)</f>
        <v>4667718</v>
      </c>
      <c r="S71" s="7" t="n">
        <f aca="false">SUM(H71:J71)</f>
        <v>4667718</v>
      </c>
      <c r="T71" s="7" t="n">
        <f aca="false">SUM(K71:M71)</f>
        <v>4667718</v>
      </c>
      <c r="V71" s="7" t="n">
        <f aca="false">SUM(Q71:U71)</f>
        <v>18670872</v>
      </c>
      <c r="X71" s="7" t="n">
        <f aca="false">'[1]NA MO'!O67</f>
        <v>4419783</v>
      </c>
      <c r="Z71" s="7" t="n">
        <f aca="false">X71-V71</f>
        <v>-14251089</v>
      </c>
    </row>
    <row r="72" customFormat="false" ht="12.75" hidden="false" customHeight="false" outlineLevel="0" collapsed="false">
      <c r="A72" s="35"/>
      <c r="O72" s="7" t="n">
        <f aca="false">SUM(B72:M72)</f>
        <v>0</v>
      </c>
      <c r="Q72" s="7" t="n">
        <f aca="false">SUM(B72:D72)</f>
        <v>0</v>
      </c>
      <c r="R72" s="7" t="n">
        <f aca="false">SUM(E72:G72)</f>
        <v>0</v>
      </c>
      <c r="S72" s="7" t="n">
        <f aca="false">SUM(H72:J72)</f>
        <v>0</v>
      </c>
      <c r="T72" s="7" t="n">
        <f aca="false">SUM(K72:M72)</f>
        <v>0</v>
      </c>
      <c r="V72" s="7" t="n">
        <f aca="false">SUM(Q72:U72)</f>
        <v>0</v>
      </c>
      <c r="X72" s="7" t="n">
        <f aca="false">'[1]NA MO'!O68</f>
        <v>0</v>
      </c>
      <c r="Z72" s="7" t="n">
        <f aca="false">X72-V72</f>
        <v>0</v>
      </c>
    </row>
    <row r="73" customFormat="false" ht="13.5" hidden="false" customHeight="false" outlineLevel="0" collapsed="false">
      <c r="A73" s="34" t="s">
        <v>84</v>
      </c>
      <c r="B73" s="32" t="n">
        <f aca="false">SUM(B68:B72)</f>
        <v>2445603</v>
      </c>
      <c r="C73" s="32" t="n">
        <f aca="false">SUM(C68:C72)</f>
        <v>2445603</v>
      </c>
      <c r="D73" s="32" t="n">
        <f aca="false">SUM(D68:D72)</f>
        <v>2445603</v>
      </c>
      <c r="E73" s="32" t="n">
        <f aca="false">SUM(E68:E72)</f>
        <v>2445603</v>
      </c>
      <c r="F73" s="32" t="n">
        <f aca="false">SUM(F68:F72)</f>
        <v>2445603</v>
      </c>
      <c r="G73" s="32" t="n">
        <f aca="false">SUM(G68:G72)</f>
        <v>2445603</v>
      </c>
      <c r="H73" s="32" t="n">
        <f aca="false">SUM(H68:H72)</f>
        <v>2445603</v>
      </c>
      <c r="I73" s="32" t="n">
        <f aca="false">SUM(I68:I72)</f>
        <v>2445603</v>
      </c>
      <c r="J73" s="32" t="n">
        <f aca="false">SUM(J68:J72)</f>
        <v>2445603</v>
      </c>
      <c r="K73" s="32" t="n">
        <f aca="false">SUM(K68:K72)</f>
        <v>2445603</v>
      </c>
      <c r="L73" s="32" t="n">
        <f aca="false">SUM(L68:L72)</f>
        <v>2445603</v>
      </c>
      <c r="M73" s="32" t="n">
        <f aca="false">SUM(M68:M72)</f>
        <v>2445605</v>
      </c>
      <c r="O73" s="32" t="n">
        <f aca="false">SUM(O68:O72)</f>
        <v>29347238</v>
      </c>
      <c r="Q73" s="32" t="n">
        <f aca="false">SUM(B73:D73)</f>
        <v>7336809</v>
      </c>
      <c r="R73" s="32" t="n">
        <f aca="false">SUM(E73:G73)</f>
        <v>7336809</v>
      </c>
      <c r="S73" s="32" t="n">
        <f aca="false">SUM(H73:J73)</f>
        <v>7336809</v>
      </c>
      <c r="T73" s="32" t="n">
        <f aca="false">SUM(K73:M73)</f>
        <v>7336811</v>
      </c>
      <c r="V73" s="32" t="n">
        <f aca="false">SUM(Q73:U73)</f>
        <v>29347238</v>
      </c>
      <c r="X73" s="32" t="n">
        <f aca="false">SUM(X68:X72)</f>
        <v>12133848.26665</v>
      </c>
      <c r="Z73" s="32" t="n">
        <f aca="false">SUM(Z68:Z72)</f>
        <v>-17213389.73335</v>
      </c>
    </row>
    <row r="75" customFormat="false" ht="13.5" hidden="false" customHeight="false" outlineLevel="0" collapsed="false">
      <c r="A75" s="9" t="s">
        <v>85</v>
      </c>
      <c r="B75" s="36" t="n">
        <f aca="false">+B10+B56+B66+B73</f>
        <v>2677820.66666667</v>
      </c>
      <c r="C75" s="36" t="n">
        <f aca="false">+C10+C56+C66+C73</f>
        <v>2684300.66666667</v>
      </c>
      <c r="D75" s="36" t="n">
        <f aca="false">+D10+D56+D66+D73</f>
        <v>2688200.66666667</v>
      </c>
      <c r="E75" s="36" t="n">
        <f aca="false">+E10+E56+E66+E73</f>
        <v>2733869.66666667</v>
      </c>
      <c r="F75" s="36" t="n">
        <f aca="false">+F10+F56+F66+F73</f>
        <v>2734003.66666667</v>
      </c>
      <c r="G75" s="36" t="n">
        <f aca="false">+G10+G56+G66+G73</f>
        <v>2698846.66666667</v>
      </c>
      <c r="H75" s="36" t="n">
        <f aca="false">+H10+H56+H66+H73</f>
        <v>2700266.66666667</v>
      </c>
      <c r="I75" s="36" t="n">
        <f aca="false">+I10+I56+I66+I73</f>
        <v>2705946.66666667</v>
      </c>
      <c r="J75" s="36" t="n">
        <f aca="false">+J10+J56+J66+J73</f>
        <v>2712596.66666667</v>
      </c>
      <c r="K75" s="36" t="n">
        <f aca="false">+K10+K56+K66+K73</f>
        <v>2726699.66666667</v>
      </c>
      <c r="L75" s="36" t="n">
        <f aca="false">+L10+L56+L66+L73</f>
        <v>2724952.66666667</v>
      </c>
      <c r="M75" s="36" t="n">
        <f aca="false">+M10+M56+M66+M73</f>
        <v>2712495.66666667</v>
      </c>
      <c r="O75" s="36" t="n">
        <f aca="false">+O10+O56+O66+O73</f>
        <v>32500000</v>
      </c>
      <c r="Q75" s="36" t="n">
        <f aca="false">SUM(B75:D75)</f>
        <v>8050322</v>
      </c>
      <c r="R75" s="36" t="n">
        <f aca="false">SUM(E75:G75)</f>
        <v>8166720</v>
      </c>
      <c r="S75" s="36" t="n">
        <f aca="false">SUM(H75:J75)</f>
        <v>8118810</v>
      </c>
      <c r="T75" s="36" t="n">
        <f aca="false">SUM(K75:M75)</f>
        <v>8164148</v>
      </c>
      <c r="V75" s="36" t="n">
        <f aca="false">SUM(Q75:U75)</f>
        <v>32500000</v>
      </c>
      <c r="X75" s="36" t="n">
        <f aca="false">+X10+X56+X66+X73</f>
        <v>17387864.6799834</v>
      </c>
      <c r="Z75" s="36" t="n">
        <f aca="false">+Z10+Z56+Z66+Z73</f>
        <v>-14948125.3200166</v>
      </c>
    </row>
    <row r="76" customFormat="false" ht="13.5" hidden="false" customHeight="false" outlineLevel="0" collapsed="false">
      <c r="A76" s="37"/>
      <c r="C76" s="27"/>
      <c r="M76" s="0"/>
      <c r="N76" s="0"/>
      <c r="O76" s="0"/>
    </row>
    <row r="77" customFormat="false" ht="12.75" hidden="false" customHeight="false" outlineLevel="0" collapsed="false">
      <c r="A77" s="37"/>
      <c r="M77" s="0"/>
      <c r="N77" s="0"/>
      <c r="O77" s="0"/>
    </row>
  </sheetData>
  <mergeCells count="4">
    <mergeCell ref="A1:V1"/>
    <mergeCell ref="A2:V2"/>
    <mergeCell ref="A3:V3"/>
    <mergeCell ref="A4:V4"/>
  </mergeCells>
  <printOptions headings="false" gridLines="false" gridLinesSet="true" horizontalCentered="true" verticalCentered="false"/>
  <pageMargins left="0.25" right="0.25" top="0.4" bottom="0.3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7" man="true" max="16383" min="0"/>
    <brk id="1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theresa vos</cp:lastModifiedBy>
  <cp:lastPrinted>2001-01-19T20:05:09Z</cp:lastPrinted>
  <dcterms:modified xsi:type="dcterms:W3CDTF">2001-01-19T20:34:22Z</dcterms:modified>
  <cp:revision>0</cp:revision>
  <dc:subject/>
  <dc:title/>
</cp:coreProperties>
</file>