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Sheet1!$A$26:$AE$95</definedName>
    <definedName function="false" hidden="false" localSheetId="0" name="_xlnm.Print_Titles" vbProcedure="false">Sheet1!$A:$A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<sst xmlns="http://schemas.openxmlformats.org/spreadsheetml/2006/main" count="26" uniqueCount="23">
  <si>
    <t xml:space="preserve">GenCo Breakeven Analysis</t>
  </si>
  <si>
    <t xml:space="preserve">('000 $)</t>
  </si>
  <si>
    <t xml:space="preserve">Fixed O&amp;M</t>
  </si>
  <si>
    <t xml:space="preserve">Owner's Expense</t>
  </si>
  <si>
    <t xml:space="preserve">Property Taxes</t>
  </si>
  <si>
    <t xml:space="preserve">Franchise Tax </t>
  </si>
  <si>
    <t xml:space="preserve">Total Fixed Expense</t>
  </si>
  <si>
    <t xml:space="preserve">Debt Service </t>
  </si>
  <si>
    <t xml:space="preserve">Total Fixed Charges</t>
  </si>
  <si>
    <t xml:space="preserve">Total Summer Capacity (MWs)</t>
  </si>
  <si>
    <t xml:space="preserve">Annual Breakeven Prices ($/kW - year)</t>
  </si>
  <si>
    <t xml:space="preserve">Monthly Breakeven Prices ($/kW - month)</t>
  </si>
  <si>
    <t xml:space="preserve">Average Monthly Breakeven Prices ($/kW - month)</t>
  </si>
  <si>
    <t xml:space="preserve">($/kW - month)</t>
  </si>
  <si>
    <t xml:space="preserve">Property Taxes </t>
  </si>
  <si>
    <t xml:space="preserve">Franchise Tax</t>
  </si>
  <si>
    <t xml:space="preserve">Total Fixed Expenses</t>
  </si>
  <si>
    <r>
      <rPr>
        <sz val="10"/>
        <rFont val="Times New Roman"/>
        <family val="1"/>
      </rPr>
      <t xml:space="preserve">Debt Service</t>
    </r>
    <r>
      <rPr>
        <vertAlign val="superscript"/>
        <sz val="7.5"/>
        <rFont val="Times New Roman"/>
        <family val="1"/>
      </rPr>
      <t xml:space="preserve">(1)</t>
    </r>
  </si>
  <si>
    <t xml:space="preserve">Total Breakeven Price</t>
  </si>
  <si>
    <t xml:space="preserve">Average Breakeven Price</t>
  </si>
  <si>
    <t xml:space="preserve">Note:</t>
  </si>
  <si>
    <t xml:space="preserve">(1) Assumes (a) 6.5% Interest Rate on total 1999 &amp; 2000 Peaker Project Cost; and (b) 30-year straight-line amortization</t>
  </si>
  <si>
    <t xml:space="preserve">(2) GenCo model only has 20 year projection for Property Tax. For 2021 to 2030, this analysis assumes the same Property Tax as 2020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</si>
</sst>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[$-409]#,##0.00_);[RED]\(#,##0.00\)"/>
    <numFmt numFmtId="169" formatCode="[$-409]m/d/yy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sz val="10"/>
      <color rgb="FFFFFFFF"/>
      <name val="Times New Roman"/>
      <family val="1"/>
    </font>
    <font>
      <u val="single"/>
      <sz val="10"/>
      <name val="Times New Roman"/>
      <family val="1"/>
    </font>
    <font>
      <vertAlign val="superscript"/>
      <sz val="7.5"/>
      <name val="Times New Roman"/>
      <family val="1"/>
    </font>
    <font>
      <b val="true"/>
      <sz val="12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GenCo Breakeven Price Analysis ($/kW - month)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6815817509557"/>
          <c:y val="0.0677041228779305"/>
          <c:w val="0.945666478661403"/>
          <c:h val="0.853829830234438"/>
        </c:manualLayout>
      </c:layout>
      <c:areaChart>
        <c:grouping val="stacked"/>
        <c:ser>
          <c:idx val="0"/>
          <c:order val="0"/>
          <c:tx>
            <c:strRef>
              <c:f>Sheet1!$A$32</c:f>
              <c:strCache>
                <c:ptCount val="1"/>
                <c:pt idx="0">
                  <c:v>Fixed O&amp;M</c:v>
                </c:pt>
              </c:strCache>
            </c:strRef>
          </c:tx>
          <c:spPr>
            <a:solidFill>
              <a:srgbClr val="cccc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Sheet1!$B$29:$AE$29</c:f>
              <c:strCache>
                <c:ptCount val="3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</c:strCache>
            </c:strRef>
          </c:cat>
          <c:val>
            <c:numRef>
              <c:f>Sheet1!$B$32:$AE$32</c:f>
              <c:numCache>
                <c:formatCode>[$-409]#,##0.00_);[RED]\(#,##0.00\)</c:formatCode>
                <c:ptCount val="30"/>
                <c:pt idx="0">
                  <c:v>0.278960196819616</c:v>
                </c:pt>
                <c:pt idx="1">
                  <c:v>0.287329002724204</c:v>
                </c:pt>
                <c:pt idx="2">
                  <c:v>0.29594887280593</c:v>
                </c:pt>
                <c:pt idx="3">
                  <c:v>0.304827338990108</c:v>
                </c:pt>
                <c:pt idx="4">
                  <c:v>0.313972159159812</c:v>
                </c:pt>
                <c:pt idx="5">
                  <c:v>0.323391323934606</c:v>
                </c:pt>
                <c:pt idx="6">
                  <c:v>0.333093063652644</c:v>
                </c:pt>
                <c:pt idx="7">
                  <c:v>0.343085855562224</c:v>
                </c:pt>
                <c:pt idx="8">
                  <c:v>0.35337843122909</c:v>
                </c:pt>
                <c:pt idx="9">
                  <c:v>0.363979784165963</c:v>
                </c:pt>
                <c:pt idx="10">
                  <c:v>0.374899177690942</c:v>
                </c:pt>
                <c:pt idx="11">
                  <c:v>0.38614615302167</c:v>
                </c:pt>
                <c:pt idx="12">
                  <c:v>0.39773053761232</c:v>
                </c:pt>
                <c:pt idx="13">
                  <c:v>0.40966245374069</c:v>
                </c:pt>
                <c:pt idx="14">
                  <c:v>0.421952327352911</c:v>
                </c:pt>
                <c:pt idx="15">
                  <c:v>0.434610897173498</c:v>
                </c:pt>
                <c:pt idx="16">
                  <c:v>0.447649224088703</c:v>
                </c:pt>
                <c:pt idx="17">
                  <c:v>0.461078700811364</c:v>
                </c:pt>
                <c:pt idx="18">
                  <c:v>0.474911061835705</c:v>
                </c:pt>
                <c:pt idx="19">
                  <c:v>0.489158393690776</c:v>
                </c:pt>
                <c:pt idx="20">
                  <c:v>0.503833145501499</c:v>
                </c:pt>
                <c:pt idx="21">
                  <c:v>0.518948139866544</c:v>
                </c:pt>
                <c:pt idx="22">
                  <c:v>0.534516584062541</c:v>
                </c:pt>
                <c:pt idx="23">
                  <c:v>0.550552081584417</c:v>
                </c:pt>
                <c:pt idx="24">
                  <c:v>0.567068644031949</c:v>
                </c:pt>
                <c:pt idx="25">
                  <c:v>0.584080703352908</c:v>
                </c:pt>
                <c:pt idx="26">
                  <c:v>0.601603124453495</c:v>
                </c:pt>
                <c:pt idx="27">
                  <c:v>0.6196512181871</c:v>
                </c:pt>
                <c:pt idx="28">
                  <c:v>0.638240754732713</c:v>
                </c:pt>
                <c:pt idx="29">
                  <c:v>0.657387977374695</c:v>
                </c:pt>
              </c:numCache>
            </c:numRef>
          </c:val>
        </c:ser>
        <c:ser>
          <c:idx val="1"/>
          <c:order val="1"/>
          <c:tx>
            <c:strRef>
              <c:f>Sheet1!$A$33</c:f>
              <c:strCache>
                <c:ptCount val="1"/>
                <c:pt idx="0">
                  <c:v>Owner's Expense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Sheet1!$B$29:$AE$29</c:f>
              <c:strCache>
                <c:ptCount val="3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</c:strCache>
            </c:strRef>
          </c:cat>
          <c:val>
            <c:numRef>
              <c:f>Sheet1!$B$33:$AE$33</c:f>
              <c:numCache>
                <c:formatCode>[$-409]#,##0.00_);[RED]\(#,##0.00\)</c:formatCode>
                <c:ptCount val="30"/>
                <c:pt idx="0">
                  <c:v>0.0665276511735461</c:v>
                </c:pt>
                <c:pt idx="1">
                  <c:v>0.0685234807087525</c:v>
                </c:pt>
                <c:pt idx="2">
                  <c:v>0.070579185130015</c:v>
                </c:pt>
                <c:pt idx="3">
                  <c:v>0.0726965606839155</c:v>
                </c:pt>
                <c:pt idx="4">
                  <c:v>0.074877457504433</c:v>
                </c:pt>
                <c:pt idx="5">
                  <c:v>0.0771237812295659</c:v>
                </c:pt>
                <c:pt idx="6">
                  <c:v>0.0794374946664529</c:v>
                </c:pt>
                <c:pt idx="7">
                  <c:v>0.0818206195064465</c:v>
                </c:pt>
                <c:pt idx="8">
                  <c:v>0.0842752380916399</c:v>
                </c:pt>
                <c:pt idx="9">
                  <c:v>0.0868034952343891</c:v>
                </c:pt>
                <c:pt idx="10">
                  <c:v>0.0894076000914208</c:v>
                </c:pt>
                <c:pt idx="11">
                  <c:v>0.0920898280941634</c:v>
                </c:pt>
                <c:pt idx="12">
                  <c:v>0.0948525229369883</c:v>
                </c:pt>
                <c:pt idx="13">
                  <c:v>0.097698098625098</c:v>
                </c:pt>
                <c:pt idx="14">
                  <c:v>0.100629041583851</c:v>
                </c:pt>
                <c:pt idx="15">
                  <c:v>0.103647912831366</c:v>
                </c:pt>
                <c:pt idx="16">
                  <c:v>0.106757350216307</c:v>
                </c:pt>
                <c:pt idx="17">
                  <c:v>0.109960070722797</c:v>
                </c:pt>
                <c:pt idx="18">
                  <c:v>0.113258872844481</c:v>
                </c:pt>
                <c:pt idx="19">
                  <c:v>0.116656639029815</c:v>
                </c:pt>
                <c:pt idx="20">
                  <c:v>0.120156338200709</c:v>
                </c:pt>
                <c:pt idx="21">
                  <c:v>0.123761028346731</c:v>
                </c:pt>
                <c:pt idx="22">
                  <c:v>0.127473859197133</c:v>
                </c:pt>
                <c:pt idx="23">
                  <c:v>0.131298074973047</c:v>
                </c:pt>
                <c:pt idx="24">
                  <c:v>0.135237017222238</c:v>
                </c:pt>
                <c:pt idx="25">
                  <c:v>0.139294127738905</c:v>
                </c:pt>
                <c:pt idx="26">
                  <c:v>0.143472951571072</c:v>
                </c:pt>
                <c:pt idx="27">
                  <c:v>0.147777140118205</c:v>
                </c:pt>
                <c:pt idx="28">
                  <c:v>0.152210454321751</c:v>
                </c:pt>
                <c:pt idx="29">
                  <c:v>0.156776767951403</c:v>
                </c:pt>
              </c:numCache>
            </c:numRef>
          </c:val>
        </c:ser>
        <c:ser>
          <c:idx val="2"/>
          <c:order val="2"/>
          <c:tx>
            <c:strRef>
              <c:f>Sheet1!$A$34</c:f>
              <c:strCache>
                <c:ptCount val="1"/>
                <c:pt idx="0">
                  <c:v>Property Taxes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Sheet1!$B$29:$AE$29</c:f>
              <c:strCache>
                <c:ptCount val="3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</c:strCache>
            </c:strRef>
          </c:cat>
          <c:val>
            <c:numRef>
              <c:f>Sheet1!$B$34:$AE$34</c:f>
              <c:numCache>
                <c:formatCode>[$-409]#,##0.00_);[RED]\(#,##0.00\)</c:formatCode>
                <c:ptCount val="30"/>
                <c:pt idx="0">
                  <c:v>0.0618210197710718</c:v>
                </c:pt>
                <c:pt idx="1">
                  <c:v>0.0718408775580992</c:v>
                </c:pt>
                <c:pt idx="2">
                  <c:v>0.0773353277835588</c:v>
                </c:pt>
                <c:pt idx="3">
                  <c:v>0.0795680136431958</c:v>
                </c:pt>
                <c:pt idx="4">
                  <c:v>0.0809458029830038</c:v>
                </c:pt>
                <c:pt idx="5">
                  <c:v>0.0867394207422823</c:v>
                </c:pt>
                <c:pt idx="6">
                  <c:v>0.0905665105792577</c:v>
                </c:pt>
                <c:pt idx="7">
                  <c:v>0.092615100011562</c:v>
                </c:pt>
                <c:pt idx="8">
                  <c:v>0.0910561914672216</c:v>
                </c:pt>
                <c:pt idx="9">
                  <c:v>0.115190715689675</c:v>
                </c:pt>
                <c:pt idx="10">
                  <c:v>0.109096803098624</c:v>
                </c:pt>
                <c:pt idx="11">
                  <c:v>0.0974644467568505</c:v>
                </c:pt>
                <c:pt idx="12">
                  <c:v>0.10014741588623</c:v>
                </c:pt>
                <c:pt idx="13">
                  <c:v>0.10014741588623</c:v>
                </c:pt>
                <c:pt idx="14">
                  <c:v>0.114276167799157</c:v>
                </c:pt>
                <c:pt idx="15">
                  <c:v>0.0982059287837674</c:v>
                </c:pt>
                <c:pt idx="16">
                  <c:v>0.0988881650609111</c:v>
                </c:pt>
                <c:pt idx="17">
                  <c:v>0.0995840460635977</c:v>
                </c:pt>
                <c:pt idx="18">
                  <c:v>0.100293844686338</c:v>
                </c:pt>
                <c:pt idx="19">
                  <c:v>0.100750235931801</c:v>
                </c:pt>
                <c:pt idx="20">
                  <c:v>0.100750235931801</c:v>
                </c:pt>
                <c:pt idx="21">
                  <c:v>0.100750235931801</c:v>
                </c:pt>
                <c:pt idx="22">
                  <c:v>0.100750235931801</c:v>
                </c:pt>
                <c:pt idx="23">
                  <c:v>0.100750235931801</c:v>
                </c:pt>
                <c:pt idx="24">
                  <c:v>0.100750235931801</c:v>
                </c:pt>
                <c:pt idx="25">
                  <c:v>0.100750235931801</c:v>
                </c:pt>
                <c:pt idx="26">
                  <c:v>0.100750235931801</c:v>
                </c:pt>
                <c:pt idx="27">
                  <c:v>0.100750235931801</c:v>
                </c:pt>
                <c:pt idx="28">
                  <c:v>0.100750235931801</c:v>
                </c:pt>
                <c:pt idx="29">
                  <c:v>0.100750235931801</c:v>
                </c:pt>
              </c:numCache>
            </c:numRef>
          </c:val>
        </c:ser>
        <c:ser>
          <c:idx val="3"/>
          <c:order val="3"/>
          <c:tx>
            <c:strRef>
              <c:f>Sheet1!$A$35</c:f>
              <c:strCache>
                <c:ptCount val="1"/>
                <c:pt idx="0">
                  <c:v>Franchise Tax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Sheet1!$B$29:$AE$29</c:f>
              <c:strCache>
                <c:ptCount val="3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</c:strCache>
            </c:strRef>
          </c:cat>
          <c:val>
            <c:numRef>
              <c:f>Sheet1!$B$35:$AE$35</c:f>
              <c:numCache>
                <c:formatCode>[$-409]#,##0.00_);[RED]\(#,##0.00\)</c:formatCode>
                <c:ptCount val="30"/>
                <c:pt idx="0">
                  <c:v>0.0436345771726649</c:v>
                </c:pt>
                <c:pt idx="1">
                  <c:v>0.0423427283271598</c:v>
                </c:pt>
                <c:pt idx="2">
                  <c:v>0.0410315147863076</c:v>
                </c:pt>
                <c:pt idx="3">
                  <c:v>0.0380838353012579</c:v>
                </c:pt>
                <c:pt idx="4">
                  <c:v>0.0362457117887747</c:v>
                </c:pt>
                <c:pt idx="5">
                  <c:v>0.034508948581302</c:v>
                </c:pt>
                <c:pt idx="6">
                  <c:v>0.0328179371115329</c:v>
                </c:pt>
                <c:pt idx="7">
                  <c:v>0.031130986492094</c:v>
                </c:pt>
                <c:pt idx="8">
                  <c:v>0.0294531224096497</c:v>
                </c:pt>
                <c:pt idx="9">
                  <c:v>0.0277247138665599</c:v>
                </c:pt>
                <c:pt idx="10">
                  <c:v>0.0260798357577239</c:v>
                </c:pt>
                <c:pt idx="11">
                  <c:v>0.0244281733353755</c:v>
                </c:pt>
                <c:pt idx="12">
                  <c:v>0.022757279977483</c:v>
                </c:pt>
                <c:pt idx="13">
                  <c:v>0.0210639054232732</c:v>
                </c:pt>
                <c:pt idx="14">
                  <c:v>0.01936760459969</c:v>
                </c:pt>
                <c:pt idx="15">
                  <c:v>0.0180503200461426</c:v>
                </c:pt>
                <c:pt idx="16">
                  <c:v>0.0170534144589943</c:v>
                </c:pt>
                <c:pt idx="17">
                  <c:v>0.0160808002331889</c:v>
                </c:pt>
                <c:pt idx="18">
                  <c:v>0.0151097353914043</c:v>
                </c:pt>
                <c:pt idx="19">
                  <c:v>0.0141408419559866</c:v>
                </c:pt>
                <c:pt idx="20">
                  <c:v>0.0133278410927968</c:v>
                </c:pt>
                <c:pt idx="21">
                  <c:v>0.0125615821708298</c:v>
                </c:pt>
                <c:pt idx="22">
                  <c:v>0.0118393778509102</c:v>
                </c:pt>
                <c:pt idx="23">
                  <c:v>0.0111586952973268</c:v>
                </c:pt>
                <c:pt idx="24">
                  <c:v>0.0105171472949494</c:v>
                </c:pt>
                <c:pt idx="25">
                  <c:v>0.00991248387704954</c:v>
                </c:pt>
                <c:pt idx="26">
                  <c:v>0.00934258443446476</c:v>
                </c:pt>
                <c:pt idx="27">
                  <c:v>0.00880545027843046</c:v>
                </c:pt>
                <c:pt idx="28">
                  <c:v>0.00829919763099825</c:v>
                </c:pt>
                <c:pt idx="29">
                  <c:v>0.00782205101845671</c:v>
                </c:pt>
              </c:numCache>
            </c:numRef>
          </c:val>
        </c:ser>
        <c:ser>
          <c:idx val="4"/>
          <c:order val="4"/>
          <c:tx>
            <c:strRef>
              <c:f>"Debt Service"</c:f>
              <c:strCache>
                <c:ptCount val="1"/>
                <c:pt idx="0">
                  <c:v>Debt Service</c:v>
                </c:pt>
              </c:strCache>
            </c:strRef>
          </c:tx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Sheet1!$B$29:$AE$29</c:f>
              <c:strCache>
                <c:ptCount val="3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</c:strCache>
            </c:strRef>
          </c:cat>
          <c:val>
            <c:numRef>
              <c:f>Sheet1!$B$38:$AE$38</c:f>
              <c:numCache>
                <c:formatCode>[$-409]#,##0.00_);[RED]\(#,##0.00\)</c:formatCode>
                <c:ptCount val="30"/>
                <c:pt idx="0">
                  <c:v>2.8878078553342</c:v>
                </c:pt>
                <c:pt idx="1">
                  <c:v>2.82898849266393</c:v>
                </c:pt>
                <c:pt idx="2">
                  <c:v>2.7649017243814</c:v>
                </c:pt>
                <c:pt idx="3">
                  <c:v>2.70555562114991</c:v>
                </c:pt>
                <c:pt idx="4">
                  <c:v>2.63672818781634</c:v>
                </c:pt>
                <c:pt idx="5">
                  <c:v>2.57264141953381</c:v>
                </c:pt>
                <c:pt idx="6">
                  <c:v>2.50855465125128</c:v>
                </c:pt>
                <c:pt idx="7">
                  <c:v>2.44850622727149</c:v>
                </c:pt>
                <c:pt idx="8">
                  <c:v>2.38038111468622</c:v>
                </c:pt>
                <c:pt idx="9">
                  <c:v>2.31629434640369</c:v>
                </c:pt>
                <c:pt idx="10">
                  <c:v>2.25220757812116</c:v>
                </c:pt>
                <c:pt idx="11">
                  <c:v>2.19145683339307</c:v>
                </c:pt>
                <c:pt idx="12">
                  <c:v>2.1240340415561</c:v>
                </c:pt>
                <c:pt idx="13">
                  <c:v>2.05994727327357</c:v>
                </c:pt>
                <c:pt idx="14">
                  <c:v>1.99586050499104</c:v>
                </c:pt>
                <c:pt idx="15">
                  <c:v>1.93440743951465</c:v>
                </c:pt>
                <c:pt idx="16">
                  <c:v>1.86768696842599</c:v>
                </c:pt>
                <c:pt idx="17">
                  <c:v>1.80360020014346</c:v>
                </c:pt>
                <c:pt idx="18">
                  <c:v>1.73951343186093</c:v>
                </c:pt>
                <c:pt idx="19">
                  <c:v>1.67735804563623</c:v>
                </c:pt>
                <c:pt idx="20">
                  <c:v>1.61133989529587</c:v>
                </c:pt>
                <c:pt idx="21">
                  <c:v>1.54725312701334</c:v>
                </c:pt>
                <c:pt idx="22">
                  <c:v>1.48316635873081</c:v>
                </c:pt>
                <c:pt idx="23">
                  <c:v>1.42030865175781</c:v>
                </c:pt>
                <c:pt idx="24">
                  <c:v>1.35499282216575</c:v>
                </c:pt>
                <c:pt idx="25">
                  <c:v>1.29090605388322</c:v>
                </c:pt>
                <c:pt idx="26">
                  <c:v>1.22681928560069</c:v>
                </c:pt>
                <c:pt idx="27">
                  <c:v>1.16325925787939</c:v>
                </c:pt>
                <c:pt idx="28">
                  <c:v>1.09864574903563</c:v>
                </c:pt>
                <c:pt idx="29">
                  <c:v>1.0345589807531</c:v>
                </c:pt>
              </c:numCache>
            </c:numRef>
          </c:val>
        </c:ser>
        <c:axId val="90658130"/>
        <c:axId val="85009405"/>
      </c:areaChart>
      <c:catAx>
        <c:axId val="9065813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02976750015667"/>
              <c:y val="0.90966046887631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009405"/>
        <c:crossesAt val="0"/>
        <c:auto val="1"/>
        <c:lblAlgn val="ctr"/>
        <c:lblOffset val="100"/>
        <c:noMultiLvlLbl val="0"/>
      </c:catAx>
      <c:valAx>
        <c:axId val="850094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$/kW -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.00_);[RED]\(#,##0.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65813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8297298991038"/>
          <c:y val="0.95639652384801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19800</xdr:colOff>
      <xdr:row>45</xdr:row>
      <xdr:rowOff>19080</xdr:rowOff>
    </xdr:from>
    <xdr:to>
      <xdr:col>14</xdr:col>
      <xdr:colOff>1080</xdr:colOff>
      <xdr:row>89</xdr:row>
      <xdr:rowOff>19080</xdr:rowOff>
    </xdr:to>
    <xdr:graphicFrame>
      <xdr:nvGraphicFramePr>
        <xdr:cNvPr id="0" name="Chart 5"/>
        <xdr:cNvGraphicFramePr/>
      </xdr:nvGraphicFramePr>
      <xdr:xfrm>
        <a:off x="2374920" y="7610400"/>
        <a:ext cx="11488680" cy="7124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3.41"/>
    <col collapsed="false" customWidth="true" hidden="false" outlineLevel="0" max="21" min="2" style="1" width="12.56"/>
    <col collapsed="false" customWidth="true" hidden="false" outlineLevel="0" max="22" min="22" style="2" width="12.56"/>
    <col collapsed="false" customWidth="true" hidden="false" outlineLevel="0" max="57" min="23" style="1" width="12.56"/>
    <col collapsed="false" customWidth="false" hidden="false" outlineLevel="0" max="257" min="58" style="1" width="9.14"/>
  </cols>
  <sheetData>
    <row r="1" customFormat="false" ht="12.75" hidden="false" customHeight="false" outlineLevel="0" collapsed="false">
      <c r="V1" s="1"/>
    </row>
    <row r="2" customFormat="false" ht="18.75" hidden="false" customHeight="false" outlineLevel="0" collapsed="false">
      <c r="A2" s="3" t="s">
        <v>0</v>
      </c>
      <c r="U2" s="4"/>
      <c r="V2" s="1"/>
    </row>
    <row r="3" customFormat="false" ht="16.5" hidden="false" customHeight="true" outlineLevel="0" collapsed="false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customFormat="false" ht="12.75" hidden="false" customHeight="false" outlineLevel="0" collapsed="false">
      <c r="A4" s="5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customFormat="false" ht="13.5" hidden="false" customHeight="false" outlineLevel="0" collapsed="false">
      <c r="A5" s="9" t="s">
        <v>1</v>
      </c>
      <c r="B5" s="10" t="n">
        <v>2001</v>
      </c>
      <c r="C5" s="10" t="n">
        <v>2002</v>
      </c>
      <c r="D5" s="10" t="n">
        <v>2003</v>
      </c>
      <c r="E5" s="10" t="n">
        <v>2004</v>
      </c>
      <c r="F5" s="10" t="n">
        <v>2005</v>
      </c>
      <c r="G5" s="10" t="n">
        <v>2006</v>
      </c>
      <c r="H5" s="10" t="n">
        <v>2007</v>
      </c>
      <c r="I5" s="10" t="n">
        <v>2008</v>
      </c>
      <c r="J5" s="10" t="n">
        <v>2009</v>
      </c>
      <c r="K5" s="10" t="n">
        <v>2010</v>
      </c>
      <c r="L5" s="10" t="n">
        <v>2011</v>
      </c>
      <c r="M5" s="10" t="n">
        <v>2012</v>
      </c>
      <c r="N5" s="10" t="n">
        <v>2013</v>
      </c>
      <c r="O5" s="10" t="n">
        <v>2014</v>
      </c>
      <c r="P5" s="10" t="n">
        <v>2015</v>
      </c>
      <c r="Q5" s="10" t="n">
        <v>2016</v>
      </c>
      <c r="R5" s="10" t="n">
        <v>2017</v>
      </c>
      <c r="S5" s="10" t="n">
        <v>2018</v>
      </c>
      <c r="T5" s="10" t="n">
        <v>2019</v>
      </c>
      <c r="U5" s="10" t="n">
        <v>2020</v>
      </c>
      <c r="V5" s="10" t="n">
        <v>2021</v>
      </c>
      <c r="W5" s="10" t="n">
        <v>2022</v>
      </c>
      <c r="X5" s="10" t="n">
        <v>2023</v>
      </c>
      <c r="Y5" s="10" t="n">
        <v>2024</v>
      </c>
      <c r="Z5" s="10" t="n">
        <v>2025</v>
      </c>
      <c r="AA5" s="10" t="n">
        <v>2026</v>
      </c>
      <c r="AB5" s="10" t="n">
        <v>2027</v>
      </c>
      <c r="AC5" s="10" t="n">
        <v>2028</v>
      </c>
      <c r="AD5" s="10" t="n">
        <v>2029</v>
      </c>
      <c r="AE5" s="10" t="n">
        <v>2030</v>
      </c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customFormat="false" ht="12.75" hidden="false" customHeight="false" outlineLevel="0" collapsed="false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customFormat="false" ht="12.75" hidden="false" customHeight="false" outlineLevel="0" collapsed="false">
      <c r="A7" s="11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customFormat="false" ht="12.75" hidden="false" customHeight="false" outlineLevel="0" collapsed="false">
      <c r="A8" s="15" t="s">
        <v>2</v>
      </c>
      <c r="B8" s="16" t="n">
        <v>9650.90696917143</v>
      </c>
      <c r="C8" s="16" t="n">
        <f aca="false">B8*1.03</f>
        <v>9940.43417824657</v>
      </c>
      <c r="D8" s="16" t="n">
        <f aca="false">C8*1.03</f>
        <v>10238.647203594</v>
      </c>
      <c r="E8" s="16" t="n">
        <f aca="false">D8*1.03</f>
        <v>10545.8066197018</v>
      </c>
      <c r="F8" s="16" t="n">
        <f aca="false">E8*1.03</f>
        <v>10862.1808182928</v>
      </c>
      <c r="G8" s="16" t="n">
        <f aca="false">F8*1.03</f>
        <v>11188.0462428416</v>
      </c>
      <c r="H8" s="16" t="n">
        <f aca="false">G8*1.03</f>
        <v>11523.6876301269</v>
      </c>
      <c r="I8" s="16" t="n">
        <f aca="false">H8*1.03</f>
        <v>11869.3982590307</v>
      </c>
      <c r="J8" s="16" t="n">
        <f aca="false">I8*1.03</f>
        <v>12225.4802068016</v>
      </c>
      <c r="K8" s="16" t="n">
        <f aca="false">J8*1.03</f>
        <v>12592.2446130057</v>
      </c>
      <c r="L8" s="16" t="n">
        <f aca="false">K8*1.03</f>
        <v>12970.0119513958</v>
      </c>
      <c r="M8" s="16" t="n">
        <f aca="false">L8*1.03</f>
        <v>13359.1123099377</v>
      </c>
      <c r="N8" s="16" t="n">
        <f aca="false">M8*1.03</f>
        <v>13759.8856792358</v>
      </c>
      <c r="O8" s="16" t="n">
        <f aca="false">N8*1.03</f>
        <v>14172.6822496129</v>
      </c>
      <c r="P8" s="16" t="n">
        <f aca="false">O8*1.03</f>
        <v>14597.8627171013</v>
      </c>
      <c r="Q8" s="16" t="n">
        <f aca="false">P8*1.03</f>
        <v>15035.7985986143</v>
      </c>
      <c r="R8" s="16" t="n">
        <f aca="false">Q8*1.03</f>
        <v>15486.8725565728</v>
      </c>
      <c r="S8" s="16" t="n">
        <f aca="false">R8*1.03</f>
        <v>15951.4787332699</v>
      </c>
      <c r="T8" s="16" t="n">
        <f aca="false">S8*1.03</f>
        <v>16430.023095268</v>
      </c>
      <c r="U8" s="16" t="n">
        <f aca="false">T8*1.03</f>
        <v>16922.9237881261</v>
      </c>
      <c r="V8" s="16" t="n">
        <f aca="false">U8*1.03</f>
        <v>17430.6115017699</v>
      </c>
      <c r="W8" s="16" t="n">
        <f aca="false">V8*1.03</f>
        <v>17953.529846823</v>
      </c>
      <c r="X8" s="16" t="n">
        <f aca="false">W8*1.03</f>
        <v>18492.1357422277</v>
      </c>
      <c r="Y8" s="16" t="n">
        <f aca="false">X8*1.03</f>
        <v>19046.8998144945</v>
      </c>
      <c r="Z8" s="16" t="n">
        <f aca="false">Y8*1.03</f>
        <v>19618.3068089293</v>
      </c>
      <c r="AA8" s="16" t="n">
        <f aca="false">Z8*1.03</f>
        <v>20206.8560131972</v>
      </c>
      <c r="AB8" s="16" t="n">
        <f aca="false">AA8*1.03</f>
        <v>20813.0616935931</v>
      </c>
      <c r="AC8" s="16" t="n">
        <f aca="false">AB8*1.03</f>
        <v>21437.4535444009</v>
      </c>
      <c r="AD8" s="16" t="n">
        <f aca="false">AC8*1.03</f>
        <v>22080.5771507329</v>
      </c>
      <c r="AE8" s="16" t="n">
        <f aca="false">AD8*1.03</f>
        <v>22742.9944652549</v>
      </c>
    </row>
    <row r="9" customFormat="false" ht="12.75" hidden="false" customHeight="false" outlineLevel="0" collapsed="false">
      <c r="A9" s="15" t="s">
        <v>3</v>
      </c>
      <c r="B9" s="16" t="n">
        <v>2301.59062</v>
      </c>
      <c r="C9" s="16" t="n">
        <f aca="false">B9*1.03</f>
        <v>2370.6383386</v>
      </c>
      <c r="D9" s="16" t="n">
        <f aca="false">C9*1.03</f>
        <v>2441.757488758</v>
      </c>
      <c r="E9" s="16" t="n">
        <f aca="false">D9*1.03</f>
        <v>2515.01021342074</v>
      </c>
      <c r="F9" s="16" t="n">
        <f aca="false">E9*1.03</f>
        <v>2590.46051982336</v>
      </c>
      <c r="G9" s="16" t="n">
        <f aca="false">F9*1.03</f>
        <v>2668.17433541806</v>
      </c>
      <c r="H9" s="16" t="n">
        <f aca="false">G9*1.03</f>
        <v>2748.21956548061</v>
      </c>
      <c r="I9" s="16" t="n">
        <f aca="false">H9*1.03</f>
        <v>2830.66615244502</v>
      </c>
      <c r="J9" s="16" t="n">
        <f aca="false">I9*1.03</f>
        <v>2915.58613701837</v>
      </c>
      <c r="K9" s="16" t="n">
        <f aca="false">J9*1.03</f>
        <v>3003.05372112893</v>
      </c>
      <c r="L9" s="16" t="n">
        <f aca="false">K9*1.03</f>
        <v>3093.14533276279</v>
      </c>
      <c r="M9" s="16" t="n">
        <f aca="false">L9*1.03</f>
        <v>3185.93969274568</v>
      </c>
      <c r="N9" s="16" t="n">
        <f aca="false">M9*1.03</f>
        <v>3281.51788352805</v>
      </c>
      <c r="O9" s="16" t="n">
        <f aca="false">N9*1.03</f>
        <v>3379.96342003389</v>
      </c>
      <c r="P9" s="16" t="n">
        <f aca="false">O9*1.03</f>
        <v>3481.36232263491</v>
      </c>
      <c r="Q9" s="16" t="n">
        <f aca="false">P9*1.03</f>
        <v>3585.80319231395</v>
      </c>
      <c r="R9" s="16" t="n">
        <f aca="false">Q9*1.03</f>
        <v>3693.37728808337</v>
      </c>
      <c r="S9" s="16" t="n">
        <f aca="false">R9*1.03</f>
        <v>3804.17860672587</v>
      </c>
      <c r="T9" s="16" t="n">
        <f aca="false">S9*1.03</f>
        <v>3918.30396492765</v>
      </c>
      <c r="U9" s="16" t="n">
        <f aca="false">T9*1.03</f>
        <v>4035.85308387548</v>
      </c>
      <c r="V9" s="16" t="n">
        <f aca="false">U9*1.03</f>
        <v>4156.92867639174</v>
      </c>
      <c r="W9" s="16" t="n">
        <f aca="false">V9*1.03</f>
        <v>4281.6365366835</v>
      </c>
      <c r="X9" s="16" t="n">
        <f aca="false">W9*1.03</f>
        <v>4410.085632784</v>
      </c>
      <c r="Y9" s="16" t="n">
        <f aca="false">X9*1.03</f>
        <v>4542.38820176752</v>
      </c>
      <c r="Z9" s="16" t="n">
        <f aca="false">Y9*1.03</f>
        <v>4678.65984782055</v>
      </c>
      <c r="AA9" s="16" t="n">
        <f aca="false">Z9*1.03</f>
        <v>4819.01964325517</v>
      </c>
      <c r="AB9" s="16" t="n">
        <f aca="false">AA9*1.03</f>
        <v>4963.59023255282</v>
      </c>
      <c r="AC9" s="16" t="n">
        <f aca="false">AB9*1.03</f>
        <v>5112.4979395294</v>
      </c>
      <c r="AD9" s="16" t="n">
        <f aca="false">AC9*1.03</f>
        <v>5265.87287771529</v>
      </c>
      <c r="AE9" s="16" t="n">
        <f aca="false">AD9*1.03</f>
        <v>5423.84906404675</v>
      </c>
    </row>
    <row r="10" customFormat="false" ht="14.25" hidden="false" customHeight="true" outlineLevel="0" collapsed="false">
      <c r="A10" s="15" t="s">
        <v>4</v>
      </c>
      <c r="B10" s="16" t="n">
        <v>2138.76</v>
      </c>
      <c r="C10" s="16" t="n">
        <v>2485.407</v>
      </c>
      <c r="D10" s="16" t="n">
        <v>2675.493</v>
      </c>
      <c r="E10" s="16" t="n">
        <v>2752.735</v>
      </c>
      <c r="F10" s="16" t="n">
        <v>2800.401</v>
      </c>
      <c r="G10" s="16" t="n">
        <v>3000.837</v>
      </c>
      <c r="H10" s="16" t="n">
        <v>3133.239</v>
      </c>
      <c r="I10" s="16" t="n">
        <v>3204.112</v>
      </c>
      <c r="J10" s="16" t="n">
        <v>3150.18</v>
      </c>
      <c r="K10" s="16" t="n">
        <v>3985.138</v>
      </c>
      <c r="L10" s="16" t="n">
        <v>3774.313</v>
      </c>
      <c r="M10" s="16" t="n">
        <v>3371.88</v>
      </c>
      <c r="N10" s="16" t="n">
        <v>3464.7</v>
      </c>
      <c r="O10" s="16" t="n">
        <v>3464.7</v>
      </c>
      <c r="P10" s="16" t="n">
        <v>3953.49830117962</v>
      </c>
      <c r="Q10" s="16" t="n">
        <v>3397.53231220322</v>
      </c>
      <c r="R10" s="16" t="n">
        <v>3421.13495844728</v>
      </c>
      <c r="S10" s="16" t="n">
        <v>3445.20965761623</v>
      </c>
      <c r="T10" s="16" t="n">
        <v>3469.76585076855</v>
      </c>
      <c r="U10" s="16" t="n">
        <v>3485.5551622966</v>
      </c>
      <c r="V10" s="16" t="n">
        <f aca="false">U10</f>
        <v>3485.5551622966</v>
      </c>
      <c r="W10" s="16" t="n">
        <f aca="false">V10</f>
        <v>3485.5551622966</v>
      </c>
      <c r="X10" s="16" t="n">
        <f aca="false">W10</f>
        <v>3485.5551622966</v>
      </c>
      <c r="Y10" s="16" t="n">
        <f aca="false">X10</f>
        <v>3485.5551622966</v>
      </c>
      <c r="Z10" s="16" t="n">
        <f aca="false">Y10</f>
        <v>3485.5551622966</v>
      </c>
      <c r="AA10" s="16" t="n">
        <f aca="false">Z10</f>
        <v>3485.5551622966</v>
      </c>
      <c r="AB10" s="16" t="n">
        <f aca="false">AA10</f>
        <v>3485.5551622966</v>
      </c>
      <c r="AC10" s="16" t="n">
        <f aca="false">AB10</f>
        <v>3485.5551622966</v>
      </c>
      <c r="AD10" s="16" t="n">
        <f aca="false">AC10</f>
        <v>3485.5551622966</v>
      </c>
      <c r="AE10" s="16" t="n">
        <f aca="false">AD10</f>
        <v>3485.5551622966</v>
      </c>
    </row>
    <row r="11" customFormat="false" ht="12.75" hidden="false" customHeight="false" outlineLevel="0" collapsed="false">
      <c r="A11" s="15" t="s">
        <v>5</v>
      </c>
      <c r="B11" s="17" t="n">
        <v>1509.58183186552</v>
      </c>
      <c r="C11" s="17" t="n">
        <v>1464.88902920642</v>
      </c>
      <c r="D11" s="17" t="n">
        <v>1419.5262855471</v>
      </c>
      <c r="E11" s="17" t="n">
        <v>1317.54836608232</v>
      </c>
      <c r="F11" s="17" t="n">
        <v>1253.95664504445</v>
      </c>
      <c r="G11" s="17" t="n">
        <v>1193.87158511872</v>
      </c>
      <c r="H11" s="17" t="n">
        <v>1135.36935231059</v>
      </c>
      <c r="I11" s="17" t="n">
        <v>1077.00760868048</v>
      </c>
      <c r="J11" s="17" t="n">
        <v>1018.96022288424</v>
      </c>
      <c r="K11" s="17" t="n">
        <v>959.164200927505</v>
      </c>
      <c r="L11" s="17" t="n">
        <v>902.257997874215</v>
      </c>
      <c r="M11" s="17" t="n">
        <v>845.11708471065</v>
      </c>
      <c r="N11" s="17" t="n">
        <v>787.310858101001</v>
      </c>
      <c r="O11" s="17" t="n">
        <v>728.726872023559</v>
      </c>
      <c r="P11" s="17" t="n">
        <v>670.041648730876</v>
      </c>
      <c r="Q11" s="17" t="n">
        <v>624.468872316349</v>
      </c>
      <c r="R11" s="17" t="n">
        <v>589.979926623367</v>
      </c>
      <c r="S11" s="17" t="n">
        <v>556.331364867402</v>
      </c>
      <c r="T11" s="17" t="n">
        <v>522.736405601023</v>
      </c>
      <c r="U11" s="17" t="n">
        <v>489.216568309313</v>
      </c>
      <c r="V11" s="17" t="n">
        <v>461.089990446399</v>
      </c>
      <c r="W11" s="17" t="n">
        <v>434.580496782028</v>
      </c>
      <c r="X11" s="17" t="n">
        <v>409.595116130089</v>
      </c>
      <c r="Y11" s="17" t="n">
        <v>386.046222506318</v>
      </c>
      <c r="Z11" s="17" t="n">
        <v>363.851227816068</v>
      </c>
      <c r="AA11" s="17" t="n">
        <v>342.932292210406</v>
      </c>
      <c r="AB11" s="17" t="n">
        <v>323.216051094743</v>
      </c>
      <c r="AC11" s="17" t="n">
        <v>304.63335783258</v>
      </c>
      <c r="AD11" s="17" t="n">
        <v>287.119041242015</v>
      </c>
      <c r="AE11" s="17" t="n">
        <v>270.611677034528</v>
      </c>
    </row>
    <row r="12" customFormat="false" ht="12.75" hidden="false" customHeight="false" outlineLevel="0" collapsed="false">
      <c r="A12" s="15" t="s">
        <v>6</v>
      </c>
      <c r="B12" s="16" t="n">
        <f aca="false">SUM(B8:B11)</f>
        <v>15600.8394210369</v>
      </c>
      <c r="C12" s="16" t="n">
        <f aca="false">SUM(C8:C11)</f>
        <v>16261.368546053</v>
      </c>
      <c r="D12" s="16" t="n">
        <f aca="false">SUM(D8:D11)</f>
        <v>16775.4239778991</v>
      </c>
      <c r="E12" s="16" t="n">
        <f aca="false">SUM(E8:E11)</f>
        <v>17131.1001992048</v>
      </c>
      <c r="F12" s="16" t="n">
        <f aca="false">SUM(F8:F11)</f>
        <v>17506.9989831607</v>
      </c>
      <c r="G12" s="16" t="n">
        <f aca="false">SUM(G8:G11)</f>
        <v>18050.9291633784</v>
      </c>
      <c r="H12" s="16" t="n">
        <f aca="false">SUM(H8:H11)</f>
        <v>18540.5155479181</v>
      </c>
      <c r="I12" s="16" t="n">
        <f aca="false">SUM(I8:I11)</f>
        <v>18981.1840201562</v>
      </c>
      <c r="J12" s="16" t="n">
        <f aca="false">SUM(J8:J11)</f>
        <v>19310.2065667042</v>
      </c>
      <c r="K12" s="16" t="n">
        <f aca="false">SUM(K8:K11)</f>
        <v>20539.6005350621</v>
      </c>
      <c r="L12" s="16" t="n">
        <f aca="false">SUM(L8:L11)</f>
        <v>20739.7282820328</v>
      </c>
      <c r="M12" s="16" t="n">
        <f aca="false">SUM(M8:M11)</f>
        <v>20762.049087394</v>
      </c>
      <c r="N12" s="16" t="n">
        <f aca="false">SUM(N8:N11)</f>
        <v>21293.4144208649</v>
      </c>
      <c r="O12" s="16" t="n">
        <f aca="false">SUM(O8:O11)</f>
        <v>21746.0725416704</v>
      </c>
      <c r="P12" s="16" t="n">
        <f aca="false">SUM(P8:P11)</f>
        <v>22702.7649896467</v>
      </c>
      <c r="Q12" s="16" t="n">
        <f aca="false">SUM(Q8:Q11)</f>
        <v>22643.6029754479</v>
      </c>
      <c r="R12" s="16" t="n">
        <f aca="false">SUM(R8:R11)</f>
        <v>23191.3647297268</v>
      </c>
      <c r="S12" s="16" t="n">
        <f aca="false">SUM(S8:S11)</f>
        <v>23757.1983624794</v>
      </c>
      <c r="T12" s="16" t="n">
        <f aca="false">SUM(T8:T11)</f>
        <v>24340.8293165653</v>
      </c>
      <c r="U12" s="16" t="n">
        <f aca="false">SUM(U8:U11)</f>
        <v>24933.5486026075</v>
      </c>
      <c r="V12" s="16" t="n">
        <f aca="false">SUM(V8:V11)</f>
        <v>25534.1853309046</v>
      </c>
      <c r="W12" s="16" t="n">
        <f aca="false">SUM(W8:W11)</f>
        <v>26155.3020425851</v>
      </c>
      <c r="X12" s="16" t="n">
        <f aca="false">SUM(X8:X11)</f>
        <v>26797.3716534383</v>
      </c>
      <c r="Y12" s="16" t="n">
        <f aca="false">SUM(Y8:Y11)</f>
        <v>27460.8894010649</v>
      </c>
      <c r="Z12" s="16" t="n">
        <f aca="false">SUM(Z8:Z11)</f>
        <v>28146.3730468625</v>
      </c>
      <c r="AA12" s="16" t="n">
        <f aca="false">SUM(AA8:AA11)</f>
        <v>28854.3631109594</v>
      </c>
      <c r="AB12" s="16" t="n">
        <f aca="false">SUM(AB8:AB11)</f>
        <v>29585.4231395373</v>
      </c>
      <c r="AC12" s="16" t="n">
        <f aca="false">SUM(AC8:AC11)</f>
        <v>30340.1400040595</v>
      </c>
      <c r="AD12" s="16" t="n">
        <f aca="false">SUM(AD8:AD11)</f>
        <v>31119.1242319868</v>
      </c>
      <c r="AE12" s="16" t="n">
        <f aca="false">SUM(AE8:AE11)</f>
        <v>31923.0103686328</v>
      </c>
    </row>
    <row r="13" customFormat="false" ht="12.75" hidden="false" customHeight="false" outlineLevel="0" collapsed="false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customFormat="false" ht="12.75" hidden="false" customHeight="false" outlineLevel="0" collapsed="false">
      <c r="A14" s="15" t="s">
        <v>7</v>
      </c>
      <c r="B14" s="16" t="n">
        <v>99906.6005631419</v>
      </c>
      <c r="C14" s="16" t="n">
        <v>97871.6858922013</v>
      </c>
      <c r="D14" s="16" t="n">
        <v>95654.5400566989</v>
      </c>
      <c r="E14" s="16" t="n">
        <v>93601.4022693022</v>
      </c>
      <c r="F14" s="16" t="n">
        <v>91220.2483856941</v>
      </c>
      <c r="G14" s="16" t="n">
        <v>89003.1025501917</v>
      </c>
      <c r="H14" s="16" t="n">
        <v>86785.9567146893</v>
      </c>
      <c r="I14" s="16" t="n">
        <v>84708.5214386843</v>
      </c>
      <c r="J14" s="16" t="n">
        <v>82351.6650436845</v>
      </c>
      <c r="K14" s="16" t="n">
        <v>80134.5192081821</v>
      </c>
      <c r="L14" s="16" t="n">
        <v>77917.3733726798</v>
      </c>
      <c r="M14" s="16" t="n">
        <v>75815.6406080665</v>
      </c>
      <c r="N14" s="16" t="n">
        <v>73483.081701675</v>
      </c>
      <c r="O14" s="16" t="n">
        <v>71265.9358661726</v>
      </c>
      <c r="P14" s="16" t="n">
        <v>69048.7900306702</v>
      </c>
      <c r="Q14" s="16" t="n">
        <v>66922.7597774487</v>
      </c>
      <c r="R14" s="16" t="n">
        <v>64614.4983596654</v>
      </c>
      <c r="S14" s="16" t="n">
        <v>62397.352524163</v>
      </c>
      <c r="T14" s="16" t="n">
        <v>60180.2066886606</v>
      </c>
      <c r="U14" s="16" t="n">
        <v>58029.8789468309</v>
      </c>
      <c r="V14" s="16" t="n">
        <v>55745.9150176558</v>
      </c>
      <c r="W14" s="16" t="n">
        <v>53528.7691821535</v>
      </c>
      <c r="X14" s="16" t="n">
        <v>51311.6233466511</v>
      </c>
      <c r="Y14" s="16" t="n">
        <v>49136.9981162131</v>
      </c>
      <c r="Z14" s="16" t="n">
        <v>46877.3316756463</v>
      </c>
      <c r="AA14" s="16" t="n">
        <v>44660.1858401439</v>
      </c>
      <c r="AB14" s="16" t="n">
        <v>42443.0400046415</v>
      </c>
      <c r="AC14" s="16" t="n">
        <v>40244.1172855953</v>
      </c>
      <c r="AD14" s="16" t="n">
        <v>38008.7483336367</v>
      </c>
      <c r="AE14" s="16" t="n">
        <v>35791.6024981343</v>
      </c>
    </row>
    <row r="15" customFormat="false" ht="12.75" hidden="false" customHeight="false" outlineLevel="0" collapsed="false">
      <c r="A15" s="20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customFormat="false" ht="12.75" hidden="false" customHeight="false" outlineLevel="0" collapsed="false">
      <c r="A16" s="1" t="s">
        <v>8</v>
      </c>
      <c r="B16" s="16" t="n">
        <f aca="false">B14+B12</f>
        <v>115507.439984179</v>
      </c>
      <c r="C16" s="16" t="n">
        <f aca="false">C14+C12</f>
        <v>114133.054438254</v>
      </c>
      <c r="D16" s="16" t="n">
        <f aca="false">D14+D12</f>
        <v>112429.964034598</v>
      </c>
      <c r="E16" s="16" t="n">
        <f aca="false">E14+E12</f>
        <v>110732.502468507</v>
      </c>
      <c r="F16" s="16" t="n">
        <f aca="false">F14+F12</f>
        <v>108727.247368855</v>
      </c>
      <c r="G16" s="16" t="n">
        <f aca="false">G14+G12</f>
        <v>107054.03171357</v>
      </c>
      <c r="H16" s="16" t="n">
        <f aca="false">H14+H12</f>
        <v>105326.472262607</v>
      </c>
      <c r="I16" s="16" t="n">
        <f aca="false">I14+I12</f>
        <v>103689.705458841</v>
      </c>
      <c r="J16" s="16" t="n">
        <f aca="false">J14+J12</f>
        <v>101661.871610389</v>
      </c>
      <c r="K16" s="16" t="n">
        <f aca="false">K14+K12</f>
        <v>100674.119743244</v>
      </c>
      <c r="L16" s="16" t="n">
        <f aca="false">L14+L12</f>
        <v>98657.1016547126</v>
      </c>
      <c r="M16" s="16" t="n">
        <f aca="false">M14+M12</f>
        <v>96577.6896954606</v>
      </c>
      <c r="N16" s="16" t="n">
        <f aca="false">N14+N12</f>
        <v>94776.4961225398</v>
      </c>
      <c r="O16" s="16" t="n">
        <f aca="false">O14+O12</f>
        <v>93012.0084078429</v>
      </c>
      <c r="P16" s="16" t="n">
        <f aca="false">P14+P12</f>
        <v>91751.5550203169</v>
      </c>
      <c r="Q16" s="16" t="n">
        <f aca="false">Q14+Q12</f>
        <v>89566.3627528965</v>
      </c>
      <c r="R16" s="16" t="n">
        <f aca="false">R14+R12</f>
        <v>87805.8630893922</v>
      </c>
      <c r="S16" s="16" t="n">
        <f aca="false">S14+S12</f>
        <v>86154.5508866425</v>
      </c>
      <c r="T16" s="16" t="n">
        <f aca="false">T14+T12</f>
        <v>84521.0360052259</v>
      </c>
      <c r="U16" s="16" t="n">
        <f aca="false">U14+U12</f>
        <v>82963.4275494384</v>
      </c>
      <c r="V16" s="16" t="n">
        <f aca="false">V14+V12</f>
        <v>81280.1003485605</v>
      </c>
      <c r="W16" s="16" t="n">
        <f aca="false">W14+W12</f>
        <v>79684.0712247386</v>
      </c>
      <c r="X16" s="16" t="n">
        <f aca="false">X14+X12</f>
        <v>78108.9950000894</v>
      </c>
      <c r="Y16" s="16" t="n">
        <f aca="false">Y14+Y12</f>
        <v>76597.887517278</v>
      </c>
      <c r="Z16" s="16" t="n">
        <f aca="false">Z14+Z12</f>
        <v>75023.7047225088</v>
      </c>
      <c r="AA16" s="16" t="n">
        <f aca="false">AA14+AA12</f>
        <v>73514.5489511033</v>
      </c>
      <c r="AB16" s="16" t="n">
        <f aca="false">AB14+AB12</f>
        <v>72028.4631441788</v>
      </c>
      <c r="AC16" s="16" t="n">
        <f aca="false">AC14+AC12</f>
        <v>70584.2572896548</v>
      </c>
      <c r="AD16" s="16" t="n">
        <f aca="false">AD14+AD12</f>
        <v>69127.8725656236</v>
      </c>
      <c r="AE16" s="16" t="n">
        <f aca="false">AE14+AE12</f>
        <v>67714.6128667671</v>
      </c>
    </row>
    <row r="17" customFormat="false" ht="12.75" hidden="false" customHeight="false" outlineLevel="0" collapsed="false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customFormat="false" ht="12.75" hidden="false" customHeight="false" outlineLevel="0" collapsed="false">
      <c r="A18" s="1" t="s">
        <v>9</v>
      </c>
      <c r="B18" s="16" t="n">
        <v>2883</v>
      </c>
      <c r="C18" s="16" t="n">
        <v>2883</v>
      </c>
      <c r="D18" s="16" t="n">
        <v>2883</v>
      </c>
      <c r="E18" s="16" t="n">
        <v>2883</v>
      </c>
      <c r="F18" s="16" t="n">
        <v>2883</v>
      </c>
      <c r="G18" s="16" t="n">
        <v>2883</v>
      </c>
      <c r="H18" s="16" t="n">
        <v>2883</v>
      </c>
      <c r="I18" s="16" t="n">
        <v>2883</v>
      </c>
      <c r="J18" s="16" t="n">
        <v>2883</v>
      </c>
      <c r="K18" s="16" t="n">
        <v>2883</v>
      </c>
      <c r="L18" s="16" t="n">
        <v>2883</v>
      </c>
      <c r="M18" s="16" t="n">
        <v>2883</v>
      </c>
      <c r="N18" s="16" t="n">
        <v>2883</v>
      </c>
      <c r="O18" s="16" t="n">
        <v>2883</v>
      </c>
      <c r="P18" s="16" t="n">
        <v>2883</v>
      </c>
      <c r="Q18" s="16" t="n">
        <v>2883</v>
      </c>
      <c r="R18" s="16" t="n">
        <v>2883</v>
      </c>
      <c r="S18" s="16" t="n">
        <v>2883</v>
      </c>
      <c r="T18" s="16" t="n">
        <v>2883</v>
      </c>
      <c r="U18" s="16" t="n">
        <v>2883</v>
      </c>
      <c r="V18" s="16" t="n">
        <v>2883</v>
      </c>
      <c r="W18" s="16" t="n">
        <v>2883</v>
      </c>
      <c r="X18" s="16" t="n">
        <v>2883</v>
      </c>
      <c r="Y18" s="16" t="n">
        <v>2883</v>
      </c>
      <c r="Z18" s="16" t="n">
        <v>2883</v>
      </c>
      <c r="AA18" s="16" t="n">
        <v>2883</v>
      </c>
      <c r="AB18" s="16" t="n">
        <v>2883</v>
      </c>
      <c r="AC18" s="16" t="n">
        <v>2883</v>
      </c>
      <c r="AD18" s="16" t="n">
        <v>2883</v>
      </c>
      <c r="AE18" s="16" t="n">
        <v>2883</v>
      </c>
    </row>
    <row r="19" customFormat="false" ht="12.75" hidden="false" customHeight="false" outlineLevel="0" collapsed="false">
      <c r="V19" s="1"/>
    </row>
    <row r="20" customFormat="false" ht="12.75" hidden="false" customHeight="false" outlineLevel="0" collapsed="false">
      <c r="A20" s="1" t="s">
        <v>10</v>
      </c>
      <c r="B20" s="21" t="n">
        <f aca="false">B16/B18</f>
        <v>40.0650156032531</v>
      </c>
      <c r="C20" s="21" t="n">
        <f aca="false">C16/C18</f>
        <v>39.5882949837858</v>
      </c>
      <c r="D20" s="21" t="n">
        <f aca="false">D16/D18</f>
        <v>38.9975594986466</v>
      </c>
      <c r="E20" s="21" t="n">
        <f aca="false">E16/E18</f>
        <v>38.4087764372206</v>
      </c>
      <c r="F20" s="21" t="n">
        <f aca="false">F16/F18</f>
        <v>37.7132318310284</v>
      </c>
      <c r="G20" s="21" t="n">
        <f aca="false">G16/G18</f>
        <v>37.1328587282588</v>
      </c>
      <c r="H20" s="21" t="n">
        <f aca="false">H16/H18</f>
        <v>36.533635887134</v>
      </c>
      <c r="I20" s="21" t="n">
        <f aca="false">I16/I18</f>
        <v>35.9659054661258</v>
      </c>
      <c r="J20" s="21" t="n">
        <f aca="false">J16/J18</f>
        <v>35.2625291746059</v>
      </c>
      <c r="K20" s="21" t="n">
        <f aca="false">K16/K18</f>
        <v>34.9199166643234</v>
      </c>
      <c r="L20" s="21" t="n">
        <f aca="false">L16/L18</f>
        <v>34.2202919371185</v>
      </c>
      <c r="M20" s="21" t="n">
        <f aca="false">M16/M18</f>
        <v>33.4990252152135</v>
      </c>
      <c r="N20" s="21" t="n">
        <f aca="false">N16/N18</f>
        <v>32.8742615756295</v>
      </c>
      <c r="O20" s="21" t="n">
        <f aca="false">O16/O18</f>
        <v>32.2622297633864</v>
      </c>
      <c r="P20" s="21" t="n">
        <f aca="false">P16/P18</f>
        <v>31.8250277559198</v>
      </c>
      <c r="Q20" s="21" t="n">
        <f aca="false">Q16/Q18</f>
        <v>31.067069980193</v>
      </c>
      <c r="R20" s="21" t="n">
        <f aca="false">R16/R18</f>
        <v>30.4564214670108</v>
      </c>
      <c r="S20" s="21" t="n">
        <f aca="false">S16/S18</f>
        <v>29.8836458156928</v>
      </c>
      <c r="T20" s="21" t="n">
        <f aca="false">T16/T18</f>
        <v>29.3170433594263</v>
      </c>
      <c r="U20" s="21" t="n">
        <f aca="false">U16/U18</f>
        <v>28.7767698749353</v>
      </c>
      <c r="V20" s="21" t="n">
        <f aca="false">V16/V18</f>
        <v>28.1928894722721</v>
      </c>
      <c r="W20" s="21" t="n">
        <f aca="false">W16/W18</f>
        <v>27.6392893599509</v>
      </c>
      <c r="X20" s="21" t="n">
        <f aca="false">X16/X18</f>
        <v>27.0929569892783</v>
      </c>
      <c r="Y20" s="21" t="n">
        <f aca="false">Y16/Y18</f>
        <v>26.5688128745328</v>
      </c>
      <c r="Z20" s="21" t="n">
        <f aca="false">Z16/Z18</f>
        <v>26.0227903997603</v>
      </c>
      <c r="AA20" s="21" t="n">
        <f aca="false">AA16/AA18</f>
        <v>25.4993232574066</v>
      </c>
      <c r="AB20" s="21" t="n">
        <f aca="false">AB16/AB18</f>
        <v>24.9838581838983</v>
      </c>
      <c r="AC20" s="21" t="n">
        <f aca="false">AC16/AC18</f>
        <v>24.4829196287391</v>
      </c>
      <c r="AD20" s="21" t="n">
        <f aca="false">AD16/AD18</f>
        <v>23.9777566998347</v>
      </c>
      <c r="AE20" s="21" t="n">
        <f aca="false">AE16/AE18</f>
        <v>23.4875521563535</v>
      </c>
    </row>
    <row r="21" customFormat="false" ht="12.75" hidden="false" customHeight="false" outlineLevel="0" collapsed="false">
      <c r="A21" s="1" t="s">
        <v>11</v>
      </c>
      <c r="B21" s="21" t="n">
        <f aca="false">B20/12</f>
        <v>3.3387513002711</v>
      </c>
      <c r="C21" s="21" t="n">
        <f aca="false">C20/12</f>
        <v>3.29902458198215</v>
      </c>
      <c r="D21" s="21" t="n">
        <f aca="false">D20/12</f>
        <v>3.24979662488721</v>
      </c>
      <c r="E21" s="21" t="n">
        <f aca="false">E20/12</f>
        <v>3.20073136976838</v>
      </c>
      <c r="F21" s="21" t="n">
        <f aca="false">F20/12</f>
        <v>3.14276931925236</v>
      </c>
      <c r="G21" s="21" t="n">
        <f aca="false">G20/12</f>
        <v>3.09440489402157</v>
      </c>
      <c r="H21" s="21" t="n">
        <f aca="false">H20/12</f>
        <v>3.04446965726117</v>
      </c>
      <c r="I21" s="21" t="n">
        <f aca="false">I20/12</f>
        <v>2.99715878884381</v>
      </c>
      <c r="J21" s="21" t="n">
        <f aca="false">J20/12</f>
        <v>2.93854409788382</v>
      </c>
      <c r="K21" s="21" t="n">
        <f aca="false">K20/12</f>
        <v>2.90999305536028</v>
      </c>
      <c r="L21" s="21" t="n">
        <f aca="false">L20/12</f>
        <v>2.85169099475987</v>
      </c>
      <c r="M21" s="21" t="n">
        <f aca="false">M20/12</f>
        <v>2.79158543460113</v>
      </c>
      <c r="N21" s="21" t="n">
        <f aca="false">N20/12</f>
        <v>2.73952179796913</v>
      </c>
      <c r="O21" s="21" t="n">
        <f aca="false">O20/12</f>
        <v>2.68851914694886</v>
      </c>
      <c r="P21" s="21" t="n">
        <f aca="false">P20/12</f>
        <v>2.65208564632665</v>
      </c>
      <c r="Q21" s="21" t="n">
        <f aca="false">Q20/12</f>
        <v>2.58892249834942</v>
      </c>
      <c r="R21" s="21" t="n">
        <f aca="false">R20/12</f>
        <v>2.5380351222509</v>
      </c>
      <c r="S21" s="21" t="n">
        <f aca="false">S20/12</f>
        <v>2.4903038179744</v>
      </c>
      <c r="T21" s="21" t="n">
        <f aca="false">T20/12</f>
        <v>2.44308694661885</v>
      </c>
      <c r="U21" s="21" t="n">
        <f aca="false">U20/12</f>
        <v>2.39806415624461</v>
      </c>
      <c r="V21" s="21" t="n">
        <f aca="false">V20/12</f>
        <v>2.34940745602267</v>
      </c>
      <c r="W21" s="21" t="n">
        <f aca="false">W20/12</f>
        <v>2.30327411332924</v>
      </c>
      <c r="X21" s="21" t="n">
        <f aca="false">X20/12</f>
        <v>2.25774641577319</v>
      </c>
      <c r="Y21" s="21" t="n">
        <f aca="false">Y20/12</f>
        <v>2.2140677395444</v>
      </c>
      <c r="Z21" s="21" t="n">
        <f aca="false">Z20/12</f>
        <v>2.16856586664669</v>
      </c>
      <c r="AA21" s="21" t="n">
        <f aca="false">AA20/12</f>
        <v>2.12494360478388</v>
      </c>
      <c r="AB21" s="21" t="n">
        <f aca="false">AB20/12</f>
        <v>2.08198818199152</v>
      </c>
      <c r="AC21" s="21" t="n">
        <f aca="false">AC20/12</f>
        <v>2.04024330239492</v>
      </c>
      <c r="AD21" s="21" t="n">
        <f aca="false">AD20/12</f>
        <v>1.9981463916529</v>
      </c>
      <c r="AE21" s="21" t="n">
        <f aca="false">AE20/12</f>
        <v>1.95729601302946</v>
      </c>
    </row>
    <row r="22" customFormat="false" ht="12.75" hidden="false" customHeight="false" outlineLevel="0" collapsed="false">
      <c r="V22" s="1"/>
    </row>
    <row r="23" customFormat="false" ht="12.75" hidden="false" customHeight="false" outlineLevel="0" collapsed="false">
      <c r="A23" s="1" t="s">
        <v>12</v>
      </c>
      <c r="B23" s="4" t="n">
        <f aca="false">AVERAGE(B21:AE21)</f>
        <v>2.62977127789149</v>
      </c>
      <c r="V23" s="1"/>
    </row>
    <row r="24" customFormat="false" ht="12.75" hidden="false" customHeight="false" outlineLevel="0" collapsed="false">
      <c r="V24" s="1"/>
    </row>
    <row r="25" customFormat="false" ht="12.75" hidden="false" customHeight="false" outlineLevel="0" collapsed="false">
      <c r="V25" s="1"/>
    </row>
    <row r="26" customFormat="false" ht="18.75" hidden="false" customHeight="false" outlineLevel="0" collapsed="false">
      <c r="A26" s="3" t="s">
        <v>0</v>
      </c>
      <c r="B26" s="22" t="n">
        <v>1023998.96701865</v>
      </c>
      <c r="V26" s="1"/>
    </row>
    <row r="27" customFormat="false" ht="16.5" hidden="false" customHeight="true" outlineLevel="0" collapsed="false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customFormat="false" ht="12.75" hidden="false" customHeight="false" outlineLevel="0" collapsed="false">
      <c r="A28" s="5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customFormat="false" ht="13.5" hidden="false" customHeight="false" outlineLevel="0" collapsed="false">
      <c r="A29" s="9" t="s">
        <v>13</v>
      </c>
      <c r="B29" s="10" t="n">
        <v>2001</v>
      </c>
      <c r="C29" s="10" t="n">
        <v>2002</v>
      </c>
      <c r="D29" s="10" t="n">
        <v>2003</v>
      </c>
      <c r="E29" s="10" t="n">
        <v>2004</v>
      </c>
      <c r="F29" s="10" t="n">
        <v>2005</v>
      </c>
      <c r="G29" s="10" t="n">
        <v>2006</v>
      </c>
      <c r="H29" s="10" t="n">
        <v>2007</v>
      </c>
      <c r="I29" s="10" t="n">
        <v>2008</v>
      </c>
      <c r="J29" s="10" t="n">
        <v>2009</v>
      </c>
      <c r="K29" s="10" t="n">
        <v>2010</v>
      </c>
      <c r="L29" s="10" t="n">
        <v>2011</v>
      </c>
      <c r="M29" s="10" t="n">
        <v>2012</v>
      </c>
      <c r="N29" s="10" t="n">
        <v>2013</v>
      </c>
      <c r="O29" s="10" t="n">
        <v>2014</v>
      </c>
      <c r="P29" s="10" t="n">
        <v>2015</v>
      </c>
      <c r="Q29" s="10" t="n">
        <v>2016</v>
      </c>
      <c r="R29" s="10" t="n">
        <v>2017</v>
      </c>
      <c r="S29" s="10" t="n">
        <v>2018</v>
      </c>
      <c r="T29" s="10" t="n">
        <v>2019</v>
      </c>
      <c r="U29" s="10" t="n">
        <v>2020</v>
      </c>
      <c r="V29" s="10" t="n">
        <v>2021</v>
      </c>
      <c r="W29" s="10" t="n">
        <v>2022</v>
      </c>
      <c r="X29" s="10" t="n">
        <v>2023</v>
      </c>
      <c r="Y29" s="10" t="n">
        <v>2024</v>
      </c>
      <c r="Z29" s="10" t="n">
        <v>2025</v>
      </c>
      <c r="AA29" s="10" t="n">
        <v>2026</v>
      </c>
      <c r="AB29" s="10" t="n">
        <v>2027</v>
      </c>
      <c r="AC29" s="10" t="n">
        <v>2028</v>
      </c>
      <c r="AD29" s="10" t="n">
        <v>2029</v>
      </c>
      <c r="AE29" s="10" t="n">
        <v>2030</v>
      </c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V30" s="1"/>
    </row>
    <row r="31" customFormat="false" ht="12.75" hidden="false" customHeight="false" outlineLevel="0" collapsed="false">
      <c r="V31" s="1"/>
    </row>
    <row r="32" customFormat="false" ht="12.75" hidden="false" customHeight="false" outlineLevel="0" collapsed="false">
      <c r="A32" s="15" t="s">
        <v>2</v>
      </c>
      <c r="B32" s="23" t="n">
        <f aca="false">B8/$B$18/12</f>
        <v>0.278960196819616</v>
      </c>
      <c r="C32" s="23" t="n">
        <f aca="false">C8/$B$18/12</f>
        <v>0.287329002724204</v>
      </c>
      <c r="D32" s="23" t="n">
        <f aca="false">D8/$B$18/12</f>
        <v>0.29594887280593</v>
      </c>
      <c r="E32" s="23" t="n">
        <f aca="false">E8/$B$18/12</f>
        <v>0.304827338990108</v>
      </c>
      <c r="F32" s="23" t="n">
        <f aca="false">F8/$B$18/12</f>
        <v>0.313972159159812</v>
      </c>
      <c r="G32" s="23" t="n">
        <f aca="false">G8/$B$18/12</f>
        <v>0.323391323934606</v>
      </c>
      <c r="H32" s="23" t="n">
        <f aca="false">H8/$B$18/12</f>
        <v>0.333093063652644</v>
      </c>
      <c r="I32" s="23" t="n">
        <f aca="false">I8/$B$18/12</f>
        <v>0.343085855562224</v>
      </c>
      <c r="J32" s="23" t="n">
        <f aca="false">J8/$B$18/12</f>
        <v>0.35337843122909</v>
      </c>
      <c r="K32" s="23" t="n">
        <f aca="false">K8/$B$18/12</f>
        <v>0.363979784165963</v>
      </c>
      <c r="L32" s="23" t="n">
        <f aca="false">L8/$B$18/12</f>
        <v>0.374899177690942</v>
      </c>
      <c r="M32" s="23" t="n">
        <f aca="false">M8/$B$18/12</f>
        <v>0.38614615302167</v>
      </c>
      <c r="N32" s="23" t="n">
        <f aca="false">N8/$B$18/12</f>
        <v>0.39773053761232</v>
      </c>
      <c r="O32" s="23" t="n">
        <f aca="false">O8/$B$18/12</f>
        <v>0.40966245374069</v>
      </c>
      <c r="P32" s="23" t="n">
        <f aca="false">P8/$B$18/12</f>
        <v>0.421952327352911</v>
      </c>
      <c r="Q32" s="23" t="n">
        <f aca="false">Q8/$B$18/12</f>
        <v>0.434610897173498</v>
      </c>
      <c r="R32" s="23" t="n">
        <f aca="false">R8/$B$18/12</f>
        <v>0.447649224088703</v>
      </c>
      <c r="S32" s="23" t="n">
        <f aca="false">S8/$B$18/12</f>
        <v>0.461078700811364</v>
      </c>
      <c r="T32" s="23" t="n">
        <f aca="false">T8/$B$18/12</f>
        <v>0.474911061835705</v>
      </c>
      <c r="U32" s="23" t="n">
        <f aca="false">U8/$B$18/12</f>
        <v>0.489158393690776</v>
      </c>
      <c r="V32" s="23" t="n">
        <f aca="false">V8/$B$18/12</f>
        <v>0.503833145501499</v>
      </c>
      <c r="W32" s="23" t="n">
        <f aca="false">W8/$B$18/12</f>
        <v>0.518948139866544</v>
      </c>
      <c r="X32" s="23" t="n">
        <f aca="false">X8/$B$18/12</f>
        <v>0.534516584062541</v>
      </c>
      <c r="Y32" s="23" t="n">
        <f aca="false">Y8/$B$18/12</f>
        <v>0.550552081584417</v>
      </c>
      <c r="Z32" s="23" t="n">
        <f aca="false">Z8/$B$18/12</f>
        <v>0.567068644031949</v>
      </c>
      <c r="AA32" s="23" t="n">
        <f aca="false">AA8/$B$18/12</f>
        <v>0.584080703352908</v>
      </c>
      <c r="AB32" s="23" t="n">
        <f aca="false">AB8/$B$18/12</f>
        <v>0.601603124453495</v>
      </c>
      <c r="AC32" s="23" t="n">
        <f aca="false">AC8/$B$18/12</f>
        <v>0.6196512181871</v>
      </c>
      <c r="AD32" s="23" t="n">
        <f aca="false">AD8/$B$18/12</f>
        <v>0.638240754732713</v>
      </c>
      <c r="AE32" s="23" t="n">
        <f aca="false">AE8/$B$18/12</f>
        <v>0.657387977374695</v>
      </c>
    </row>
    <row r="33" customFormat="false" ht="12.75" hidden="false" customHeight="false" outlineLevel="0" collapsed="false">
      <c r="A33" s="15" t="s">
        <v>3</v>
      </c>
      <c r="B33" s="23" t="n">
        <f aca="false">B9/$B$18/12</f>
        <v>0.0665276511735461</v>
      </c>
      <c r="C33" s="23" t="n">
        <f aca="false">C9/$B$18/12</f>
        <v>0.0685234807087525</v>
      </c>
      <c r="D33" s="23" t="n">
        <f aca="false">D9/$B$18/12</f>
        <v>0.070579185130015</v>
      </c>
      <c r="E33" s="23" t="n">
        <f aca="false">E9/$B$18/12</f>
        <v>0.0726965606839155</v>
      </c>
      <c r="F33" s="23" t="n">
        <f aca="false">F9/$B$18/12</f>
        <v>0.074877457504433</v>
      </c>
      <c r="G33" s="23" t="n">
        <f aca="false">G9/$B$18/12</f>
        <v>0.0771237812295659</v>
      </c>
      <c r="H33" s="23" t="n">
        <f aca="false">H9/$B$18/12</f>
        <v>0.0794374946664529</v>
      </c>
      <c r="I33" s="23" t="n">
        <f aca="false">I9/$B$18/12</f>
        <v>0.0818206195064465</v>
      </c>
      <c r="J33" s="23" t="n">
        <f aca="false">J9/$B$18/12</f>
        <v>0.0842752380916399</v>
      </c>
      <c r="K33" s="23" t="n">
        <f aca="false">K9/$B$18/12</f>
        <v>0.0868034952343891</v>
      </c>
      <c r="L33" s="23" t="n">
        <f aca="false">L9/$B$18/12</f>
        <v>0.0894076000914208</v>
      </c>
      <c r="M33" s="23" t="n">
        <f aca="false">M9/$B$18/12</f>
        <v>0.0920898280941634</v>
      </c>
      <c r="N33" s="23" t="n">
        <f aca="false">N9/$B$18/12</f>
        <v>0.0948525229369883</v>
      </c>
      <c r="O33" s="23" t="n">
        <f aca="false">O9/$B$18/12</f>
        <v>0.097698098625098</v>
      </c>
      <c r="P33" s="23" t="n">
        <f aca="false">P9/$B$18/12</f>
        <v>0.100629041583851</v>
      </c>
      <c r="Q33" s="23" t="n">
        <f aca="false">Q9/$B$18/12</f>
        <v>0.103647912831366</v>
      </c>
      <c r="R33" s="23" t="n">
        <f aca="false">R9/$B$18/12</f>
        <v>0.106757350216307</v>
      </c>
      <c r="S33" s="23" t="n">
        <f aca="false">S9/$B$18/12</f>
        <v>0.109960070722797</v>
      </c>
      <c r="T33" s="23" t="n">
        <f aca="false">T9/$B$18/12</f>
        <v>0.113258872844481</v>
      </c>
      <c r="U33" s="23" t="n">
        <f aca="false">U9/$B$18/12</f>
        <v>0.116656639029815</v>
      </c>
      <c r="V33" s="23" t="n">
        <f aca="false">V9/$B$18/12</f>
        <v>0.120156338200709</v>
      </c>
      <c r="W33" s="23" t="n">
        <f aca="false">W9/$B$18/12</f>
        <v>0.123761028346731</v>
      </c>
      <c r="X33" s="23" t="n">
        <f aca="false">X9/$B$18/12</f>
        <v>0.127473859197133</v>
      </c>
      <c r="Y33" s="23" t="n">
        <f aca="false">Y9/$B$18/12</f>
        <v>0.131298074973047</v>
      </c>
      <c r="Z33" s="23" t="n">
        <f aca="false">Z9/$B$18/12</f>
        <v>0.135237017222238</v>
      </c>
      <c r="AA33" s="23" t="n">
        <f aca="false">AA9/$B$18/12</f>
        <v>0.139294127738905</v>
      </c>
      <c r="AB33" s="23" t="n">
        <f aca="false">AB9/$B$18/12</f>
        <v>0.143472951571072</v>
      </c>
      <c r="AC33" s="23" t="n">
        <f aca="false">AC9/$B$18/12</f>
        <v>0.147777140118205</v>
      </c>
      <c r="AD33" s="23" t="n">
        <f aca="false">AD9/$B$18/12</f>
        <v>0.152210454321751</v>
      </c>
      <c r="AE33" s="23" t="n">
        <f aca="false">AE9/$B$18/12</f>
        <v>0.156776767951403</v>
      </c>
    </row>
    <row r="34" customFormat="false" ht="12.75" hidden="false" customHeight="false" outlineLevel="0" collapsed="false">
      <c r="A34" s="15" t="s">
        <v>14</v>
      </c>
      <c r="B34" s="23" t="n">
        <f aca="false">B10/$B$18/12</f>
        <v>0.0618210197710718</v>
      </c>
      <c r="C34" s="23" t="n">
        <f aca="false">C10/$B$18/12</f>
        <v>0.0718408775580992</v>
      </c>
      <c r="D34" s="23" t="n">
        <f aca="false">D10/$B$18/12</f>
        <v>0.0773353277835588</v>
      </c>
      <c r="E34" s="23" t="n">
        <f aca="false">E10/$B$18/12</f>
        <v>0.0795680136431958</v>
      </c>
      <c r="F34" s="23" t="n">
        <f aca="false">F10/$B$18/12</f>
        <v>0.0809458029830038</v>
      </c>
      <c r="G34" s="23" t="n">
        <f aca="false">G10/$B$18/12</f>
        <v>0.0867394207422823</v>
      </c>
      <c r="H34" s="23" t="n">
        <f aca="false">H10/$B$18/12</f>
        <v>0.0905665105792577</v>
      </c>
      <c r="I34" s="23" t="n">
        <f aca="false">I10/$B$18/12</f>
        <v>0.092615100011562</v>
      </c>
      <c r="J34" s="23" t="n">
        <f aca="false">J10/$B$18/12</f>
        <v>0.0910561914672216</v>
      </c>
      <c r="K34" s="23" t="n">
        <f aca="false">K10/$B$18/12</f>
        <v>0.115190715689675</v>
      </c>
      <c r="L34" s="23" t="n">
        <f aca="false">L10/$B$18/12</f>
        <v>0.109096803098624</v>
      </c>
      <c r="M34" s="23" t="n">
        <f aca="false">M10/$B$18/12</f>
        <v>0.0974644467568505</v>
      </c>
      <c r="N34" s="23" t="n">
        <f aca="false">N10/$B$18/12</f>
        <v>0.10014741588623</v>
      </c>
      <c r="O34" s="23" t="n">
        <f aca="false">O10/$B$18/12</f>
        <v>0.10014741588623</v>
      </c>
      <c r="P34" s="23" t="n">
        <f aca="false">P10/$B$18/12</f>
        <v>0.114276167799157</v>
      </c>
      <c r="Q34" s="23" t="n">
        <f aca="false">Q10/$B$18/12</f>
        <v>0.0982059287837674</v>
      </c>
      <c r="R34" s="23" t="n">
        <f aca="false">R10/$B$18/12</f>
        <v>0.0988881650609111</v>
      </c>
      <c r="S34" s="23" t="n">
        <f aca="false">S10/$B$18/12</f>
        <v>0.0995840460635977</v>
      </c>
      <c r="T34" s="23" t="n">
        <f aca="false">T10/$B$18/12</f>
        <v>0.100293844686338</v>
      </c>
      <c r="U34" s="23" t="n">
        <f aca="false">U10/$B$18/12</f>
        <v>0.100750235931801</v>
      </c>
      <c r="V34" s="23" t="n">
        <f aca="false">V10/$B$18/12</f>
        <v>0.100750235931801</v>
      </c>
      <c r="W34" s="23" t="n">
        <f aca="false">W10/$B$18/12</f>
        <v>0.100750235931801</v>
      </c>
      <c r="X34" s="23" t="n">
        <f aca="false">X10/$B$18/12</f>
        <v>0.100750235931801</v>
      </c>
      <c r="Y34" s="23" t="n">
        <f aca="false">Y10/$B$18/12</f>
        <v>0.100750235931801</v>
      </c>
      <c r="Z34" s="23" t="n">
        <f aca="false">Z10/$B$18/12</f>
        <v>0.100750235931801</v>
      </c>
      <c r="AA34" s="23" t="n">
        <f aca="false">AA10/$B$18/12</f>
        <v>0.100750235931801</v>
      </c>
      <c r="AB34" s="23" t="n">
        <f aca="false">AB10/$B$18/12</f>
        <v>0.100750235931801</v>
      </c>
      <c r="AC34" s="23" t="n">
        <f aca="false">AC10/$B$18/12</f>
        <v>0.100750235931801</v>
      </c>
      <c r="AD34" s="23" t="n">
        <f aca="false">AD10/$B$18/12</f>
        <v>0.100750235931801</v>
      </c>
      <c r="AE34" s="23" t="n">
        <f aca="false">AE10/$B$18/12</f>
        <v>0.100750235931801</v>
      </c>
    </row>
    <row r="35" customFormat="false" ht="12.75" hidden="false" customHeight="false" outlineLevel="0" collapsed="false">
      <c r="A35" s="24" t="s">
        <v>15</v>
      </c>
      <c r="B35" s="25" t="n">
        <f aca="false">B11/$B$18/12</f>
        <v>0.0436345771726649</v>
      </c>
      <c r="C35" s="25" t="n">
        <f aca="false">C11/$B$18/12</f>
        <v>0.0423427283271598</v>
      </c>
      <c r="D35" s="25" t="n">
        <f aca="false">D11/$B$18/12</f>
        <v>0.0410315147863076</v>
      </c>
      <c r="E35" s="25" t="n">
        <f aca="false">E11/$B$18/12</f>
        <v>0.0380838353012579</v>
      </c>
      <c r="F35" s="25" t="n">
        <f aca="false">F11/$B$18/12</f>
        <v>0.0362457117887747</v>
      </c>
      <c r="G35" s="25" t="n">
        <f aca="false">G11/$B$18/12</f>
        <v>0.034508948581302</v>
      </c>
      <c r="H35" s="25" t="n">
        <f aca="false">H11/$B$18/12</f>
        <v>0.0328179371115329</v>
      </c>
      <c r="I35" s="25" t="n">
        <f aca="false">I11/$B$18/12</f>
        <v>0.031130986492094</v>
      </c>
      <c r="J35" s="25" t="n">
        <f aca="false">J11/$B$18/12</f>
        <v>0.0294531224096497</v>
      </c>
      <c r="K35" s="25" t="n">
        <f aca="false">K11/$B$18/12</f>
        <v>0.0277247138665599</v>
      </c>
      <c r="L35" s="25" t="n">
        <f aca="false">L11/$B$18/12</f>
        <v>0.0260798357577239</v>
      </c>
      <c r="M35" s="25" t="n">
        <f aca="false">M11/$B$18/12</f>
        <v>0.0244281733353755</v>
      </c>
      <c r="N35" s="25" t="n">
        <f aca="false">N11/$B$18/12</f>
        <v>0.022757279977483</v>
      </c>
      <c r="O35" s="25" t="n">
        <f aca="false">O11/$B$18/12</f>
        <v>0.0210639054232732</v>
      </c>
      <c r="P35" s="25" t="n">
        <f aca="false">P11/$B$18/12</f>
        <v>0.01936760459969</v>
      </c>
      <c r="Q35" s="25" t="n">
        <f aca="false">Q11/$B$18/12</f>
        <v>0.0180503200461426</v>
      </c>
      <c r="R35" s="25" t="n">
        <f aca="false">R11/$B$18/12</f>
        <v>0.0170534144589943</v>
      </c>
      <c r="S35" s="25" t="n">
        <f aca="false">S11/$B$18/12</f>
        <v>0.0160808002331889</v>
      </c>
      <c r="T35" s="25" t="n">
        <f aca="false">T11/$B$18/12</f>
        <v>0.0151097353914043</v>
      </c>
      <c r="U35" s="25" t="n">
        <f aca="false">U11/$B$18/12</f>
        <v>0.0141408419559866</v>
      </c>
      <c r="V35" s="25" t="n">
        <f aca="false">V11/$B$18/12</f>
        <v>0.0133278410927968</v>
      </c>
      <c r="W35" s="25" t="n">
        <f aca="false">W11/$B$18/12</f>
        <v>0.0125615821708298</v>
      </c>
      <c r="X35" s="25" t="n">
        <f aca="false">X11/$B$18/12</f>
        <v>0.0118393778509102</v>
      </c>
      <c r="Y35" s="25" t="n">
        <f aca="false">Y11/$B$18/12</f>
        <v>0.0111586952973268</v>
      </c>
      <c r="Z35" s="25" t="n">
        <f aca="false">Z11/$B$18/12</f>
        <v>0.0105171472949494</v>
      </c>
      <c r="AA35" s="25" t="n">
        <f aca="false">AA11/$B$18/12</f>
        <v>0.00991248387704954</v>
      </c>
      <c r="AB35" s="25" t="n">
        <f aca="false">AB11/$B$18/12</f>
        <v>0.00934258443446476</v>
      </c>
      <c r="AC35" s="25" t="n">
        <f aca="false">AC11/$B$18/12</f>
        <v>0.00880545027843046</v>
      </c>
      <c r="AD35" s="25" t="n">
        <f aca="false">AD11/$B$18/12</f>
        <v>0.00829919763099825</v>
      </c>
      <c r="AE35" s="25" t="n">
        <f aca="false">AE11/$B$18/12</f>
        <v>0.00782205101845671</v>
      </c>
    </row>
    <row r="36" customFormat="false" ht="12.75" hidden="false" customHeight="false" outlineLevel="0" collapsed="false">
      <c r="A36" s="15" t="s">
        <v>16</v>
      </c>
      <c r="B36" s="23" t="n">
        <f aca="false">SUM(B32:B35)</f>
        <v>0.450943444936899</v>
      </c>
      <c r="C36" s="23" t="n">
        <f aca="false">SUM(C32:C35)</f>
        <v>0.470036089318216</v>
      </c>
      <c r="D36" s="23" t="n">
        <f aca="false">SUM(D32:D35)</f>
        <v>0.484894900505812</v>
      </c>
      <c r="E36" s="23" t="n">
        <f aca="false">SUM(E32:E35)</f>
        <v>0.495175748618477</v>
      </c>
      <c r="F36" s="23" t="n">
        <f aca="false">SUM(F32:F35)</f>
        <v>0.506041131436023</v>
      </c>
      <c r="G36" s="23" t="n">
        <f aca="false">SUM(G32:G35)</f>
        <v>0.521763474487756</v>
      </c>
      <c r="H36" s="23" t="n">
        <f aca="false">SUM(H32:H35)</f>
        <v>0.535915006009888</v>
      </c>
      <c r="I36" s="23" t="n">
        <f aca="false">SUM(I32:I35)</f>
        <v>0.548652561572326</v>
      </c>
      <c r="J36" s="23" t="n">
        <f aca="false">SUM(J32:J35)</f>
        <v>0.558162983197601</v>
      </c>
      <c r="K36" s="23" t="n">
        <f aca="false">SUM(K32:K35)</f>
        <v>0.593698708956587</v>
      </c>
      <c r="L36" s="23" t="n">
        <f aca="false">SUM(L32:L35)</f>
        <v>0.599483416638711</v>
      </c>
      <c r="M36" s="23" t="n">
        <f aca="false">SUM(M32:M35)</f>
        <v>0.60012860120806</v>
      </c>
      <c r="N36" s="23" t="n">
        <f aca="false">SUM(N32:N35)</f>
        <v>0.615487756413021</v>
      </c>
      <c r="O36" s="23" t="n">
        <f aca="false">SUM(O32:O35)</f>
        <v>0.628571873675291</v>
      </c>
      <c r="P36" s="23" t="n">
        <f aca="false">SUM(P32:P35)</f>
        <v>0.656225141335608</v>
      </c>
      <c r="Q36" s="23" t="n">
        <f aca="false">SUM(Q32:Q35)</f>
        <v>0.654515058834774</v>
      </c>
      <c r="R36" s="23" t="n">
        <f aca="false">SUM(R32:R35)</f>
        <v>0.670348153824916</v>
      </c>
      <c r="S36" s="23" t="n">
        <f aca="false">SUM(S32:S35)</f>
        <v>0.686703617830947</v>
      </c>
      <c r="T36" s="23" t="n">
        <f aca="false">SUM(T32:T35)</f>
        <v>0.703573514757928</v>
      </c>
      <c r="U36" s="23" t="n">
        <f aca="false">SUM(U32:U35)</f>
        <v>0.720706110608379</v>
      </c>
      <c r="V36" s="23" t="n">
        <f aca="false">SUM(V32:V35)</f>
        <v>0.738067560726807</v>
      </c>
      <c r="W36" s="23" t="n">
        <f aca="false">SUM(W32:W35)</f>
        <v>0.756020986315906</v>
      </c>
      <c r="X36" s="23" t="n">
        <f aca="false">SUM(X32:X35)</f>
        <v>0.774580057042385</v>
      </c>
      <c r="Y36" s="23" t="n">
        <f aca="false">SUM(Y32:Y35)</f>
        <v>0.793759087786592</v>
      </c>
      <c r="Z36" s="23" t="n">
        <f aca="false">SUM(Z32:Z35)</f>
        <v>0.813573044480938</v>
      </c>
      <c r="AA36" s="23" t="n">
        <f aca="false">SUM(AA32:AA35)</f>
        <v>0.834037550900664</v>
      </c>
      <c r="AB36" s="23" t="n">
        <f aca="false">SUM(AB32:AB35)</f>
        <v>0.855168896390834</v>
      </c>
      <c r="AC36" s="23" t="n">
        <f aca="false">SUM(AC32:AC35)</f>
        <v>0.876984044515536</v>
      </c>
      <c r="AD36" s="23" t="n">
        <f aca="false">SUM(AD32:AD35)</f>
        <v>0.899500642617263</v>
      </c>
      <c r="AE36" s="23" t="n">
        <f aca="false">SUM(AE32:AE35)</f>
        <v>0.922737032276356</v>
      </c>
    </row>
    <row r="37" customFormat="false" ht="12.75" hidden="false" customHeight="false" outlineLevel="0" collapsed="false">
      <c r="A37" s="15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</row>
    <row r="38" customFormat="false" ht="12.75" hidden="false" customHeight="false" outlineLevel="0" collapsed="false">
      <c r="A38" s="26" t="s">
        <v>17</v>
      </c>
      <c r="B38" s="27" t="n">
        <f aca="false">B14/B18/12</f>
        <v>2.8878078553342</v>
      </c>
      <c r="C38" s="27" t="n">
        <f aca="false">C14/C18/12</f>
        <v>2.82898849266393</v>
      </c>
      <c r="D38" s="27" t="n">
        <f aca="false">D14/D18/12</f>
        <v>2.7649017243814</v>
      </c>
      <c r="E38" s="27" t="n">
        <f aca="false">E14/E18/12</f>
        <v>2.70555562114991</v>
      </c>
      <c r="F38" s="27" t="n">
        <f aca="false">F14/F18/12</f>
        <v>2.63672818781634</v>
      </c>
      <c r="G38" s="27" t="n">
        <f aca="false">G14/G18/12</f>
        <v>2.57264141953381</v>
      </c>
      <c r="H38" s="27" t="n">
        <f aca="false">H14/H18/12</f>
        <v>2.50855465125128</v>
      </c>
      <c r="I38" s="27" t="n">
        <f aca="false">I14/I18/12</f>
        <v>2.44850622727149</v>
      </c>
      <c r="J38" s="27" t="n">
        <f aca="false">J14/J18/12</f>
        <v>2.38038111468622</v>
      </c>
      <c r="K38" s="27" t="n">
        <f aca="false">K14/K18/12</f>
        <v>2.31629434640369</v>
      </c>
      <c r="L38" s="27" t="n">
        <f aca="false">L14/L18/12</f>
        <v>2.25220757812116</v>
      </c>
      <c r="M38" s="27" t="n">
        <f aca="false">M14/M18/12</f>
        <v>2.19145683339307</v>
      </c>
      <c r="N38" s="27" t="n">
        <f aca="false">N14/N18/12</f>
        <v>2.1240340415561</v>
      </c>
      <c r="O38" s="27" t="n">
        <f aca="false">O14/O18/12</f>
        <v>2.05994727327357</v>
      </c>
      <c r="P38" s="27" t="n">
        <f aca="false">P14/P18/12</f>
        <v>1.99586050499104</v>
      </c>
      <c r="Q38" s="27" t="n">
        <f aca="false">Q14/Q18/12</f>
        <v>1.93440743951465</v>
      </c>
      <c r="R38" s="27" t="n">
        <f aca="false">R14/R18/12</f>
        <v>1.86768696842599</v>
      </c>
      <c r="S38" s="27" t="n">
        <f aca="false">S14/S18/12</f>
        <v>1.80360020014346</v>
      </c>
      <c r="T38" s="27" t="n">
        <f aca="false">T14/T18/12</f>
        <v>1.73951343186093</v>
      </c>
      <c r="U38" s="27" t="n">
        <f aca="false">U14/U18/12</f>
        <v>1.67735804563623</v>
      </c>
      <c r="V38" s="27" t="n">
        <f aca="false">V14/V18/12</f>
        <v>1.61133989529587</v>
      </c>
      <c r="W38" s="27" t="n">
        <f aca="false">W14/W18/12</f>
        <v>1.54725312701334</v>
      </c>
      <c r="X38" s="27" t="n">
        <f aca="false">X14/X18/12</f>
        <v>1.48316635873081</v>
      </c>
      <c r="Y38" s="27" t="n">
        <f aca="false">Y14/Y18/12</f>
        <v>1.42030865175781</v>
      </c>
      <c r="Z38" s="27" t="n">
        <f aca="false">Z14/Z18/12</f>
        <v>1.35499282216575</v>
      </c>
      <c r="AA38" s="27" t="n">
        <f aca="false">AA14/AA18/12</f>
        <v>1.29090605388322</v>
      </c>
      <c r="AB38" s="27" t="n">
        <f aca="false">AB14/AB18/12</f>
        <v>1.22681928560069</v>
      </c>
      <c r="AC38" s="27" t="n">
        <f aca="false">AC14/AC18/12</f>
        <v>1.16325925787939</v>
      </c>
      <c r="AD38" s="27" t="n">
        <f aca="false">AD14/AD18/12</f>
        <v>1.09864574903563</v>
      </c>
      <c r="AE38" s="27" t="n">
        <f aca="false">AE14/AE18/12</f>
        <v>1.0345589807531</v>
      </c>
    </row>
    <row r="39" customFormat="false" ht="12.75" hidden="false" customHeight="false" outlineLevel="0" collapsed="false">
      <c r="A39" s="1" t="s">
        <v>18</v>
      </c>
      <c r="B39" s="23" t="n">
        <f aca="false">B38+B36</f>
        <v>3.3387513002711</v>
      </c>
      <c r="C39" s="23" t="n">
        <f aca="false">C38+C36</f>
        <v>3.29902458198215</v>
      </c>
      <c r="D39" s="23" t="n">
        <f aca="false">D38+D36</f>
        <v>3.24979662488721</v>
      </c>
      <c r="E39" s="23" t="n">
        <f aca="false">E38+E36</f>
        <v>3.20073136976838</v>
      </c>
      <c r="F39" s="23" t="n">
        <f aca="false">F38+F36</f>
        <v>3.14276931925236</v>
      </c>
      <c r="G39" s="23" t="n">
        <f aca="false">G38+G36</f>
        <v>3.09440489402157</v>
      </c>
      <c r="H39" s="23" t="n">
        <f aca="false">H38+H36</f>
        <v>3.04446965726117</v>
      </c>
      <c r="I39" s="23" t="n">
        <f aca="false">I38+I36</f>
        <v>2.99715878884381</v>
      </c>
      <c r="J39" s="23" t="n">
        <f aca="false">J38+J36</f>
        <v>2.93854409788382</v>
      </c>
      <c r="K39" s="23" t="n">
        <f aca="false">K38+K36</f>
        <v>2.90999305536028</v>
      </c>
      <c r="L39" s="23" t="n">
        <f aca="false">L38+L36</f>
        <v>2.85169099475987</v>
      </c>
      <c r="M39" s="23" t="n">
        <f aca="false">M38+M36</f>
        <v>2.79158543460113</v>
      </c>
      <c r="N39" s="23" t="n">
        <f aca="false">N38+N36</f>
        <v>2.73952179796913</v>
      </c>
      <c r="O39" s="23" t="n">
        <f aca="false">O38+O36</f>
        <v>2.68851914694887</v>
      </c>
      <c r="P39" s="23" t="n">
        <f aca="false">P38+P36</f>
        <v>2.65208564632665</v>
      </c>
      <c r="Q39" s="23" t="n">
        <f aca="false">Q38+Q36</f>
        <v>2.58892249834942</v>
      </c>
      <c r="R39" s="23" t="n">
        <f aca="false">R38+R36</f>
        <v>2.5380351222509</v>
      </c>
      <c r="S39" s="23" t="n">
        <f aca="false">S38+S36</f>
        <v>2.4903038179744</v>
      </c>
      <c r="T39" s="23" t="n">
        <f aca="false">T38+T36</f>
        <v>2.44308694661885</v>
      </c>
      <c r="U39" s="23" t="n">
        <f aca="false">U38+U36</f>
        <v>2.39806415624461</v>
      </c>
      <c r="V39" s="23" t="n">
        <f aca="false">V38+V36</f>
        <v>2.34940745602267</v>
      </c>
      <c r="W39" s="23" t="n">
        <f aca="false">W38+W36</f>
        <v>2.30327411332924</v>
      </c>
      <c r="X39" s="23" t="n">
        <f aca="false">X38+X36</f>
        <v>2.25774641577319</v>
      </c>
      <c r="Y39" s="23" t="n">
        <f aca="false">Y38+Y36</f>
        <v>2.2140677395444</v>
      </c>
      <c r="Z39" s="23" t="n">
        <f aca="false">Z38+Z36</f>
        <v>2.16856586664669</v>
      </c>
      <c r="AA39" s="23" t="n">
        <f aca="false">AA38+AA36</f>
        <v>2.12494360478388</v>
      </c>
      <c r="AB39" s="23" t="n">
        <f aca="false">AB38+AB36</f>
        <v>2.08198818199152</v>
      </c>
      <c r="AC39" s="23" t="n">
        <f aca="false">AC38+AC36</f>
        <v>2.04024330239492</v>
      </c>
      <c r="AD39" s="23" t="n">
        <f aca="false">AD38+AD36</f>
        <v>1.99814639165289</v>
      </c>
      <c r="AE39" s="23" t="n">
        <f aca="false">AE38+AE36</f>
        <v>1.95729601302946</v>
      </c>
    </row>
    <row r="40" customFormat="false" ht="12.75" hidden="false" customHeight="false" outlineLevel="0" collapsed="false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customFormat="false" ht="12.75" hidden="false" customHeight="false" outlineLevel="0" collapsed="false"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customFormat="false" ht="13.5" hidden="false" customHeight="false" outlineLevel="0" collapsed="false">
      <c r="V42" s="1"/>
    </row>
    <row r="43" customFormat="false" ht="13.5" hidden="false" customHeight="false" outlineLevel="0" collapsed="false">
      <c r="B43" s="28" t="s">
        <v>19</v>
      </c>
      <c r="C43" s="28"/>
      <c r="D43" s="29" t="n">
        <f aca="false">AVERAGE(B39:AE39)</f>
        <v>2.62977127789149</v>
      </c>
      <c r="V43" s="1"/>
    </row>
    <row r="44" customFormat="false" ht="12.75" hidden="false" customHeight="false" outlineLevel="0" collapsed="false">
      <c r="V44" s="1"/>
    </row>
    <row r="45" customFormat="false" ht="12.75" hidden="false" customHeight="false" outlineLevel="0" collapsed="false">
      <c r="V45" s="1"/>
    </row>
    <row r="46" customFormat="false" ht="12.75" hidden="false" customHeight="false" outlineLevel="0" collapsed="false">
      <c r="V46" s="1"/>
    </row>
    <row r="47" customFormat="false" ht="12.75" hidden="false" customHeight="false" outlineLevel="0" collapsed="false">
      <c r="V47" s="1"/>
    </row>
    <row r="48" customFormat="false" ht="12.75" hidden="false" customHeight="false" outlineLevel="0" collapsed="false">
      <c r="V48" s="1"/>
    </row>
    <row r="49" customFormat="false" ht="12.75" hidden="false" customHeight="false" outlineLevel="0" collapsed="false">
      <c r="V49" s="1"/>
    </row>
    <row r="50" customFormat="false" ht="12.75" hidden="false" customHeight="false" outlineLevel="0" collapsed="false">
      <c r="V50" s="1"/>
    </row>
    <row r="51" customFormat="false" ht="12.75" hidden="false" customHeight="false" outlineLevel="0" collapsed="false">
      <c r="V51" s="1"/>
    </row>
    <row r="52" customFormat="false" ht="12.75" hidden="false" customHeight="false" outlineLevel="0" collapsed="false">
      <c r="V52" s="1"/>
    </row>
    <row r="53" customFormat="false" ht="12.75" hidden="false" customHeight="false" outlineLevel="0" collapsed="false">
      <c r="V53" s="1"/>
    </row>
    <row r="54" customFormat="false" ht="12.75" hidden="false" customHeight="false" outlineLevel="0" collapsed="false">
      <c r="V54" s="1"/>
    </row>
    <row r="55" customFormat="false" ht="12.75" hidden="false" customHeight="false" outlineLevel="0" collapsed="false">
      <c r="V55" s="1"/>
    </row>
    <row r="56" customFormat="false" ht="12.75" hidden="false" customHeight="false" outlineLevel="0" collapsed="false">
      <c r="V56" s="1"/>
    </row>
    <row r="57" customFormat="false" ht="12.75" hidden="false" customHeight="false" outlineLevel="0" collapsed="false">
      <c r="V57" s="1"/>
    </row>
    <row r="58" customFormat="false" ht="12.75" hidden="false" customHeight="false" outlineLevel="0" collapsed="false">
      <c r="V58" s="1"/>
    </row>
    <row r="59" customFormat="false" ht="12.75" hidden="false" customHeight="false" outlineLevel="0" collapsed="false">
      <c r="V59" s="1"/>
    </row>
    <row r="60" customFormat="false" ht="12.75" hidden="false" customHeight="false" outlineLevel="0" collapsed="false">
      <c r="V60" s="1"/>
    </row>
    <row r="61" customFormat="false" ht="12.75" hidden="false" customHeight="false" outlineLevel="0" collapsed="false">
      <c r="V61" s="1"/>
    </row>
    <row r="62" customFormat="false" ht="12.75" hidden="false" customHeight="false" outlineLevel="0" collapsed="false">
      <c r="V62" s="1"/>
    </row>
    <row r="63" customFormat="false" ht="12.75" hidden="false" customHeight="false" outlineLevel="0" collapsed="false">
      <c r="V63" s="1"/>
    </row>
    <row r="64" customFormat="false" ht="12.75" hidden="false" customHeight="false" outlineLevel="0" collapsed="false">
      <c r="V64" s="1"/>
    </row>
    <row r="65" customFormat="false" ht="12.75" hidden="false" customHeight="false" outlineLevel="0" collapsed="false">
      <c r="V65" s="1"/>
    </row>
    <row r="66" customFormat="false" ht="12.75" hidden="false" customHeight="false" outlineLevel="0" collapsed="false">
      <c r="V66" s="1"/>
    </row>
    <row r="67" customFormat="false" ht="12.75" hidden="false" customHeight="false" outlineLevel="0" collapsed="false">
      <c r="V67" s="1"/>
    </row>
    <row r="68" customFormat="false" ht="12.75" hidden="false" customHeight="false" outlineLevel="0" collapsed="false">
      <c r="V68" s="1"/>
    </row>
    <row r="69" customFormat="false" ht="12.75" hidden="false" customHeight="false" outlineLevel="0" collapsed="false">
      <c r="V69" s="1"/>
    </row>
    <row r="70" customFormat="false" ht="12.75" hidden="false" customHeight="false" outlineLevel="0" collapsed="false">
      <c r="V70" s="1"/>
    </row>
    <row r="71" customFormat="false" ht="12.75" hidden="false" customHeight="false" outlineLevel="0" collapsed="false">
      <c r="V71" s="1"/>
    </row>
    <row r="72" customFormat="false" ht="12.75" hidden="false" customHeight="false" outlineLevel="0" collapsed="false">
      <c r="V72" s="1"/>
    </row>
    <row r="73" customFormat="false" ht="12.75" hidden="false" customHeight="false" outlineLevel="0" collapsed="false">
      <c r="V73" s="1"/>
    </row>
    <row r="74" customFormat="false" ht="12.75" hidden="false" customHeight="false" outlineLevel="0" collapsed="false">
      <c r="V74" s="1"/>
    </row>
    <row r="75" customFormat="false" ht="12.75" hidden="false" customHeight="false" outlineLevel="0" collapsed="false">
      <c r="V75" s="1"/>
    </row>
    <row r="76" customFormat="false" ht="12.75" hidden="false" customHeight="false" outlineLevel="0" collapsed="false">
      <c r="V76" s="1"/>
    </row>
    <row r="77" customFormat="false" ht="12.75" hidden="false" customHeight="false" outlineLevel="0" collapsed="false">
      <c r="V77" s="1"/>
    </row>
    <row r="78" customFormat="false" ht="12.75" hidden="false" customHeight="false" outlineLevel="0" collapsed="false">
      <c r="V78" s="1"/>
    </row>
    <row r="79" customFormat="false" ht="12.75" hidden="false" customHeight="false" outlineLevel="0" collapsed="false">
      <c r="V79" s="1"/>
    </row>
    <row r="80" customFormat="false" ht="12.75" hidden="false" customHeight="false" outlineLevel="0" collapsed="false">
      <c r="V80" s="1"/>
    </row>
    <row r="81" customFormat="false" ht="12.75" hidden="false" customHeight="false" outlineLevel="0" collapsed="false">
      <c r="V81" s="1"/>
    </row>
    <row r="82" customFormat="false" ht="12.75" hidden="false" customHeight="false" outlineLevel="0" collapsed="false"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customFormat="false" ht="12.75" hidden="false" customHeight="false" outlineLevel="0" collapsed="false">
      <c r="V83" s="1"/>
    </row>
    <row r="84" customFormat="false" ht="12.75" hidden="false" customHeight="false" outlineLevel="0" collapsed="false">
      <c r="V84" s="1"/>
    </row>
    <row r="85" customFormat="false" ht="12.75" hidden="false" customHeight="false" outlineLevel="0" collapsed="false">
      <c r="V85" s="1"/>
    </row>
    <row r="86" customFormat="false" ht="12.75" hidden="false" customHeight="false" outlineLevel="0" collapsed="false">
      <c r="V86" s="1"/>
    </row>
    <row r="87" customFormat="false" ht="12.75" hidden="false" customHeight="false" outlineLevel="0" collapsed="false">
      <c r="V87" s="1"/>
    </row>
    <row r="88" customFormat="false" ht="12.75" hidden="false" customHeight="false" outlineLevel="0" collapsed="false">
      <c r="V88" s="1"/>
    </row>
    <row r="89" customFormat="false" ht="12.75" hidden="false" customHeight="false" outlineLevel="0" collapsed="false">
      <c r="V89" s="1"/>
    </row>
    <row r="90" customFormat="false" ht="12.75" hidden="false" customHeight="false" outlineLevel="0" collapsed="false">
      <c r="V90" s="1"/>
    </row>
    <row r="91" customFormat="false" ht="12.75" hidden="false" customHeight="false" outlineLevel="0" collapsed="false">
      <c r="B91" s="31"/>
      <c r="C91" s="31"/>
      <c r="D91" s="31"/>
      <c r="E91" s="31"/>
      <c r="V91" s="1"/>
    </row>
    <row r="92" customFormat="false" ht="12.75" hidden="false" customHeight="false" outlineLevel="0" collapsed="false">
      <c r="B92" s="28" t="s">
        <v>20</v>
      </c>
      <c r="V92" s="1"/>
    </row>
    <row r="93" customFormat="false" ht="12.75" hidden="false" customHeight="false" outlineLevel="0" collapsed="false">
      <c r="B93" s="28" t="s">
        <v>21</v>
      </c>
      <c r="V93" s="1"/>
    </row>
    <row r="94" customFormat="false" ht="12.75" hidden="false" customHeight="false" outlineLevel="0" collapsed="false">
      <c r="B94" s="28" t="s">
        <v>22</v>
      </c>
      <c r="V94" s="1"/>
    </row>
    <row r="95" customFormat="false" ht="12.75" hidden="false" customHeight="false" outlineLevel="0" collapsed="false">
      <c r="V95" s="1"/>
    </row>
    <row r="96" customFormat="false" ht="12.75" hidden="false" customHeight="false" outlineLevel="0" collapsed="false">
      <c r="V96" s="1"/>
    </row>
    <row r="97" customFormat="false" ht="12.75" hidden="false" customHeight="false" outlineLevel="0" collapsed="false">
      <c r="V97" s="1"/>
    </row>
    <row r="98" customFormat="false" ht="12.75" hidden="false" customHeight="false" outlineLevel="0" collapsed="false">
      <c r="V98" s="1"/>
    </row>
    <row r="99" customFormat="false" ht="12.75" hidden="false" customHeight="false" outlineLevel="0" collapsed="false">
      <c r="V99" s="1"/>
    </row>
    <row r="100" customFormat="false" ht="12.75" hidden="false" customHeight="false" outlineLevel="0" collapsed="false">
      <c r="V100" s="1"/>
    </row>
    <row r="101" customFormat="false" ht="12.75" hidden="false" customHeight="false" outlineLevel="0" collapsed="false">
      <c r="V101" s="1"/>
    </row>
    <row r="102" customFormat="false" ht="12.75" hidden="false" customHeight="false" outlineLevel="0" collapsed="false">
      <c r="V102" s="1"/>
    </row>
    <row r="103" customFormat="false" ht="12.75" hidden="false" customHeight="false" outlineLevel="0" collapsed="false">
      <c r="V103" s="1"/>
    </row>
    <row r="104" customFormat="false" ht="12.75" hidden="false" customHeight="false" outlineLevel="0" collapsed="false">
      <c r="V104" s="1"/>
    </row>
    <row r="105" customFormat="false" ht="12.75" hidden="false" customHeight="false" outlineLevel="0" collapsed="false">
      <c r="V105" s="1"/>
    </row>
    <row r="106" customFormat="false" ht="12.75" hidden="false" customHeight="false" outlineLevel="0" collapsed="false">
      <c r="V106" s="1"/>
    </row>
    <row r="107" customFormat="false" ht="12.75" hidden="false" customHeight="false" outlineLevel="0" collapsed="false">
      <c r="V107" s="1"/>
    </row>
    <row r="108" customFormat="false" ht="12.75" hidden="false" customHeight="false" outlineLevel="0" collapsed="false">
      <c r="V108" s="1"/>
    </row>
    <row r="109" customFormat="false" ht="12.75" hidden="false" customHeight="false" outlineLevel="0" collapsed="false">
      <c r="V109" s="1"/>
    </row>
    <row r="110" customFormat="false" ht="12.75" hidden="false" customHeight="false" outlineLevel="0" collapsed="false">
      <c r="V110" s="1"/>
    </row>
    <row r="111" customFormat="false" ht="12.75" hidden="false" customHeight="false" outlineLevel="0" collapsed="false">
      <c r="V111" s="1"/>
    </row>
    <row r="112" customFormat="false" ht="12.75" hidden="false" customHeight="false" outlineLevel="0" collapsed="false">
      <c r="V112" s="1"/>
    </row>
    <row r="113" customFormat="false" ht="12.75" hidden="false" customHeight="false" outlineLevel="0" collapsed="false">
      <c r="V113" s="1"/>
    </row>
    <row r="114" customFormat="false" ht="12.75" hidden="false" customHeight="false" outlineLevel="0" collapsed="false">
      <c r="V114" s="1"/>
    </row>
    <row r="115" customFormat="false" ht="12.75" hidden="false" customHeight="false" outlineLevel="0" collapsed="false">
      <c r="V115" s="1"/>
    </row>
    <row r="116" customFormat="false" ht="12.75" hidden="false" customHeight="false" outlineLevel="0" collapsed="false">
      <c r="V116" s="1"/>
    </row>
    <row r="117" customFormat="false" ht="12.75" hidden="false" customHeight="false" outlineLevel="0" collapsed="false">
      <c r="V117" s="1"/>
    </row>
    <row r="118" customFormat="false" ht="12.75" hidden="false" customHeight="false" outlineLevel="0" collapsed="false">
      <c r="V118" s="1"/>
    </row>
    <row r="119" customFormat="false" ht="12.75" hidden="false" customHeight="false" outlineLevel="0" collapsed="false">
      <c r="V119" s="1"/>
    </row>
    <row r="120" customFormat="false" ht="12.75" hidden="false" customHeight="false" outlineLevel="0" collapsed="false">
      <c r="V120" s="1"/>
    </row>
    <row r="121" customFormat="false" ht="12.75" hidden="false" customHeight="false" outlineLevel="0" collapsed="false">
      <c r="V121" s="1"/>
    </row>
    <row r="122" customFormat="false" ht="12.75" hidden="false" customHeight="false" outlineLevel="0" collapsed="false">
      <c r="V122" s="1"/>
    </row>
    <row r="123" customFormat="false" ht="12.75" hidden="false" customHeight="false" outlineLevel="0" collapsed="false">
      <c r="V123" s="1"/>
    </row>
    <row r="124" customFormat="false" ht="12.75" hidden="false" customHeight="false" outlineLevel="0" collapsed="false">
      <c r="V124" s="1"/>
    </row>
    <row r="125" customFormat="false" ht="12.75" hidden="false" customHeight="false" outlineLevel="0" collapsed="false">
      <c r="V125" s="1"/>
    </row>
    <row r="126" customFormat="false" ht="12.75" hidden="false" customHeight="false" outlineLevel="0" collapsed="false">
      <c r="V126" s="1"/>
    </row>
    <row r="127" customFormat="false" ht="12.75" hidden="false" customHeight="false" outlineLevel="0" collapsed="false">
      <c r="V127" s="1"/>
    </row>
    <row r="128" customFormat="false" ht="12.75" hidden="false" customHeight="false" outlineLevel="0" collapsed="false">
      <c r="V128" s="1"/>
    </row>
    <row r="129" customFormat="false" ht="12.75" hidden="false" customHeight="false" outlineLevel="0" collapsed="false">
      <c r="V129" s="1"/>
    </row>
    <row r="130" customFormat="false" ht="12.75" hidden="false" customHeight="false" outlineLevel="0" collapsed="false">
      <c r="V130" s="1"/>
    </row>
    <row r="131" customFormat="false" ht="12.75" hidden="false" customHeight="false" outlineLevel="0" collapsed="false">
      <c r="V131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6" man="true" max="65535" min="0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2000-06-23T13:38:27Z</dcterms:created>
  <dc:creator>clau</dc:creator>
  <dc:description/>
  <dc:language>en-US</dc:language>
  <cp:lastModifiedBy>clau</cp:lastModifiedBy>
  <cp:lastPrinted>2000-06-23T17:41:27Z</cp:lastPrinted>
  <cp:revision>0</cp:revision>
  <dc:subject/>
  <dc:title/>
</cp:coreProperties>
</file>