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<sst xmlns="http://schemas.openxmlformats.org/spreadsheetml/2006/main" count="37" uniqueCount="25">
  <si>
    <t xml:space="preserve">March 2002 NYMEX</t>
  </si>
  <si>
    <t xml:space="preserve">USD/mmBTU</t>
  </si>
  <si>
    <t xml:space="preserve">CAD FWD RATE:</t>
  </si>
  <si>
    <t xml:space="preserve">VOLUME CONVERSION:</t>
  </si>
  <si>
    <t xml:space="preserve">mmBTU/GJ</t>
  </si>
  <si>
    <t xml:space="preserve">March 2002 AECO:</t>
  </si>
  <si>
    <t xml:space="preserve">CAD/GJ</t>
  </si>
  <si>
    <t xml:space="preserve">START DATE</t>
  </si>
  <si>
    <t xml:space="preserve">END DATE</t>
  </si>
  <si>
    <t xml:space="preserve">Settlement Date:</t>
  </si>
  <si>
    <t xml:space="preserve">CASHFLOW (CAD)</t>
  </si>
  <si>
    <t xml:space="preserve">NYMEX PRICE (CAD/GJ)</t>
  </si>
  <si>
    <t xml:space="preserve">NOTIONAL VOLUME</t>
  </si>
  <si>
    <t xml:space="preserve">GJ</t>
  </si>
  <si>
    <t xml:space="preserve">SWAP #1</t>
  </si>
  <si>
    <t xml:space="preserve">Floating Gas Payer:</t>
  </si>
  <si>
    <t xml:space="preserve">Enron Canada</t>
  </si>
  <si>
    <t xml:space="preserve">Fixed Payer:</t>
  </si>
  <si>
    <t xml:space="preserve">Royal Bank of Canada</t>
  </si>
  <si>
    <t xml:space="preserve">Floating Rate Calculation:</t>
  </si>
  <si>
    <t xml:space="preserve">(NYMEX Mar 02 )*BOFC*VOLUME CONVERSION</t>
  </si>
  <si>
    <t xml:space="preserve">Fixed Payment:</t>
  </si>
  <si>
    <t xml:space="preserve">Volume:</t>
  </si>
  <si>
    <t xml:space="preserve">SWAP #2</t>
  </si>
  <si>
    <t xml:space="preserve">Chase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</si>
</sst>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d\-mmm"/>
    <numFmt numFmtId="166" formatCode="_(\$* #,##0.00_);_(\$* \(#,##0.00\);_(\$* \-??_);_(@_)"/>
    <numFmt numFmtId="167" formatCode="_(\$* #,##0.0000_);_(\$* \(#,##0.0000\);_(\$* \-??_);_(@_)"/>
    <numFmt numFmtId="168" formatCode="_(* #,##0.0000_);_(* \(#,##0.0000\);_(* \-??_);_(@_)"/>
    <numFmt numFmtId="169" formatCode="_(* #,##0.00_);_(* \(#,##0.00\);_(* \-??_);_(@_)"/>
    <numFmt numFmtId="170" formatCode="_(\$* #,##0_);_(\$* \(#,##0\);_(\$* \-??_);_(@_)"/>
    <numFmt numFmtId="171" formatCode="0%"/>
    <numFmt numFmtId="172" formatCode="0.0%"/>
    <numFmt numFmtId="173" formatCode="[$-409]d\-mmm\-yy"/>
    <numFmt numFmtId="174" formatCode="#,##0.00"/>
    <numFmt numFmtId="175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3.7"/>
    <col collapsed="false" customWidth="true" hidden="false" outlineLevel="0" max="3" min="3" style="0" width="17.14"/>
    <col collapsed="false" customWidth="true" hidden="false" outlineLevel="0" max="4" min="4" style="0" width="19.56"/>
    <col collapsed="false" customWidth="true" hidden="false" outlineLevel="0" max="5" min="5" style="0" width="21.99"/>
    <col collapsed="false" customWidth="true" hidden="false" outlineLevel="0" max="6" min="6" style="0" width="18.56"/>
    <col collapsed="false" customWidth="true" hidden="false" outlineLevel="0" max="7" min="7" style="0" width="16.99"/>
  </cols>
  <sheetData>
    <row r="2" customFormat="false" ht="12.75" hidden="false" customHeight="false" outlineLevel="0" collapsed="false">
      <c r="A2" s="1" t="s">
        <v>0</v>
      </c>
      <c r="B2" s="2" t="n">
        <v>4.2</v>
      </c>
      <c r="C2" s="0" t="s">
        <v>1</v>
      </c>
      <c r="D2" s="2"/>
      <c r="E2" s="2"/>
    </row>
    <row r="3" customFormat="false" ht="12.75" hidden="false" customHeight="false" outlineLevel="0" collapsed="false">
      <c r="B3" s="2"/>
      <c r="D3" s="2"/>
      <c r="E3" s="3"/>
    </row>
    <row r="4" customFormat="false" ht="12.75" hidden="false" customHeight="false" outlineLevel="0" collapsed="false">
      <c r="A4" s="0" t="s">
        <v>2</v>
      </c>
      <c r="B4" s="2" t="n">
        <v>1.503</v>
      </c>
      <c r="D4" s="2"/>
      <c r="E4" s="4"/>
    </row>
    <row r="5" customFormat="false" ht="12.75" hidden="false" customHeight="false" outlineLevel="0" collapsed="false">
      <c r="A5" s="0" t="s">
        <v>3</v>
      </c>
      <c r="B5" s="3" t="n">
        <v>1.055056</v>
      </c>
      <c r="C5" s="0" t="s">
        <v>4</v>
      </c>
      <c r="D5" s="3"/>
      <c r="E5" s="2"/>
    </row>
    <row r="6" customFormat="false" ht="12.75" hidden="false" customHeight="false" outlineLevel="0" collapsed="false">
      <c r="E6" s="2"/>
    </row>
    <row r="7" customFormat="false" ht="12.75" hidden="false" customHeight="false" outlineLevel="0" collapsed="false">
      <c r="A7" s="0" t="s">
        <v>5</v>
      </c>
      <c r="B7" s="5" t="n">
        <f aca="false">ROUND(B2*B4/B5,3)</f>
        <v>5.983</v>
      </c>
      <c r="C7" s="0" t="s">
        <v>6</v>
      </c>
      <c r="D7" s="6"/>
    </row>
    <row r="9" customFormat="false" ht="12.75" hidden="false" customHeight="false" outlineLevel="0" collapsed="false">
      <c r="D9" s="7"/>
    </row>
    <row r="11" customFormat="false" ht="12.75" hidden="false" customHeight="false" outlineLevel="0" collapsed="false">
      <c r="D11" s="8"/>
    </row>
    <row r="12" customFormat="false" ht="12.75" hidden="false" customHeight="false" outlineLevel="0" collapsed="false">
      <c r="D12" s="7"/>
    </row>
    <row r="15" customFormat="false" ht="12.75" hidden="false" customHeight="false" outlineLevel="0" collapsed="false">
      <c r="A15" s="0" t="s">
        <v>7</v>
      </c>
      <c r="B15" s="0" t="s">
        <v>8</v>
      </c>
      <c r="C15" s="0" t="s">
        <v>9</v>
      </c>
      <c r="D15" s="0" t="s">
        <v>10</v>
      </c>
      <c r="E15" s="0" t="s">
        <v>11</v>
      </c>
      <c r="F15" s="0" t="s">
        <v>12</v>
      </c>
    </row>
    <row r="16" customFormat="false" ht="12.75" hidden="false" customHeight="false" outlineLevel="0" collapsed="false">
      <c r="A16" s="9" t="n">
        <v>36798</v>
      </c>
      <c r="B16" s="9" t="n">
        <v>36882</v>
      </c>
      <c r="C16" s="9" t="n">
        <v>36889</v>
      </c>
      <c r="D16" s="10" t="n">
        <v>2416249.45</v>
      </c>
      <c r="E16" s="11" t="n">
        <f aca="false">+$B$7</f>
        <v>5.983</v>
      </c>
      <c r="F16" s="6" t="n">
        <f aca="false">ROUND(D16/E16,0)</f>
        <v>403852</v>
      </c>
      <c r="G16" s="0" t="s">
        <v>13</v>
      </c>
    </row>
    <row r="17" customFormat="false" ht="12.75" hidden="false" customHeight="false" outlineLevel="0" collapsed="false">
      <c r="A17" s="9" t="n">
        <v>36798</v>
      </c>
      <c r="B17" s="9" t="n">
        <v>36973</v>
      </c>
      <c r="C17" s="9" t="n">
        <v>36979</v>
      </c>
      <c r="D17" s="10" t="n">
        <v>2389697.26</v>
      </c>
      <c r="E17" s="11" t="n">
        <f aca="false">+$B$7</f>
        <v>5.983</v>
      </c>
      <c r="F17" s="6" t="n">
        <f aca="false">ROUND(D17/E17,0)</f>
        <v>399415</v>
      </c>
      <c r="G17" s="0" t="s">
        <v>13</v>
      </c>
    </row>
    <row r="18" customFormat="false" ht="12.75" hidden="false" customHeight="false" outlineLevel="0" collapsed="false">
      <c r="A18" s="9" t="n">
        <v>36798</v>
      </c>
      <c r="B18" s="9" t="n">
        <v>37064</v>
      </c>
      <c r="C18" s="9" t="n">
        <v>37071</v>
      </c>
      <c r="D18" s="10" t="n">
        <v>2442801.64</v>
      </c>
      <c r="E18" s="11" t="n">
        <f aca="false">+$B$7</f>
        <v>5.983</v>
      </c>
      <c r="F18" s="6" t="n">
        <f aca="false">ROUND(D18/E18,0)</f>
        <v>408290</v>
      </c>
      <c r="G18" s="0" t="s">
        <v>13</v>
      </c>
    </row>
    <row r="19" customFormat="false" ht="12.75" hidden="false" customHeight="false" outlineLevel="0" collapsed="false">
      <c r="A19" s="9" t="n">
        <v>36798</v>
      </c>
      <c r="B19" s="9" t="n">
        <v>37155</v>
      </c>
      <c r="C19" s="9" t="n">
        <v>37161</v>
      </c>
      <c r="D19" s="10" t="n">
        <f aca="false">2389697.26+147400000</f>
        <v>149789697.26</v>
      </c>
      <c r="E19" s="11" t="n">
        <f aca="false">+$B$7</f>
        <v>5.983</v>
      </c>
      <c r="F19" s="6" t="n">
        <f aca="false">ROUND(D19/E19,0)</f>
        <v>25035885</v>
      </c>
      <c r="G19" s="0" t="s">
        <v>13</v>
      </c>
    </row>
    <row r="27" customFormat="false" ht="12.75" hidden="false" customHeight="false" outlineLevel="0" collapsed="false">
      <c r="B27" s="12" t="s">
        <v>14</v>
      </c>
    </row>
    <row r="28" customFormat="false" ht="12.75" hidden="false" customHeight="false" outlineLevel="0" collapsed="false">
      <c r="B28" s="0" t="s">
        <v>15</v>
      </c>
      <c r="D28" s="0" t="s">
        <v>16</v>
      </c>
    </row>
    <row r="29" customFormat="false" ht="12.75" hidden="false" customHeight="false" outlineLevel="0" collapsed="false">
      <c r="B29" s="0" t="s">
        <v>17</v>
      </c>
      <c r="D29" s="0" t="s">
        <v>18</v>
      </c>
    </row>
    <row r="30" customFormat="false" ht="12.75" hidden="false" customHeight="false" outlineLevel="0" collapsed="false">
      <c r="B30" s="0" t="s">
        <v>19</v>
      </c>
      <c r="D30" s="0" t="s">
        <v>20</v>
      </c>
    </row>
    <row r="31" customFormat="false" ht="12.75" hidden="false" customHeight="false" outlineLevel="0" collapsed="false">
      <c r="B31" s="0" t="s">
        <v>21</v>
      </c>
      <c r="D31" s="13" t="n">
        <f aca="false">+$D$9-$D$12</f>
        <v>0</v>
      </c>
    </row>
    <row r="32" customFormat="false" ht="12.75" hidden="false" customHeight="false" outlineLevel="0" collapsed="false">
      <c r="B32" s="0" t="s">
        <v>22</v>
      </c>
      <c r="D32" s="14" t="n">
        <f aca="false">ROUND((D9*(1-D11)/B7),0)</f>
        <v>0</v>
      </c>
      <c r="E32" s="0" t="s">
        <v>13</v>
      </c>
    </row>
    <row r="34" customFormat="false" ht="12.75" hidden="false" customHeight="false" outlineLevel="0" collapsed="false">
      <c r="B34" s="12" t="s">
        <v>23</v>
      </c>
    </row>
    <row r="35" customFormat="false" ht="12.75" hidden="false" customHeight="false" outlineLevel="0" collapsed="false">
      <c r="B35" s="0" t="s">
        <v>15</v>
      </c>
      <c r="D35" s="0" t="s">
        <v>18</v>
      </c>
    </row>
    <row r="36" customFormat="false" ht="12.75" hidden="false" customHeight="false" outlineLevel="0" collapsed="false">
      <c r="B36" s="0" t="s">
        <v>17</v>
      </c>
      <c r="D36" s="0" t="s">
        <v>24</v>
      </c>
    </row>
    <row r="37" customFormat="false" ht="12.75" hidden="false" customHeight="false" outlineLevel="0" collapsed="false">
      <c r="B37" s="0" t="s">
        <v>19</v>
      </c>
      <c r="D37" s="0" t="s">
        <v>20</v>
      </c>
    </row>
    <row r="38" customFormat="false" ht="12.75" hidden="false" customHeight="false" outlineLevel="0" collapsed="false">
      <c r="B38" s="0" t="s">
        <v>21</v>
      </c>
      <c r="D38" s="13" t="n">
        <f aca="false">+$D$9-$D$12</f>
        <v>0</v>
      </c>
    </row>
    <row r="39" customFormat="false" ht="12.75" hidden="false" customHeight="false" outlineLevel="0" collapsed="false">
      <c r="B39" s="0" t="s">
        <v>22</v>
      </c>
      <c r="D39" s="14" t="n">
        <f aca="false">+D32</f>
        <v>0</v>
      </c>
      <c r="E39" s="0" t="s">
        <v>13</v>
      </c>
    </row>
    <row r="42" customFormat="false" ht="12.75" hidden="false" customHeight="false" outlineLevel="0" collapsed="false">
      <c r="B42" s="12"/>
    </row>
    <row r="46" customFormat="false" ht="12.75" hidden="false" customHeight="false" outlineLevel="0" collapsed="false">
      <c r="D46" s="13"/>
    </row>
    <row r="47" customFormat="false" ht="12.75" hidden="false" customHeight="false" outlineLevel="0" collapsed="false">
      <c r="D47" s="15"/>
    </row>
    <row r="49" customFormat="false" ht="12.75" hidden="false" customHeight="false" outlineLevel="0" collapsed="false">
      <c r="B49" s="12"/>
    </row>
    <row r="53" customFormat="false" ht="12.75" hidden="false" customHeight="false" outlineLevel="0" collapsed="false">
      <c r="D53" s="16"/>
    </row>
    <row r="54" customFormat="false" ht="12.75" hidden="false" customHeight="false" outlineLevel="0" collapsed="false">
      <c r="D54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2000-09-24T20:52:59Z</dcterms:created>
  <dc:creator>Tim Hirasawa</dc:creator>
  <dc:description/>
  <dc:language>en-US</dc:language>
  <cp:lastModifiedBy>HIRASAWA</cp:lastModifiedBy>
  <cp:lastPrinted>2000-09-28T16:01:59Z</cp:lastPrinted>
  <cp:revision>0</cp:revision>
  <dc:subject/>
  <dc:title/>
</cp:coreProperties>
</file>