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comments2.xml" ContentType="application/vnd.openxmlformats-officedocument.spreadsheetml.comment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comments3.xml" ContentType="application/vnd.openxmlformats-officedocument.spreadsheetml.comments+xml"/>
  <Override PartName="/xl/pivotCache/pivotCacheDefinition1.xml" ContentType="application/vnd.openxmlformats-officedocument.spreadsheetml.pivotCacheDefinition+xml"/>
  <Override PartName="/xl/pivotCache/_rels/pivotCacheDefinition1.xml.rels" ContentType="application/vnd.openxmlformats-package.relationships+xml"/>
  <Override PartName="/xl/pivotCache/pivotCacheRecords1.xml" ContentType="application/vnd.openxmlformats-officedocument.spreadsheetml.pivotCacheRecords+xml"/>
  <Override PartName="/xl/pivotTables/_rels/pivotTable1.xml.rels" ContentType="application/vnd.openxmlformats-package.relationship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styles.xml" ContentType="application/vnd.openxmlformats-officedocument.spreadsheetml.styles+xml"/>
  <Override PartName="/xl/worksheets/_rels/sheet24.xml.rels" ContentType="application/vnd.openxmlformats-package.relationships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worksheets/_rels/sheet3.xml.rels" ContentType="application/vnd.openxmlformats-package.relationships+xml"/>
  <Override PartName="/xl/worksheets/_rels/sheet9.xml.rels" ContentType="application/vnd.openxmlformats-package.relationship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9.xml" ContentType="application/vnd.openxmlformats-officedocument.spreadsheetml.worksheet+xml"/>
  <Override PartName="/xl/worksheets/sheet14.xml" ContentType="application/vnd.openxmlformats-officedocument.spreadsheetml.worksheet+xml"/>
  <Override PartName="/xl/worksheets/sheet8.xml" ContentType="application/vnd.openxmlformats-officedocument.spreadsheetml.worksheet+xml"/>
  <Override PartName="/xl/worksheets/sheet13.xml" ContentType="application/vnd.openxmlformats-officedocument.spreadsheetml.worksheet+xml"/>
  <Override PartName="/xl/worksheets/sheet7.xml" ContentType="application/vnd.openxmlformats-officedocument.spreadsheetml.worksheet+xml"/>
  <Override PartName="/xl/worksheets/sheet12.xml" ContentType="application/vnd.openxmlformats-officedocument.spreadsheetml.worksheet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5.xml" ContentType="application/vnd.openxmlformats-officedocument.spreadsheetml.worksheet+xml"/>
  <Override PartName="/xl/worksheets/sheet2.xml" ContentType="application/vnd.openxmlformats-officedocument.spreadsheetml.worksheet+xml"/>
  <Override PartName="/xl/worksheets/sheet24.xml" ContentType="application/vnd.openxmlformats-officedocument.spreadsheetml.worksheet+xml"/>
  <Override PartName="/xl/worksheets/sheet1.xml" ContentType="application/vnd.openxmlformats-officedocument.spreadsheetml.worksheet+xml"/>
  <Override PartName="/xl/worksheets/sheet23.xml" ContentType="application/vnd.openxmlformats-officedocument.spreadsheetml.worksheet+xml"/>
  <Override PartName="/xl/worksheets/sheet22.xml" ContentType="application/vnd.openxmlformats-officedocument.spreadsheetml.worksheet+xml"/>
  <Override PartName="/xl/worksheets/sheet21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18.xml" ContentType="application/vnd.openxmlformats-officedocument.spreadsheetml.worksheet+xml"/>
  <Override PartName="/xl/worksheets/sheet17.xml" ContentType="application/vnd.openxmlformats-officedocument.spreadsheetml.worksheet+xml"/>
  <Override PartName="/xl/worksheets/sheet16.xml" ContentType="application/vnd.openxmlformats-officedocument.spreadsheetml.worksheet+xml"/>
  <Override PartName="/xl/worksheets/sheet15.xml" ContentType="application/vnd.openxmlformats-officedocument.spreadsheetml.worksheet+xml"/>
  <Override PartName="/xl/comments9.xml" ContentType="application/vnd.openxmlformats-officedocument.spreadsheetml.comment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1.xml" ContentType="application/vnd.openxmlformats-officedocument.drawing+xml"/>
  <Override PartName="/xl/drawings/vmlDrawing3.vml" ContentType="application/vnd.openxmlformats-officedocument.vmlDrawing"/>
  <Override PartName="/xl/drawings/vmlDrawing1.vml" ContentType="application/vnd.openxmlformats-officedocument.vmlDrawing"/>
  <Override PartName="/xl/drawings/_rels/drawing4.xml.rels" ContentType="application/vnd.openxmlformats-package.relationships+xml"/>
  <Override PartName="/xl/drawings/_rels/drawing3.xml.rels" ContentType="application/vnd.openxmlformats-package.relationships+xml"/>
  <Override PartName="/xl/drawings/drawing3.xml" ContentType="application/vnd.openxmlformats-officedocument.drawing+xml"/>
  <Override PartName="/xl/drawings/vmlDrawing2.vml" ContentType="application/vnd.openxmlformats-officedocument.vmlDrawing"/>
  <Override PartName="/xl/drawings/drawing4.xml" ContentType="application/vnd.openxmlformats-officedocument.drawing+xml"/>
  <Override PartName="/xl/drawings/vmlDrawing4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GAS SUM" sheetId="1" state="visible" r:id="rId3"/>
    <sheet name="REG" sheetId="2" state="visible" r:id="rId4"/>
    <sheet name="SPEC" sheetId="3" state="visible" r:id="rId5"/>
    <sheet name="Dth_Day" sheetId="4" state="visible" r:id="rId6"/>
    <sheet name="Dth_Day INDEX" sheetId="5" state="visible" r:id="rId7"/>
    <sheet name="Dth Prompt" sheetId="6" state="visible" r:id="rId8"/>
    <sheet name="PLR SUM" sheetId="7" state="visible" r:id="rId9"/>
    <sheet name="PLR DETAILS" sheetId="8" state="visible" r:id="rId10"/>
    <sheet name="SPEC REPORT" sheetId="9" state="visible" r:id="rId11"/>
    <sheet name="SPEC REPORT DETAILS" sheetId="10" state="visible" r:id="rId12"/>
    <sheet name="SPEC BASIS" sheetId="11" state="visible" r:id="rId13"/>
    <sheet name="Dth Fixed INPUT PG" sheetId="12" state="hidden" r:id="rId14"/>
    <sheet name="Dth Index INPUT PG" sheetId="13" state="hidden" r:id="rId15"/>
    <sheet name="PLR SUM FIXED INPUT PG" sheetId="14" state="hidden" r:id="rId16"/>
    <sheet name="PLR SUM INDEX INPUT PG" sheetId="15" state="hidden" r:id="rId17"/>
    <sheet name="SPEC SUM FIXED INPUT PG" sheetId="16" state="hidden" r:id="rId18"/>
    <sheet name="SPEC SUM INDEX INPUT PG" sheetId="17" state="hidden" r:id="rId19"/>
    <sheet name="PLR DET FIXED INPUT PG" sheetId="18" state="hidden" r:id="rId20"/>
    <sheet name="PLR DET INDEX INPUT PG" sheetId="19" state="hidden" r:id="rId21"/>
    <sheet name="SPEC DET FIXED INPUT PG" sheetId="20" state="hidden" r:id="rId22"/>
    <sheet name="SPEC DET INDEX INPUT PG" sheetId="21" state="hidden" r:id="rId23"/>
    <sheet name="5-DAY" sheetId="22" state="hidden" r:id="rId24"/>
    <sheet name="VAR" sheetId="23" state="hidden" r:id="rId25"/>
    <sheet name="OPEN SPEC" sheetId="24" state="hidden" r:id="rId26"/>
    <sheet name="Gap Risk" sheetId="25" state="hidden" r:id="rId27"/>
  </sheets>
  <externalReferences>
    <externalReference r:id="rId28"/>
    <externalReference r:id="rId29"/>
  </externalReferences>
  <definedNames>
    <definedName function="false" hidden="false" localSheetId="11" name="_xlnm.Print_Titles" vbProcedure="false">'Dth Fixed INPUT PG'!$A:$B</definedName>
    <definedName function="false" hidden="false" localSheetId="12" name="_xlnm.Print_Titles" vbProcedure="false">'Dth Index INPUT PG'!$A:$B</definedName>
    <definedName function="false" hidden="false" localSheetId="5" name="_xlnm.Print_Titles" vbProcedure="false">'Dth Prompt'!$A:$B</definedName>
    <definedName function="false" hidden="false" localSheetId="3" name="_xlnm.Print_Titles" vbProcedure="false">Dth_Day!$A:$B</definedName>
    <definedName function="false" hidden="false" localSheetId="4" name="_xlnm.Print_Titles" vbProcedure="false">'Dth_Day INDEX'!$A:$B</definedName>
    <definedName function="false" hidden="false" localSheetId="17" name="_xlnm.Print_Titles" vbProcedure="false">'PLR DET FIXED INPUT PG'!$A:$B,'PLR DET FIXED INPUT PG'!$1:$4</definedName>
    <definedName function="false" hidden="false" localSheetId="18" name="_xlnm.Print_Titles" vbProcedure="false">'PLR DET INDEX INPUT PG'!$A:$B,'PLR DET INDEX INPUT PG'!$1:$4</definedName>
    <definedName function="false" hidden="false" localSheetId="7" name="_xlnm.Print_Titles" vbProcedure="false">'PLR DETAILS'!$A:$B,'PLR DETAILS'!$1:$4</definedName>
    <definedName function="false" hidden="false" localSheetId="6" name="_xlnm.Print_Titles" vbProcedure="false">'PLR SUM'!$A:$B</definedName>
    <definedName function="false" hidden="false" localSheetId="13" name="_xlnm.Print_Titles" vbProcedure="false">'PLR SUM FIXED INPUT PG'!$A:$B</definedName>
    <definedName function="false" hidden="false" localSheetId="14" name="_xlnm.Print_Titles" vbProcedure="false">'PLR SUM INDEX INPUT PG'!$A:$B</definedName>
    <definedName function="false" hidden="false" localSheetId="1" name="_xlnm.Print_Area" vbProcedure="false">REG!$A$1:$L$57</definedName>
    <definedName function="false" hidden="false" localSheetId="2" name="_xlnm.Print_Area" vbProcedure="false">SPEC!$A$1:$L$57</definedName>
    <definedName function="false" hidden="false" localSheetId="10" name="_xlnm.Print_Titles" vbProcedure="false">'SPEC BASIS'!$A:$B</definedName>
    <definedName function="false" hidden="false" localSheetId="19" name="_xlnm.Print_Titles" vbProcedure="false">'SPEC DET FIXED INPUT PG'!$A:$B</definedName>
    <definedName function="false" hidden="false" localSheetId="20" name="_xlnm.Print_Titles" vbProcedure="false">'SPEC DET INDEX INPUT PG'!$A:$B</definedName>
    <definedName function="false" hidden="false" localSheetId="9" name="_xlnm.Print_Titles" vbProcedure="false">'SPEC REPORT DETAILS'!$A:$C</definedName>
    <definedName function="false" hidden="false" localSheetId="15" name="_xlnm.Print_Titles" vbProcedure="false">'SPEC SUM FIXED INPUT PG'!$A:$B</definedName>
    <definedName function="false" hidden="false" localSheetId="16" name="_xlnm.Print_Titles" vbProcedure="false">'SPEC SUM INDEX INPUT PG'!$A:$B</definedName>
    <definedName function="false" hidden="false" name="Aeco_nonS" vbProcedure="false">Dth_Day!$A$15</definedName>
    <definedName function="false" hidden="false" name="Aeco_S" vbProcedure="false">Dth_Day!$A$27</definedName>
    <definedName function="false" hidden="false" name="Days" vbProcedure="false">#REF!</definedName>
    <definedName function="false" hidden="false" name="Dthdt" vbProcedure="false">Dth_Day!$A$5</definedName>
    <definedName function="false" hidden="false" name="Rockies_nonS" vbProcedure="false">Dth_Day!$A$17</definedName>
    <definedName function="false" hidden="false" name="Rockies_S" vbProcedure="false">Dth_Day!$A$29</definedName>
    <definedName function="false" hidden="false" name="Sumas_nonS" vbProcedure="false">Dth_Day!$A$16</definedName>
    <definedName function="false" hidden="false" name="Sumas_S" vbProcedure="false">Dth_Day!$A$28</definedName>
    <definedName function="false" hidden="false" localSheetId="4" name="Aeco_nonS" vbProcedure="false">'Dth_Day INDEX'!$A$27</definedName>
    <definedName function="false" hidden="false" localSheetId="4" name="Aeco_S" vbProcedure="false">'Dth_Day INDEX'!$A$15</definedName>
    <definedName function="false" hidden="false" localSheetId="4" name="Dthdt" vbProcedure="false">'Dth_Day INDEX'!$A$5</definedName>
    <definedName function="false" hidden="false" localSheetId="4" name="Rockies_nonS" vbProcedure="false">'Dth_Day INDEX'!$A$29</definedName>
    <definedName function="false" hidden="false" localSheetId="4" name="Rockies_S" vbProcedure="false">'Dth_Day INDEX'!$A$17</definedName>
    <definedName function="false" hidden="false" localSheetId="4" name="Sumas_nonS" vbProcedure="false">'Dth_Day INDEX'!$A$28</definedName>
    <definedName function="false" hidden="false" localSheetId="4" name="Sumas_S" vbProcedure="false">'Dth_Day INDEX'!$A$16</definedName>
    <definedName function="false" hidden="false" localSheetId="4" name="Zero" vbProcedure="false">#REF!</definedName>
    <definedName function="false" hidden="false" localSheetId="11" name="Aeco_nonS" vbProcedure="false">'Dth Fixed INPUT PG'!$A$27</definedName>
    <definedName function="false" hidden="false" localSheetId="11" name="Aeco_S" vbProcedure="false">'Dth Fixed INPUT PG'!$A$15</definedName>
    <definedName function="false" hidden="false" localSheetId="11" name="Dthdt" vbProcedure="false">'Dth Fixed INPUT PG'!$A$5</definedName>
    <definedName function="false" hidden="false" localSheetId="11" name="Rockies_nonS" vbProcedure="false">'Dth Fixed INPUT PG'!$A$29</definedName>
    <definedName function="false" hidden="false" localSheetId="11" name="Rockies_S" vbProcedure="false">'Dth Fixed INPUT PG'!$A$17</definedName>
    <definedName function="false" hidden="false" localSheetId="11" name="Sumas_nonS" vbProcedure="false">'Dth Fixed INPUT PG'!$A$28</definedName>
    <definedName function="false" hidden="false" localSheetId="11" name="Sumas_S" vbProcedure="false">'Dth Fixed INPUT PG'!$A$16</definedName>
    <definedName function="false" hidden="false" localSheetId="11" name="Zero" vbProcedure="false">#REF!</definedName>
    <definedName function="false" hidden="false" localSheetId="12" name="Aeco_nonS" vbProcedure="false">'Dth Index INPUT PG'!$A$27</definedName>
    <definedName function="false" hidden="false" localSheetId="12" name="Aeco_S" vbProcedure="false">'Dth Index INPUT PG'!$A$15</definedName>
    <definedName function="false" hidden="false" localSheetId="12" name="Dthdt" vbProcedure="false">'Dth Index INPUT PG'!$A$5</definedName>
    <definedName function="false" hidden="false" localSheetId="12" name="Rockies_nonS" vbProcedure="false">'Dth Index INPUT PG'!$A$29</definedName>
    <definedName function="false" hidden="false" localSheetId="12" name="Rockies_S" vbProcedure="false">'Dth Index INPUT PG'!$A$17</definedName>
    <definedName function="false" hidden="false" localSheetId="12" name="Sumas_nonS" vbProcedure="false">'Dth Index INPUT PG'!$A$28</definedName>
    <definedName function="false" hidden="false" localSheetId="12" name="Sumas_S" vbProcedure="false">'Dth Index INPUT PG'!$A$16</definedName>
    <definedName function="false" hidden="false" localSheetId="12" name="Zero" vbProcedure="false">#REF!</definedName>
  </definedNames>
  <calcPr iterateCount="50" refMode="A1" iterate="true" iterateDelta="0.001"/>
  <pivotCaches>
    <pivotCache cacheId="1" r:id="rId31"/>
  </pivotCaches>
  <extLst>
    <ext xmlns:loext="http://schemas.libreoffice.org/" uri="{7626C862-2A13-11E5-B345-FEFF819CDC9F}">
      <loext:extCalcPr stringRefSyntax="CalcA1"/>
    </ext>
  </extLst>
</workbook>
</file>

<file path=xl/comments2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N7" authorId="0">
      <text>
        <r>
          <rPr>
            <b val="true"/>
            <sz val="8"/>
            <color rgb="FF000000"/>
            <rFont val="Tahoma"/>
            <family val="0"/>
          </rPr>
          <t xml:space="preserve">Scott Gardner:
</t>
        </r>
        <r>
          <rPr>
            <sz val="8"/>
            <color rgb="FF000000"/>
            <rFont val="Tahoma"/>
            <family val="0"/>
          </rPr>
          <t xml:space="preserve">date in number format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85</xdr:colOff>
                <xdr:row>4</xdr:row>
                <xdr:rowOff>10</xdr:rowOff>
              </xdr:from>
              <xdr:to>
                <xdr:col>9</xdr:col>
                <xdr:colOff>9</xdr:colOff>
                <xdr:row>10</xdr:row>
                <xdr:rowOff>12</xdr:rowOff>
              </xdr:to>
            </anchor>
          </commentPr>
        </mc:Choice>
        <mc:Fallback/>
      </mc:AlternateContent>
    </comment>
  </commentList>
</comments>
</file>

<file path=xl/comments3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N7" authorId="0">
      <text>
        <r>
          <rPr>
            <b val="true"/>
            <sz val="8"/>
            <color rgb="FF000000"/>
            <rFont val="Tahoma"/>
            <family val="0"/>
          </rPr>
          <t xml:space="preserve">Scott Gardner:
</t>
        </r>
        <r>
          <rPr>
            <sz val="8"/>
            <color rgb="FF000000"/>
            <rFont val="Tahoma"/>
            <family val="0"/>
          </rPr>
          <t xml:space="preserve">date in number format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85</xdr:colOff>
                <xdr:row>4</xdr:row>
                <xdr:rowOff>10</xdr:rowOff>
              </xdr:from>
              <xdr:to>
                <xdr:col>9</xdr:col>
                <xdr:colOff>9</xdr:colOff>
                <xdr:row>10</xdr:row>
                <xdr:rowOff>12</xdr:rowOff>
              </xdr:to>
            </anchor>
          </commentPr>
        </mc:Choice>
        <mc:Fallback/>
      </mc:AlternateContent>
    </comment>
  </commentList>
</comments>
</file>

<file path=xl/comments9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H16" authorId="0">
      <text>
        <r>
          <rPr>
            <b val="true"/>
            <sz val="8"/>
            <color rgb="FF000000"/>
            <rFont val="Tahoma"/>
            <family val="0"/>
          </rPr>
          <t xml:space="preserve">Scott Gardner:
</t>
        </r>
        <r>
          <rPr>
            <sz val="8"/>
            <color rgb="FF000000"/>
            <rFont val="Tahoma"/>
            <family val="0"/>
          </rPr>
          <t xml:space="preserve">adjusted to reflect adjustment of $141k gain recorded to G/L in July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13</xdr:colOff>
                <xdr:row>17</xdr:row>
                <xdr:rowOff>3</xdr:rowOff>
              </xdr:from>
              <xdr:to>
                <xdr:col>9</xdr:col>
                <xdr:colOff>48</xdr:colOff>
                <xdr:row>23</xdr:row>
                <xdr:rowOff>5</xdr:rowOff>
              </xdr:to>
            </anchor>
          </commentPr>
        </mc:Choice>
        <mc:Fallback/>
      </mc:AlternateContent>
    </comment>
    <comment ref="I16" authorId="0">
      <text>
        <r>
          <rPr>
            <b val="true"/>
            <sz val="8"/>
            <color rgb="FF000000"/>
            <rFont val="Tahoma"/>
            <family val="0"/>
          </rPr>
          <t xml:space="preserve">Scott Gardner:
</t>
        </r>
        <r>
          <rPr>
            <sz val="8"/>
            <color rgb="FF000000"/>
            <rFont val="Tahoma"/>
            <family val="0"/>
          </rPr>
          <t xml:space="preserve">adjusted downward by $141k from adjustment from June deals recorded in July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13</xdr:colOff>
                <xdr:row>17</xdr:row>
                <xdr:rowOff>3</xdr:rowOff>
              </xdr:from>
              <xdr:to>
                <xdr:col>10</xdr:col>
                <xdr:colOff>48</xdr:colOff>
                <xdr:row>23</xdr:row>
                <xdr:rowOff>5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<sst xmlns="http://schemas.openxmlformats.org/spreadsheetml/2006/main" count="1804" uniqueCount="212">
  <si>
    <t xml:space="preserve">Portland General Electric Company</t>
  </si>
  <si>
    <t xml:space="preserve">Gas Summary</t>
  </si>
  <si>
    <t xml:space="preserve">As of December 20, 2001</t>
  </si>
  <si>
    <t xml:space="preserve">Gain (Loss)</t>
  </si>
  <si>
    <t xml:space="preserve">Total Book</t>
  </si>
  <si>
    <t xml:space="preserve">Today</t>
  </si>
  <si>
    <t xml:space="preserve">Daily Value at Risk</t>
  </si>
  <si>
    <t xml:space="preserve">Forward MTM Gain (Loss) From Prior Day</t>
  </si>
  <si>
    <t xml:space="preserve">5-Day Cumulative MTM Gain (Loss)</t>
  </si>
  <si>
    <t xml:space="preserve">Retail Book</t>
  </si>
  <si>
    <t xml:space="preserve">Limit</t>
  </si>
  <si>
    <t xml:space="preserve">Violation</t>
  </si>
  <si>
    <t xml:space="preserve">Forward MTM Gain (Loss) From Prior Day (100% of VaR)</t>
  </si>
  <si>
    <t xml:space="preserve">5-Day Cumulative MTM Gain (Loss)  (225% of VaR)</t>
  </si>
  <si>
    <t xml:space="preserve">Total Net Open Position (MMBtu)</t>
  </si>
  <si>
    <t xml:space="preserve">Maturity / Gap Risk (MMBtu)</t>
  </si>
  <si>
    <t xml:space="preserve">Speculative Book</t>
  </si>
  <si>
    <t xml:space="preserve">Month-to-Date Gain (Loss)</t>
  </si>
  <si>
    <t xml:space="preserve">Quarter-to-Date Gain (Loss)</t>
  </si>
  <si>
    <t xml:space="preserve">Year-to-Date Gain (Loss)</t>
  </si>
  <si>
    <t xml:space="preserve">REGULATORY PORTFOLIO</t>
  </si>
  <si>
    <t xml:space="preserve">Gas Reg Data</t>
  </si>
  <si>
    <t xml:space="preserve">Date</t>
  </si>
  <si>
    <t xml:space="preserve">Daily MTM</t>
  </si>
  <si>
    <t xml:space="preserve">5-Day Rolling</t>
  </si>
  <si>
    <t xml:space="preserve">Var</t>
  </si>
  <si>
    <t xml:space="preserve">TRADING PORTFOLIO</t>
  </si>
  <si>
    <t xml:space="preserve">Trading Data</t>
  </si>
  <si>
    <t xml:space="preserve">MTD</t>
  </si>
  <si>
    <t xml:space="preserve">QTD</t>
  </si>
  <si>
    <t xml:space="preserve">YTD</t>
  </si>
  <si>
    <t xml:space="preserve">VAR</t>
  </si>
  <si>
    <t xml:space="preserve">TOTAL</t>
  </si>
  <si>
    <t xml:space="preserve">Aeco</t>
  </si>
  <si>
    <t xml:space="preserve">Sumas</t>
  </si>
  <si>
    <t xml:space="preserve">Rockies</t>
  </si>
  <si>
    <t xml:space="preserve">Futures</t>
  </si>
  <si>
    <t xml:space="preserve">Total (Dth/Day)</t>
  </si>
  <si>
    <t xml:space="preserve">HEDGE BOOK</t>
  </si>
  <si>
    <t xml:space="preserve">RMC Spec Limits</t>
  </si>
  <si>
    <t xml:space="preserve">Violations</t>
  </si>
  <si>
    <t xml:space="preserve">SPECULATIVE BOOK</t>
  </si>
  <si>
    <t xml:space="preserve">RMC Hedge Limits</t>
  </si>
  <si>
    <t xml:space="preserve">PLANT DELTAS</t>
  </si>
  <si>
    <t xml:space="preserve">Beaver</t>
  </si>
  <si>
    <t xml:space="preserve">  On-Peak</t>
  </si>
  <si>
    <t xml:space="preserve">  Off-Peak</t>
  </si>
  <si>
    <t xml:space="preserve">Coyote</t>
  </si>
  <si>
    <t xml:space="preserve">TERM - Fuel Position Summary - Dth/Day</t>
  </si>
  <si>
    <t xml:space="preserve">Comparison of Positions With and Without Plant Option Model</t>
  </si>
  <si>
    <t xml:space="preserve">WITH PLANT OPTION MODEL DELTAS</t>
  </si>
  <si>
    <t xml:space="preserve">PLANTS AT AVAILABLE CAPACITIES</t>
  </si>
  <si>
    <t xml:space="preserve">January </t>
  </si>
  <si>
    <t xml:space="preserve">February</t>
  </si>
  <si>
    <t xml:space="preserve">March</t>
  </si>
  <si>
    <t xml:space="preserve">Avail</t>
  </si>
  <si>
    <t xml:space="preserve">Diff</t>
  </si>
  <si>
    <t xml:space="preserve">Model</t>
  </si>
  <si>
    <t xml:space="preserve">On</t>
  </si>
  <si>
    <t xml:space="preserve">Off</t>
  </si>
  <si>
    <t xml:space="preserve">Flat</t>
  </si>
  <si>
    <t xml:space="preserve">Hr</t>
  </si>
  <si>
    <t xml:space="preserve">Hrs</t>
  </si>
  <si>
    <t xml:space="preserve">MMBtu</t>
  </si>
  <si>
    <t xml:space="preserve">Days</t>
  </si>
  <si>
    <t xml:space="preserve">Sumas Dly</t>
  </si>
  <si>
    <t xml:space="preserve">AECO Dly</t>
  </si>
  <si>
    <t xml:space="preserve">TERM - RETAIL BOOK SUMMARY</t>
  </si>
  <si>
    <t xml:space="preserve">FIXED PRICE BOOK</t>
  </si>
  <si>
    <t xml:space="preserve">Total Sumas &amp; Rockies</t>
  </si>
  <si>
    <t xml:space="preserve">INDEX BOOK</t>
  </si>
  <si>
    <t xml:space="preserve">Dth</t>
  </si>
  <si>
    <t xml:space="preserve">Total </t>
  </si>
  <si>
    <t xml:space="preserve">Mark-to-Market</t>
  </si>
  <si>
    <t xml:space="preserve">MTM Deals</t>
  </si>
  <si>
    <t xml:space="preserve">Total MTM</t>
  </si>
  <si>
    <t xml:space="preserve">Prior Day MTM</t>
  </si>
  <si>
    <t xml:space="preserve">Delta</t>
  </si>
  <si>
    <t xml:space="preserve">TERM - RETAIL BOOK DETAILS</t>
  </si>
  <si>
    <t xml:space="preserve">Speculative Book - Gas Summary</t>
  </si>
  <si>
    <t xml:space="preserve">Realized Settlement - January thru November</t>
  </si>
  <si>
    <t xml:space="preserve">Gas Book Limits</t>
  </si>
  <si>
    <t xml:space="preserve">Forecasted Realized Settlement - December</t>
  </si>
  <si>
    <t xml:space="preserve">Forward Mark-to-Market Value</t>
  </si>
  <si>
    <t xml:space="preserve">Less: Amounts Booked in 2000</t>
  </si>
  <si>
    <t xml:space="preserve">Total Mark-to-Market Value Booked in 2001</t>
  </si>
  <si>
    <t xml:space="preserve">Realized Settlement Values</t>
  </si>
  <si>
    <t xml:space="preserve">Total</t>
  </si>
  <si>
    <t xml:space="preserve">Monthly Settlement </t>
  </si>
  <si>
    <t xml:space="preserve">Closed Positions - Mark-to-Market</t>
  </si>
  <si>
    <t xml:space="preserve">Open Positions - Mark-to-Market</t>
  </si>
  <si>
    <t xml:space="preserve">Basis Trades - Mark-to-Market</t>
  </si>
  <si>
    <t xml:space="preserve">Forward Position Detail</t>
  </si>
  <si>
    <t xml:space="preserve">Net Open Position (Mmbtu/day)</t>
  </si>
  <si>
    <t xml:space="preserve">Prior Day Net Open Position</t>
  </si>
  <si>
    <t xml:space="preserve">  Closed</t>
  </si>
  <si>
    <t xml:space="preserve">  Open</t>
  </si>
  <si>
    <t xml:space="preserve">  Basis Trades</t>
  </si>
  <si>
    <t xml:space="preserve">Total Mark-to-Market </t>
  </si>
  <si>
    <t xml:space="preserve">Speculative Book - Gas Details</t>
  </si>
  <si>
    <t xml:space="preserve">AECO</t>
  </si>
  <si>
    <t xml:space="preserve"> Mark-to-Market</t>
  </si>
  <si>
    <t xml:space="preserve">    Closed</t>
  </si>
  <si>
    <t xml:space="preserve">    Open</t>
  </si>
  <si>
    <t xml:space="preserve"> Total Mark-to-Market - AECO</t>
  </si>
  <si>
    <t xml:space="preserve">Average Deal Prices</t>
  </si>
  <si>
    <t xml:space="preserve">BUY</t>
  </si>
  <si>
    <t xml:space="preserve">SELL</t>
  </si>
  <si>
    <t xml:space="preserve">ROCKIES</t>
  </si>
  <si>
    <t xml:space="preserve">  Total Mark-to-Market - ROCKIES</t>
  </si>
  <si>
    <t xml:space="preserve">SUMAS</t>
  </si>
  <si>
    <t xml:space="preserve">  Total Mark-to-Market - SUMAS</t>
  </si>
  <si>
    <t xml:space="preserve">NYMEX</t>
  </si>
  <si>
    <t xml:space="preserve">  Total Mark-to-Market - NYMEX</t>
  </si>
  <si>
    <t xml:space="preserve">TERM - Basis Position Summary - Mark-To-Market</t>
  </si>
  <si>
    <t xml:space="preserve">Valuation Date:  12/20/2001</t>
  </si>
  <si>
    <t xml:space="preserve">Prior Date:          12/19/2001</t>
  </si>
  <si>
    <t xml:space="preserve">As of:                  12/20/2001</t>
  </si>
  <si>
    <t xml:space="preserve">Jan-02</t>
  </si>
  <si>
    <t xml:space="preserve">Feb-02</t>
  </si>
  <si>
    <t xml:space="preserve">Mar-02</t>
  </si>
  <si>
    <t xml:space="preserve">Apr-02</t>
  </si>
  <si>
    <t xml:space="preserve">May-02</t>
  </si>
  <si>
    <t xml:space="preserve">Jun-02</t>
  </si>
  <si>
    <t xml:space="preserve">Jul-02</t>
  </si>
  <si>
    <t xml:space="preserve">Aug-02</t>
  </si>
  <si>
    <t xml:space="preserve">Sep-02</t>
  </si>
  <si>
    <t xml:space="preserve">Oct-02</t>
  </si>
  <si>
    <t xml:space="preserve">Nov-02</t>
  </si>
  <si>
    <t xml:space="preserve">Dec-02</t>
  </si>
  <si>
    <t xml:space="preserve">Jan-03</t>
  </si>
  <si>
    <t xml:space="preserve">Feb-03</t>
  </si>
  <si>
    <t xml:space="preserve">Mar-03</t>
  </si>
  <si>
    <t xml:space="preserve">Apr-03</t>
  </si>
  <si>
    <t xml:space="preserve">May-03</t>
  </si>
  <si>
    <t xml:space="preserve">Jun-03</t>
  </si>
  <si>
    <t xml:space="preserve">Jul-03</t>
  </si>
  <si>
    <t xml:space="preserve">Aug-03</t>
  </si>
  <si>
    <t xml:space="preserve">Sep-03</t>
  </si>
  <si>
    <t xml:space="preserve">Oct-03</t>
  </si>
  <si>
    <t xml:space="preserve">Nov-03</t>
  </si>
  <si>
    <t xml:space="preserve">Dec-03</t>
  </si>
  <si>
    <t xml:space="preserve">Prior Dth/Day</t>
  </si>
  <si>
    <t xml:space="preserve">FIXED TERM - Fuel Position Summary - Dth/Day</t>
  </si>
  <si>
    <t xml:space="preserve">As of:                12/20/2001</t>
  </si>
  <si>
    <t xml:space="preserve">MERCHANT BOOK</t>
  </si>
  <si>
    <t xml:space="preserve">INDEX TERM - Fuel Position Summary - Dth/Day</t>
  </si>
  <si>
    <t xml:space="preserve">TERM - Fuel PLR Book Summary</t>
  </si>
  <si>
    <t xml:space="preserve">Coyote Plant</t>
  </si>
  <si>
    <t xml:space="preserve">Total Aeco</t>
  </si>
  <si>
    <t xml:space="preserve">Beaver Plant</t>
  </si>
  <si>
    <t xml:space="preserve">Beaver II Plant</t>
  </si>
  <si>
    <t xml:space="preserve">Total Sumas</t>
  </si>
  <si>
    <t xml:space="preserve">MTM Plant Generation</t>
  </si>
  <si>
    <t xml:space="preserve">TERM - Fuel PINDEX Book Summary</t>
  </si>
  <si>
    <t xml:space="preserve">TERM - Fuel SPEC Book Summary</t>
  </si>
  <si>
    <t xml:space="preserve">TERM - Fuel SINDEX Book Summary</t>
  </si>
  <si>
    <t xml:space="preserve">TERM - Fuel PLR Book Details</t>
  </si>
  <si>
    <t xml:space="preserve">As of:                  12/21/2001</t>
  </si>
  <si>
    <t xml:space="preserve">Prior Day</t>
  </si>
  <si>
    <t xml:space="preserve">Curve Comparison</t>
  </si>
  <si>
    <t xml:space="preserve">Mark-To-Market</t>
  </si>
  <si>
    <t xml:space="preserve">Today's MTM</t>
  </si>
  <si>
    <t xml:space="preserve">Physical Transactions</t>
  </si>
  <si>
    <t xml:space="preserve">Physical</t>
  </si>
  <si>
    <t xml:space="preserve">Interbook</t>
  </si>
  <si>
    <t xml:space="preserve">Total Dth</t>
  </si>
  <si>
    <t xml:space="preserve">Swaps</t>
  </si>
  <si>
    <t xml:space="preserve">Interbook MTM</t>
  </si>
  <si>
    <t xml:space="preserve">TERM - Fuel PINDEX Book Details</t>
  </si>
  <si>
    <t xml:space="preserve">TERM - Fuel SPEC Book Details</t>
  </si>
  <si>
    <t xml:space="preserve">TERM - Fuel SINDEX Book Details</t>
  </si>
  <si>
    <t xml:space="preserve">LAST 5-DAY RETAIL</t>
  </si>
  <si>
    <t xml:space="preserve">MTD SPEC</t>
  </si>
  <si>
    <t xml:space="preserve">LAST 5-DAY SPEC</t>
  </si>
  <si>
    <t xml:space="preserve"> -  DECEMBER</t>
  </si>
  <si>
    <t xml:space="preserve">Date </t>
  </si>
  <si>
    <t xml:space="preserve">RETAIL</t>
  </si>
  <si>
    <t xml:space="preserve">SPEC</t>
  </si>
  <si>
    <t xml:space="preserve">Value at Risk</t>
  </si>
  <si>
    <t xml:space="preserve">REFRESH PIVOT TABLE AFTER UPDATE</t>
  </si>
  <si>
    <t xml:space="preserve">Sum of NET</t>
  </si>
  <si>
    <t xml:space="preserve">MONTH</t>
  </si>
  <si>
    <t xml:space="preserve">LOCATION</t>
  </si>
  <si>
    <t xml:space="preserve">(blank)</t>
  </si>
  <si>
    <t xml:space="preserve">Grand Total</t>
  </si>
  <si>
    <t xml:space="preserve">DEAL</t>
  </si>
  <si>
    <t xml:space="preserve">ST</t>
  </si>
  <si>
    <t xml:space="preserve">DIV</t>
  </si>
  <si>
    <t xml:space="preserve">B/S</t>
  </si>
  <si>
    <t xml:space="preserve">FASB</t>
  </si>
  <si>
    <t xml:space="preserve">EXEC DATE</t>
  </si>
  <si>
    <t xml:space="preserve">TYPE</t>
  </si>
  <si>
    <t xml:space="preserve">TRADER</t>
  </si>
  <si>
    <t xml:space="preserve">COUNTERPARTY</t>
  </si>
  <si>
    <t xml:space="preserve">DAILY</t>
  </si>
  <si>
    <t xml:space="preserve">EXT QTY</t>
  </si>
  <si>
    <t xml:space="preserve">CTRT</t>
  </si>
  <si>
    <t xml:space="preserve">FEE</t>
  </si>
  <si>
    <t xml:space="preserve">PGE_PAYS</t>
  </si>
  <si>
    <t xml:space="preserve">PGE_REC</t>
  </si>
  <si>
    <t xml:space="preserve">CURR</t>
  </si>
  <si>
    <t xml:space="preserve">PRICE</t>
  </si>
  <si>
    <t xml:space="preserve">CP PAYS</t>
  </si>
  <si>
    <t xml:space="preserve">NET</t>
  </si>
  <si>
    <t xml:space="preserve">GAP RISK</t>
  </si>
  <si>
    <t xml:space="preserve">Spec</t>
  </si>
  <si>
    <t xml:space="preserve">    MMBtu</t>
  </si>
  <si>
    <t xml:space="preserve">Total NOP</t>
  </si>
  <si>
    <t xml:space="preserve">Maturity/Gap</t>
  </si>
  <si>
    <t xml:space="preserve">Hedge</t>
  </si>
  <si>
    <t xml:space="preserve">  MMBtu</t>
  </si>
</sst>
</file>

<file path=xl/styles.xml><?xml version="1.0" encoding="utf-8"?>
<styleSheet xmlns="http://schemas.openxmlformats.org/spreadsheetml/2006/main">
  <numFmts count="19">
    <numFmt numFmtId="164" formatCode="General"/>
    <numFmt numFmtId="165" formatCode="_(\$* #,##0_);_(\$* \(#,##0\);_(\$* \-_);_(@_)"/>
    <numFmt numFmtId="166" formatCode="_(* #,##0_);_(* \(#,##0\);_(* \-_);_(@_)"/>
    <numFmt numFmtId="167" formatCode="#,##0"/>
    <numFmt numFmtId="168" formatCode="0"/>
    <numFmt numFmtId="169" formatCode="mmmm\ d&quot;, &quot;yyyy"/>
    <numFmt numFmtId="170" formatCode="mm/dd/yy"/>
    <numFmt numFmtId="171" formatCode="_(* #,##0.00_);_(* \(#,##0.00\);_(* \-??_);_(@_)"/>
    <numFmt numFmtId="172" formatCode="_(* #,##0_);_(* \(#,##0\);_(* \-??_);_(@_)"/>
    <numFmt numFmtId="173" formatCode="0%"/>
    <numFmt numFmtId="174" formatCode="#,##0.000"/>
    <numFmt numFmtId="175" formatCode="[$-409]#,##0_);\(#,##0\)"/>
    <numFmt numFmtId="176" formatCode="\$#,##0.00"/>
    <numFmt numFmtId="177" formatCode="[$-409]mmm\-yy"/>
    <numFmt numFmtId="178" formatCode="\$#,##0.00_);&quot;($&quot;#,##0.00\)"/>
    <numFmt numFmtId="179" formatCode="[$-409]#,##0_);[RED]\(#,##0\)"/>
    <numFmt numFmtId="180" formatCode="\$#,##0"/>
    <numFmt numFmtId="181" formatCode="[$-409]m/d/yyyy"/>
    <numFmt numFmtId="182" formatCode="\$#,##0_);&quot;($&quot;#,##0\)"/>
  </numFmts>
  <fonts count="43">
    <font>
      <sz val="8"/>
      <name val="Times New Roman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.25"/>
      <name val="MS Sans Serif"/>
      <family val="0"/>
    </font>
    <font>
      <sz val="8"/>
      <name val="MS Sans Serif"/>
      <family val="0"/>
    </font>
    <font>
      <b val="true"/>
      <sz val="8.25"/>
      <color rgb="FF000000"/>
      <name val="MS Sans Serif"/>
      <family val="0"/>
    </font>
    <font>
      <b val="true"/>
      <u val="single"/>
      <sz val="8.25"/>
      <color rgb="FF000000"/>
      <name val="MS Sans Serif"/>
      <family val="0"/>
    </font>
    <font>
      <b val="true"/>
      <sz val="8"/>
      <color rgb="FF000000"/>
      <name val="MS Sans Serif"/>
      <family val="0"/>
    </font>
    <font>
      <sz val="8"/>
      <name val="MS Sans Serif"/>
      <family val="2"/>
    </font>
    <font>
      <b val="true"/>
      <sz val="10"/>
      <name val="MS Sans Serif"/>
      <family val="2"/>
    </font>
    <font>
      <b val="true"/>
      <u val="single"/>
      <sz val="8"/>
      <name val="MS Sans Serif"/>
      <family val="2"/>
    </font>
    <font>
      <u val="single"/>
      <sz val="8"/>
      <name val="MS Sans Serif"/>
      <family val="2"/>
    </font>
    <font>
      <b val="true"/>
      <sz val="8"/>
      <name val="MS Sans Serif"/>
      <family val="2"/>
    </font>
    <font>
      <sz val="7"/>
      <name val="Times New Roman"/>
      <family val="1"/>
    </font>
    <font>
      <b val="true"/>
      <sz val="8"/>
      <name val="Times New Roman"/>
      <family val="1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b val="true"/>
      <sz val="7"/>
      <color rgb="FF000000"/>
      <name val="Times New Roman"/>
      <family val="2"/>
    </font>
    <font>
      <sz val="4.25"/>
      <color rgb="FF000000"/>
      <name val="Times New Roman"/>
      <family val="2"/>
    </font>
    <font>
      <b val="true"/>
      <sz val="7.5"/>
      <color rgb="FF000000"/>
      <name val="Times New Roman"/>
      <family val="2"/>
    </font>
    <font>
      <sz val="4.5"/>
      <color rgb="FF000000"/>
      <name val="Times New Roman"/>
      <family val="2"/>
    </font>
    <font>
      <b val="true"/>
      <sz val="6.75"/>
      <color rgb="FF000000"/>
      <name val="Times New Roman"/>
      <family val="2"/>
    </font>
    <font>
      <sz val="4.75"/>
      <color rgb="FF000000"/>
      <name val="Times New Roman"/>
      <family val="2"/>
    </font>
    <font>
      <b val="true"/>
      <sz val="7"/>
      <color rgb="FF000000"/>
      <name val="MS Sans Serif"/>
      <family val="0"/>
    </font>
    <font>
      <sz val="7"/>
      <name val="Times New Roman"/>
      <family val="0"/>
    </font>
    <font>
      <b val="true"/>
      <u val="single"/>
      <sz val="7"/>
      <color rgb="FF000000"/>
      <name val="MS Sans Serif"/>
      <family val="0"/>
    </font>
    <font>
      <sz val="7"/>
      <color rgb="FF000000"/>
      <name val="MS Sans Serif"/>
      <family val="0"/>
    </font>
    <font>
      <b val="true"/>
      <sz val="7"/>
      <color rgb="FF000000"/>
      <name val="Times New Roman"/>
      <family val="1"/>
    </font>
    <font>
      <sz val="7"/>
      <color rgb="FF000000"/>
      <name val="Times New Roman"/>
      <family val="1"/>
    </font>
    <font>
      <b val="true"/>
      <sz val="8"/>
      <color rgb="FF000000"/>
      <name val="MS Sans Serif"/>
      <family val="2"/>
    </font>
    <font>
      <b val="true"/>
      <u val="single"/>
      <sz val="8"/>
      <color rgb="FF000000"/>
      <name val="MS Sans Serif"/>
      <family val="2"/>
    </font>
    <font>
      <sz val="8"/>
      <color rgb="FF000000"/>
      <name val="MS Sans Serif"/>
      <family val="2"/>
    </font>
    <font>
      <sz val="7"/>
      <name val="MS Sans Serif"/>
      <family val="2"/>
    </font>
    <font>
      <b val="true"/>
      <sz val="7"/>
      <color rgb="FF000000"/>
      <name val="MS Sans Serif"/>
      <family val="2"/>
    </font>
    <font>
      <b val="true"/>
      <u val="single"/>
      <sz val="7"/>
      <color rgb="FF000000"/>
      <name val="MS Sans Serif"/>
      <family val="2"/>
    </font>
    <font>
      <sz val="7"/>
      <color rgb="FF000000"/>
      <name val="MS Sans Serif"/>
      <family val="2"/>
    </font>
    <font>
      <b val="true"/>
      <u val="single"/>
      <sz val="7"/>
      <name val="MS Sans Serif"/>
      <family val="2"/>
    </font>
    <font>
      <b val="true"/>
      <sz val="9"/>
      <name val="MS Sans Serif"/>
      <family val="2"/>
    </font>
    <font>
      <b val="true"/>
      <sz val="7"/>
      <name val="MS Sans Serif"/>
      <family val="2"/>
    </font>
    <font>
      <u val="single"/>
      <sz val="7"/>
      <name val="MS Sans Serif"/>
      <family val="2"/>
    </font>
    <font>
      <sz val="6"/>
      <name val="MS Sans Serif"/>
      <family val="2"/>
    </font>
    <font>
      <b val="true"/>
      <sz val="6"/>
      <name val="MS Sans Serif"/>
      <family val="2"/>
    </font>
  </fonts>
  <fills count="6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CCFFFF"/>
        <bgColor rgb="FFCCFFFF"/>
      </patternFill>
    </fill>
  </fills>
  <borders count="22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 style="medium"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 style="medium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/>
      <bottom style="thick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</borders>
  <cellStyleXfs count="75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4" fillId="0" border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4" fillId="0" border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4" fillId="0" border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4" fillId="0" border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5" fillId="0" borderId="0" applyFont="true" applyBorder="true" applyAlignment="true" applyProtection="true">
      <alignment horizontal="general" vertical="top" textRotation="0" wrapText="false" indent="0" shrinkToFit="false"/>
      <protection locked="false" hidden="false"/>
    </xf>
    <xf numFmtId="164" fontId="4" fillId="0" border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4" fillId="0" border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4" fillId="0" borderId="0" applyFont="true" applyBorder="true" applyAlignment="false" applyProtection="true">
      <protection locked="false" hidden="false"/>
    </xf>
    <xf numFmtId="164" fontId="4" fillId="0" borderId="0" applyFont="true" applyBorder="true" applyAlignment="false" applyProtection="true">
      <protection locked="false" hidden="false"/>
    </xf>
    <xf numFmtId="164" fontId="4" fillId="0" borderId="0" applyFont="true" applyBorder="true" applyAlignment="false" applyProtection="true">
      <protection locked="false" hidden="false"/>
    </xf>
    <xf numFmtId="164" fontId="4" fillId="0" borderId="0" applyFont="true" applyBorder="true" applyAlignment="false" applyProtection="true">
      <protection locked="false" hidden="false"/>
    </xf>
    <xf numFmtId="164" fontId="4" fillId="0" borderId="0" applyFont="true" applyBorder="true" applyAlignment="false" applyProtection="true">
      <protection locked="false" hidden="false"/>
    </xf>
    <xf numFmtId="164" fontId="5" fillId="0" borderId="0" applyFont="true" applyBorder="true" applyAlignment="false" applyProtection="true">
      <protection locked="false" hidden="false"/>
    </xf>
    <xf numFmtId="164" fontId="4" fillId="0" borderId="0" applyFont="true" applyBorder="true" applyAlignment="false" applyProtection="true">
      <protection locked="false" hidden="false"/>
    </xf>
    <xf numFmtId="164" fontId="4" fillId="0" borderId="0" applyFont="true" applyBorder="true" applyAlignment="false" applyProtection="true">
      <protection locked="false" hidden="false"/>
    </xf>
    <xf numFmtId="164" fontId="6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6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6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6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6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5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6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6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4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4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4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4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4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5" fillId="0" border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4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4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false" applyProtection="true">
      <protection locked="false" hidden="false"/>
    </xf>
    <xf numFmtId="164" fontId="4" fillId="0" borderId="0" applyFont="true" applyBorder="true" applyAlignment="false" applyProtection="true">
      <protection locked="false" hidden="false"/>
    </xf>
    <xf numFmtId="164" fontId="4" fillId="0" borderId="0" applyFont="true" applyBorder="true" applyAlignment="false" applyProtection="true">
      <protection locked="fals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false" applyProtection="true">
      <protection locked="false" hidden="false"/>
    </xf>
    <xf numFmtId="164" fontId="4" fillId="0" borderId="0" applyFont="true" applyBorder="true" applyAlignment="false" applyProtection="true">
      <protection locked="false" hidden="false"/>
    </xf>
    <xf numFmtId="164" fontId="5" fillId="0" borderId="0" applyFont="true" applyBorder="true" applyAlignment="false" applyProtection="true">
      <protection locked="false" hidden="false"/>
    </xf>
    <xf numFmtId="164" fontId="4" fillId="0" borderId="0" applyFont="true" applyBorder="true" applyAlignment="false" applyProtection="true">
      <protection locked="false" hidden="false"/>
    </xf>
    <xf numFmtId="164" fontId="4" fillId="0" borderId="0" applyFont="true" applyBorder="true" applyAlignment="false" applyProtection="true">
      <protection locked="false" hidden="false"/>
    </xf>
    <xf numFmtId="164" fontId="6" fillId="2" borderId="1" applyFont="true" applyBorder="true" applyAlignment="true" applyProtection="true">
      <alignment horizontal="center" vertical="top" textRotation="0" wrapText="false" indent="0" shrinkToFit="false"/>
      <protection locked="false" hidden="false"/>
    </xf>
    <xf numFmtId="164" fontId="6" fillId="2" borderId="1" applyFont="true" applyBorder="true" applyAlignment="true" applyProtection="true">
      <alignment horizontal="center" vertical="top" textRotation="0" wrapText="false" indent="0" shrinkToFit="false"/>
      <protection locked="false" hidden="false"/>
    </xf>
    <xf numFmtId="164" fontId="6" fillId="2" borderId="1" applyFont="true" applyBorder="true" applyAlignment="true" applyProtection="true">
      <alignment horizontal="center" vertical="top" textRotation="0" wrapText="false" indent="0" shrinkToFit="false"/>
      <protection locked="false" hidden="false"/>
    </xf>
    <xf numFmtId="164" fontId="6" fillId="2" borderId="1" applyFont="true" applyBorder="true" applyAlignment="true" applyProtection="true">
      <alignment horizontal="center" vertical="top" textRotation="0" wrapText="false" indent="0" shrinkToFit="false"/>
      <protection locked="false" hidden="false"/>
    </xf>
    <xf numFmtId="164" fontId="7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8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6" fillId="2" borderId="1" applyFont="true" applyBorder="true" applyAlignment="true" applyProtection="true">
      <alignment horizontal="center" vertical="top" textRotation="0" wrapText="false" indent="0" shrinkToFit="false"/>
      <protection locked="false" hidden="false"/>
    </xf>
    <xf numFmtId="164" fontId="7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</cellStyleXfs>
  <cellXfs count="22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3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3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3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3" fillId="4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9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9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4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4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1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2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2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2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4" fillId="2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24" fillId="2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24" fillId="2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2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8" fillId="2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3" fontId="2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3" fontId="1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3" fontId="1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3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3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30" fillId="2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3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3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30" fillId="2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30" fillId="2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3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3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13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5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4" fontId="9" fillId="5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5" fontId="3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3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34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3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3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5" fontId="3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34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3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34" fillId="2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34" fillId="2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34" fillId="2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36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3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3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3" fillId="0" borderId="0" xf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33" fillId="0" borderId="0" xfId="0" applyFont="true" applyBorder="false" applyAlignment="true" applyProtection="true">
      <alignment horizontal="general" vertical="top" textRotation="0" wrapText="true" indent="0" shrinkToFit="false"/>
      <protection locked="false" hidden="false"/>
    </xf>
    <xf numFmtId="164" fontId="34" fillId="0" borderId="0" xf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34" fillId="2" borderId="1" xfId="0" applyFont="true" applyBorder="true" applyAlignment="true" applyProtection="true">
      <alignment horizontal="center" vertical="top" textRotation="0" wrapText="false" indent="0" shrinkToFit="false"/>
      <protection locked="false" hidden="false"/>
    </xf>
    <xf numFmtId="164" fontId="34" fillId="0" borderId="1" xfId="0" applyFont="true" applyBorder="true" applyAlignment="true" applyProtection="true">
      <alignment horizontal="center" vertical="top" textRotation="0" wrapText="false" indent="0" shrinkToFit="false"/>
      <protection locked="false" hidden="false"/>
    </xf>
    <xf numFmtId="164" fontId="35" fillId="0" borderId="0" xfId="0" applyFont="true" applyBorder="false" applyAlignment="true" applyProtection="true">
      <alignment horizontal="right" vertical="top" textRotation="0" wrapText="false" indent="0" shrinkToFit="false"/>
      <protection locked="false" hidden="false"/>
    </xf>
    <xf numFmtId="164" fontId="35" fillId="0" borderId="0" xf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36" fillId="0" borderId="0" xf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7" fontId="36" fillId="0" borderId="0" xfId="0" applyFont="true" applyBorder="false" applyAlignment="true" applyProtection="true">
      <alignment horizontal="right" vertical="top" textRotation="0" wrapText="false" indent="0" shrinkToFit="false"/>
      <protection locked="false" hidden="false"/>
    </xf>
    <xf numFmtId="167" fontId="36" fillId="0" borderId="14" xfId="0" applyFont="true" applyBorder="true" applyAlignment="true" applyProtection="true">
      <alignment horizontal="right" vertical="top" textRotation="0" wrapText="false" indent="0" shrinkToFit="false"/>
      <protection locked="false" hidden="false"/>
    </xf>
    <xf numFmtId="176" fontId="36" fillId="0" borderId="0" xfId="0" applyFont="true" applyBorder="false" applyAlignment="true" applyProtection="true">
      <alignment horizontal="right" vertical="top" textRotation="0" wrapText="false" indent="0" shrinkToFit="false"/>
      <protection locked="false" hidden="false"/>
    </xf>
    <xf numFmtId="176" fontId="36" fillId="0" borderId="14" xfId="0" applyFont="true" applyBorder="true" applyAlignment="true" applyProtection="true">
      <alignment horizontal="right" vertical="top" textRotation="0" wrapText="false" indent="0" shrinkToFit="false"/>
      <protection locked="false" hidden="false"/>
    </xf>
    <xf numFmtId="167" fontId="36" fillId="0" borderId="0" xfId="0" applyFont="true" applyBorder="false" applyAlignment="true" applyProtection="true">
      <alignment horizontal="right" vertical="top" textRotation="0" wrapText="false" indent="0" shrinkToFit="false"/>
      <protection locked="false" hidden="false"/>
    </xf>
    <xf numFmtId="164" fontId="34" fillId="2" borderId="10" xf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34" fillId="2" borderId="11" xf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7" fontId="34" fillId="2" borderId="11" xfId="0" applyFont="true" applyBorder="true" applyAlignment="true" applyProtection="true">
      <alignment horizontal="right" vertical="top" textRotation="0" wrapText="false" indent="0" shrinkToFit="false"/>
      <protection locked="false" hidden="false"/>
    </xf>
    <xf numFmtId="167" fontId="34" fillId="2" borderId="12" xfId="0" applyFont="true" applyBorder="true" applyAlignment="true" applyProtection="true">
      <alignment horizontal="right" vertical="top" textRotation="0" wrapText="false" indent="0" shrinkToFit="false"/>
      <protection locked="false" hidden="false"/>
    </xf>
    <xf numFmtId="164" fontId="3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3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39" fillId="5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39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39" fillId="4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3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3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33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33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3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3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3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33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9" fillId="4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3" fillId="4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39" fillId="4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3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3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3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39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39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3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3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3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39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3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33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3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3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3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39" fillId="2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33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3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33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39" fillId="2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9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3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3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3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4" fillId="2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4" fillId="2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4" fillId="2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6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2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2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5" fontId="2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24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2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24" fillId="2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24" fillId="2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24" fillId="2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27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2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4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4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42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4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4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41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41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1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41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1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4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1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2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1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1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1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1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41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41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41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41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41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41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4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4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7" fontId="41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42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1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41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1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41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1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1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41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1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41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1" fillId="4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4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7" fontId="4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7" fontId="4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2" fillId="5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1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1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42" fillId="5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1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[0]_dth day" xfId="20"/>
    <cellStyle name="Comma [0]_mwa" xfId="21"/>
    <cellStyle name="Comma [0]_mwh" xfId="22"/>
    <cellStyle name="Comma [0]_plr det" xfId="23"/>
    <cellStyle name="Comma [0]_plr sum" xfId="24"/>
    <cellStyle name="Comma [0]_plrdet" xfId="25"/>
    <cellStyle name="Comma [0]_spec det" xfId="26"/>
    <cellStyle name="Comma [0]_spec sum" xfId="27"/>
    <cellStyle name="Comma_dth day" xfId="28"/>
    <cellStyle name="Comma_mwa" xfId="29"/>
    <cellStyle name="Comma_mwh" xfId="30"/>
    <cellStyle name="Comma_plr det" xfId="31"/>
    <cellStyle name="Comma_plr sum" xfId="32"/>
    <cellStyle name="Comma_plrdet" xfId="33"/>
    <cellStyle name="Comma_spec det" xfId="34"/>
    <cellStyle name="Comma_spec sum" xfId="35"/>
    <cellStyle name="Currency [0]_dth day" xfId="36"/>
    <cellStyle name="Currency [0]_mwa" xfId="37"/>
    <cellStyle name="Currency [0]_mwh" xfId="38"/>
    <cellStyle name="Currency [0]_plr det" xfId="39"/>
    <cellStyle name="Currency [0]_plr sum" xfId="40"/>
    <cellStyle name="Currency [0]_plrdet" xfId="41"/>
    <cellStyle name="Currency [0]_spec det" xfId="42"/>
    <cellStyle name="Currency [0]_spec sum" xfId="43"/>
    <cellStyle name="Currency_dth day" xfId="44"/>
    <cellStyle name="Currency_mwa" xfId="45"/>
    <cellStyle name="Currency_mwh" xfId="46"/>
    <cellStyle name="Currency_plr det" xfId="47"/>
    <cellStyle name="Currency_plr sum" xfId="48"/>
    <cellStyle name="Currency_plrdet" xfId="49"/>
    <cellStyle name="Currency_spec det" xfId="50"/>
    <cellStyle name="Currency_spec sum" xfId="51"/>
    <cellStyle name="Normal_Daily Gas Report File.xls Chart 2" xfId="52"/>
    <cellStyle name="Normal_Daily Gas Report File.xls Chart 3" xfId="53"/>
    <cellStyle name="Normal_Daily Gas Report File.xls Chart 4" xfId="54"/>
    <cellStyle name="Normal_Daily Gas Report File.xls Chart 5" xfId="55"/>
    <cellStyle name="Normal_Daily Gas Report File.xls Chart 6" xfId="56"/>
    <cellStyle name="Normal_DPR Daily File" xfId="57"/>
    <cellStyle name="Normal_dth day" xfId="58"/>
    <cellStyle name="Normal_mwa" xfId="59"/>
    <cellStyle name="Normal_mwh" xfId="60"/>
    <cellStyle name="Normal_New Summary" xfId="61"/>
    <cellStyle name="Normal_plr det" xfId="62"/>
    <cellStyle name="Normal_plr sum" xfId="63"/>
    <cellStyle name="Normal_plrdet" xfId="64"/>
    <cellStyle name="Normal_spec det" xfId="65"/>
    <cellStyle name="Normal_spec sum" xfId="66"/>
    <cellStyle name="Percent_dth day" xfId="67"/>
    <cellStyle name="Percent_mwa" xfId="68"/>
    <cellStyle name="Percent_mwh" xfId="69"/>
    <cellStyle name="Percent_plr det" xfId="70"/>
    <cellStyle name="Percent_plr sum" xfId="71"/>
    <cellStyle name="Percent_plrdet" xfId="72"/>
    <cellStyle name="Percent_spec det" xfId="73"/>
    <cellStyle name="Percent_spec sum" xfId="74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worksheet" Target="worksheets/sheet19.xml"/><Relationship Id="rId22" Type="http://schemas.openxmlformats.org/officeDocument/2006/relationships/worksheet" Target="worksheets/sheet20.xml"/><Relationship Id="rId23" Type="http://schemas.openxmlformats.org/officeDocument/2006/relationships/worksheet" Target="worksheets/sheet21.xml"/><Relationship Id="rId24" Type="http://schemas.openxmlformats.org/officeDocument/2006/relationships/worksheet" Target="worksheets/sheet22.xml"/><Relationship Id="rId25" Type="http://schemas.openxmlformats.org/officeDocument/2006/relationships/worksheet" Target="worksheets/sheet23.xml"/><Relationship Id="rId26" Type="http://schemas.openxmlformats.org/officeDocument/2006/relationships/worksheet" Target="worksheets/sheet24.xml"/><Relationship Id="rId27" Type="http://schemas.openxmlformats.org/officeDocument/2006/relationships/worksheet" Target="worksheets/sheet25.xml"/><Relationship Id="rId28" Type="http://schemas.openxmlformats.org/officeDocument/2006/relationships/externalLink" Target="externalLinks/externalLink1.xml"/><Relationship Id="rId29" Type="http://schemas.openxmlformats.org/officeDocument/2006/relationships/externalLink" Target="externalLinks/externalLink2.xml"/><Relationship Id="rId30" Type="http://schemas.openxmlformats.org/officeDocument/2006/relationships/sharedStrings" Target="sharedStrings.xml"/><Relationship Id="rId31" Type="http://schemas.openxmlformats.org/officeDocument/2006/relationships/pivotCacheDefinition" Target="pivotCache/pivotCacheDefinition1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700" strike="noStrike" u="none">
                <a:solidFill>
                  <a:srgbClr val="000000"/>
                </a:solidFill>
                <a:uFillTx/>
                <a:latin typeface="Times New Roman"/>
              </a:rPr>
              <a:t>Daily MTM Change ($000's)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REG!$N$8:$N$105</c:f>
              <c:strCache>
                <c:ptCount val="98"/>
                <c:pt idx="0">
                  <c:v>37104</c:v>
                </c:pt>
                <c:pt idx="1">
                  <c:v>37105</c:v>
                </c:pt>
                <c:pt idx="2">
                  <c:v>37106</c:v>
                </c:pt>
                <c:pt idx="3">
                  <c:v>37109</c:v>
                </c:pt>
                <c:pt idx="4">
                  <c:v>37110</c:v>
                </c:pt>
                <c:pt idx="5">
                  <c:v>37111</c:v>
                </c:pt>
                <c:pt idx="6">
                  <c:v>37112</c:v>
                </c:pt>
                <c:pt idx="7">
                  <c:v>37113</c:v>
                </c:pt>
                <c:pt idx="8">
                  <c:v>37116</c:v>
                </c:pt>
                <c:pt idx="9">
                  <c:v>37117</c:v>
                </c:pt>
                <c:pt idx="10">
                  <c:v>37118</c:v>
                </c:pt>
                <c:pt idx="11">
                  <c:v>37119</c:v>
                </c:pt>
                <c:pt idx="12">
                  <c:v>37120</c:v>
                </c:pt>
                <c:pt idx="13">
                  <c:v>37123</c:v>
                </c:pt>
                <c:pt idx="14">
                  <c:v>37124</c:v>
                </c:pt>
                <c:pt idx="15">
                  <c:v>37125</c:v>
                </c:pt>
                <c:pt idx="16">
                  <c:v>37126</c:v>
                </c:pt>
                <c:pt idx="17">
                  <c:v>37127</c:v>
                </c:pt>
                <c:pt idx="18">
                  <c:v>37130</c:v>
                </c:pt>
                <c:pt idx="19">
                  <c:v>37131</c:v>
                </c:pt>
                <c:pt idx="20">
                  <c:v>37132</c:v>
                </c:pt>
                <c:pt idx="21">
                  <c:v>37133</c:v>
                </c:pt>
                <c:pt idx="22">
                  <c:v>37134</c:v>
                </c:pt>
                <c:pt idx="23">
                  <c:v>37138</c:v>
                </c:pt>
                <c:pt idx="24">
                  <c:v>37139</c:v>
                </c:pt>
                <c:pt idx="25">
                  <c:v>37140</c:v>
                </c:pt>
                <c:pt idx="26">
                  <c:v>37141</c:v>
                </c:pt>
                <c:pt idx="27">
                  <c:v>37144</c:v>
                </c:pt>
                <c:pt idx="28">
                  <c:v>37146</c:v>
                </c:pt>
                <c:pt idx="29">
                  <c:v>37147</c:v>
                </c:pt>
                <c:pt idx="30">
                  <c:v>37148</c:v>
                </c:pt>
                <c:pt idx="31">
                  <c:v>37151</c:v>
                </c:pt>
                <c:pt idx="32">
                  <c:v>37152</c:v>
                </c:pt>
                <c:pt idx="33">
                  <c:v>37153</c:v>
                </c:pt>
                <c:pt idx="34">
                  <c:v>37154</c:v>
                </c:pt>
                <c:pt idx="35">
                  <c:v>37155</c:v>
                </c:pt>
                <c:pt idx="36">
                  <c:v>37158</c:v>
                </c:pt>
                <c:pt idx="37">
                  <c:v>37159</c:v>
                </c:pt>
                <c:pt idx="38">
                  <c:v>37160</c:v>
                </c:pt>
                <c:pt idx="39">
                  <c:v>37161</c:v>
                </c:pt>
                <c:pt idx="40">
                  <c:v>37162</c:v>
                </c:pt>
                <c:pt idx="41">
                  <c:v>37165</c:v>
                </c:pt>
                <c:pt idx="42">
                  <c:v>37166</c:v>
                </c:pt>
                <c:pt idx="43">
                  <c:v>37167</c:v>
                </c:pt>
                <c:pt idx="44">
                  <c:v>37168</c:v>
                </c:pt>
                <c:pt idx="45">
                  <c:v>37169</c:v>
                </c:pt>
                <c:pt idx="46">
                  <c:v>37172</c:v>
                </c:pt>
                <c:pt idx="47">
                  <c:v>37173</c:v>
                </c:pt>
                <c:pt idx="48">
                  <c:v>37174</c:v>
                </c:pt>
                <c:pt idx="49">
                  <c:v>37175</c:v>
                </c:pt>
                <c:pt idx="50">
                  <c:v>37176</c:v>
                </c:pt>
                <c:pt idx="51">
                  <c:v>37179</c:v>
                </c:pt>
                <c:pt idx="52">
                  <c:v>37180</c:v>
                </c:pt>
                <c:pt idx="53">
                  <c:v>37181</c:v>
                </c:pt>
                <c:pt idx="54">
                  <c:v>37182</c:v>
                </c:pt>
                <c:pt idx="55">
                  <c:v>37183</c:v>
                </c:pt>
                <c:pt idx="56">
                  <c:v>37186</c:v>
                </c:pt>
                <c:pt idx="57">
                  <c:v>37187</c:v>
                </c:pt>
                <c:pt idx="58">
                  <c:v>37188</c:v>
                </c:pt>
                <c:pt idx="59">
                  <c:v>37189</c:v>
                </c:pt>
                <c:pt idx="60">
                  <c:v>37190</c:v>
                </c:pt>
                <c:pt idx="61">
                  <c:v>37193</c:v>
                </c:pt>
                <c:pt idx="62">
                  <c:v>37194</c:v>
                </c:pt>
                <c:pt idx="63">
                  <c:v>37195</c:v>
                </c:pt>
                <c:pt idx="64">
                  <c:v>37196</c:v>
                </c:pt>
                <c:pt idx="65">
                  <c:v>37197</c:v>
                </c:pt>
                <c:pt idx="66">
                  <c:v>37200</c:v>
                </c:pt>
                <c:pt idx="67">
                  <c:v>37201</c:v>
                </c:pt>
                <c:pt idx="68">
                  <c:v>37202</c:v>
                </c:pt>
                <c:pt idx="69">
                  <c:v>37203</c:v>
                </c:pt>
                <c:pt idx="70">
                  <c:v>37204</c:v>
                </c:pt>
                <c:pt idx="71">
                  <c:v>37207</c:v>
                </c:pt>
                <c:pt idx="72">
                  <c:v>37208</c:v>
                </c:pt>
                <c:pt idx="73">
                  <c:v>37209</c:v>
                </c:pt>
                <c:pt idx="74">
                  <c:v>37210</c:v>
                </c:pt>
                <c:pt idx="75">
                  <c:v>37211</c:v>
                </c:pt>
                <c:pt idx="76">
                  <c:v>37214</c:v>
                </c:pt>
                <c:pt idx="77">
                  <c:v>37215</c:v>
                </c:pt>
                <c:pt idx="78">
                  <c:v>37216</c:v>
                </c:pt>
                <c:pt idx="79">
                  <c:v>37221</c:v>
                </c:pt>
                <c:pt idx="80">
                  <c:v>37222</c:v>
                </c:pt>
                <c:pt idx="81">
                  <c:v>37223</c:v>
                </c:pt>
                <c:pt idx="82">
                  <c:v>37224</c:v>
                </c:pt>
                <c:pt idx="83">
                  <c:v>37225</c:v>
                </c:pt>
                <c:pt idx="84">
                  <c:v>37228</c:v>
                </c:pt>
                <c:pt idx="85">
                  <c:v>37229</c:v>
                </c:pt>
                <c:pt idx="86">
                  <c:v>37230</c:v>
                </c:pt>
                <c:pt idx="87">
                  <c:v>37231</c:v>
                </c:pt>
                <c:pt idx="88">
                  <c:v>37232</c:v>
                </c:pt>
                <c:pt idx="89">
                  <c:v>37235</c:v>
                </c:pt>
                <c:pt idx="90">
                  <c:v>37236</c:v>
                </c:pt>
                <c:pt idx="91">
                  <c:v>37237</c:v>
                </c:pt>
                <c:pt idx="92">
                  <c:v>37238</c:v>
                </c:pt>
                <c:pt idx="93">
                  <c:v>37239</c:v>
                </c:pt>
                <c:pt idx="94">
                  <c:v>37242</c:v>
                </c:pt>
                <c:pt idx="95">
                  <c:v>37243</c:v>
                </c:pt>
                <c:pt idx="96">
                  <c:v>37244</c:v>
                </c:pt>
                <c:pt idx="97">
                  <c:v>37245</c:v>
                </c:pt>
              </c:strCache>
            </c:strRef>
          </c:cat>
          <c:val>
            <c:numRef>
              <c:f>REG!$O$8:$O$105</c:f>
              <c:numCache>
                <c:formatCode>#,##0</c:formatCode>
                <c:ptCount val="98"/>
                <c:pt idx="0">
                  <c:v>3258.408</c:v>
                </c:pt>
                <c:pt idx="1">
                  <c:v>-1196.089</c:v>
                </c:pt>
                <c:pt idx="2">
                  <c:v>1275.855</c:v>
                </c:pt>
                <c:pt idx="3">
                  <c:v>-2323.857</c:v>
                </c:pt>
                <c:pt idx="4">
                  <c:v>308.448</c:v>
                </c:pt>
                <c:pt idx="5">
                  <c:v>1183.435</c:v>
                </c:pt>
                <c:pt idx="6">
                  <c:v>1159.535</c:v>
                </c:pt>
                <c:pt idx="7">
                  <c:v>-595.706</c:v>
                </c:pt>
                <c:pt idx="8">
                  <c:v>-6281.869</c:v>
                </c:pt>
                <c:pt idx="9">
                  <c:v>-44.611</c:v>
                </c:pt>
                <c:pt idx="10">
                  <c:v>-1707.207</c:v>
                </c:pt>
                <c:pt idx="11">
                  <c:v>27.549</c:v>
                </c:pt>
                <c:pt idx="12">
                  <c:v>634.746</c:v>
                </c:pt>
                <c:pt idx="13">
                  <c:v>1044.671</c:v>
                </c:pt>
                <c:pt idx="14">
                  <c:v>-546.792</c:v>
                </c:pt>
                <c:pt idx="15">
                  <c:v>1777.844</c:v>
                </c:pt>
                <c:pt idx="16">
                  <c:v>-343.241</c:v>
                </c:pt>
                <c:pt idx="17">
                  <c:v>918.192</c:v>
                </c:pt>
                <c:pt idx="18">
                  <c:v>1529.049</c:v>
                </c:pt>
                <c:pt idx="19">
                  <c:v>198.209</c:v>
                </c:pt>
                <c:pt idx="20">
                  <c:v>1578.88</c:v>
                </c:pt>
                <c:pt idx="21">
                  <c:v>-262.4</c:v>
                </c:pt>
                <c:pt idx="22">
                  <c:v>404.653</c:v>
                </c:pt>
                <c:pt idx="23">
                  <c:v>2030.401</c:v>
                </c:pt>
                <c:pt idx="24">
                  <c:v>-267.932</c:v>
                </c:pt>
                <c:pt idx="25">
                  <c:v>-174.272</c:v>
                </c:pt>
                <c:pt idx="26">
                  <c:v>-259.29</c:v>
                </c:pt>
                <c:pt idx="27">
                  <c:v>155.904</c:v>
                </c:pt>
                <c:pt idx="28">
                  <c:v>10.329</c:v>
                </c:pt>
                <c:pt idx="29">
                  <c:v>-1035.151</c:v>
                </c:pt>
                <c:pt idx="30">
                  <c:v>131.955</c:v>
                </c:pt>
                <c:pt idx="31">
                  <c:v>-519.455</c:v>
                </c:pt>
                <c:pt idx="32">
                  <c:v>927.493</c:v>
                </c:pt>
                <c:pt idx="33">
                  <c:v>278.897</c:v>
                </c:pt>
                <c:pt idx="34">
                  <c:v>-324.249</c:v>
                </c:pt>
                <c:pt idx="35">
                  <c:v>131.147</c:v>
                </c:pt>
                <c:pt idx="36">
                  <c:v>649.428</c:v>
                </c:pt>
                <c:pt idx="37">
                  <c:v>-1177.383</c:v>
                </c:pt>
                <c:pt idx="38">
                  <c:v>330.499</c:v>
                </c:pt>
                <c:pt idx="39">
                  <c:v>237.216</c:v>
                </c:pt>
                <c:pt idx="40">
                  <c:v>-413.713</c:v>
                </c:pt>
                <c:pt idx="41">
                  <c:v>-398.024</c:v>
                </c:pt>
                <c:pt idx="42">
                  <c:v>-39.333</c:v>
                </c:pt>
                <c:pt idx="43">
                  <c:v>312.679</c:v>
                </c:pt>
                <c:pt idx="44">
                  <c:v>209.436</c:v>
                </c:pt>
                <c:pt idx="45">
                  <c:v>-301.617</c:v>
                </c:pt>
                <c:pt idx="46">
                  <c:v>111.378</c:v>
                </c:pt>
                <c:pt idx="47">
                  <c:v>349.385</c:v>
                </c:pt>
                <c:pt idx="48">
                  <c:v>51.354</c:v>
                </c:pt>
                <c:pt idx="49">
                  <c:v>32.035</c:v>
                </c:pt>
                <c:pt idx="50">
                  <c:v>-49.485</c:v>
                </c:pt>
                <c:pt idx="51">
                  <c:v>34.54</c:v>
                </c:pt>
                <c:pt idx="52">
                  <c:v>-444.586</c:v>
                </c:pt>
                <c:pt idx="53">
                  <c:v>-269.704</c:v>
                </c:pt>
                <c:pt idx="54">
                  <c:v>-416.871</c:v>
                </c:pt>
                <c:pt idx="55">
                  <c:v>-1174.327</c:v>
                </c:pt>
                <c:pt idx="56">
                  <c:v>393.687</c:v>
                </c:pt>
                <c:pt idx="57">
                  <c:v>-166.299</c:v>
                </c:pt>
                <c:pt idx="58">
                  <c:v>181.651</c:v>
                </c:pt>
                <c:pt idx="59">
                  <c:v>-140.019</c:v>
                </c:pt>
                <c:pt idx="60">
                  <c:v>277.883</c:v>
                </c:pt>
                <c:pt idx="61">
                  <c:v>-313.999</c:v>
                </c:pt>
                <c:pt idx="62">
                  <c:v>-276.743</c:v>
                </c:pt>
                <c:pt idx="63">
                  <c:v>-419.461</c:v>
                </c:pt>
                <c:pt idx="64">
                  <c:v>245.388</c:v>
                </c:pt>
                <c:pt idx="65">
                  <c:v>-152.12</c:v>
                </c:pt>
                <c:pt idx="66">
                  <c:v>-265.527</c:v>
                </c:pt>
                <c:pt idx="67">
                  <c:v>-492.586</c:v>
                </c:pt>
                <c:pt idx="68">
                  <c:v>19.552</c:v>
                </c:pt>
                <c:pt idx="69">
                  <c:v>-402.571</c:v>
                </c:pt>
                <c:pt idx="70">
                  <c:v>-217.343</c:v>
                </c:pt>
                <c:pt idx="71">
                  <c:v>151.613</c:v>
                </c:pt>
                <c:pt idx="72">
                  <c:v>170.042</c:v>
                </c:pt>
                <c:pt idx="73">
                  <c:v>176.655</c:v>
                </c:pt>
                <c:pt idx="74">
                  <c:v>450.645</c:v>
                </c:pt>
                <c:pt idx="75">
                  <c:v>-414.707</c:v>
                </c:pt>
                <c:pt idx="76">
                  <c:v>-493.7</c:v>
                </c:pt>
                <c:pt idx="77">
                  <c:v>37.487</c:v>
                </c:pt>
                <c:pt idx="78">
                  <c:v>1206.935</c:v>
                </c:pt>
                <c:pt idx="79">
                  <c:v>1548.124</c:v>
                </c:pt>
                <c:pt idx="80">
                  <c:v>-588.067</c:v>
                </c:pt>
                <c:pt idx="81">
                  <c:v>307.183</c:v>
                </c:pt>
                <c:pt idx="82">
                  <c:v>773.383</c:v>
                </c:pt>
                <c:pt idx="83">
                  <c:v>-1163.676</c:v>
                </c:pt>
                <c:pt idx="84">
                  <c:v>-481.454</c:v>
                </c:pt>
                <c:pt idx="85">
                  <c:v>543.856</c:v>
                </c:pt>
                <c:pt idx="86">
                  <c:v>325.347</c:v>
                </c:pt>
                <c:pt idx="87">
                  <c:v>26.728</c:v>
                </c:pt>
                <c:pt idx="88">
                  <c:v>-1074.863</c:v>
                </c:pt>
                <c:pt idx="89">
                  <c:v>-349.919</c:v>
                </c:pt>
                <c:pt idx="90">
                  <c:v>-249.331</c:v>
                </c:pt>
                <c:pt idx="91">
                  <c:v>174.995</c:v>
                </c:pt>
                <c:pt idx="92">
                  <c:v>413.945</c:v>
                </c:pt>
                <c:pt idx="93">
                  <c:v>-111.77</c:v>
                </c:pt>
                <c:pt idx="94">
                  <c:v>152.869</c:v>
                </c:pt>
                <c:pt idx="95">
                  <c:v>35.911</c:v>
                </c:pt>
                <c:pt idx="96">
                  <c:v>567.32</c:v>
                </c:pt>
                <c:pt idx="97">
                  <c:v>-391.955</c:v>
                </c:pt>
              </c:numCache>
            </c:numRef>
          </c:val>
        </c:ser>
        <c:gapWidth val="150"/>
        <c:overlap val="0"/>
        <c:axId val="79324956"/>
        <c:axId val="70014164"/>
      </c:barChart>
      <c:catAx>
        <c:axId val="79324956"/>
        <c:scaling>
          <c:orientation val="minMax"/>
        </c:scaling>
        <c:delete val="0"/>
        <c:axPos val="b"/>
        <c:numFmt formatCode="m/d" sourceLinked="0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 rot="-2700000"/>
          <a:lstStyle/>
          <a:p>
            <a:pPr>
              <a:defRPr b="0" sz="42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70014164"/>
        <c:crossesAt val="0"/>
        <c:auto val="1"/>
        <c:lblAlgn val="ctr"/>
        <c:lblOffset val="100"/>
        <c:noMultiLvlLbl val="0"/>
      </c:catAx>
      <c:valAx>
        <c:axId val="70014164"/>
        <c:scaling>
          <c:orientation val="minMax"/>
          <c:max val="4000"/>
          <c:min val="-800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42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79324956"/>
        <c:crossesAt val="1"/>
        <c:crossBetween val="midCat"/>
        <c:majorUnit val="2000"/>
        <c:minorUnit val="2000"/>
      </c:valAx>
      <c:spPr>
        <a:noFill/>
        <a:ln w="12600">
          <a:noFill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700" strike="noStrike" u="none">
                <a:solidFill>
                  <a:srgbClr val="000000"/>
                </a:solidFill>
                <a:uFillTx/>
                <a:latin typeface="Times New Roman"/>
              </a:rPr>
              <a:t>5-Day MTM ($000's)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tx>
            <c:strRef>
              <c:f>"Reg 5day"</c:f>
              <c:strCache>
                <c:ptCount val="1"/>
                <c:pt idx="0">
                  <c:v>Reg 5day</c:v>
                </c:pt>
              </c:strCache>
            </c:strRef>
          </c:tx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REG!$N$8:$N$105</c:f>
              <c:strCache>
                <c:ptCount val="98"/>
                <c:pt idx="0">
                  <c:v>37104</c:v>
                </c:pt>
                <c:pt idx="1">
                  <c:v>37105</c:v>
                </c:pt>
                <c:pt idx="2">
                  <c:v>37106</c:v>
                </c:pt>
                <c:pt idx="3">
                  <c:v>37109</c:v>
                </c:pt>
                <c:pt idx="4">
                  <c:v>37110</c:v>
                </c:pt>
                <c:pt idx="5">
                  <c:v>37111</c:v>
                </c:pt>
                <c:pt idx="6">
                  <c:v>37112</c:v>
                </c:pt>
                <c:pt idx="7">
                  <c:v>37113</c:v>
                </c:pt>
                <c:pt idx="8">
                  <c:v>37116</c:v>
                </c:pt>
                <c:pt idx="9">
                  <c:v>37117</c:v>
                </c:pt>
                <c:pt idx="10">
                  <c:v>37118</c:v>
                </c:pt>
                <c:pt idx="11">
                  <c:v>37119</c:v>
                </c:pt>
                <c:pt idx="12">
                  <c:v>37120</c:v>
                </c:pt>
                <c:pt idx="13">
                  <c:v>37123</c:v>
                </c:pt>
                <c:pt idx="14">
                  <c:v>37124</c:v>
                </c:pt>
                <c:pt idx="15">
                  <c:v>37125</c:v>
                </c:pt>
                <c:pt idx="16">
                  <c:v>37126</c:v>
                </c:pt>
                <c:pt idx="17">
                  <c:v>37127</c:v>
                </c:pt>
                <c:pt idx="18">
                  <c:v>37130</c:v>
                </c:pt>
                <c:pt idx="19">
                  <c:v>37131</c:v>
                </c:pt>
                <c:pt idx="20">
                  <c:v>37132</c:v>
                </c:pt>
                <c:pt idx="21">
                  <c:v>37133</c:v>
                </c:pt>
                <c:pt idx="22">
                  <c:v>37134</c:v>
                </c:pt>
                <c:pt idx="23">
                  <c:v>37138</c:v>
                </c:pt>
                <c:pt idx="24">
                  <c:v>37139</c:v>
                </c:pt>
                <c:pt idx="25">
                  <c:v>37140</c:v>
                </c:pt>
                <c:pt idx="26">
                  <c:v>37141</c:v>
                </c:pt>
                <c:pt idx="27">
                  <c:v>37144</c:v>
                </c:pt>
                <c:pt idx="28">
                  <c:v>37146</c:v>
                </c:pt>
                <c:pt idx="29">
                  <c:v>37147</c:v>
                </c:pt>
                <c:pt idx="30">
                  <c:v>37148</c:v>
                </c:pt>
                <c:pt idx="31">
                  <c:v>37151</c:v>
                </c:pt>
                <c:pt idx="32">
                  <c:v>37152</c:v>
                </c:pt>
                <c:pt idx="33">
                  <c:v>37153</c:v>
                </c:pt>
                <c:pt idx="34">
                  <c:v>37154</c:v>
                </c:pt>
                <c:pt idx="35">
                  <c:v>37155</c:v>
                </c:pt>
                <c:pt idx="36">
                  <c:v>37158</c:v>
                </c:pt>
                <c:pt idx="37">
                  <c:v>37159</c:v>
                </c:pt>
                <c:pt idx="38">
                  <c:v>37160</c:v>
                </c:pt>
                <c:pt idx="39">
                  <c:v>37161</c:v>
                </c:pt>
                <c:pt idx="40">
                  <c:v>37162</c:v>
                </c:pt>
                <c:pt idx="41">
                  <c:v>37165</c:v>
                </c:pt>
                <c:pt idx="42">
                  <c:v>37166</c:v>
                </c:pt>
                <c:pt idx="43">
                  <c:v>37167</c:v>
                </c:pt>
                <c:pt idx="44">
                  <c:v>37168</c:v>
                </c:pt>
                <c:pt idx="45">
                  <c:v>37169</c:v>
                </c:pt>
                <c:pt idx="46">
                  <c:v>37172</c:v>
                </c:pt>
                <c:pt idx="47">
                  <c:v>37173</c:v>
                </c:pt>
                <c:pt idx="48">
                  <c:v>37174</c:v>
                </c:pt>
                <c:pt idx="49">
                  <c:v>37175</c:v>
                </c:pt>
                <c:pt idx="50">
                  <c:v>37176</c:v>
                </c:pt>
                <c:pt idx="51">
                  <c:v>37179</c:v>
                </c:pt>
                <c:pt idx="52">
                  <c:v>37180</c:v>
                </c:pt>
                <c:pt idx="53">
                  <c:v>37181</c:v>
                </c:pt>
                <c:pt idx="54">
                  <c:v>37182</c:v>
                </c:pt>
                <c:pt idx="55">
                  <c:v>37183</c:v>
                </c:pt>
                <c:pt idx="56">
                  <c:v>37186</c:v>
                </c:pt>
                <c:pt idx="57">
                  <c:v>37187</c:v>
                </c:pt>
                <c:pt idx="58">
                  <c:v>37188</c:v>
                </c:pt>
                <c:pt idx="59">
                  <c:v>37189</c:v>
                </c:pt>
                <c:pt idx="60">
                  <c:v>37190</c:v>
                </c:pt>
                <c:pt idx="61">
                  <c:v>37193</c:v>
                </c:pt>
                <c:pt idx="62">
                  <c:v>37194</c:v>
                </c:pt>
                <c:pt idx="63">
                  <c:v>37195</c:v>
                </c:pt>
                <c:pt idx="64">
                  <c:v>37196</c:v>
                </c:pt>
                <c:pt idx="65">
                  <c:v>37197</c:v>
                </c:pt>
                <c:pt idx="66">
                  <c:v>37200</c:v>
                </c:pt>
                <c:pt idx="67">
                  <c:v>37201</c:v>
                </c:pt>
                <c:pt idx="68">
                  <c:v>37202</c:v>
                </c:pt>
                <c:pt idx="69">
                  <c:v>37203</c:v>
                </c:pt>
                <c:pt idx="70">
                  <c:v>37204</c:v>
                </c:pt>
                <c:pt idx="71">
                  <c:v>37207</c:v>
                </c:pt>
                <c:pt idx="72">
                  <c:v>37208</c:v>
                </c:pt>
                <c:pt idx="73">
                  <c:v>37209</c:v>
                </c:pt>
                <c:pt idx="74">
                  <c:v>37210</c:v>
                </c:pt>
                <c:pt idx="75">
                  <c:v>37211</c:v>
                </c:pt>
                <c:pt idx="76">
                  <c:v>37214</c:v>
                </c:pt>
                <c:pt idx="77">
                  <c:v>37215</c:v>
                </c:pt>
                <c:pt idx="78">
                  <c:v>37216</c:v>
                </c:pt>
                <c:pt idx="79">
                  <c:v>37221</c:v>
                </c:pt>
                <c:pt idx="80">
                  <c:v>37222</c:v>
                </c:pt>
                <c:pt idx="81">
                  <c:v>37223</c:v>
                </c:pt>
                <c:pt idx="82">
                  <c:v>37224</c:v>
                </c:pt>
                <c:pt idx="83">
                  <c:v>37225</c:v>
                </c:pt>
                <c:pt idx="84">
                  <c:v>37228</c:v>
                </c:pt>
                <c:pt idx="85">
                  <c:v>37229</c:v>
                </c:pt>
                <c:pt idx="86">
                  <c:v>37230</c:v>
                </c:pt>
                <c:pt idx="87">
                  <c:v>37231</c:v>
                </c:pt>
                <c:pt idx="88">
                  <c:v>37232</c:v>
                </c:pt>
                <c:pt idx="89">
                  <c:v>37235</c:v>
                </c:pt>
                <c:pt idx="90">
                  <c:v>37236</c:v>
                </c:pt>
                <c:pt idx="91">
                  <c:v>37237</c:v>
                </c:pt>
                <c:pt idx="92">
                  <c:v>37238</c:v>
                </c:pt>
                <c:pt idx="93">
                  <c:v>37239</c:v>
                </c:pt>
                <c:pt idx="94">
                  <c:v>37242</c:v>
                </c:pt>
                <c:pt idx="95">
                  <c:v>37243</c:v>
                </c:pt>
                <c:pt idx="96">
                  <c:v>37244</c:v>
                </c:pt>
                <c:pt idx="97">
                  <c:v>37245</c:v>
                </c:pt>
              </c:strCache>
            </c:strRef>
          </c:cat>
          <c:val>
            <c:numRef>
              <c:f>REG!$P$8:$P$105</c:f>
              <c:numCache>
                <c:formatCode>#,##0</c:formatCode>
                <c:ptCount val="98"/>
                <c:pt idx="0">
                  <c:v>3894</c:v>
                </c:pt>
                <c:pt idx="1">
                  <c:v>1865</c:v>
                </c:pt>
                <c:pt idx="2">
                  <c:v>2117</c:v>
                </c:pt>
                <c:pt idx="3">
                  <c:v>922</c:v>
                </c:pt>
                <c:pt idx="4">
                  <c:v>1322.765</c:v>
                </c:pt>
                <c:pt idx="5">
                  <c:v>-752.208</c:v>
                </c:pt>
                <c:pt idx="6">
                  <c:v>1603.416</c:v>
                </c:pt>
                <c:pt idx="7">
                  <c:v>-268.145</c:v>
                </c:pt>
                <c:pt idx="8">
                  <c:v>-4226.157</c:v>
                </c:pt>
                <c:pt idx="9">
                  <c:v>-4579.216</c:v>
                </c:pt>
                <c:pt idx="10">
                  <c:v>-7469.858</c:v>
                </c:pt>
                <c:pt idx="11">
                  <c:v>-8601.844</c:v>
                </c:pt>
                <c:pt idx="12">
                  <c:v>-7371.392</c:v>
                </c:pt>
                <c:pt idx="13">
                  <c:v>-44.8520000000001</c:v>
                </c:pt>
                <c:pt idx="14">
                  <c:v>-547.033</c:v>
                </c:pt>
                <c:pt idx="15">
                  <c:v>2938.018</c:v>
                </c:pt>
                <c:pt idx="16">
                  <c:v>2567.228</c:v>
                </c:pt>
                <c:pt idx="17">
                  <c:v>2850.674</c:v>
                </c:pt>
                <c:pt idx="18">
                  <c:v>3335.052</c:v>
                </c:pt>
                <c:pt idx="19">
                  <c:v>4080.053</c:v>
                </c:pt>
                <c:pt idx="20">
                  <c:v>3881.089</c:v>
                </c:pt>
                <c:pt idx="21">
                  <c:v>3961.93</c:v>
                </c:pt>
                <c:pt idx="22">
                  <c:v>3448.391</c:v>
                </c:pt>
                <c:pt idx="23">
                  <c:v>3949.743</c:v>
                </c:pt>
                <c:pt idx="24">
                  <c:v>3483.602</c:v>
                </c:pt>
                <c:pt idx="25">
                  <c:v>1730.45</c:v>
                </c:pt>
                <c:pt idx="26">
                  <c:v>1733.56</c:v>
                </c:pt>
                <c:pt idx="27">
                  <c:v>1484.811</c:v>
                </c:pt>
                <c:pt idx="28">
                  <c:v>-535.261</c:v>
                </c:pt>
                <c:pt idx="29">
                  <c:v>-1302.48</c:v>
                </c:pt>
                <c:pt idx="30">
                  <c:v>-996.253</c:v>
                </c:pt>
                <c:pt idx="31">
                  <c:v>-1256.418</c:v>
                </c:pt>
                <c:pt idx="32">
                  <c:v>-484.829</c:v>
                </c:pt>
                <c:pt idx="33">
                  <c:v>-216.261</c:v>
                </c:pt>
                <c:pt idx="34">
                  <c:v>494.641</c:v>
                </c:pt>
                <c:pt idx="35">
                  <c:v>493.833</c:v>
                </c:pt>
                <c:pt idx="36">
                  <c:v>1662.716</c:v>
                </c:pt>
                <c:pt idx="37">
                  <c:v>-442.16</c:v>
                </c:pt>
                <c:pt idx="38">
                  <c:v>-390.558</c:v>
                </c:pt>
                <c:pt idx="39">
                  <c:v>170.907</c:v>
                </c:pt>
                <c:pt idx="40">
                  <c:v>-373.953</c:v>
                </c:pt>
                <c:pt idx="41">
                  <c:v>-1421.405</c:v>
                </c:pt>
                <c:pt idx="42">
                  <c:v>-283.355</c:v>
                </c:pt>
                <c:pt idx="43">
                  <c:v>-301.175</c:v>
                </c:pt>
                <c:pt idx="44">
                  <c:v>-328.955</c:v>
                </c:pt>
                <c:pt idx="45">
                  <c:v>-216.859</c:v>
                </c:pt>
                <c:pt idx="46">
                  <c:v>292.543</c:v>
                </c:pt>
                <c:pt idx="47">
                  <c:v>681.261</c:v>
                </c:pt>
                <c:pt idx="48">
                  <c:v>419.936</c:v>
                </c:pt>
                <c:pt idx="49">
                  <c:v>242.535</c:v>
                </c:pt>
                <c:pt idx="50">
                  <c:v>494.667</c:v>
                </c:pt>
                <c:pt idx="51">
                  <c:v>417.829</c:v>
                </c:pt>
                <c:pt idx="52">
                  <c:v>-376.142</c:v>
                </c:pt>
                <c:pt idx="53">
                  <c:v>-697.2</c:v>
                </c:pt>
                <c:pt idx="54">
                  <c:v>-1146.106</c:v>
                </c:pt>
                <c:pt idx="55">
                  <c:v>-2270.948</c:v>
                </c:pt>
                <c:pt idx="56">
                  <c:v>-1911.801</c:v>
                </c:pt>
                <c:pt idx="57">
                  <c:v>-1633.514</c:v>
                </c:pt>
                <c:pt idx="58">
                  <c:v>-1182.159</c:v>
                </c:pt>
                <c:pt idx="59">
                  <c:v>-905.307</c:v>
                </c:pt>
                <c:pt idx="60">
                  <c:v>546.903</c:v>
                </c:pt>
                <c:pt idx="61">
                  <c:v>-160.783</c:v>
                </c:pt>
                <c:pt idx="62">
                  <c:v>-271.227</c:v>
                </c:pt>
                <c:pt idx="63">
                  <c:v>-872.339</c:v>
                </c:pt>
                <c:pt idx="64">
                  <c:v>-486.932</c:v>
                </c:pt>
                <c:pt idx="65">
                  <c:v>-916.935</c:v>
                </c:pt>
                <c:pt idx="66">
                  <c:v>-868.463</c:v>
                </c:pt>
                <c:pt idx="67">
                  <c:v>-1084.306</c:v>
                </c:pt>
                <c:pt idx="68">
                  <c:v>-645.293</c:v>
                </c:pt>
                <c:pt idx="69">
                  <c:v>-1293.252</c:v>
                </c:pt>
                <c:pt idx="70">
                  <c:v>-1358.475</c:v>
                </c:pt>
                <c:pt idx="71">
                  <c:v>-941.335</c:v>
                </c:pt>
                <c:pt idx="72">
                  <c:v>-278.707</c:v>
                </c:pt>
                <c:pt idx="73">
                  <c:v>-121.604</c:v>
                </c:pt>
                <c:pt idx="74">
                  <c:v>731.612</c:v>
                </c:pt>
                <c:pt idx="75">
                  <c:v>534.248</c:v>
                </c:pt>
                <c:pt idx="76">
                  <c:v>-111.065</c:v>
                </c:pt>
                <c:pt idx="77">
                  <c:v>-243.62</c:v>
                </c:pt>
                <c:pt idx="78">
                  <c:v>786.66</c:v>
                </c:pt>
                <c:pt idx="79">
                  <c:v>1884.139</c:v>
                </c:pt>
                <c:pt idx="80">
                  <c:v>1710.779</c:v>
                </c:pt>
                <c:pt idx="81">
                  <c:v>2511.662</c:v>
                </c:pt>
                <c:pt idx="82">
                  <c:v>3247.558</c:v>
                </c:pt>
                <c:pt idx="83">
                  <c:v>876.947</c:v>
                </c:pt>
                <c:pt idx="84">
                  <c:v>-1152.631</c:v>
                </c:pt>
                <c:pt idx="85">
                  <c:v>-20.7079999999999</c:v>
                </c:pt>
                <c:pt idx="86">
                  <c:v>-2.54399999999993</c:v>
                </c:pt>
                <c:pt idx="87">
                  <c:v>-749.199</c:v>
                </c:pt>
                <c:pt idx="88">
                  <c:v>-660.386</c:v>
                </c:pt>
                <c:pt idx="89">
                  <c:v>-528.851</c:v>
                </c:pt>
                <c:pt idx="90">
                  <c:v>-1322.038</c:v>
                </c:pt>
                <c:pt idx="91">
                  <c:v>-1472.39</c:v>
                </c:pt>
                <c:pt idx="92">
                  <c:v>-1085.173</c:v>
                </c:pt>
                <c:pt idx="93">
                  <c:v>-122.08</c:v>
                </c:pt>
                <c:pt idx="94">
                  <c:v>380.708</c:v>
                </c:pt>
                <c:pt idx="95">
                  <c:v>665.95</c:v>
                </c:pt>
                <c:pt idx="96">
                  <c:v>1058.275</c:v>
                </c:pt>
                <c:pt idx="97">
                  <c:v>252.375</c:v>
                </c:pt>
              </c:numCache>
            </c:numRef>
          </c:val>
        </c:ser>
        <c:gapWidth val="150"/>
        <c:overlap val="0"/>
        <c:axId val="7892308"/>
        <c:axId val="55272401"/>
      </c:barChart>
      <c:catAx>
        <c:axId val="7892308"/>
        <c:scaling>
          <c:orientation val="minMax"/>
        </c:scaling>
        <c:delete val="0"/>
        <c:axPos val="b"/>
        <c:numFmt formatCode="m/d" sourceLinked="0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 rot="-2700000"/>
          <a:lstStyle/>
          <a:p>
            <a:pPr>
              <a:defRPr b="0" sz="42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55272401"/>
        <c:crossesAt val="0"/>
        <c:auto val="1"/>
        <c:lblAlgn val="ctr"/>
        <c:lblOffset val="100"/>
        <c:noMultiLvlLbl val="0"/>
      </c:catAx>
      <c:valAx>
        <c:axId val="55272401"/>
        <c:scaling>
          <c:orientation val="minMax"/>
          <c:max val="6000"/>
          <c:min val="-1000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42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7892308"/>
        <c:crossesAt val="1"/>
        <c:crossBetween val="midCat"/>
        <c:majorUnit val="2000"/>
        <c:minorUnit val="2000"/>
      </c:valAx>
      <c:spPr>
        <a:noFill/>
        <a:ln w="12600">
          <a:noFill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750" strike="noStrike" u="none">
                <a:solidFill>
                  <a:srgbClr val="000000"/>
                </a:solidFill>
                <a:uFillTx/>
                <a:latin typeface="Times New Roman"/>
              </a:rPr>
              <a:t>Value at Risk (w/o PCA) ($000's)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tx>
            <c:strRef>
              <c:f>"Reg Var"</c:f>
              <c:strCache>
                <c:ptCount val="1"/>
                <c:pt idx="0">
                  <c:v>Reg Var</c:v>
                </c:pt>
              </c:strCache>
            </c:strRef>
          </c:tx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REG!$N$9:$N$105</c:f>
              <c:strCache>
                <c:ptCount val="97"/>
                <c:pt idx="0">
                  <c:v>37105</c:v>
                </c:pt>
                <c:pt idx="1">
                  <c:v>37106</c:v>
                </c:pt>
                <c:pt idx="2">
                  <c:v>37109</c:v>
                </c:pt>
                <c:pt idx="3">
                  <c:v>37110</c:v>
                </c:pt>
                <c:pt idx="4">
                  <c:v>37111</c:v>
                </c:pt>
                <c:pt idx="5">
                  <c:v>37112</c:v>
                </c:pt>
                <c:pt idx="6">
                  <c:v>37113</c:v>
                </c:pt>
                <c:pt idx="7">
                  <c:v>37116</c:v>
                </c:pt>
                <c:pt idx="8">
                  <c:v>37117</c:v>
                </c:pt>
                <c:pt idx="9">
                  <c:v>37118</c:v>
                </c:pt>
                <c:pt idx="10">
                  <c:v>37119</c:v>
                </c:pt>
                <c:pt idx="11">
                  <c:v>37120</c:v>
                </c:pt>
                <c:pt idx="12">
                  <c:v>37123</c:v>
                </c:pt>
                <c:pt idx="13">
                  <c:v>37124</c:v>
                </c:pt>
                <c:pt idx="14">
                  <c:v>37125</c:v>
                </c:pt>
                <c:pt idx="15">
                  <c:v>37126</c:v>
                </c:pt>
                <c:pt idx="16">
                  <c:v>37127</c:v>
                </c:pt>
                <c:pt idx="17">
                  <c:v>37130</c:v>
                </c:pt>
                <c:pt idx="18">
                  <c:v>37131</c:v>
                </c:pt>
                <c:pt idx="19">
                  <c:v>37132</c:v>
                </c:pt>
                <c:pt idx="20">
                  <c:v>37133</c:v>
                </c:pt>
                <c:pt idx="21">
                  <c:v>37134</c:v>
                </c:pt>
                <c:pt idx="22">
                  <c:v>37138</c:v>
                </c:pt>
                <c:pt idx="23">
                  <c:v>37139</c:v>
                </c:pt>
                <c:pt idx="24">
                  <c:v>37140</c:v>
                </c:pt>
                <c:pt idx="25">
                  <c:v>37141</c:v>
                </c:pt>
                <c:pt idx="26">
                  <c:v>37144</c:v>
                </c:pt>
                <c:pt idx="27">
                  <c:v>37146</c:v>
                </c:pt>
                <c:pt idx="28">
                  <c:v>37147</c:v>
                </c:pt>
                <c:pt idx="29">
                  <c:v>37148</c:v>
                </c:pt>
                <c:pt idx="30">
                  <c:v>37151</c:v>
                </c:pt>
                <c:pt idx="31">
                  <c:v>37152</c:v>
                </c:pt>
                <c:pt idx="32">
                  <c:v>37153</c:v>
                </c:pt>
                <c:pt idx="33">
                  <c:v>37154</c:v>
                </c:pt>
                <c:pt idx="34">
                  <c:v>37155</c:v>
                </c:pt>
                <c:pt idx="35">
                  <c:v>37158</c:v>
                </c:pt>
                <c:pt idx="36">
                  <c:v>37159</c:v>
                </c:pt>
                <c:pt idx="37">
                  <c:v>37160</c:v>
                </c:pt>
                <c:pt idx="38">
                  <c:v>37161</c:v>
                </c:pt>
                <c:pt idx="39">
                  <c:v>37162</c:v>
                </c:pt>
                <c:pt idx="40">
                  <c:v>37165</c:v>
                </c:pt>
                <c:pt idx="41">
                  <c:v>37166</c:v>
                </c:pt>
                <c:pt idx="42">
                  <c:v>37167</c:v>
                </c:pt>
                <c:pt idx="43">
                  <c:v>37168</c:v>
                </c:pt>
                <c:pt idx="44">
                  <c:v>37169</c:v>
                </c:pt>
                <c:pt idx="45">
                  <c:v>37172</c:v>
                </c:pt>
                <c:pt idx="46">
                  <c:v>37173</c:v>
                </c:pt>
                <c:pt idx="47">
                  <c:v>37174</c:v>
                </c:pt>
                <c:pt idx="48">
                  <c:v>37175</c:v>
                </c:pt>
                <c:pt idx="49">
                  <c:v>37176</c:v>
                </c:pt>
                <c:pt idx="50">
                  <c:v>37179</c:v>
                </c:pt>
                <c:pt idx="51">
                  <c:v>37180</c:v>
                </c:pt>
                <c:pt idx="52">
                  <c:v>37181</c:v>
                </c:pt>
                <c:pt idx="53">
                  <c:v>37182</c:v>
                </c:pt>
                <c:pt idx="54">
                  <c:v>37183</c:v>
                </c:pt>
                <c:pt idx="55">
                  <c:v>37186</c:v>
                </c:pt>
                <c:pt idx="56">
                  <c:v>37187</c:v>
                </c:pt>
                <c:pt idx="57">
                  <c:v>37188</c:v>
                </c:pt>
                <c:pt idx="58">
                  <c:v>37189</c:v>
                </c:pt>
                <c:pt idx="59">
                  <c:v>37190</c:v>
                </c:pt>
                <c:pt idx="60">
                  <c:v>37193</c:v>
                </c:pt>
                <c:pt idx="61">
                  <c:v>37194</c:v>
                </c:pt>
                <c:pt idx="62">
                  <c:v>37195</c:v>
                </c:pt>
                <c:pt idx="63">
                  <c:v>37196</c:v>
                </c:pt>
                <c:pt idx="64">
                  <c:v>37197</c:v>
                </c:pt>
                <c:pt idx="65">
                  <c:v>37200</c:v>
                </c:pt>
                <c:pt idx="66">
                  <c:v>37201</c:v>
                </c:pt>
                <c:pt idx="67">
                  <c:v>37202</c:v>
                </c:pt>
                <c:pt idx="68">
                  <c:v>37203</c:v>
                </c:pt>
                <c:pt idx="69">
                  <c:v>37204</c:v>
                </c:pt>
                <c:pt idx="70">
                  <c:v>37207</c:v>
                </c:pt>
                <c:pt idx="71">
                  <c:v>37208</c:v>
                </c:pt>
                <c:pt idx="72">
                  <c:v>37209</c:v>
                </c:pt>
                <c:pt idx="73">
                  <c:v>37210</c:v>
                </c:pt>
                <c:pt idx="74">
                  <c:v>37211</c:v>
                </c:pt>
                <c:pt idx="75">
                  <c:v>37214</c:v>
                </c:pt>
                <c:pt idx="76">
                  <c:v>37215</c:v>
                </c:pt>
                <c:pt idx="77">
                  <c:v>37216</c:v>
                </c:pt>
                <c:pt idx="78">
                  <c:v>37221</c:v>
                </c:pt>
                <c:pt idx="79">
                  <c:v>37222</c:v>
                </c:pt>
                <c:pt idx="80">
                  <c:v>37223</c:v>
                </c:pt>
                <c:pt idx="81">
                  <c:v>37224</c:v>
                </c:pt>
                <c:pt idx="82">
                  <c:v>37225</c:v>
                </c:pt>
                <c:pt idx="83">
                  <c:v>37228</c:v>
                </c:pt>
                <c:pt idx="84">
                  <c:v>37229</c:v>
                </c:pt>
                <c:pt idx="85">
                  <c:v>37230</c:v>
                </c:pt>
                <c:pt idx="86">
                  <c:v>37231</c:v>
                </c:pt>
                <c:pt idx="87">
                  <c:v>37232</c:v>
                </c:pt>
                <c:pt idx="88">
                  <c:v>37235</c:v>
                </c:pt>
                <c:pt idx="89">
                  <c:v>37236</c:v>
                </c:pt>
                <c:pt idx="90">
                  <c:v>37237</c:v>
                </c:pt>
                <c:pt idx="91">
                  <c:v>37238</c:v>
                </c:pt>
                <c:pt idx="92">
                  <c:v>37239</c:v>
                </c:pt>
                <c:pt idx="93">
                  <c:v>37242</c:v>
                </c:pt>
                <c:pt idx="94">
                  <c:v>37243</c:v>
                </c:pt>
                <c:pt idx="95">
                  <c:v>37244</c:v>
                </c:pt>
                <c:pt idx="96">
                  <c:v>37245</c:v>
                </c:pt>
              </c:strCache>
            </c:strRef>
          </c:cat>
          <c:val>
            <c:numRef>
              <c:f>REG!$Q$9:$Q$105</c:f>
              <c:numCache>
                <c:formatCode>#,##0</c:formatCode>
                <c:ptCount val="97"/>
                <c:pt idx="0">
                  <c:v>2346.369</c:v>
                </c:pt>
                <c:pt idx="1">
                  <c:v>2188.87</c:v>
                </c:pt>
                <c:pt idx="2">
                  <c:v>2225.325</c:v>
                </c:pt>
                <c:pt idx="3">
                  <c:v>2124.985</c:v>
                </c:pt>
                <c:pt idx="4">
                  <c:v>2145.674</c:v>
                </c:pt>
                <c:pt idx="5">
                  <c:v>2094.985</c:v>
                </c:pt>
                <c:pt idx="6">
                  <c:v>2079.287</c:v>
                </c:pt>
                <c:pt idx="7">
                  <c:v>1611.819</c:v>
                </c:pt>
                <c:pt idx="8">
                  <c:v>1644.596</c:v>
                </c:pt>
                <c:pt idx="9">
                  <c:v>1777.097</c:v>
                </c:pt>
                <c:pt idx="10">
                  <c:v>1743.795</c:v>
                </c:pt>
                <c:pt idx="11">
                  <c:v>1716.027</c:v>
                </c:pt>
                <c:pt idx="12">
                  <c:v>1664.305</c:v>
                </c:pt>
                <c:pt idx="13">
                  <c:v>1874.522</c:v>
                </c:pt>
                <c:pt idx="14">
                  <c:v>1748.801</c:v>
                </c:pt>
                <c:pt idx="15">
                  <c:v>1821.611</c:v>
                </c:pt>
                <c:pt idx="16">
                  <c:v>1776.291</c:v>
                </c:pt>
                <c:pt idx="17">
                  <c:v>1688.411</c:v>
                </c:pt>
                <c:pt idx="18">
                  <c:v>1648.123</c:v>
                </c:pt>
                <c:pt idx="19">
                  <c:v>1788.488</c:v>
                </c:pt>
                <c:pt idx="20">
                  <c:v>1894.682</c:v>
                </c:pt>
                <c:pt idx="21">
                  <c:v>1955.089</c:v>
                </c:pt>
                <c:pt idx="22">
                  <c:v>1973.918</c:v>
                </c:pt>
                <c:pt idx="23">
                  <c:v>1973.918</c:v>
                </c:pt>
                <c:pt idx="24">
                  <c:v>850.299</c:v>
                </c:pt>
                <c:pt idx="25">
                  <c:v>995.491</c:v>
                </c:pt>
                <c:pt idx="26">
                  <c:v>1216.305</c:v>
                </c:pt>
                <c:pt idx="27">
                  <c:v>1255.926</c:v>
                </c:pt>
                <c:pt idx="28">
                  <c:v>1323.775</c:v>
                </c:pt>
                <c:pt idx="29">
                  <c:v>1378.447</c:v>
                </c:pt>
                <c:pt idx="30">
                  <c:v>1308.291</c:v>
                </c:pt>
                <c:pt idx="31">
                  <c:v>1524.084</c:v>
                </c:pt>
                <c:pt idx="32">
                  <c:v>1336.349</c:v>
                </c:pt>
                <c:pt idx="33">
                  <c:v>1268.363</c:v>
                </c:pt>
                <c:pt idx="34">
                  <c:v>1211.328</c:v>
                </c:pt>
                <c:pt idx="35">
                  <c:v>1507.055</c:v>
                </c:pt>
                <c:pt idx="36">
                  <c:v>1350.778</c:v>
                </c:pt>
                <c:pt idx="37">
                  <c:v>1365.565</c:v>
                </c:pt>
                <c:pt idx="38">
                  <c:v>1406.354</c:v>
                </c:pt>
                <c:pt idx="39">
                  <c:v>1483.992</c:v>
                </c:pt>
                <c:pt idx="40">
                  <c:v>1438.638</c:v>
                </c:pt>
                <c:pt idx="41">
                  <c:v>1284.451</c:v>
                </c:pt>
                <c:pt idx="42">
                  <c:v>554.984</c:v>
                </c:pt>
                <c:pt idx="43">
                  <c:v>632.764</c:v>
                </c:pt>
                <c:pt idx="44">
                  <c:v>490.476</c:v>
                </c:pt>
                <c:pt idx="45">
                  <c:v>559.63</c:v>
                </c:pt>
                <c:pt idx="46">
                  <c:v>515.339</c:v>
                </c:pt>
                <c:pt idx="47">
                  <c:v>495.302</c:v>
                </c:pt>
                <c:pt idx="48">
                  <c:v>538.061</c:v>
                </c:pt>
                <c:pt idx="49">
                  <c:v>602.751</c:v>
                </c:pt>
                <c:pt idx="50">
                  <c:v>580.128</c:v>
                </c:pt>
                <c:pt idx="51">
                  <c:v>513.093</c:v>
                </c:pt>
                <c:pt idx="52">
                  <c:v>580.584</c:v>
                </c:pt>
                <c:pt idx="53">
                  <c:v>548.558</c:v>
                </c:pt>
                <c:pt idx="54">
                  <c:v>534.12</c:v>
                </c:pt>
                <c:pt idx="55">
                  <c:v>596.225</c:v>
                </c:pt>
                <c:pt idx="56">
                  <c:v>555.53</c:v>
                </c:pt>
                <c:pt idx="57">
                  <c:v>578.453</c:v>
                </c:pt>
                <c:pt idx="58">
                  <c:v>566.703</c:v>
                </c:pt>
                <c:pt idx="59">
                  <c:v>580.917</c:v>
                </c:pt>
                <c:pt idx="60">
                  <c:v>595.709</c:v>
                </c:pt>
                <c:pt idx="61">
                  <c:v>625.084</c:v>
                </c:pt>
                <c:pt idx="62">
                  <c:v>625.364</c:v>
                </c:pt>
                <c:pt idx="63">
                  <c:v>407.821</c:v>
                </c:pt>
                <c:pt idx="64">
                  <c:v>409.054</c:v>
                </c:pt>
                <c:pt idx="65">
                  <c:v>546.87</c:v>
                </c:pt>
                <c:pt idx="66">
                  <c:v>618.4</c:v>
                </c:pt>
                <c:pt idx="67">
                  <c:v>559.293</c:v>
                </c:pt>
                <c:pt idx="68">
                  <c:v>566.614</c:v>
                </c:pt>
                <c:pt idx="69">
                  <c:v>582.274</c:v>
                </c:pt>
                <c:pt idx="70">
                  <c:v>728.022</c:v>
                </c:pt>
                <c:pt idx="71">
                  <c:v>618.94</c:v>
                </c:pt>
                <c:pt idx="72">
                  <c:v>690.967</c:v>
                </c:pt>
                <c:pt idx="73">
                  <c:v>728.217</c:v>
                </c:pt>
                <c:pt idx="74">
                  <c:v>629.777</c:v>
                </c:pt>
                <c:pt idx="75">
                  <c:v>450.432</c:v>
                </c:pt>
                <c:pt idx="76">
                  <c:v>516.967</c:v>
                </c:pt>
                <c:pt idx="77">
                  <c:v>681.358</c:v>
                </c:pt>
                <c:pt idx="78">
                  <c:v>729.554</c:v>
                </c:pt>
                <c:pt idx="79">
                  <c:v>776.344</c:v>
                </c:pt>
                <c:pt idx="80">
                  <c:v>918.458</c:v>
                </c:pt>
                <c:pt idx="81">
                  <c:v>913.348</c:v>
                </c:pt>
                <c:pt idx="82">
                  <c:v>980.641</c:v>
                </c:pt>
                <c:pt idx="83">
                  <c:v>589.757</c:v>
                </c:pt>
                <c:pt idx="84">
                  <c:v>511.25</c:v>
                </c:pt>
                <c:pt idx="85">
                  <c:v>508.541</c:v>
                </c:pt>
                <c:pt idx="86">
                  <c:v>529.505</c:v>
                </c:pt>
                <c:pt idx="87">
                  <c:v>484.805</c:v>
                </c:pt>
                <c:pt idx="88">
                  <c:v>346.165</c:v>
                </c:pt>
                <c:pt idx="89">
                  <c:v>490.929</c:v>
                </c:pt>
                <c:pt idx="90">
                  <c:v>527.434</c:v>
                </c:pt>
                <c:pt idx="91">
                  <c:v>390.067</c:v>
                </c:pt>
                <c:pt idx="92">
                  <c:v>301.541</c:v>
                </c:pt>
                <c:pt idx="93">
                  <c:v>410.206</c:v>
                </c:pt>
                <c:pt idx="94">
                  <c:v>407.381</c:v>
                </c:pt>
                <c:pt idx="95">
                  <c:v>453.176</c:v>
                </c:pt>
                <c:pt idx="96">
                  <c:v>502.348</c:v>
                </c:pt>
              </c:numCache>
            </c:numRef>
          </c:val>
        </c:ser>
        <c:gapWidth val="150"/>
        <c:overlap val="0"/>
        <c:axId val="20153988"/>
        <c:axId val="23174699"/>
      </c:barChart>
      <c:catAx>
        <c:axId val="20153988"/>
        <c:scaling>
          <c:orientation val="minMax"/>
        </c:scaling>
        <c:delete val="0"/>
        <c:axPos val="b"/>
        <c:numFmt formatCode="m/d" sourceLinked="0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 rot="-2700000"/>
          <a:lstStyle/>
          <a:p>
            <a:pPr>
              <a:defRPr b="0" sz="450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23174699"/>
        <c:crossesAt val="0"/>
        <c:auto val="1"/>
        <c:lblAlgn val="ctr"/>
        <c:lblOffset val="100"/>
        <c:noMultiLvlLbl val="0"/>
      </c:catAx>
      <c:valAx>
        <c:axId val="23174699"/>
        <c:scaling>
          <c:orientation val="minMax"/>
          <c:max val="2500"/>
          <c:min val="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450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20153988"/>
        <c:crossesAt val="1"/>
        <c:crossBetween val="midCat"/>
        <c:majorUnit val="500"/>
        <c:minorUnit val="500"/>
      </c:valAx>
      <c:spPr>
        <a:noFill/>
        <a:ln w="12600">
          <a:noFill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700" strike="noStrike" u="none">
                <a:solidFill>
                  <a:srgbClr val="000000"/>
                </a:solidFill>
                <a:uFillTx/>
                <a:latin typeface="Times New Roman"/>
              </a:rPr>
              <a:t>Daily MTM Change ($000's)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tx>
            <c:strRef>
              <c:f>"Spec 1Day"</c:f>
              <c:strCache>
                <c:ptCount val="1"/>
                <c:pt idx="0">
                  <c:v>Spec 1Day</c:v>
                </c:pt>
              </c:strCache>
            </c:strRef>
          </c:tx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SPEC!$N$8:$N$105</c:f>
              <c:strCache>
                <c:ptCount val="98"/>
                <c:pt idx="0">
                  <c:v>37104</c:v>
                </c:pt>
                <c:pt idx="1">
                  <c:v>37105</c:v>
                </c:pt>
                <c:pt idx="2">
                  <c:v>37106</c:v>
                </c:pt>
                <c:pt idx="3">
                  <c:v>37109</c:v>
                </c:pt>
                <c:pt idx="4">
                  <c:v>37110</c:v>
                </c:pt>
                <c:pt idx="5">
                  <c:v>37111</c:v>
                </c:pt>
                <c:pt idx="6">
                  <c:v>37112</c:v>
                </c:pt>
                <c:pt idx="7">
                  <c:v>37113</c:v>
                </c:pt>
                <c:pt idx="8">
                  <c:v>37116</c:v>
                </c:pt>
                <c:pt idx="9">
                  <c:v>37117</c:v>
                </c:pt>
                <c:pt idx="10">
                  <c:v>37118</c:v>
                </c:pt>
                <c:pt idx="11">
                  <c:v>37119</c:v>
                </c:pt>
                <c:pt idx="12">
                  <c:v>37120</c:v>
                </c:pt>
                <c:pt idx="13">
                  <c:v>37123</c:v>
                </c:pt>
                <c:pt idx="14">
                  <c:v>37124</c:v>
                </c:pt>
                <c:pt idx="15">
                  <c:v>37125</c:v>
                </c:pt>
                <c:pt idx="16">
                  <c:v>37126</c:v>
                </c:pt>
                <c:pt idx="17">
                  <c:v>37127</c:v>
                </c:pt>
                <c:pt idx="18">
                  <c:v>37130</c:v>
                </c:pt>
                <c:pt idx="19">
                  <c:v>37131</c:v>
                </c:pt>
                <c:pt idx="20">
                  <c:v>37132</c:v>
                </c:pt>
                <c:pt idx="21">
                  <c:v>37133</c:v>
                </c:pt>
                <c:pt idx="22">
                  <c:v>37134</c:v>
                </c:pt>
                <c:pt idx="23">
                  <c:v>37138</c:v>
                </c:pt>
                <c:pt idx="24">
                  <c:v>37139</c:v>
                </c:pt>
                <c:pt idx="25">
                  <c:v>37140</c:v>
                </c:pt>
                <c:pt idx="26">
                  <c:v>37141</c:v>
                </c:pt>
                <c:pt idx="27">
                  <c:v>37144</c:v>
                </c:pt>
                <c:pt idx="28">
                  <c:v>37146</c:v>
                </c:pt>
                <c:pt idx="29">
                  <c:v>37147</c:v>
                </c:pt>
                <c:pt idx="30">
                  <c:v>37148</c:v>
                </c:pt>
                <c:pt idx="31">
                  <c:v>37151</c:v>
                </c:pt>
                <c:pt idx="32">
                  <c:v>37152</c:v>
                </c:pt>
                <c:pt idx="33">
                  <c:v>37153</c:v>
                </c:pt>
                <c:pt idx="34">
                  <c:v>37154</c:v>
                </c:pt>
                <c:pt idx="35">
                  <c:v>37155</c:v>
                </c:pt>
                <c:pt idx="36">
                  <c:v>37158</c:v>
                </c:pt>
                <c:pt idx="37">
                  <c:v>37159</c:v>
                </c:pt>
                <c:pt idx="38">
                  <c:v>37160</c:v>
                </c:pt>
                <c:pt idx="39">
                  <c:v>37161</c:v>
                </c:pt>
                <c:pt idx="40">
                  <c:v>37162</c:v>
                </c:pt>
                <c:pt idx="41">
                  <c:v>37165</c:v>
                </c:pt>
                <c:pt idx="42">
                  <c:v>37166</c:v>
                </c:pt>
                <c:pt idx="43">
                  <c:v>37167</c:v>
                </c:pt>
                <c:pt idx="44">
                  <c:v>37168</c:v>
                </c:pt>
                <c:pt idx="45">
                  <c:v>37169</c:v>
                </c:pt>
                <c:pt idx="46">
                  <c:v>37172</c:v>
                </c:pt>
                <c:pt idx="47">
                  <c:v>37173</c:v>
                </c:pt>
                <c:pt idx="48">
                  <c:v>37174</c:v>
                </c:pt>
                <c:pt idx="49">
                  <c:v>37175</c:v>
                </c:pt>
                <c:pt idx="50">
                  <c:v>37176</c:v>
                </c:pt>
                <c:pt idx="51">
                  <c:v>37179</c:v>
                </c:pt>
                <c:pt idx="52">
                  <c:v>37180</c:v>
                </c:pt>
                <c:pt idx="53">
                  <c:v>37181</c:v>
                </c:pt>
                <c:pt idx="54">
                  <c:v>37182</c:v>
                </c:pt>
                <c:pt idx="55">
                  <c:v>37183</c:v>
                </c:pt>
                <c:pt idx="56">
                  <c:v>37186</c:v>
                </c:pt>
                <c:pt idx="57">
                  <c:v>37187</c:v>
                </c:pt>
                <c:pt idx="58">
                  <c:v>37188</c:v>
                </c:pt>
                <c:pt idx="59">
                  <c:v>37189</c:v>
                </c:pt>
                <c:pt idx="60">
                  <c:v>37190</c:v>
                </c:pt>
                <c:pt idx="61">
                  <c:v>37193</c:v>
                </c:pt>
                <c:pt idx="62">
                  <c:v>37194</c:v>
                </c:pt>
                <c:pt idx="63">
                  <c:v>37195</c:v>
                </c:pt>
                <c:pt idx="64">
                  <c:v>37196</c:v>
                </c:pt>
                <c:pt idx="65">
                  <c:v>37197</c:v>
                </c:pt>
                <c:pt idx="66">
                  <c:v>37200</c:v>
                </c:pt>
                <c:pt idx="67">
                  <c:v>37201</c:v>
                </c:pt>
                <c:pt idx="68">
                  <c:v>37202</c:v>
                </c:pt>
                <c:pt idx="69">
                  <c:v>37203</c:v>
                </c:pt>
                <c:pt idx="70">
                  <c:v>37204</c:v>
                </c:pt>
                <c:pt idx="71">
                  <c:v>37207</c:v>
                </c:pt>
                <c:pt idx="72">
                  <c:v>37208</c:v>
                </c:pt>
                <c:pt idx="73">
                  <c:v>37209</c:v>
                </c:pt>
                <c:pt idx="74">
                  <c:v>37210</c:v>
                </c:pt>
                <c:pt idx="75">
                  <c:v>37211</c:v>
                </c:pt>
                <c:pt idx="76">
                  <c:v>37214</c:v>
                </c:pt>
                <c:pt idx="77">
                  <c:v>37215</c:v>
                </c:pt>
                <c:pt idx="78">
                  <c:v>37216</c:v>
                </c:pt>
                <c:pt idx="79">
                  <c:v>37221</c:v>
                </c:pt>
                <c:pt idx="80">
                  <c:v>37222</c:v>
                </c:pt>
                <c:pt idx="81">
                  <c:v>37223</c:v>
                </c:pt>
                <c:pt idx="82">
                  <c:v>37224</c:v>
                </c:pt>
                <c:pt idx="83">
                  <c:v>37225</c:v>
                </c:pt>
                <c:pt idx="84">
                  <c:v>37228</c:v>
                </c:pt>
                <c:pt idx="85">
                  <c:v>37229</c:v>
                </c:pt>
                <c:pt idx="86">
                  <c:v>37230</c:v>
                </c:pt>
                <c:pt idx="87">
                  <c:v>37231</c:v>
                </c:pt>
                <c:pt idx="88">
                  <c:v>37232</c:v>
                </c:pt>
                <c:pt idx="89">
                  <c:v>37235</c:v>
                </c:pt>
                <c:pt idx="90">
                  <c:v>37236</c:v>
                </c:pt>
                <c:pt idx="91">
                  <c:v>37237</c:v>
                </c:pt>
                <c:pt idx="92">
                  <c:v>37238</c:v>
                </c:pt>
                <c:pt idx="93">
                  <c:v>37239</c:v>
                </c:pt>
                <c:pt idx="94">
                  <c:v>37242</c:v>
                </c:pt>
                <c:pt idx="95">
                  <c:v>37243</c:v>
                </c:pt>
                <c:pt idx="96">
                  <c:v>37244</c:v>
                </c:pt>
                <c:pt idx="97">
                  <c:v>37245</c:v>
                </c:pt>
              </c:strCache>
            </c:strRef>
          </c:cat>
          <c:val>
            <c:numRef>
              <c:f>SPEC!$O$8:$O$105</c:f>
              <c:numCache>
                <c:formatCode>#,##0</c:formatCode>
                <c:ptCount val="98"/>
                <c:pt idx="0">
                  <c:v>238.295</c:v>
                </c:pt>
                <c:pt idx="1">
                  <c:v>-6.03</c:v>
                </c:pt>
                <c:pt idx="2">
                  <c:v>-13.673</c:v>
                </c:pt>
                <c:pt idx="3">
                  <c:v>-15.105</c:v>
                </c:pt>
                <c:pt idx="4">
                  <c:v>0.021</c:v>
                </c:pt>
                <c:pt idx="5">
                  <c:v>-3.037</c:v>
                </c:pt>
                <c:pt idx="6">
                  <c:v>36.281</c:v>
                </c:pt>
                <c:pt idx="7">
                  <c:v>-67.795</c:v>
                </c:pt>
                <c:pt idx="8">
                  <c:v>-31.454</c:v>
                </c:pt>
                <c:pt idx="9">
                  <c:v>-141.926</c:v>
                </c:pt>
                <c:pt idx="10">
                  <c:v>-581.874</c:v>
                </c:pt>
                <c:pt idx="11">
                  <c:v>180.452</c:v>
                </c:pt>
                <c:pt idx="12">
                  <c:v>61.751</c:v>
                </c:pt>
                <c:pt idx="13">
                  <c:v>195.339</c:v>
                </c:pt>
                <c:pt idx="14">
                  <c:v>131.992</c:v>
                </c:pt>
                <c:pt idx="15">
                  <c:v>325.935</c:v>
                </c:pt>
                <c:pt idx="16">
                  <c:v>-55.436</c:v>
                </c:pt>
                <c:pt idx="17">
                  <c:v>106.781</c:v>
                </c:pt>
                <c:pt idx="18">
                  <c:v>118.184</c:v>
                </c:pt>
                <c:pt idx="19">
                  <c:v>-38.815</c:v>
                </c:pt>
                <c:pt idx="20">
                  <c:v>-15.565</c:v>
                </c:pt>
                <c:pt idx="21">
                  <c:v>79.444</c:v>
                </c:pt>
                <c:pt idx="22">
                  <c:v>46.715</c:v>
                </c:pt>
                <c:pt idx="23">
                  <c:v>112.705</c:v>
                </c:pt>
                <c:pt idx="24">
                  <c:v>-34.426</c:v>
                </c:pt>
                <c:pt idx="25">
                  <c:v>-52.637</c:v>
                </c:pt>
                <c:pt idx="26">
                  <c:v>-24.8</c:v>
                </c:pt>
                <c:pt idx="27">
                  <c:v>130.658</c:v>
                </c:pt>
                <c:pt idx="28">
                  <c:v>0.184</c:v>
                </c:pt>
                <c:pt idx="29">
                  <c:v>-237.553</c:v>
                </c:pt>
                <c:pt idx="30">
                  <c:v>-83.968</c:v>
                </c:pt>
                <c:pt idx="31">
                  <c:v>208.462</c:v>
                </c:pt>
                <c:pt idx="32">
                  <c:v>186.962</c:v>
                </c:pt>
                <c:pt idx="33">
                  <c:v>24.355</c:v>
                </c:pt>
                <c:pt idx="34">
                  <c:v>-41.376</c:v>
                </c:pt>
                <c:pt idx="35">
                  <c:v>23.229</c:v>
                </c:pt>
                <c:pt idx="36">
                  <c:v>432.388</c:v>
                </c:pt>
                <c:pt idx="37">
                  <c:v>-320.385</c:v>
                </c:pt>
                <c:pt idx="38">
                  <c:v>1.003</c:v>
                </c:pt>
                <c:pt idx="39">
                  <c:v>65.472</c:v>
                </c:pt>
                <c:pt idx="40">
                  <c:v>49.796</c:v>
                </c:pt>
                <c:pt idx="41">
                  <c:v>126.107</c:v>
                </c:pt>
                <c:pt idx="42">
                  <c:v>-11.017</c:v>
                </c:pt>
                <c:pt idx="43">
                  <c:v>11.605</c:v>
                </c:pt>
                <c:pt idx="44">
                  <c:v>-150.906</c:v>
                </c:pt>
                <c:pt idx="45">
                  <c:v>192.637</c:v>
                </c:pt>
                <c:pt idx="46">
                  <c:v>88.301</c:v>
                </c:pt>
                <c:pt idx="47">
                  <c:v>-65.303</c:v>
                </c:pt>
                <c:pt idx="48">
                  <c:v>-242.299</c:v>
                </c:pt>
                <c:pt idx="49">
                  <c:v>-43.187</c:v>
                </c:pt>
                <c:pt idx="50">
                  <c:v>136.891</c:v>
                </c:pt>
                <c:pt idx="51">
                  <c:v>36.038</c:v>
                </c:pt>
                <c:pt idx="52">
                  <c:v>-141.051</c:v>
                </c:pt>
                <c:pt idx="53">
                  <c:v>110.306</c:v>
                </c:pt>
                <c:pt idx="54">
                  <c:v>-179.355</c:v>
                </c:pt>
                <c:pt idx="55">
                  <c:v>-283.033</c:v>
                </c:pt>
                <c:pt idx="56">
                  <c:v>-217.384</c:v>
                </c:pt>
                <c:pt idx="57">
                  <c:v>202.661</c:v>
                </c:pt>
                <c:pt idx="58">
                  <c:v>-256.952</c:v>
                </c:pt>
                <c:pt idx="59">
                  <c:v>-42.208</c:v>
                </c:pt>
                <c:pt idx="60">
                  <c:v>-30.893</c:v>
                </c:pt>
                <c:pt idx="61">
                  <c:v>37.55</c:v>
                </c:pt>
                <c:pt idx="62">
                  <c:v>-105.916</c:v>
                </c:pt>
                <c:pt idx="63">
                  <c:v>94.742</c:v>
                </c:pt>
                <c:pt idx="64">
                  <c:v>0.267</c:v>
                </c:pt>
                <c:pt idx="65">
                  <c:v>12.2359399999999</c:v>
                </c:pt>
                <c:pt idx="66">
                  <c:v>-110.696</c:v>
                </c:pt>
                <c:pt idx="67">
                  <c:v>9.411</c:v>
                </c:pt>
                <c:pt idx="68">
                  <c:v>-10.531</c:v>
                </c:pt>
                <c:pt idx="69">
                  <c:v>-185.055</c:v>
                </c:pt>
                <c:pt idx="70">
                  <c:v>48.972</c:v>
                </c:pt>
                <c:pt idx="71">
                  <c:v>93.607</c:v>
                </c:pt>
                <c:pt idx="72">
                  <c:v>-99.569</c:v>
                </c:pt>
                <c:pt idx="73">
                  <c:v>121.148</c:v>
                </c:pt>
                <c:pt idx="74">
                  <c:v>181.968</c:v>
                </c:pt>
                <c:pt idx="75">
                  <c:v>-44.698</c:v>
                </c:pt>
                <c:pt idx="76">
                  <c:v>9.821</c:v>
                </c:pt>
                <c:pt idx="77">
                  <c:v>-59.188</c:v>
                </c:pt>
                <c:pt idx="78">
                  <c:v>109.52</c:v>
                </c:pt>
                <c:pt idx="79">
                  <c:v>47.61</c:v>
                </c:pt>
                <c:pt idx="80">
                  <c:v>0.03</c:v>
                </c:pt>
                <c:pt idx="81">
                  <c:v>4.022</c:v>
                </c:pt>
                <c:pt idx="82">
                  <c:v>78.118</c:v>
                </c:pt>
                <c:pt idx="83">
                  <c:v>-107.77</c:v>
                </c:pt>
                <c:pt idx="84">
                  <c:v>23.531</c:v>
                </c:pt>
                <c:pt idx="85">
                  <c:v>12.96</c:v>
                </c:pt>
                <c:pt idx="86">
                  <c:v>127.029</c:v>
                </c:pt>
                <c:pt idx="87">
                  <c:v>4.477</c:v>
                </c:pt>
                <c:pt idx="88">
                  <c:v>-20.208</c:v>
                </c:pt>
                <c:pt idx="89">
                  <c:v>-120.31</c:v>
                </c:pt>
                <c:pt idx="90">
                  <c:v>18.012</c:v>
                </c:pt>
                <c:pt idx="91">
                  <c:v>84.363</c:v>
                </c:pt>
                <c:pt idx="92">
                  <c:v>-11.621</c:v>
                </c:pt>
                <c:pt idx="93">
                  <c:v>-118.863</c:v>
                </c:pt>
                <c:pt idx="94">
                  <c:v>109.481</c:v>
                </c:pt>
                <c:pt idx="95">
                  <c:v>83.836</c:v>
                </c:pt>
                <c:pt idx="96">
                  <c:v>63.596</c:v>
                </c:pt>
              </c:numCache>
            </c:numRef>
          </c:val>
        </c:ser>
        <c:gapWidth val="150"/>
        <c:overlap val="0"/>
        <c:axId val="90550984"/>
        <c:axId val="67538708"/>
      </c:barChart>
      <c:catAx>
        <c:axId val="90550984"/>
        <c:scaling>
          <c:orientation val="minMax"/>
        </c:scaling>
        <c:delete val="0"/>
        <c:axPos val="b"/>
        <c:numFmt formatCode="m/d" sourceLinked="0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 rot="-2700000"/>
          <a:lstStyle/>
          <a:p>
            <a:pPr>
              <a:defRPr b="0" sz="42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67538708"/>
        <c:crossesAt val="0"/>
        <c:auto val="1"/>
        <c:lblAlgn val="ctr"/>
        <c:lblOffset val="100"/>
        <c:noMultiLvlLbl val="0"/>
      </c:catAx>
      <c:valAx>
        <c:axId val="67538708"/>
        <c:scaling>
          <c:orientation val="minMax"/>
          <c:max val="600"/>
          <c:min val="-60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42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90550984"/>
        <c:crossesAt val="1"/>
        <c:crossBetween val="midCat"/>
        <c:majorUnit val="200"/>
        <c:minorUnit val="200"/>
      </c:valAx>
      <c:spPr>
        <a:noFill/>
        <a:ln w="12600">
          <a:noFill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700" strike="noStrike" u="none">
                <a:solidFill>
                  <a:srgbClr val="000000"/>
                </a:solidFill>
                <a:uFillTx/>
                <a:latin typeface="Times New Roman"/>
              </a:rPr>
              <a:t>5-Day MTM ($000's)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tx>
            <c:strRef>
              <c:f>"Spec 5-Day"</c:f>
              <c:strCache>
                <c:ptCount val="1"/>
                <c:pt idx="0">
                  <c:v>Spec 5-Day</c:v>
                </c:pt>
              </c:strCache>
            </c:strRef>
          </c:tx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SPEC!$N$8:$N$105</c:f>
              <c:strCache>
                <c:ptCount val="98"/>
                <c:pt idx="0">
                  <c:v>37104</c:v>
                </c:pt>
                <c:pt idx="1">
                  <c:v>37105</c:v>
                </c:pt>
                <c:pt idx="2">
                  <c:v>37106</c:v>
                </c:pt>
                <c:pt idx="3">
                  <c:v>37109</c:v>
                </c:pt>
                <c:pt idx="4">
                  <c:v>37110</c:v>
                </c:pt>
                <c:pt idx="5">
                  <c:v>37111</c:v>
                </c:pt>
                <c:pt idx="6">
                  <c:v>37112</c:v>
                </c:pt>
                <c:pt idx="7">
                  <c:v>37113</c:v>
                </c:pt>
                <c:pt idx="8">
                  <c:v>37116</c:v>
                </c:pt>
                <c:pt idx="9">
                  <c:v>37117</c:v>
                </c:pt>
                <c:pt idx="10">
                  <c:v>37118</c:v>
                </c:pt>
                <c:pt idx="11">
                  <c:v>37119</c:v>
                </c:pt>
                <c:pt idx="12">
                  <c:v>37120</c:v>
                </c:pt>
                <c:pt idx="13">
                  <c:v>37123</c:v>
                </c:pt>
                <c:pt idx="14">
                  <c:v>37124</c:v>
                </c:pt>
                <c:pt idx="15">
                  <c:v>37125</c:v>
                </c:pt>
                <c:pt idx="16">
                  <c:v>37126</c:v>
                </c:pt>
                <c:pt idx="17">
                  <c:v>37127</c:v>
                </c:pt>
                <c:pt idx="18">
                  <c:v>37130</c:v>
                </c:pt>
                <c:pt idx="19">
                  <c:v>37131</c:v>
                </c:pt>
                <c:pt idx="20">
                  <c:v>37132</c:v>
                </c:pt>
                <c:pt idx="21">
                  <c:v>37133</c:v>
                </c:pt>
                <c:pt idx="22">
                  <c:v>37134</c:v>
                </c:pt>
                <c:pt idx="23">
                  <c:v>37138</c:v>
                </c:pt>
                <c:pt idx="24">
                  <c:v>37139</c:v>
                </c:pt>
                <c:pt idx="25">
                  <c:v>37140</c:v>
                </c:pt>
                <c:pt idx="26">
                  <c:v>37141</c:v>
                </c:pt>
                <c:pt idx="27">
                  <c:v>37144</c:v>
                </c:pt>
                <c:pt idx="28">
                  <c:v>37146</c:v>
                </c:pt>
                <c:pt idx="29">
                  <c:v>37147</c:v>
                </c:pt>
                <c:pt idx="30">
                  <c:v>37148</c:v>
                </c:pt>
                <c:pt idx="31">
                  <c:v>37151</c:v>
                </c:pt>
                <c:pt idx="32">
                  <c:v>37152</c:v>
                </c:pt>
                <c:pt idx="33">
                  <c:v>37153</c:v>
                </c:pt>
                <c:pt idx="34">
                  <c:v>37154</c:v>
                </c:pt>
                <c:pt idx="35">
                  <c:v>37155</c:v>
                </c:pt>
                <c:pt idx="36">
                  <c:v>37158</c:v>
                </c:pt>
                <c:pt idx="37">
                  <c:v>37159</c:v>
                </c:pt>
                <c:pt idx="38">
                  <c:v>37160</c:v>
                </c:pt>
                <c:pt idx="39">
                  <c:v>37161</c:v>
                </c:pt>
                <c:pt idx="40">
                  <c:v>37162</c:v>
                </c:pt>
                <c:pt idx="41">
                  <c:v>37165</c:v>
                </c:pt>
                <c:pt idx="42">
                  <c:v>37166</c:v>
                </c:pt>
                <c:pt idx="43">
                  <c:v>37167</c:v>
                </c:pt>
                <c:pt idx="44">
                  <c:v>37168</c:v>
                </c:pt>
                <c:pt idx="45">
                  <c:v>37169</c:v>
                </c:pt>
                <c:pt idx="46">
                  <c:v>37172</c:v>
                </c:pt>
                <c:pt idx="47">
                  <c:v>37173</c:v>
                </c:pt>
                <c:pt idx="48">
                  <c:v>37174</c:v>
                </c:pt>
                <c:pt idx="49">
                  <c:v>37175</c:v>
                </c:pt>
                <c:pt idx="50">
                  <c:v>37176</c:v>
                </c:pt>
                <c:pt idx="51">
                  <c:v>37179</c:v>
                </c:pt>
                <c:pt idx="52">
                  <c:v>37180</c:v>
                </c:pt>
                <c:pt idx="53">
                  <c:v>37181</c:v>
                </c:pt>
                <c:pt idx="54">
                  <c:v>37182</c:v>
                </c:pt>
                <c:pt idx="55">
                  <c:v>37183</c:v>
                </c:pt>
                <c:pt idx="56">
                  <c:v>37186</c:v>
                </c:pt>
                <c:pt idx="57">
                  <c:v>37187</c:v>
                </c:pt>
                <c:pt idx="58">
                  <c:v>37188</c:v>
                </c:pt>
                <c:pt idx="59">
                  <c:v>37189</c:v>
                </c:pt>
                <c:pt idx="60">
                  <c:v>37190</c:v>
                </c:pt>
                <c:pt idx="61">
                  <c:v>37193</c:v>
                </c:pt>
                <c:pt idx="62">
                  <c:v>37194</c:v>
                </c:pt>
                <c:pt idx="63">
                  <c:v>37195</c:v>
                </c:pt>
                <c:pt idx="64">
                  <c:v>37196</c:v>
                </c:pt>
                <c:pt idx="65">
                  <c:v>37197</c:v>
                </c:pt>
                <c:pt idx="66">
                  <c:v>37200</c:v>
                </c:pt>
                <c:pt idx="67">
                  <c:v>37201</c:v>
                </c:pt>
                <c:pt idx="68">
                  <c:v>37202</c:v>
                </c:pt>
                <c:pt idx="69">
                  <c:v>37203</c:v>
                </c:pt>
                <c:pt idx="70">
                  <c:v>37204</c:v>
                </c:pt>
                <c:pt idx="71">
                  <c:v>37207</c:v>
                </c:pt>
                <c:pt idx="72">
                  <c:v>37208</c:v>
                </c:pt>
                <c:pt idx="73">
                  <c:v>37209</c:v>
                </c:pt>
                <c:pt idx="74">
                  <c:v>37210</c:v>
                </c:pt>
                <c:pt idx="75">
                  <c:v>37211</c:v>
                </c:pt>
                <c:pt idx="76">
                  <c:v>37214</c:v>
                </c:pt>
                <c:pt idx="77">
                  <c:v>37215</c:v>
                </c:pt>
                <c:pt idx="78">
                  <c:v>37216</c:v>
                </c:pt>
                <c:pt idx="79">
                  <c:v>37221</c:v>
                </c:pt>
                <c:pt idx="80">
                  <c:v>37222</c:v>
                </c:pt>
                <c:pt idx="81">
                  <c:v>37223</c:v>
                </c:pt>
                <c:pt idx="82">
                  <c:v>37224</c:v>
                </c:pt>
                <c:pt idx="83">
                  <c:v>37225</c:v>
                </c:pt>
                <c:pt idx="84">
                  <c:v>37228</c:v>
                </c:pt>
                <c:pt idx="85">
                  <c:v>37229</c:v>
                </c:pt>
                <c:pt idx="86">
                  <c:v>37230</c:v>
                </c:pt>
                <c:pt idx="87">
                  <c:v>37231</c:v>
                </c:pt>
                <c:pt idx="88">
                  <c:v>37232</c:v>
                </c:pt>
                <c:pt idx="89">
                  <c:v>37235</c:v>
                </c:pt>
                <c:pt idx="90">
                  <c:v>37236</c:v>
                </c:pt>
                <c:pt idx="91">
                  <c:v>37237</c:v>
                </c:pt>
                <c:pt idx="92">
                  <c:v>37238</c:v>
                </c:pt>
                <c:pt idx="93">
                  <c:v>37239</c:v>
                </c:pt>
                <c:pt idx="94">
                  <c:v>37242</c:v>
                </c:pt>
                <c:pt idx="95">
                  <c:v>37243</c:v>
                </c:pt>
                <c:pt idx="96">
                  <c:v>37244</c:v>
                </c:pt>
                <c:pt idx="97">
                  <c:v>37245</c:v>
                </c:pt>
              </c:strCache>
            </c:strRef>
          </c:cat>
          <c:val>
            <c:numRef>
              <c:f>SPEC!$P$8:$P$105</c:f>
              <c:numCache>
                <c:formatCode>#,##0</c:formatCode>
                <c:ptCount val="98"/>
                <c:pt idx="0">
                  <c:v>58</c:v>
                </c:pt>
                <c:pt idx="1">
                  <c:v>66</c:v>
                </c:pt>
                <c:pt idx="2">
                  <c:v>100</c:v>
                </c:pt>
                <c:pt idx="3">
                  <c:v>260</c:v>
                </c:pt>
                <c:pt idx="4">
                  <c:v>203.508</c:v>
                </c:pt>
                <c:pt idx="5">
                  <c:v>-37.824</c:v>
                </c:pt>
                <c:pt idx="6">
                  <c:v>4.487</c:v>
                </c:pt>
                <c:pt idx="7">
                  <c:v>-49.635</c:v>
                </c:pt>
                <c:pt idx="8">
                  <c:v>-65.984</c:v>
                </c:pt>
                <c:pt idx="9">
                  <c:v>-207.931</c:v>
                </c:pt>
                <c:pt idx="10">
                  <c:v>-786.768</c:v>
                </c:pt>
                <c:pt idx="11">
                  <c:v>-642.597</c:v>
                </c:pt>
                <c:pt idx="12">
                  <c:v>-513.051</c:v>
                </c:pt>
                <c:pt idx="13">
                  <c:v>-286.258</c:v>
                </c:pt>
                <c:pt idx="14">
                  <c:v>-12.34</c:v>
                </c:pt>
                <c:pt idx="15">
                  <c:v>895.469</c:v>
                </c:pt>
                <c:pt idx="16">
                  <c:v>659.581</c:v>
                </c:pt>
                <c:pt idx="17">
                  <c:v>704.611</c:v>
                </c:pt>
                <c:pt idx="18">
                  <c:v>627.456</c:v>
                </c:pt>
                <c:pt idx="19">
                  <c:v>456.649</c:v>
                </c:pt>
                <c:pt idx="20">
                  <c:v>115.149</c:v>
                </c:pt>
                <c:pt idx="21">
                  <c:v>250.029</c:v>
                </c:pt>
                <c:pt idx="22">
                  <c:v>189.963</c:v>
                </c:pt>
                <c:pt idx="23">
                  <c:v>184.484</c:v>
                </c:pt>
                <c:pt idx="24">
                  <c:v>188.873</c:v>
                </c:pt>
                <c:pt idx="25">
                  <c:v>151.801</c:v>
                </c:pt>
                <c:pt idx="26">
                  <c:v>47.557</c:v>
                </c:pt>
                <c:pt idx="27">
                  <c:v>131.5</c:v>
                </c:pt>
                <c:pt idx="28">
                  <c:v>18.979</c:v>
                </c:pt>
                <c:pt idx="29">
                  <c:v>-184.148</c:v>
                </c:pt>
                <c:pt idx="30">
                  <c:v>-215.479</c:v>
                </c:pt>
                <c:pt idx="31">
                  <c:v>17.783</c:v>
                </c:pt>
                <c:pt idx="32">
                  <c:v>74.087</c:v>
                </c:pt>
                <c:pt idx="33">
                  <c:v>98.258</c:v>
                </c:pt>
                <c:pt idx="34">
                  <c:v>294.435</c:v>
                </c:pt>
                <c:pt idx="35">
                  <c:v>401.632</c:v>
                </c:pt>
                <c:pt idx="36">
                  <c:v>625.558</c:v>
                </c:pt>
                <c:pt idx="37">
                  <c:v>118.211</c:v>
                </c:pt>
                <c:pt idx="38">
                  <c:v>94.859</c:v>
                </c:pt>
                <c:pt idx="39">
                  <c:v>201.707</c:v>
                </c:pt>
                <c:pt idx="40">
                  <c:v>228.274</c:v>
                </c:pt>
                <c:pt idx="41">
                  <c:v>-78.007</c:v>
                </c:pt>
                <c:pt idx="42">
                  <c:v>231.361</c:v>
                </c:pt>
                <c:pt idx="43">
                  <c:v>241.963</c:v>
                </c:pt>
                <c:pt idx="44">
                  <c:v>25.585</c:v>
                </c:pt>
                <c:pt idx="45">
                  <c:v>168.426</c:v>
                </c:pt>
                <c:pt idx="46">
                  <c:v>130.62</c:v>
                </c:pt>
                <c:pt idx="47">
                  <c:v>76.334</c:v>
                </c:pt>
                <c:pt idx="48">
                  <c:v>-177.57</c:v>
                </c:pt>
                <c:pt idx="49">
                  <c:v>-69.851</c:v>
                </c:pt>
                <c:pt idx="50">
                  <c:v>-125.597</c:v>
                </c:pt>
                <c:pt idx="51">
                  <c:v>-177.86</c:v>
                </c:pt>
                <c:pt idx="52">
                  <c:v>-253.608</c:v>
                </c:pt>
                <c:pt idx="53">
                  <c:v>98.997</c:v>
                </c:pt>
                <c:pt idx="54">
                  <c:v>-37.171</c:v>
                </c:pt>
                <c:pt idx="55">
                  <c:v>-457.095</c:v>
                </c:pt>
                <c:pt idx="56">
                  <c:v>-710.517</c:v>
                </c:pt>
                <c:pt idx="57">
                  <c:v>-366.805</c:v>
                </c:pt>
                <c:pt idx="58">
                  <c:v>-734.063</c:v>
                </c:pt>
                <c:pt idx="59">
                  <c:v>-596.916</c:v>
                </c:pt>
                <c:pt idx="60">
                  <c:v>-344.776</c:v>
                </c:pt>
                <c:pt idx="61">
                  <c:v>-89.842</c:v>
                </c:pt>
                <c:pt idx="62">
                  <c:v>-398.419</c:v>
                </c:pt>
                <c:pt idx="63">
                  <c:v>-46.725</c:v>
                </c:pt>
                <c:pt idx="64">
                  <c:v>-4.25</c:v>
                </c:pt>
                <c:pt idx="65">
                  <c:v>38.87894</c:v>
                </c:pt>
                <c:pt idx="66">
                  <c:v>-109.36706</c:v>
                </c:pt>
                <c:pt idx="67">
                  <c:v>5.95993999999995</c:v>
                </c:pt>
                <c:pt idx="68">
                  <c:v>-99.3130600000001</c:v>
                </c:pt>
                <c:pt idx="69">
                  <c:v>-284.63506</c:v>
                </c:pt>
                <c:pt idx="70">
                  <c:v>-247.899</c:v>
                </c:pt>
                <c:pt idx="71">
                  <c:v>-43.596</c:v>
                </c:pt>
                <c:pt idx="72">
                  <c:v>-152.576</c:v>
                </c:pt>
                <c:pt idx="73">
                  <c:v>-20.897</c:v>
                </c:pt>
                <c:pt idx="74">
                  <c:v>346.126</c:v>
                </c:pt>
                <c:pt idx="75">
                  <c:v>252.456</c:v>
                </c:pt>
                <c:pt idx="76">
                  <c:v>168.67</c:v>
                </c:pt>
                <c:pt idx="77">
                  <c:v>209.051</c:v>
                </c:pt>
                <c:pt idx="78">
                  <c:v>197.423</c:v>
                </c:pt>
                <c:pt idx="79">
                  <c:v>63.065</c:v>
                </c:pt>
                <c:pt idx="80">
                  <c:v>107.793</c:v>
                </c:pt>
                <c:pt idx="81">
                  <c:v>101.994</c:v>
                </c:pt>
                <c:pt idx="82">
                  <c:v>239.3</c:v>
                </c:pt>
                <c:pt idx="83">
                  <c:v>22.01</c:v>
                </c:pt>
                <c:pt idx="84">
                  <c:v>-2.069</c:v>
                </c:pt>
                <c:pt idx="85">
                  <c:v>10.861</c:v>
                </c:pt>
                <c:pt idx="86">
                  <c:v>133.868</c:v>
                </c:pt>
                <c:pt idx="87">
                  <c:v>60.227</c:v>
                </c:pt>
                <c:pt idx="88">
                  <c:v>147.789</c:v>
                </c:pt>
                <c:pt idx="89">
                  <c:v>3.94799999999999</c:v>
                </c:pt>
                <c:pt idx="90">
                  <c:v>9</c:v>
                </c:pt>
                <c:pt idx="91">
                  <c:v>-33.666</c:v>
                </c:pt>
                <c:pt idx="92">
                  <c:v>-49.764</c:v>
                </c:pt>
                <c:pt idx="93">
                  <c:v>-148.419</c:v>
                </c:pt>
                <c:pt idx="94">
                  <c:v>81.372</c:v>
                </c:pt>
                <c:pt idx="95">
                  <c:v>147.196</c:v>
                </c:pt>
                <c:pt idx="96">
                  <c:v>126.429</c:v>
                </c:pt>
              </c:numCache>
            </c:numRef>
          </c:val>
        </c:ser>
        <c:gapWidth val="150"/>
        <c:overlap val="0"/>
        <c:axId val="56274917"/>
        <c:axId val="78324264"/>
      </c:barChart>
      <c:catAx>
        <c:axId val="56274917"/>
        <c:scaling>
          <c:orientation val="minMax"/>
        </c:scaling>
        <c:delete val="0"/>
        <c:axPos val="b"/>
        <c:numFmt formatCode="m/d" sourceLinked="0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 rot="-2700000"/>
          <a:lstStyle/>
          <a:p>
            <a:pPr>
              <a:defRPr b="0" sz="42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78324264"/>
        <c:crossesAt val="0"/>
        <c:auto val="1"/>
        <c:lblAlgn val="ctr"/>
        <c:lblOffset val="100"/>
        <c:noMultiLvlLbl val="0"/>
      </c:catAx>
      <c:valAx>
        <c:axId val="78324264"/>
        <c:scaling>
          <c:orientation val="minMax"/>
          <c:max val="1000"/>
          <c:min val="-100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42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56274917"/>
        <c:crossesAt val="1"/>
        <c:crossBetween val="midCat"/>
        <c:majorUnit val="200"/>
        <c:minorUnit val="200"/>
      </c:valAx>
      <c:spPr>
        <a:noFill/>
        <a:ln w="12600">
          <a:noFill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700" strike="noStrike" u="none">
                <a:solidFill>
                  <a:srgbClr val="000000"/>
                </a:solidFill>
                <a:uFillTx/>
                <a:latin typeface="Times New Roman"/>
              </a:rPr>
              <a:t>Month to Date ($000's)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tx>
            <c:strRef>
              <c:f>"Spec MTD"</c:f>
              <c:strCache>
                <c:ptCount val="1"/>
                <c:pt idx="0">
                  <c:v>Spec MTD</c:v>
                </c:pt>
              </c:strCache>
            </c:strRef>
          </c:tx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SPEC!$N$92:$N$111</c:f>
              <c:strCache>
                <c:ptCount val="20"/>
                <c:pt idx="0">
                  <c:v>37228</c:v>
                </c:pt>
                <c:pt idx="1">
                  <c:v>37229</c:v>
                </c:pt>
                <c:pt idx="2">
                  <c:v>37230</c:v>
                </c:pt>
                <c:pt idx="3">
                  <c:v>37231</c:v>
                </c:pt>
                <c:pt idx="4">
                  <c:v>37232</c:v>
                </c:pt>
                <c:pt idx="5">
                  <c:v>37235</c:v>
                </c:pt>
                <c:pt idx="6">
                  <c:v>37236</c:v>
                </c:pt>
                <c:pt idx="7">
                  <c:v>37237</c:v>
                </c:pt>
                <c:pt idx="8">
                  <c:v>37238</c:v>
                </c:pt>
                <c:pt idx="9">
                  <c:v>37239</c:v>
                </c:pt>
                <c:pt idx="10">
                  <c:v>37242</c:v>
                </c:pt>
                <c:pt idx="11">
                  <c:v>37243</c:v>
                </c:pt>
                <c:pt idx="12">
                  <c:v>37244</c:v>
                </c:pt>
                <c:pt idx="13">
                  <c:v>37245</c:v>
                </c:pt>
                <c:pt idx="14">
                  <c:v>37246</c:v>
                </c:pt>
                <c:pt idx="15">
                  <c:v>37249</c:v>
                </c:pt>
                <c:pt idx="16">
                  <c:v>37251</c:v>
                </c:pt>
                <c:pt idx="17">
                  <c:v>37252</c:v>
                </c:pt>
                <c:pt idx="18">
                  <c:v>37253</c:v>
                </c:pt>
                <c:pt idx="19">
                  <c:v>37256</c:v>
                </c:pt>
              </c:strCache>
            </c:strRef>
          </c:cat>
          <c:val>
            <c:numRef>
              <c:f>SPEC!$Q$92:$Q$111</c:f>
              <c:numCache>
                <c:formatCode>#,##0</c:formatCode>
                <c:ptCount val="20"/>
                <c:pt idx="0">
                  <c:v>23.531</c:v>
                </c:pt>
                <c:pt idx="1">
                  <c:v>36.491</c:v>
                </c:pt>
                <c:pt idx="2">
                  <c:v>163.52</c:v>
                </c:pt>
                <c:pt idx="3">
                  <c:v>167.997</c:v>
                </c:pt>
                <c:pt idx="4">
                  <c:v>147.789</c:v>
                </c:pt>
                <c:pt idx="5">
                  <c:v>27.479</c:v>
                </c:pt>
                <c:pt idx="6">
                  <c:v>45.491</c:v>
                </c:pt>
                <c:pt idx="7">
                  <c:v>129.854</c:v>
                </c:pt>
                <c:pt idx="8">
                  <c:v>118.233</c:v>
                </c:pt>
                <c:pt idx="9">
                  <c:v>-0.63000000000001</c:v>
                </c:pt>
                <c:pt idx="10">
                  <c:v>108.851</c:v>
                </c:pt>
                <c:pt idx="11">
                  <c:v>192.687</c:v>
                </c:pt>
                <c:pt idx="12">
                  <c:v>256.283</c:v>
                </c:pt>
              </c:numCache>
            </c:numRef>
          </c:val>
        </c:ser>
        <c:gapWidth val="150"/>
        <c:overlap val="0"/>
        <c:axId val="68336560"/>
        <c:axId val="98387766"/>
      </c:barChart>
      <c:catAx>
        <c:axId val="68336560"/>
        <c:scaling>
          <c:orientation val="minMax"/>
        </c:scaling>
        <c:delete val="0"/>
        <c:axPos val="b"/>
        <c:numFmt formatCode="m/d" sourceLinked="0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42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98387766"/>
        <c:crossesAt val="0"/>
        <c:auto val="1"/>
        <c:lblAlgn val="ctr"/>
        <c:lblOffset val="100"/>
        <c:noMultiLvlLbl val="0"/>
      </c:catAx>
      <c:valAx>
        <c:axId val="98387766"/>
        <c:scaling>
          <c:orientation val="minMax"/>
          <c:max val="300"/>
          <c:min val="-5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42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68336560"/>
        <c:crossesAt val="1"/>
        <c:crossBetween val="midCat"/>
        <c:majorUnit val="50"/>
        <c:minorUnit val="50"/>
      </c:valAx>
      <c:spPr>
        <a:noFill/>
        <a:ln w="12600">
          <a:noFill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700" strike="noStrike" u="none">
                <a:solidFill>
                  <a:srgbClr val="000000"/>
                </a:solidFill>
                <a:uFillTx/>
                <a:latin typeface="Times New Roman"/>
              </a:rPr>
              <a:t>Quarter to Date ($000's)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tx>
            <c:strRef>
              <c:f>"Spec QTD"</c:f>
              <c:strCache>
                <c:ptCount val="1"/>
                <c:pt idx="0">
                  <c:v>Spec QTD</c:v>
                </c:pt>
              </c:strCache>
            </c:strRef>
          </c:tx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SPEC!$N$49:$N$105</c:f>
              <c:strCache>
                <c:ptCount val="57"/>
                <c:pt idx="0">
                  <c:v>37165</c:v>
                </c:pt>
                <c:pt idx="1">
                  <c:v>37166</c:v>
                </c:pt>
                <c:pt idx="2">
                  <c:v>37167</c:v>
                </c:pt>
                <c:pt idx="3">
                  <c:v>37168</c:v>
                </c:pt>
                <c:pt idx="4">
                  <c:v>37169</c:v>
                </c:pt>
                <c:pt idx="5">
                  <c:v>37172</c:v>
                </c:pt>
                <c:pt idx="6">
                  <c:v>37173</c:v>
                </c:pt>
                <c:pt idx="7">
                  <c:v>37174</c:v>
                </c:pt>
                <c:pt idx="8">
                  <c:v>37175</c:v>
                </c:pt>
                <c:pt idx="9">
                  <c:v>37176</c:v>
                </c:pt>
                <c:pt idx="10">
                  <c:v>37179</c:v>
                </c:pt>
                <c:pt idx="11">
                  <c:v>37180</c:v>
                </c:pt>
                <c:pt idx="12">
                  <c:v>37181</c:v>
                </c:pt>
                <c:pt idx="13">
                  <c:v>37182</c:v>
                </c:pt>
                <c:pt idx="14">
                  <c:v>37183</c:v>
                </c:pt>
                <c:pt idx="15">
                  <c:v>37186</c:v>
                </c:pt>
                <c:pt idx="16">
                  <c:v>37187</c:v>
                </c:pt>
                <c:pt idx="17">
                  <c:v>37188</c:v>
                </c:pt>
                <c:pt idx="18">
                  <c:v>37189</c:v>
                </c:pt>
                <c:pt idx="19">
                  <c:v>37190</c:v>
                </c:pt>
                <c:pt idx="20">
                  <c:v>37193</c:v>
                </c:pt>
                <c:pt idx="21">
                  <c:v>37194</c:v>
                </c:pt>
                <c:pt idx="22">
                  <c:v>37195</c:v>
                </c:pt>
                <c:pt idx="23">
                  <c:v>37196</c:v>
                </c:pt>
                <c:pt idx="24">
                  <c:v>37197</c:v>
                </c:pt>
                <c:pt idx="25">
                  <c:v>37200</c:v>
                </c:pt>
                <c:pt idx="26">
                  <c:v>37201</c:v>
                </c:pt>
                <c:pt idx="27">
                  <c:v>37202</c:v>
                </c:pt>
                <c:pt idx="28">
                  <c:v>37203</c:v>
                </c:pt>
                <c:pt idx="29">
                  <c:v>37204</c:v>
                </c:pt>
                <c:pt idx="30">
                  <c:v>37207</c:v>
                </c:pt>
                <c:pt idx="31">
                  <c:v>37208</c:v>
                </c:pt>
                <c:pt idx="32">
                  <c:v>37209</c:v>
                </c:pt>
                <c:pt idx="33">
                  <c:v>37210</c:v>
                </c:pt>
                <c:pt idx="34">
                  <c:v>37211</c:v>
                </c:pt>
                <c:pt idx="35">
                  <c:v>37214</c:v>
                </c:pt>
                <c:pt idx="36">
                  <c:v>37215</c:v>
                </c:pt>
                <c:pt idx="37">
                  <c:v>37216</c:v>
                </c:pt>
                <c:pt idx="38">
                  <c:v>37221</c:v>
                </c:pt>
                <c:pt idx="39">
                  <c:v>37222</c:v>
                </c:pt>
                <c:pt idx="40">
                  <c:v>37223</c:v>
                </c:pt>
                <c:pt idx="41">
                  <c:v>37224</c:v>
                </c:pt>
                <c:pt idx="42">
                  <c:v>37225</c:v>
                </c:pt>
                <c:pt idx="43">
                  <c:v>37228</c:v>
                </c:pt>
                <c:pt idx="44">
                  <c:v>37229</c:v>
                </c:pt>
                <c:pt idx="45">
                  <c:v>37230</c:v>
                </c:pt>
                <c:pt idx="46">
                  <c:v>37231</c:v>
                </c:pt>
                <c:pt idx="47">
                  <c:v>37232</c:v>
                </c:pt>
                <c:pt idx="48">
                  <c:v>37235</c:v>
                </c:pt>
                <c:pt idx="49">
                  <c:v>37236</c:v>
                </c:pt>
                <c:pt idx="50">
                  <c:v>37237</c:v>
                </c:pt>
                <c:pt idx="51">
                  <c:v>37238</c:v>
                </c:pt>
                <c:pt idx="52">
                  <c:v>37239</c:v>
                </c:pt>
                <c:pt idx="53">
                  <c:v>37242</c:v>
                </c:pt>
                <c:pt idx="54">
                  <c:v>37243</c:v>
                </c:pt>
                <c:pt idx="55">
                  <c:v>37244</c:v>
                </c:pt>
                <c:pt idx="56">
                  <c:v>37245</c:v>
                </c:pt>
              </c:strCache>
            </c:strRef>
          </c:cat>
          <c:val>
            <c:numRef>
              <c:f>SPEC!$R$49:$R$105</c:f>
              <c:numCache>
                <c:formatCode>#,##0</c:formatCode>
                <c:ptCount val="57"/>
                <c:pt idx="0">
                  <c:v>126.107</c:v>
                </c:pt>
                <c:pt idx="1">
                  <c:v>115.09</c:v>
                </c:pt>
                <c:pt idx="2">
                  <c:v>126.695</c:v>
                </c:pt>
                <c:pt idx="3">
                  <c:v>-24.211</c:v>
                </c:pt>
                <c:pt idx="4">
                  <c:v>168.426</c:v>
                </c:pt>
                <c:pt idx="5">
                  <c:v>256.727</c:v>
                </c:pt>
                <c:pt idx="6">
                  <c:v>191.424</c:v>
                </c:pt>
                <c:pt idx="7">
                  <c:v>-50.875</c:v>
                </c:pt>
                <c:pt idx="8">
                  <c:v>-94.062</c:v>
                </c:pt>
                <c:pt idx="9">
                  <c:v>42.829</c:v>
                </c:pt>
                <c:pt idx="10">
                  <c:v>78.867</c:v>
                </c:pt>
                <c:pt idx="11">
                  <c:v>-62.184</c:v>
                </c:pt>
                <c:pt idx="12">
                  <c:v>48.122</c:v>
                </c:pt>
                <c:pt idx="13">
                  <c:v>-131.233</c:v>
                </c:pt>
                <c:pt idx="14">
                  <c:v>-414.266</c:v>
                </c:pt>
                <c:pt idx="15">
                  <c:v>-631.65</c:v>
                </c:pt>
                <c:pt idx="16">
                  <c:v>-428.989</c:v>
                </c:pt>
                <c:pt idx="17">
                  <c:v>-685.941</c:v>
                </c:pt>
                <c:pt idx="18">
                  <c:v>-728.149</c:v>
                </c:pt>
                <c:pt idx="19">
                  <c:v>-759.042</c:v>
                </c:pt>
                <c:pt idx="20">
                  <c:v>-721.492</c:v>
                </c:pt>
                <c:pt idx="21">
                  <c:v>-827.408</c:v>
                </c:pt>
                <c:pt idx="22">
                  <c:v>-732.666</c:v>
                </c:pt>
                <c:pt idx="23">
                  <c:v>-732.399</c:v>
                </c:pt>
                <c:pt idx="24">
                  <c:v>-720.16306</c:v>
                </c:pt>
                <c:pt idx="25">
                  <c:v>-830.85906</c:v>
                </c:pt>
                <c:pt idx="26">
                  <c:v>-821.44806</c:v>
                </c:pt>
                <c:pt idx="27">
                  <c:v>-831.97906</c:v>
                </c:pt>
                <c:pt idx="28">
                  <c:v>-1017.03406</c:v>
                </c:pt>
                <c:pt idx="29">
                  <c:v>-968.06206</c:v>
                </c:pt>
                <c:pt idx="30">
                  <c:v>-874.45506</c:v>
                </c:pt>
                <c:pt idx="31">
                  <c:v>-974.02406</c:v>
                </c:pt>
                <c:pt idx="32">
                  <c:v>-852.87606</c:v>
                </c:pt>
                <c:pt idx="33">
                  <c:v>-670.90806</c:v>
                </c:pt>
                <c:pt idx="34">
                  <c:v>-715.60606</c:v>
                </c:pt>
                <c:pt idx="35">
                  <c:v>-705.78506</c:v>
                </c:pt>
                <c:pt idx="36">
                  <c:v>-764.97306</c:v>
                </c:pt>
                <c:pt idx="37">
                  <c:v>-655.45306</c:v>
                </c:pt>
                <c:pt idx="38">
                  <c:v>-607.84306</c:v>
                </c:pt>
                <c:pt idx="39">
                  <c:v>-607.81306</c:v>
                </c:pt>
                <c:pt idx="40">
                  <c:v>-603.79106</c:v>
                </c:pt>
                <c:pt idx="41">
                  <c:v>-525.67306</c:v>
                </c:pt>
                <c:pt idx="42">
                  <c:v>-633.44306</c:v>
                </c:pt>
                <c:pt idx="43">
                  <c:v>-609.91206</c:v>
                </c:pt>
                <c:pt idx="44">
                  <c:v>-596.95206</c:v>
                </c:pt>
                <c:pt idx="45">
                  <c:v>-469.92306</c:v>
                </c:pt>
                <c:pt idx="46">
                  <c:v>-465.44606</c:v>
                </c:pt>
                <c:pt idx="47">
                  <c:v>-485.65406</c:v>
                </c:pt>
                <c:pt idx="48">
                  <c:v>-605.96406</c:v>
                </c:pt>
                <c:pt idx="49">
                  <c:v>-587.95206</c:v>
                </c:pt>
                <c:pt idx="50">
                  <c:v>-503.58906</c:v>
                </c:pt>
                <c:pt idx="51">
                  <c:v>-515.21006</c:v>
                </c:pt>
                <c:pt idx="52">
                  <c:v>-634.07306</c:v>
                </c:pt>
                <c:pt idx="53">
                  <c:v>-524.59206</c:v>
                </c:pt>
                <c:pt idx="54">
                  <c:v>-440.75606</c:v>
                </c:pt>
                <c:pt idx="55">
                  <c:v>-377.16006</c:v>
                </c:pt>
              </c:numCache>
            </c:numRef>
          </c:val>
        </c:ser>
        <c:gapWidth val="150"/>
        <c:overlap val="0"/>
        <c:axId val="74815744"/>
        <c:axId val="10411085"/>
      </c:barChart>
      <c:catAx>
        <c:axId val="74815744"/>
        <c:scaling>
          <c:orientation val="minMax"/>
        </c:scaling>
        <c:delete val="0"/>
        <c:axPos val="b"/>
        <c:numFmt formatCode="m/d" sourceLinked="0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 rot="-2700000"/>
          <a:lstStyle/>
          <a:p>
            <a:pPr>
              <a:defRPr b="0" sz="42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10411085"/>
        <c:crossesAt val="0"/>
        <c:auto val="1"/>
        <c:lblAlgn val="ctr"/>
        <c:lblOffset val="100"/>
        <c:noMultiLvlLbl val="0"/>
      </c:catAx>
      <c:valAx>
        <c:axId val="10411085"/>
        <c:scaling>
          <c:orientation val="minMax"/>
          <c:max val="800"/>
          <c:min val="-120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42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74815744"/>
        <c:crossesAt val="1"/>
        <c:crossBetween val="midCat"/>
        <c:majorUnit val="200"/>
        <c:minorUnit val="200"/>
      </c:valAx>
      <c:spPr>
        <a:noFill/>
        <a:ln w="12600">
          <a:noFill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675" strike="noStrike" u="none">
                <a:solidFill>
                  <a:srgbClr val="000000"/>
                </a:solidFill>
                <a:uFillTx/>
                <a:latin typeface="Times New Roman"/>
              </a:rPr>
              <a:t>Year to Date ($000's)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tx>
            <c:strRef>
              <c:f>"Spec YTD"</c:f>
              <c:strCache>
                <c:ptCount val="1"/>
                <c:pt idx="0">
                  <c:v>Spec YTD</c:v>
                </c:pt>
              </c:strCache>
            </c:strRef>
          </c:tx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SPEC!$N$8:$N$105</c:f>
              <c:strCache>
                <c:ptCount val="98"/>
                <c:pt idx="0">
                  <c:v>37104</c:v>
                </c:pt>
                <c:pt idx="1">
                  <c:v>37105</c:v>
                </c:pt>
                <c:pt idx="2">
                  <c:v>37106</c:v>
                </c:pt>
                <c:pt idx="3">
                  <c:v>37109</c:v>
                </c:pt>
                <c:pt idx="4">
                  <c:v>37110</c:v>
                </c:pt>
                <c:pt idx="5">
                  <c:v>37111</c:v>
                </c:pt>
                <c:pt idx="6">
                  <c:v>37112</c:v>
                </c:pt>
                <c:pt idx="7">
                  <c:v>37113</c:v>
                </c:pt>
                <c:pt idx="8">
                  <c:v>37116</c:v>
                </c:pt>
                <c:pt idx="9">
                  <c:v>37117</c:v>
                </c:pt>
                <c:pt idx="10">
                  <c:v>37118</c:v>
                </c:pt>
                <c:pt idx="11">
                  <c:v>37119</c:v>
                </c:pt>
                <c:pt idx="12">
                  <c:v>37120</c:v>
                </c:pt>
                <c:pt idx="13">
                  <c:v>37123</c:v>
                </c:pt>
                <c:pt idx="14">
                  <c:v>37124</c:v>
                </c:pt>
                <c:pt idx="15">
                  <c:v>37125</c:v>
                </c:pt>
                <c:pt idx="16">
                  <c:v>37126</c:v>
                </c:pt>
                <c:pt idx="17">
                  <c:v>37127</c:v>
                </c:pt>
                <c:pt idx="18">
                  <c:v>37130</c:v>
                </c:pt>
                <c:pt idx="19">
                  <c:v>37131</c:v>
                </c:pt>
                <c:pt idx="20">
                  <c:v>37132</c:v>
                </c:pt>
                <c:pt idx="21">
                  <c:v>37133</c:v>
                </c:pt>
                <c:pt idx="22">
                  <c:v>37134</c:v>
                </c:pt>
                <c:pt idx="23">
                  <c:v>37138</c:v>
                </c:pt>
                <c:pt idx="24">
                  <c:v>37139</c:v>
                </c:pt>
                <c:pt idx="25">
                  <c:v>37140</c:v>
                </c:pt>
                <c:pt idx="26">
                  <c:v>37141</c:v>
                </c:pt>
                <c:pt idx="27">
                  <c:v>37144</c:v>
                </c:pt>
                <c:pt idx="28">
                  <c:v>37146</c:v>
                </c:pt>
                <c:pt idx="29">
                  <c:v>37147</c:v>
                </c:pt>
                <c:pt idx="30">
                  <c:v>37148</c:v>
                </c:pt>
                <c:pt idx="31">
                  <c:v>37151</c:v>
                </c:pt>
                <c:pt idx="32">
                  <c:v>37152</c:v>
                </c:pt>
                <c:pt idx="33">
                  <c:v>37153</c:v>
                </c:pt>
                <c:pt idx="34">
                  <c:v>37154</c:v>
                </c:pt>
                <c:pt idx="35">
                  <c:v>37155</c:v>
                </c:pt>
                <c:pt idx="36">
                  <c:v>37158</c:v>
                </c:pt>
                <c:pt idx="37">
                  <c:v>37159</c:v>
                </c:pt>
                <c:pt idx="38">
                  <c:v>37160</c:v>
                </c:pt>
                <c:pt idx="39">
                  <c:v>37161</c:v>
                </c:pt>
                <c:pt idx="40">
                  <c:v>37162</c:v>
                </c:pt>
                <c:pt idx="41">
                  <c:v>37165</c:v>
                </c:pt>
                <c:pt idx="42">
                  <c:v>37166</c:v>
                </c:pt>
                <c:pt idx="43">
                  <c:v>37167</c:v>
                </c:pt>
                <c:pt idx="44">
                  <c:v>37168</c:v>
                </c:pt>
                <c:pt idx="45">
                  <c:v>37169</c:v>
                </c:pt>
                <c:pt idx="46">
                  <c:v>37172</c:v>
                </c:pt>
                <c:pt idx="47">
                  <c:v>37173</c:v>
                </c:pt>
                <c:pt idx="48">
                  <c:v>37174</c:v>
                </c:pt>
                <c:pt idx="49">
                  <c:v>37175</c:v>
                </c:pt>
                <c:pt idx="50">
                  <c:v>37176</c:v>
                </c:pt>
                <c:pt idx="51">
                  <c:v>37179</c:v>
                </c:pt>
                <c:pt idx="52">
                  <c:v>37180</c:v>
                </c:pt>
                <c:pt idx="53">
                  <c:v>37181</c:v>
                </c:pt>
                <c:pt idx="54">
                  <c:v>37182</c:v>
                </c:pt>
                <c:pt idx="55">
                  <c:v>37183</c:v>
                </c:pt>
                <c:pt idx="56">
                  <c:v>37186</c:v>
                </c:pt>
                <c:pt idx="57">
                  <c:v>37187</c:v>
                </c:pt>
                <c:pt idx="58">
                  <c:v>37188</c:v>
                </c:pt>
                <c:pt idx="59">
                  <c:v>37189</c:v>
                </c:pt>
                <c:pt idx="60">
                  <c:v>37190</c:v>
                </c:pt>
                <c:pt idx="61">
                  <c:v>37193</c:v>
                </c:pt>
                <c:pt idx="62">
                  <c:v>37194</c:v>
                </c:pt>
                <c:pt idx="63">
                  <c:v>37195</c:v>
                </c:pt>
                <c:pt idx="64">
                  <c:v>37196</c:v>
                </c:pt>
                <c:pt idx="65">
                  <c:v>37197</c:v>
                </c:pt>
                <c:pt idx="66">
                  <c:v>37200</c:v>
                </c:pt>
                <c:pt idx="67">
                  <c:v>37201</c:v>
                </c:pt>
                <c:pt idx="68">
                  <c:v>37202</c:v>
                </c:pt>
                <c:pt idx="69">
                  <c:v>37203</c:v>
                </c:pt>
                <c:pt idx="70">
                  <c:v>37204</c:v>
                </c:pt>
                <c:pt idx="71">
                  <c:v>37207</c:v>
                </c:pt>
                <c:pt idx="72">
                  <c:v>37208</c:v>
                </c:pt>
                <c:pt idx="73">
                  <c:v>37209</c:v>
                </c:pt>
                <c:pt idx="74">
                  <c:v>37210</c:v>
                </c:pt>
                <c:pt idx="75">
                  <c:v>37211</c:v>
                </c:pt>
                <c:pt idx="76">
                  <c:v>37214</c:v>
                </c:pt>
                <c:pt idx="77">
                  <c:v>37215</c:v>
                </c:pt>
                <c:pt idx="78">
                  <c:v>37216</c:v>
                </c:pt>
                <c:pt idx="79">
                  <c:v>37221</c:v>
                </c:pt>
                <c:pt idx="80">
                  <c:v>37222</c:v>
                </c:pt>
                <c:pt idx="81">
                  <c:v>37223</c:v>
                </c:pt>
                <c:pt idx="82">
                  <c:v>37224</c:v>
                </c:pt>
                <c:pt idx="83">
                  <c:v>37225</c:v>
                </c:pt>
                <c:pt idx="84">
                  <c:v>37228</c:v>
                </c:pt>
                <c:pt idx="85">
                  <c:v>37229</c:v>
                </c:pt>
                <c:pt idx="86">
                  <c:v>37230</c:v>
                </c:pt>
                <c:pt idx="87">
                  <c:v>37231</c:v>
                </c:pt>
                <c:pt idx="88">
                  <c:v>37232</c:v>
                </c:pt>
                <c:pt idx="89">
                  <c:v>37235</c:v>
                </c:pt>
                <c:pt idx="90">
                  <c:v>37236</c:v>
                </c:pt>
                <c:pt idx="91">
                  <c:v>37237</c:v>
                </c:pt>
                <c:pt idx="92">
                  <c:v>37238</c:v>
                </c:pt>
                <c:pt idx="93">
                  <c:v>37239</c:v>
                </c:pt>
                <c:pt idx="94">
                  <c:v>37242</c:v>
                </c:pt>
                <c:pt idx="95">
                  <c:v>37243</c:v>
                </c:pt>
                <c:pt idx="96">
                  <c:v>37244</c:v>
                </c:pt>
                <c:pt idx="97">
                  <c:v>37245</c:v>
                </c:pt>
              </c:strCache>
            </c:strRef>
          </c:cat>
          <c:val>
            <c:numRef>
              <c:f>SPEC!$S$8:$S$105</c:f>
              <c:numCache>
                <c:formatCode>#,##0</c:formatCode>
                <c:ptCount val="98"/>
                <c:pt idx="0">
                  <c:v>4169.295</c:v>
                </c:pt>
                <c:pt idx="1">
                  <c:v>4163.265</c:v>
                </c:pt>
                <c:pt idx="2">
                  <c:v>4149.592</c:v>
                </c:pt>
                <c:pt idx="3">
                  <c:v>4134.487</c:v>
                </c:pt>
                <c:pt idx="4">
                  <c:v>4134.508</c:v>
                </c:pt>
                <c:pt idx="5">
                  <c:v>4131.471</c:v>
                </c:pt>
                <c:pt idx="6">
                  <c:v>4167.752</c:v>
                </c:pt>
                <c:pt idx="7">
                  <c:v>4099.957</c:v>
                </c:pt>
                <c:pt idx="8">
                  <c:v>4068.503</c:v>
                </c:pt>
                <c:pt idx="9">
                  <c:v>3926.577</c:v>
                </c:pt>
                <c:pt idx="10">
                  <c:v>3344.703</c:v>
                </c:pt>
                <c:pt idx="11">
                  <c:v>3525.155</c:v>
                </c:pt>
                <c:pt idx="12">
                  <c:v>3586.906</c:v>
                </c:pt>
                <c:pt idx="13">
                  <c:v>3782.245</c:v>
                </c:pt>
                <c:pt idx="14">
                  <c:v>3914.237</c:v>
                </c:pt>
                <c:pt idx="15">
                  <c:v>4240.172</c:v>
                </c:pt>
                <c:pt idx="16">
                  <c:v>4184.736</c:v>
                </c:pt>
                <c:pt idx="17">
                  <c:v>4291.517</c:v>
                </c:pt>
                <c:pt idx="18">
                  <c:v>4409.701</c:v>
                </c:pt>
                <c:pt idx="19">
                  <c:v>4370.886</c:v>
                </c:pt>
                <c:pt idx="20">
                  <c:v>4355.321</c:v>
                </c:pt>
                <c:pt idx="21">
                  <c:v>4434.765</c:v>
                </c:pt>
                <c:pt idx="22">
                  <c:v>4481.48</c:v>
                </c:pt>
                <c:pt idx="23">
                  <c:v>4594.185</c:v>
                </c:pt>
                <c:pt idx="24">
                  <c:v>4559.759</c:v>
                </c:pt>
                <c:pt idx="25">
                  <c:v>4507.122</c:v>
                </c:pt>
                <c:pt idx="26">
                  <c:v>4482.322</c:v>
                </c:pt>
                <c:pt idx="27">
                  <c:v>4612.98</c:v>
                </c:pt>
                <c:pt idx="28">
                  <c:v>4613.164</c:v>
                </c:pt>
                <c:pt idx="29">
                  <c:v>4375.611</c:v>
                </c:pt>
                <c:pt idx="30">
                  <c:v>4291.643</c:v>
                </c:pt>
                <c:pt idx="31">
                  <c:v>4500.105</c:v>
                </c:pt>
                <c:pt idx="32">
                  <c:v>4687.067</c:v>
                </c:pt>
                <c:pt idx="33">
                  <c:v>4711.422</c:v>
                </c:pt>
                <c:pt idx="34">
                  <c:v>4670.046</c:v>
                </c:pt>
                <c:pt idx="35">
                  <c:v>4693.275</c:v>
                </c:pt>
                <c:pt idx="36">
                  <c:v>5125.663</c:v>
                </c:pt>
                <c:pt idx="37">
                  <c:v>4805.278</c:v>
                </c:pt>
                <c:pt idx="38">
                  <c:v>4806.281</c:v>
                </c:pt>
                <c:pt idx="39">
                  <c:v>4871.753</c:v>
                </c:pt>
                <c:pt idx="40">
                  <c:v>4921.549</c:v>
                </c:pt>
                <c:pt idx="41">
                  <c:v>5047.656</c:v>
                </c:pt>
                <c:pt idx="42">
                  <c:v>5036.639</c:v>
                </c:pt>
                <c:pt idx="43">
                  <c:v>5048.244</c:v>
                </c:pt>
                <c:pt idx="44">
                  <c:v>4897.338</c:v>
                </c:pt>
                <c:pt idx="45">
                  <c:v>5089.975</c:v>
                </c:pt>
                <c:pt idx="46">
                  <c:v>5178.276</c:v>
                </c:pt>
                <c:pt idx="47">
                  <c:v>5112.973</c:v>
                </c:pt>
                <c:pt idx="48">
                  <c:v>4870.674</c:v>
                </c:pt>
                <c:pt idx="49">
                  <c:v>4827.487</c:v>
                </c:pt>
                <c:pt idx="50">
                  <c:v>4964.378</c:v>
                </c:pt>
                <c:pt idx="51">
                  <c:v>5000.416</c:v>
                </c:pt>
                <c:pt idx="52">
                  <c:v>4859.365</c:v>
                </c:pt>
                <c:pt idx="53">
                  <c:v>4969.671</c:v>
                </c:pt>
                <c:pt idx="54">
                  <c:v>4790.316</c:v>
                </c:pt>
                <c:pt idx="55">
                  <c:v>4507.283</c:v>
                </c:pt>
                <c:pt idx="56">
                  <c:v>4289.899</c:v>
                </c:pt>
                <c:pt idx="57">
                  <c:v>4492.56</c:v>
                </c:pt>
                <c:pt idx="58">
                  <c:v>4235.608</c:v>
                </c:pt>
                <c:pt idx="59">
                  <c:v>4193.4</c:v>
                </c:pt>
                <c:pt idx="60">
                  <c:v>4162.507</c:v>
                </c:pt>
                <c:pt idx="61">
                  <c:v>4200.057</c:v>
                </c:pt>
                <c:pt idx="62">
                  <c:v>4094.141</c:v>
                </c:pt>
                <c:pt idx="63">
                  <c:v>4188.883</c:v>
                </c:pt>
                <c:pt idx="64">
                  <c:v>4189.15</c:v>
                </c:pt>
                <c:pt idx="65">
                  <c:v>4201.38594</c:v>
                </c:pt>
                <c:pt idx="66">
                  <c:v>4090.68994</c:v>
                </c:pt>
                <c:pt idx="67">
                  <c:v>4100.10094</c:v>
                </c:pt>
                <c:pt idx="68">
                  <c:v>4089.56994</c:v>
                </c:pt>
                <c:pt idx="69">
                  <c:v>3904.51494</c:v>
                </c:pt>
                <c:pt idx="70">
                  <c:v>3953.48694</c:v>
                </c:pt>
                <c:pt idx="71">
                  <c:v>4047.09394</c:v>
                </c:pt>
                <c:pt idx="72">
                  <c:v>3947.52494</c:v>
                </c:pt>
                <c:pt idx="73">
                  <c:v>4068.67294</c:v>
                </c:pt>
                <c:pt idx="74">
                  <c:v>4250.64094</c:v>
                </c:pt>
                <c:pt idx="75">
                  <c:v>4205.94294</c:v>
                </c:pt>
                <c:pt idx="76">
                  <c:v>4215.76394</c:v>
                </c:pt>
                <c:pt idx="77">
                  <c:v>4156.57594</c:v>
                </c:pt>
                <c:pt idx="78">
                  <c:v>4266.09594</c:v>
                </c:pt>
                <c:pt idx="79">
                  <c:v>4313.70594</c:v>
                </c:pt>
                <c:pt idx="80">
                  <c:v>4313.73594</c:v>
                </c:pt>
                <c:pt idx="81">
                  <c:v>4317.75794</c:v>
                </c:pt>
                <c:pt idx="82">
                  <c:v>4395.87594</c:v>
                </c:pt>
                <c:pt idx="83">
                  <c:v>4288.10594</c:v>
                </c:pt>
                <c:pt idx="84">
                  <c:v>4311.63694</c:v>
                </c:pt>
                <c:pt idx="85">
                  <c:v>4324.59694</c:v>
                </c:pt>
                <c:pt idx="86">
                  <c:v>4451.62594</c:v>
                </c:pt>
                <c:pt idx="87">
                  <c:v>4456.10294</c:v>
                </c:pt>
                <c:pt idx="88">
                  <c:v>4435.89494</c:v>
                </c:pt>
                <c:pt idx="89">
                  <c:v>4315.58494</c:v>
                </c:pt>
                <c:pt idx="90">
                  <c:v>4333.59694</c:v>
                </c:pt>
                <c:pt idx="91">
                  <c:v>4417.95994</c:v>
                </c:pt>
                <c:pt idx="92">
                  <c:v>4406.33894</c:v>
                </c:pt>
                <c:pt idx="93">
                  <c:v>4287.47594</c:v>
                </c:pt>
                <c:pt idx="94">
                  <c:v>4396.95694</c:v>
                </c:pt>
                <c:pt idx="95">
                  <c:v>4480.79294</c:v>
                </c:pt>
                <c:pt idx="96">
                  <c:v>4544.38894</c:v>
                </c:pt>
              </c:numCache>
            </c:numRef>
          </c:val>
        </c:ser>
        <c:gapWidth val="150"/>
        <c:overlap val="0"/>
        <c:axId val="79529573"/>
        <c:axId val="28747426"/>
      </c:barChart>
      <c:catAx>
        <c:axId val="79529573"/>
        <c:scaling>
          <c:orientation val="minMax"/>
        </c:scaling>
        <c:delete val="0"/>
        <c:axPos val="b"/>
        <c:numFmt formatCode="m/d" sourceLinked="0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 rot="-2700000"/>
          <a:lstStyle/>
          <a:p>
            <a:pPr>
              <a:defRPr b="0" sz="47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28747426"/>
        <c:crossesAt val="0"/>
        <c:auto val="1"/>
        <c:lblAlgn val="ctr"/>
        <c:lblOffset val="100"/>
        <c:noMultiLvlLbl val="0"/>
      </c:catAx>
      <c:valAx>
        <c:axId val="28747426"/>
        <c:scaling>
          <c:orientation val="minMax"/>
          <c:max val="6000"/>
          <c:min val="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47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79529573"/>
        <c:crossesAt val="1"/>
        <c:crossBetween val="midCat"/>
        <c:majorUnit val="1000"/>
        <c:minorUnit val="1000"/>
      </c:valAx>
      <c:spPr>
        <a:noFill/>
        <a:ln w="12600">
          <a:noFill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700" strike="noStrike" u="none">
                <a:solidFill>
                  <a:srgbClr val="000000"/>
                </a:solidFill>
                <a:uFillTx/>
                <a:latin typeface="Times New Roman"/>
              </a:rPr>
              <a:t>Value at Risk ($000's)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tx>
            <c:strRef>
              <c:f>"Spec YTD"</c:f>
              <c:strCache>
                <c:ptCount val="1"/>
                <c:pt idx="0">
                  <c:v>Spec YTD</c:v>
                </c:pt>
              </c:strCache>
            </c:strRef>
          </c:tx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SPEC!$N$9:$N$105</c:f>
              <c:strCache>
                <c:ptCount val="97"/>
                <c:pt idx="0">
                  <c:v>37105</c:v>
                </c:pt>
                <c:pt idx="1">
                  <c:v>37106</c:v>
                </c:pt>
                <c:pt idx="2">
                  <c:v>37109</c:v>
                </c:pt>
                <c:pt idx="3">
                  <c:v>37110</c:v>
                </c:pt>
                <c:pt idx="4">
                  <c:v>37111</c:v>
                </c:pt>
                <c:pt idx="5">
                  <c:v>37112</c:v>
                </c:pt>
                <c:pt idx="6">
                  <c:v>37113</c:v>
                </c:pt>
                <c:pt idx="7">
                  <c:v>37116</c:v>
                </c:pt>
                <c:pt idx="8">
                  <c:v>37117</c:v>
                </c:pt>
                <c:pt idx="9">
                  <c:v>37118</c:v>
                </c:pt>
                <c:pt idx="10">
                  <c:v>37119</c:v>
                </c:pt>
                <c:pt idx="11">
                  <c:v>37120</c:v>
                </c:pt>
                <c:pt idx="12">
                  <c:v>37123</c:v>
                </c:pt>
                <c:pt idx="13">
                  <c:v>37124</c:v>
                </c:pt>
                <c:pt idx="14">
                  <c:v>37125</c:v>
                </c:pt>
                <c:pt idx="15">
                  <c:v>37126</c:v>
                </c:pt>
                <c:pt idx="16">
                  <c:v>37127</c:v>
                </c:pt>
                <c:pt idx="17">
                  <c:v>37130</c:v>
                </c:pt>
                <c:pt idx="18">
                  <c:v>37131</c:v>
                </c:pt>
                <c:pt idx="19">
                  <c:v>37132</c:v>
                </c:pt>
                <c:pt idx="20">
                  <c:v>37133</c:v>
                </c:pt>
                <c:pt idx="21">
                  <c:v>37134</c:v>
                </c:pt>
                <c:pt idx="22">
                  <c:v>37138</c:v>
                </c:pt>
                <c:pt idx="23">
                  <c:v>37139</c:v>
                </c:pt>
                <c:pt idx="24">
                  <c:v>37140</c:v>
                </c:pt>
                <c:pt idx="25">
                  <c:v>37141</c:v>
                </c:pt>
                <c:pt idx="26">
                  <c:v>37144</c:v>
                </c:pt>
                <c:pt idx="27">
                  <c:v>37146</c:v>
                </c:pt>
                <c:pt idx="28">
                  <c:v>37147</c:v>
                </c:pt>
                <c:pt idx="29">
                  <c:v>37148</c:v>
                </c:pt>
                <c:pt idx="30">
                  <c:v>37151</c:v>
                </c:pt>
                <c:pt idx="31">
                  <c:v>37152</c:v>
                </c:pt>
                <c:pt idx="32">
                  <c:v>37153</c:v>
                </c:pt>
                <c:pt idx="33">
                  <c:v>37154</c:v>
                </c:pt>
                <c:pt idx="34">
                  <c:v>37155</c:v>
                </c:pt>
                <c:pt idx="35">
                  <c:v>37158</c:v>
                </c:pt>
                <c:pt idx="36">
                  <c:v>37159</c:v>
                </c:pt>
                <c:pt idx="37">
                  <c:v>37160</c:v>
                </c:pt>
                <c:pt idx="38">
                  <c:v>37161</c:v>
                </c:pt>
                <c:pt idx="39">
                  <c:v>37162</c:v>
                </c:pt>
                <c:pt idx="40">
                  <c:v>37165</c:v>
                </c:pt>
                <c:pt idx="41">
                  <c:v>37166</c:v>
                </c:pt>
                <c:pt idx="42">
                  <c:v>37167</c:v>
                </c:pt>
                <c:pt idx="43">
                  <c:v>37168</c:v>
                </c:pt>
                <c:pt idx="44">
                  <c:v>37169</c:v>
                </c:pt>
                <c:pt idx="45">
                  <c:v>37172</c:v>
                </c:pt>
                <c:pt idx="46">
                  <c:v>37173</c:v>
                </c:pt>
                <c:pt idx="47">
                  <c:v>37174</c:v>
                </c:pt>
                <c:pt idx="48">
                  <c:v>37175</c:v>
                </c:pt>
                <c:pt idx="49">
                  <c:v>37176</c:v>
                </c:pt>
                <c:pt idx="50">
                  <c:v>37179</c:v>
                </c:pt>
                <c:pt idx="51">
                  <c:v>37180</c:v>
                </c:pt>
                <c:pt idx="52">
                  <c:v>37181</c:v>
                </c:pt>
                <c:pt idx="53">
                  <c:v>37182</c:v>
                </c:pt>
                <c:pt idx="54">
                  <c:v>37183</c:v>
                </c:pt>
                <c:pt idx="55">
                  <c:v>37186</c:v>
                </c:pt>
                <c:pt idx="56">
                  <c:v>37187</c:v>
                </c:pt>
                <c:pt idx="57">
                  <c:v>37188</c:v>
                </c:pt>
                <c:pt idx="58">
                  <c:v>37189</c:v>
                </c:pt>
                <c:pt idx="59">
                  <c:v>37190</c:v>
                </c:pt>
                <c:pt idx="60">
                  <c:v>37193</c:v>
                </c:pt>
                <c:pt idx="61">
                  <c:v>37194</c:v>
                </c:pt>
                <c:pt idx="62">
                  <c:v>37195</c:v>
                </c:pt>
                <c:pt idx="63">
                  <c:v>37196</c:v>
                </c:pt>
                <c:pt idx="64">
                  <c:v>37197</c:v>
                </c:pt>
                <c:pt idx="65">
                  <c:v>37200</c:v>
                </c:pt>
                <c:pt idx="66">
                  <c:v>37201</c:v>
                </c:pt>
                <c:pt idx="67">
                  <c:v>37202</c:v>
                </c:pt>
                <c:pt idx="68">
                  <c:v>37203</c:v>
                </c:pt>
                <c:pt idx="69">
                  <c:v>37204</c:v>
                </c:pt>
                <c:pt idx="70">
                  <c:v>37207</c:v>
                </c:pt>
                <c:pt idx="71">
                  <c:v>37208</c:v>
                </c:pt>
                <c:pt idx="72">
                  <c:v>37209</c:v>
                </c:pt>
                <c:pt idx="73">
                  <c:v>37210</c:v>
                </c:pt>
                <c:pt idx="74">
                  <c:v>37211</c:v>
                </c:pt>
                <c:pt idx="75">
                  <c:v>37214</c:v>
                </c:pt>
                <c:pt idx="76">
                  <c:v>37215</c:v>
                </c:pt>
                <c:pt idx="77">
                  <c:v>37216</c:v>
                </c:pt>
                <c:pt idx="78">
                  <c:v>37221</c:v>
                </c:pt>
                <c:pt idx="79">
                  <c:v>37222</c:v>
                </c:pt>
                <c:pt idx="80">
                  <c:v>37223</c:v>
                </c:pt>
                <c:pt idx="81">
                  <c:v>37224</c:v>
                </c:pt>
                <c:pt idx="82">
                  <c:v>37225</c:v>
                </c:pt>
                <c:pt idx="83">
                  <c:v>37228</c:v>
                </c:pt>
                <c:pt idx="84">
                  <c:v>37229</c:v>
                </c:pt>
                <c:pt idx="85">
                  <c:v>37230</c:v>
                </c:pt>
                <c:pt idx="86">
                  <c:v>37231</c:v>
                </c:pt>
                <c:pt idx="87">
                  <c:v>37232</c:v>
                </c:pt>
                <c:pt idx="88">
                  <c:v>37235</c:v>
                </c:pt>
                <c:pt idx="89">
                  <c:v>37236</c:v>
                </c:pt>
                <c:pt idx="90">
                  <c:v>37237</c:v>
                </c:pt>
                <c:pt idx="91">
                  <c:v>37238</c:v>
                </c:pt>
                <c:pt idx="92">
                  <c:v>37239</c:v>
                </c:pt>
                <c:pt idx="93">
                  <c:v>37242</c:v>
                </c:pt>
                <c:pt idx="94">
                  <c:v>37243</c:v>
                </c:pt>
                <c:pt idx="95">
                  <c:v>37244</c:v>
                </c:pt>
                <c:pt idx="96">
                  <c:v>37245</c:v>
                </c:pt>
              </c:strCache>
            </c:strRef>
          </c:cat>
          <c:val>
            <c:numRef>
              <c:f>SPEC!$T$9:$T$105</c:f>
              <c:numCache>
                <c:formatCode>#,##0</c:formatCode>
                <c:ptCount val="9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89.125</c:v>
                </c:pt>
                <c:pt idx="6">
                  <c:v>93.406</c:v>
                </c:pt>
                <c:pt idx="7">
                  <c:v>91.114</c:v>
                </c:pt>
                <c:pt idx="8">
                  <c:v>199.856</c:v>
                </c:pt>
                <c:pt idx="9">
                  <c:v>235.752</c:v>
                </c:pt>
                <c:pt idx="10">
                  <c:v>230.38</c:v>
                </c:pt>
                <c:pt idx="11">
                  <c:v>227.2</c:v>
                </c:pt>
                <c:pt idx="12">
                  <c:v>218.625</c:v>
                </c:pt>
                <c:pt idx="13">
                  <c:v>217.562</c:v>
                </c:pt>
                <c:pt idx="14">
                  <c:v>15.436</c:v>
                </c:pt>
                <c:pt idx="15">
                  <c:v>181.116</c:v>
                </c:pt>
                <c:pt idx="16">
                  <c:v>175.056</c:v>
                </c:pt>
                <c:pt idx="17">
                  <c:v>18.47</c:v>
                </c:pt>
                <c:pt idx="18">
                  <c:v>0</c:v>
                </c:pt>
                <c:pt idx="19">
                  <c:v>11.501</c:v>
                </c:pt>
                <c:pt idx="20">
                  <c:v>208.792</c:v>
                </c:pt>
                <c:pt idx="21">
                  <c:v>11.215</c:v>
                </c:pt>
                <c:pt idx="22">
                  <c:v>87.818</c:v>
                </c:pt>
                <c:pt idx="23">
                  <c:v>175.766</c:v>
                </c:pt>
                <c:pt idx="24">
                  <c:v>178.332</c:v>
                </c:pt>
                <c:pt idx="25">
                  <c:v>184.335</c:v>
                </c:pt>
                <c:pt idx="26">
                  <c:v>178.635</c:v>
                </c:pt>
                <c:pt idx="27">
                  <c:v>178.635</c:v>
                </c:pt>
                <c:pt idx="28">
                  <c:v>188.977</c:v>
                </c:pt>
                <c:pt idx="29">
                  <c:v>195.228</c:v>
                </c:pt>
                <c:pt idx="30">
                  <c:v>162.123</c:v>
                </c:pt>
                <c:pt idx="31">
                  <c:v>76.34</c:v>
                </c:pt>
                <c:pt idx="32">
                  <c:v>177.127</c:v>
                </c:pt>
                <c:pt idx="33">
                  <c:v>171.181</c:v>
                </c:pt>
                <c:pt idx="34">
                  <c:v>171.048</c:v>
                </c:pt>
                <c:pt idx="35">
                  <c:v>292.917</c:v>
                </c:pt>
                <c:pt idx="36">
                  <c:v>66.536</c:v>
                </c:pt>
                <c:pt idx="37">
                  <c:v>249.445</c:v>
                </c:pt>
                <c:pt idx="38">
                  <c:v>256.233</c:v>
                </c:pt>
                <c:pt idx="39">
                  <c:v>256.028</c:v>
                </c:pt>
                <c:pt idx="40">
                  <c:v>13.047</c:v>
                </c:pt>
                <c:pt idx="41">
                  <c:v>168.294</c:v>
                </c:pt>
                <c:pt idx="42">
                  <c:v>200.018</c:v>
                </c:pt>
                <c:pt idx="43">
                  <c:v>207.064</c:v>
                </c:pt>
                <c:pt idx="44">
                  <c:v>26.644</c:v>
                </c:pt>
                <c:pt idx="45">
                  <c:v>84.475</c:v>
                </c:pt>
                <c:pt idx="46">
                  <c:v>66.89</c:v>
                </c:pt>
                <c:pt idx="47">
                  <c:v>206.736</c:v>
                </c:pt>
                <c:pt idx="48">
                  <c:v>184.786</c:v>
                </c:pt>
                <c:pt idx="49">
                  <c:v>169.216</c:v>
                </c:pt>
                <c:pt idx="50">
                  <c:v>89.178</c:v>
                </c:pt>
                <c:pt idx="51">
                  <c:v>118.142</c:v>
                </c:pt>
                <c:pt idx="52">
                  <c:v>116.719</c:v>
                </c:pt>
                <c:pt idx="53">
                  <c:v>193.706</c:v>
                </c:pt>
                <c:pt idx="54">
                  <c:v>229.094</c:v>
                </c:pt>
                <c:pt idx="55">
                  <c:v>250.266</c:v>
                </c:pt>
                <c:pt idx="56">
                  <c:v>167.13</c:v>
                </c:pt>
                <c:pt idx="57">
                  <c:v>109.855</c:v>
                </c:pt>
                <c:pt idx="58">
                  <c:v>105.129</c:v>
                </c:pt>
                <c:pt idx="59">
                  <c:v>0</c:v>
                </c:pt>
                <c:pt idx="60">
                  <c:v>161.855</c:v>
                </c:pt>
                <c:pt idx="61">
                  <c:v>160.9</c:v>
                </c:pt>
                <c:pt idx="62">
                  <c:v>21.529</c:v>
                </c:pt>
                <c:pt idx="63">
                  <c:v>105.873</c:v>
                </c:pt>
                <c:pt idx="64">
                  <c:v>49.989</c:v>
                </c:pt>
                <c:pt idx="65">
                  <c:v>261.305</c:v>
                </c:pt>
                <c:pt idx="66">
                  <c:v>283.409</c:v>
                </c:pt>
                <c:pt idx="67">
                  <c:v>241.141</c:v>
                </c:pt>
                <c:pt idx="68">
                  <c:v>248.951</c:v>
                </c:pt>
                <c:pt idx="69">
                  <c:v>112.543</c:v>
                </c:pt>
                <c:pt idx="70">
                  <c:v>238.102</c:v>
                </c:pt>
                <c:pt idx="71">
                  <c:v>242.383</c:v>
                </c:pt>
                <c:pt idx="72">
                  <c:v>371.495</c:v>
                </c:pt>
                <c:pt idx="73">
                  <c:v>89.16</c:v>
                </c:pt>
                <c:pt idx="74">
                  <c:v>91.761</c:v>
                </c:pt>
                <c:pt idx="75">
                  <c:v>73.633</c:v>
                </c:pt>
                <c:pt idx="76">
                  <c:v>207.174</c:v>
                </c:pt>
                <c:pt idx="77">
                  <c:v>73.108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115.68</c:v>
                </c:pt>
                <c:pt idx="82">
                  <c:v>133.559</c:v>
                </c:pt>
                <c:pt idx="83">
                  <c:v>40.25</c:v>
                </c:pt>
                <c:pt idx="84">
                  <c:v>102.06</c:v>
                </c:pt>
                <c:pt idx="85">
                  <c:v>138.638</c:v>
                </c:pt>
                <c:pt idx="86">
                  <c:v>157.877</c:v>
                </c:pt>
                <c:pt idx="87">
                  <c:v>128.411</c:v>
                </c:pt>
                <c:pt idx="88">
                  <c:v>150.06</c:v>
                </c:pt>
                <c:pt idx="89">
                  <c:v>164.62</c:v>
                </c:pt>
                <c:pt idx="90">
                  <c:v>335.675</c:v>
                </c:pt>
                <c:pt idx="91">
                  <c:v>277.123</c:v>
                </c:pt>
                <c:pt idx="92">
                  <c:v>283.69</c:v>
                </c:pt>
                <c:pt idx="93">
                  <c:v>134.457</c:v>
                </c:pt>
                <c:pt idx="94">
                  <c:v>0</c:v>
                </c:pt>
                <c:pt idx="95">
                  <c:v>0</c:v>
                </c:pt>
              </c:numCache>
            </c:numRef>
          </c:val>
        </c:ser>
        <c:gapWidth val="150"/>
        <c:overlap val="0"/>
        <c:axId val="21592659"/>
        <c:axId val="14894643"/>
      </c:barChart>
      <c:catAx>
        <c:axId val="21592659"/>
        <c:scaling>
          <c:orientation val="minMax"/>
        </c:scaling>
        <c:delete val="0"/>
        <c:axPos val="b"/>
        <c:numFmt formatCode="m/d" sourceLinked="0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 rot="-2700000"/>
          <a:lstStyle/>
          <a:p>
            <a:pPr>
              <a:defRPr b="0" sz="47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14894643"/>
        <c:crossesAt val="0"/>
        <c:auto val="1"/>
        <c:lblAlgn val="ctr"/>
        <c:lblOffset val="100"/>
        <c:noMultiLvlLbl val="0"/>
      </c:catAx>
      <c:valAx>
        <c:axId val="14894643"/>
        <c:scaling>
          <c:orientation val="minMax"/>
          <c:max val="400"/>
          <c:min val="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47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21592659"/>
        <c:crossesAt val="1"/>
        <c:crossBetween val="midCat"/>
        <c:majorUnit val="100"/>
        <c:minorUnit val="100"/>
      </c:valAx>
      <c:spPr>
        <a:noFill/>
        <a:ln w="12600">
          <a:noFill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trlProps/ctrlProps2.xml><?xml version="1.0" encoding="utf-8"?>
<formControlPr xmlns="http://schemas.microsoft.com/office/spreadsheetml/2009/9/main" objectType="Button" lockText="1"/>
</file>

<file path=xl/drawings/_rels/drawing3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chart" Target="../charts/chart4.xml"/><Relationship Id="rId2" Type="http://schemas.openxmlformats.org/officeDocument/2006/relationships/chart" Target="../charts/chart5.xml"/><Relationship Id="rId3" Type="http://schemas.openxmlformats.org/officeDocument/2006/relationships/chart" Target="../charts/chart6.xml"/><Relationship Id="rId4" Type="http://schemas.openxmlformats.org/officeDocument/2006/relationships/chart" Target="../charts/chart7.xml"/><Relationship Id="rId5" Type="http://schemas.openxmlformats.org/officeDocument/2006/relationships/chart" Target="../charts/chart8.xml"/><Relationship Id="rId6" Type="http://schemas.openxmlformats.org/officeDocument/2006/relationships/chart" Target="../charts/chart9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109800</xdr:colOff>
          <xdr:row>34</xdr:row>
          <xdr:rowOff>0</xdr:rowOff>
        </xdr:from>
        <xdr:to>
          <xdr:col>1</xdr:col>
          <xdr:colOff>-1335600</xdr:colOff>
          <xdr:row>36</xdr:row>
          <xdr:rowOff>9360</xdr:rowOff>
        </xdr:to>
        <xdr:sp>
          <xdr:nvSpPr>
            <xdr:cNvPr id="1001" name="Button 7" descr="PREPARE FIL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PREPARE FILE</a:t>
              </a:r>
            </a:p>
          </xdr:txBody>
        </xdr:sp>
        <xdr:clientData/>
      </xdr:twoCellAnchor>
    </mc:Choice>
  </mc:AlternateContent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59400</xdr:colOff>
      <xdr:row>3</xdr:row>
      <xdr:rowOff>105120</xdr:rowOff>
    </xdr:from>
    <xdr:to>
      <xdr:col>5</xdr:col>
      <xdr:colOff>626760</xdr:colOff>
      <xdr:row>20</xdr:row>
      <xdr:rowOff>9360</xdr:rowOff>
    </xdr:to>
    <xdr:graphicFrame>
      <xdr:nvGraphicFramePr>
        <xdr:cNvPr id="0" name="Chart 2"/>
        <xdr:cNvGraphicFramePr/>
      </xdr:nvGraphicFramePr>
      <xdr:xfrm>
        <a:off x="59400" y="486000"/>
        <a:ext cx="5095080" cy="18475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6</xdr:col>
      <xdr:colOff>25560</xdr:colOff>
      <xdr:row>4</xdr:row>
      <xdr:rowOff>0</xdr:rowOff>
    </xdr:from>
    <xdr:to>
      <xdr:col>11</xdr:col>
      <xdr:colOff>627120</xdr:colOff>
      <xdr:row>19</xdr:row>
      <xdr:rowOff>114480</xdr:rowOff>
    </xdr:to>
    <xdr:graphicFrame>
      <xdr:nvGraphicFramePr>
        <xdr:cNvPr id="1" name="Chart 3"/>
        <xdr:cNvGraphicFramePr/>
      </xdr:nvGraphicFramePr>
      <xdr:xfrm>
        <a:off x="5458680" y="495360"/>
        <a:ext cx="5128920" cy="18288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3</xdr:col>
      <xdr:colOff>0</xdr:colOff>
      <xdr:row>21</xdr:row>
      <xdr:rowOff>0</xdr:rowOff>
    </xdr:from>
    <xdr:to>
      <xdr:col>9</xdr:col>
      <xdr:colOff>153000</xdr:colOff>
      <xdr:row>38</xdr:row>
      <xdr:rowOff>9360</xdr:rowOff>
    </xdr:to>
    <xdr:graphicFrame>
      <xdr:nvGraphicFramePr>
        <xdr:cNvPr id="2" name="Chart 4"/>
        <xdr:cNvGraphicFramePr/>
      </xdr:nvGraphicFramePr>
      <xdr:xfrm>
        <a:off x="2716560" y="2438280"/>
        <a:ext cx="5586120" cy="1952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59400</xdr:colOff>
      <xdr:row>3</xdr:row>
      <xdr:rowOff>105120</xdr:rowOff>
    </xdr:from>
    <xdr:to>
      <xdr:col>5</xdr:col>
      <xdr:colOff>626760</xdr:colOff>
      <xdr:row>20</xdr:row>
      <xdr:rowOff>9360</xdr:rowOff>
    </xdr:to>
    <xdr:graphicFrame>
      <xdr:nvGraphicFramePr>
        <xdr:cNvPr id="3" name="Chart 2"/>
        <xdr:cNvGraphicFramePr/>
      </xdr:nvGraphicFramePr>
      <xdr:xfrm>
        <a:off x="59400" y="486000"/>
        <a:ext cx="5095080" cy="18475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6</xdr:col>
      <xdr:colOff>25560</xdr:colOff>
      <xdr:row>4</xdr:row>
      <xdr:rowOff>0</xdr:rowOff>
    </xdr:from>
    <xdr:to>
      <xdr:col>11</xdr:col>
      <xdr:colOff>627120</xdr:colOff>
      <xdr:row>19</xdr:row>
      <xdr:rowOff>114480</xdr:rowOff>
    </xdr:to>
    <xdr:graphicFrame>
      <xdr:nvGraphicFramePr>
        <xdr:cNvPr id="4" name="Chart 3"/>
        <xdr:cNvGraphicFramePr/>
      </xdr:nvGraphicFramePr>
      <xdr:xfrm>
        <a:off x="5458680" y="495360"/>
        <a:ext cx="5128920" cy="18288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33480</xdr:colOff>
      <xdr:row>20</xdr:row>
      <xdr:rowOff>104760</xdr:rowOff>
    </xdr:from>
    <xdr:to>
      <xdr:col>5</xdr:col>
      <xdr:colOff>618840</xdr:colOff>
      <xdr:row>37</xdr:row>
      <xdr:rowOff>19440</xdr:rowOff>
    </xdr:to>
    <xdr:graphicFrame>
      <xdr:nvGraphicFramePr>
        <xdr:cNvPr id="5" name="Chart 4"/>
        <xdr:cNvGraphicFramePr/>
      </xdr:nvGraphicFramePr>
      <xdr:xfrm>
        <a:off x="33480" y="2428920"/>
        <a:ext cx="5113080" cy="18576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6</xdr:col>
      <xdr:colOff>33480</xdr:colOff>
      <xdr:row>21</xdr:row>
      <xdr:rowOff>9360</xdr:rowOff>
    </xdr:from>
    <xdr:to>
      <xdr:col>11</xdr:col>
      <xdr:colOff>627120</xdr:colOff>
      <xdr:row>36</xdr:row>
      <xdr:rowOff>114120</xdr:rowOff>
    </xdr:to>
    <xdr:graphicFrame>
      <xdr:nvGraphicFramePr>
        <xdr:cNvPr id="6" name="Chart 5"/>
        <xdr:cNvGraphicFramePr/>
      </xdr:nvGraphicFramePr>
      <xdr:xfrm>
        <a:off x="5466600" y="2447640"/>
        <a:ext cx="5121000" cy="18194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42480</xdr:colOff>
      <xdr:row>38</xdr:row>
      <xdr:rowOff>0</xdr:rowOff>
    </xdr:from>
    <xdr:to>
      <xdr:col>5</xdr:col>
      <xdr:colOff>618840</xdr:colOff>
      <xdr:row>55</xdr:row>
      <xdr:rowOff>85680</xdr:rowOff>
    </xdr:to>
    <xdr:graphicFrame>
      <xdr:nvGraphicFramePr>
        <xdr:cNvPr id="7" name="Chart 6"/>
        <xdr:cNvGraphicFramePr/>
      </xdr:nvGraphicFramePr>
      <xdr:xfrm>
        <a:off x="42480" y="4381560"/>
        <a:ext cx="5104080" cy="20286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6</xdr:col>
      <xdr:colOff>0</xdr:colOff>
      <xdr:row>38</xdr:row>
      <xdr:rowOff>0</xdr:rowOff>
    </xdr:from>
    <xdr:to>
      <xdr:col>11</xdr:col>
      <xdr:colOff>627120</xdr:colOff>
      <xdr:row>55</xdr:row>
      <xdr:rowOff>105120</xdr:rowOff>
    </xdr:to>
    <xdr:graphicFrame>
      <xdr:nvGraphicFramePr>
        <xdr:cNvPr id="8" name="Chart 7"/>
        <xdr:cNvGraphicFramePr/>
      </xdr:nvGraphicFramePr>
      <xdr:xfrm>
        <a:off x="5433120" y="4381560"/>
        <a:ext cx="5154480" cy="20480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RISKRPTG/Term%20Books/OptModel/Upload%20File/Daily%20Delta%20Source%20Fil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RISKRPTG/Term%20Books/Power/Daily%20Power%20Report%20Fil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Output Page"/>
      <sheetName val="Power"/>
      <sheetName val="Gas"/>
    </sheetNames>
    <sheetDataSet>
      <sheetData sheetId="0">
        <row r="59">
          <cell r="F59">
            <v>0.521376251224198</v>
          </cell>
          <cell r="G59">
            <v>0.2894548362746</v>
          </cell>
          <cell r="H59">
            <v>0.0155695174521596</v>
          </cell>
          <cell r="I59">
            <v>0.0139273404153224</v>
          </cell>
          <cell r="J59">
            <v>0.0857516618599868</v>
          </cell>
          <cell r="K59">
            <v>0.234662400691493</v>
          </cell>
          <cell r="L59">
            <v>0.717034319502876</v>
          </cell>
          <cell r="M59">
            <v>0.912034459510376</v>
          </cell>
          <cell r="N59">
            <v>0.839762465865845</v>
          </cell>
          <cell r="O59">
            <v>0.574975825066327</v>
          </cell>
          <cell r="P59">
            <v>0.403884661759013</v>
          </cell>
          <cell r="Q59">
            <v>0.446977293259922</v>
          </cell>
          <cell r="R59">
            <v>0.509952825530277</v>
          </cell>
          <cell r="S59">
            <v>0.445470111496546</v>
          </cell>
          <cell r="T59">
            <v>0.352958081241462</v>
          </cell>
          <cell r="U59">
            <v>0.31609428955878</v>
          </cell>
          <cell r="V59">
            <v>0.231494614947457</v>
          </cell>
          <cell r="W59">
            <v>0.299460710891598</v>
          </cell>
          <cell r="X59">
            <v>0.741071206707549</v>
          </cell>
          <cell r="Y59">
            <v>0.837595705129976</v>
          </cell>
          <cell r="Z59">
            <v>0.749973687371239</v>
          </cell>
          <cell r="AA59">
            <v>0.502195203596976</v>
          </cell>
          <cell r="AB59">
            <v>0.450318440514761</v>
          </cell>
          <cell r="AC59">
            <v>0.508327879569583</v>
          </cell>
        </row>
        <row r="60">
          <cell r="F60">
            <v>0.0138854983312047</v>
          </cell>
          <cell r="G60">
            <v>0.0255605931450507</v>
          </cell>
          <cell r="H60">
            <v>0.00228807650412</v>
          </cell>
          <cell r="I60">
            <v>0.00223676993910837</v>
          </cell>
          <cell r="J60">
            <v>0.00198801181520181</v>
          </cell>
          <cell r="K60">
            <v>0.0261670004164697</v>
          </cell>
          <cell r="L60">
            <v>0.352658955903567</v>
          </cell>
          <cell r="M60">
            <v>0.527153024840668</v>
          </cell>
          <cell r="N60">
            <v>0.361903111230707</v>
          </cell>
          <cell r="O60">
            <v>0.202603143349184</v>
          </cell>
          <cell r="P60">
            <v>0.102881788993903</v>
          </cell>
          <cell r="Q60">
            <v>0.118943835857511</v>
          </cell>
          <cell r="R60">
            <v>0.112565150641419</v>
          </cell>
          <cell r="S60">
            <v>0.059660748880316</v>
          </cell>
          <cell r="T60">
            <v>0.317544629497857</v>
          </cell>
          <cell r="U60">
            <v>0.159834638731577</v>
          </cell>
          <cell r="V60">
            <v>0.150402489757277</v>
          </cell>
          <cell r="W60">
            <v>0.0897894693921406</v>
          </cell>
          <cell r="X60">
            <v>0.320387489088091</v>
          </cell>
          <cell r="Y60">
            <v>0.404136447750655</v>
          </cell>
          <cell r="Z60">
            <v>0.348107591371152</v>
          </cell>
          <cell r="AA60">
            <v>0.311185490011914</v>
          </cell>
          <cell r="AB60">
            <v>0.159303114343097</v>
          </cell>
          <cell r="AC60">
            <v>0.184039875291872</v>
          </cell>
        </row>
        <row r="62">
          <cell r="F62">
            <v>0.977231096111624</v>
          </cell>
          <cell r="G62">
            <v>0.770170332925575</v>
          </cell>
          <cell r="H62">
            <v>0.467547884056142</v>
          </cell>
          <cell r="I62">
            <v>0.396426237251545</v>
          </cell>
          <cell r="J62">
            <v>0.386511269591171</v>
          </cell>
          <cell r="K62">
            <v>0.448113680949602</v>
          </cell>
          <cell r="L62">
            <v>0.887315954376467</v>
          </cell>
          <cell r="M62">
            <v>0.974117067057273</v>
          </cell>
          <cell r="N62">
            <v>0.935250893915306</v>
          </cell>
          <cell r="O62">
            <v>0.758986783433907</v>
          </cell>
          <cell r="P62">
            <v>0.732500191699537</v>
          </cell>
          <cell r="Q62">
            <v>0.78632369000885</v>
          </cell>
          <cell r="R62">
            <v>0.819159818578748</v>
          </cell>
          <cell r="S62">
            <v>0.767807876740396</v>
          </cell>
          <cell r="T62">
            <v>0.658893133903441</v>
          </cell>
          <cell r="U62">
            <v>0.527769300022866</v>
          </cell>
          <cell r="V62">
            <v>0.409951067282359</v>
          </cell>
          <cell r="W62">
            <v>0.48718788705589</v>
          </cell>
          <cell r="X62">
            <v>0.866308609012363</v>
          </cell>
          <cell r="Y62">
            <v>0.93698957162349</v>
          </cell>
          <cell r="Z62">
            <v>0.889883563729115</v>
          </cell>
          <cell r="AA62">
            <v>0.677852611292407</v>
          </cell>
          <cell r="AB62">
            <v>0.715119065241822</v>
          </cell>
          <cell r="AC62">
            <v>0.768521925840726</v>
          </cell>
        </row>
        <row r="63">
          <cell r="F63">
            <v>0.423004766143521</v>
          </cell>
          <cell r="G63">
            <v>0.280937575146773</v>
          </cell>
          <cell r="H63">
            <v>0.185892403554408</v>
          </cell>
          <cell r="I63">
            <v>0.065604767458464</v>
          </cell>
          <cell r="J63">
            <v>0.0463751206456871</v>
          </cell>
          <cell r="K63">
            <v>0.075565663625894</v>
          </cell>
          <cell r="L63">
            <v>0.618733059796806</v>
          </cell>
          <cell r="M63">
            <v>0.786476145895095</v>
          </cell>
          <cell r="N63">
            <v>0.599181248094146</v>
          </cell>
          <cell r="O63">
            <v>0.439849629202745</v>
          </cell>
          <cell r="P63">
            <v>0.399000133083016</v>
          </cell>
          <cell r="Q63">
            <v>0.42670335862768</v>
          </cell>
          <cell r="R63">
            <v>0.395648992803</v>
          </cell>
          <cell r="S63">
            <v>0.272988484347521</v>
          </cell>
          <cell r="T63">
            <v>0.478457291466607</v>
          </cell>
          <cell r="U63">
            <v>0.303061040995121</v>
          </cell>
          <cell r="V63">
            <v>0.277718540254164</v>
          </cell>
          <cell r="W63">
            <v>0.18265613525935</v>
          </cell>
          <cell r="X63">
            <v>0.615173256536646</v>
          </cell>
          <cell r="Y63">
            <v>0.728833022348592</v>
          </cell>
          <cell r="Z63">
            <v>0.644171296749214</v>
          </cell>
          <cell r="AA63">
            <v>0.464267698357542</v>
          </cell>
          <cell r="AB63">
            <v>0.406797186722088</v>
          </cell>
          <cell r="AC63">
            <v>0.468955984483156</v>
          </cell>
        </row>
      </sheetData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POWER SUM"/>
      <sheetName val="REG"/>
      <sheetName val="SPEC"/>
      <sheetName val="MWA"/>
      <sheetName val="MWA FIXED INPUT PG"/>
      <sheetName val="MWA Prompt"/>
      <sheetName val="MWH"/>
      <sheetName val="MWH FIXED INPUT PG"/>
      <sheetName val="PLR SUM"/>
      <sheetName val="SPEC SUM"/>
      <sheetName val="PLR DETAILS"/>
      <sheetName val="SPEC DETAILS"/>
      <sheetName val="SPEC REPORT"/>
      <sheetName val="SPEC REPORT DETAILS"/>
      <sheetName val="SPEC SETTLEMENTS"/>
      <sheetName val="PLR OPTIONS"/>
      <sheetName val="SPEC OPTIONS"/>
      <sheetName val="OPEN SPEC"/>
      <sheetName val="5-DAY"/>
      <sheetName val="VAR"/>
      <sheetName val="Gap Risk"/>
    </sheetNames>
    <sheetDataSet>
      <sheetData sheetId="0"/>
      <sheetData sheetId="1"/>
      <sheetData sheetId="2"/>
      <sheetData sheetId="3"/>
      <sheetData sheetId="4"/>
      <sheetData sheetId="5">
        <row r="29">
          <cell r="I29">
            <v>456</v>
          </cell>
        </row>
        <row r="29">
          <cell r="M29">
            <v>450</v>
          </cell>
        </row>
        <row r="29">
          <cell r="Q29">
            <v>274</v>
          </cell>
        </row>
        <row r="30">
          <cell r="I30">
            <v>456</v>
          </cell>
        </row>
        <row r="30">
          <cell r="M30">
            <v>450</v>
          </cell>
        </row>
        <row r="30">
          <cell r="Q30">
            <v>274</v>
          </cell>
        </row>
        <row r="33">
          <cell r="I33">
            <v>233</v>
          </cell>
        </row>
        <row r="33">
          <cell r="M33">
            <v>228</v>
          </cell>
        </row>
        <row r="33">
          <cell r="Q33">
            <v>160</v>
          </cell>
        </row>
        <row r="34">
          <cell r="I34">
            <v>233</v>
          </cell>
        </row>
        <row r="34">
          <cell r="M34">
            <v>228</v>
          </cell>
        </row>
        <row r="34">
          <cell r="Q34">
            <v>160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pivotCache/_rels/pivotCacheDefinition1.xml.rels><?xml version="1.0" encoding="UTF-8"?>
<Relationships xmlns="http://schemas.openxmlformats.org/package/2006/relationships"><Relationship Id="rId1" Type="http://schemas.openxmlformats.org/officeDocument/2006/relationships/pivotCacheRecords" Target="pivotCacheRecords1.xml"/>
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cordCount="1" createdVersion="3">
  <cacheSource type="worksheet">
    <worksheetSource ref="A9:V65536" sheet="OPEN SPEC"/>
  </cacheSource>
  <cacheFields count="22">
    <cacheField name="DEAL" numFmtId="0">
      <sharedItems containsString="0" containsBlank="1" count="1">
        <m/>
      </sharedItems>
    </cacheField>
    <cacheField name="ST" numFmtId="0">
      <sharedItems containsString="0" containsBlank="1" count="1">
        <m/>
      </sharedItems>
    </cacheField>
    <cacheField name="DIV" numFmtId="0">
      <sharedItems containsString="0" containsBlank="1" count="1">
        <m/>
      </sharedItems>
    </cacheField>
    <cacheField name="B/S" numFmtId="0">
      <sharedItems containsString="0" containsBlank="1" count="1">
        <m/>
      </sharedItems>
    </cacheField>
    <cacheField name="FASB" numFmtId="0">
      <sharedItems containsString="0" containsBlank="1" count="1">
        <m/>
      </sharedItems>
    </cacheField>
    <cacheField name="EXEC DATE" numFmtId="0">
      <sharedItems containsString="0" containsBlank="1" count="1">
        <m/>
      </sharedItems>
    </cacheField>
    <cacheField name="TYPE" numFmtId="0">
      <sharedItems containsString="0" containsBlank="1" count="1">
        <m/>
      </sharedItems>
    </cacheField>
    <cacheField name="TRADER" numFmtId="0">
      <sharedItems containsString="0" containsBlank="1" count="1">
        <m/>
      </sharedItems>
    </cacheField>
    <cacheField name="COUNTERPARTY" numFmtId="0">
      <sharedItems containsString="0" containsBlank="1" count="1">
        <m/>
      </sharedItems>
    </cacheField>
    <cacheField name="MONTH" numFmtId="0">
      <sharedItems containsString="0" containsBlank="1" count="1">
        <m/>
      </sharedItems>
    </cacheField>
    <cacheField name="DAILY" numFmtId="0">
      <sharedItems containsString="0" containsBlank="1" count="1">
        <m/>
      </sharedItems>
    </cacheField>
    <cacheField name="EXT QTY" numFmtId="0">
      <sharedItems containsString="0" containsBlank="1" count="1">
        <m/>
      </sharedItems>
    </cacheField>
    <cacheField name="CTRT" numFmtId="0">
      <sharedItems containsString="0" containsBlank="1" count="1">
        <m/>
      </sharedItems>
    </cacheField>
    <cacheField name="FEE" numFmtId="0">
      <sharedItems containsString="0" containsBlank="1" count="1">
        <m/>
      </sharedItems>
    </cacheField>
    <cacheField name="PGE_PAYS" numFmtId="0">
      <sharedItems containsString="0" containsBlank="1" count="1">
        <m/>
      </sharedItems>
    </cacheField>
    <cacheField name="PGE_REC" numFmtId="0">
      <sharedItems containsString="0" containsBlank="1" count="1">
        <m/>
      </sharedItems>
    </cacheField>
    <cacheField name="CURR" numFmtId="0">
      <sharedItems containsString="0" containsBlank="1" count="1">
        <m/>
      </sharedItems>
    </cacheField>
    <cacheField name="PRICE" numFmtId="0">
      <sharedItems containsString="0" containsBlank="1" count="1">
        <m/>
      </sharedItems>
    </cacheField>
    <cacheField name="CP PAYS" numFmtId="0">
      <sharedItems containsString="0" containsBlank="1" count="1">
        <m/>
      </sharedItems>
    </cacheField>
    <cacheField name="NET" numFmtId="0">
      <sharedItems containsString="0" containsBlank="1" count="1">
        <m/>
      </sharedItems>
    </cacheField>
    <cacheField name="CURR2" numFmtId="0">
      <sharedItems containsString="0" containsBlank="1" count="1">
        <m/>
      </sharedItems>
    </cacheField>
    <cacheField name="LOCATION" numFmtId="0">
      <sharedItems containsString="0" containsBlank="1" containsNumber="1" containsInteger="1" minValue="0" maxValue="0" count="2">
        <n v="0"/>
        <m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"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</pivotCacheRecords>
</file>

<file path=xl/pivotTables/_rels/pivotTable1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1.xml"/>
</Relationships>
</file>

<file path=xl/pivotTables/pivotTable1.xml><?xml version="1.0" encoding="utf-8"?>
<pivotTableDefinition xmlns="http://schemas.openxmlformats.org/spreadsheetml/2006/main" name="PivotTable1" cacheId="1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A3:C7" firstHeaderRow="1" firstDataRow="2" firstDataCol="1"/>
  <pivotFields count="22"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axis="axisCol" compact="0" showAll="0" outline="0">
      <items count="2">
        <item x="0"/>
        <item t="default"/>
      </items>
    </pivotField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dataField="1" compact="0" showAll="0"/>
    <pivotField compact="0" showAll="0" outline="0"/>
    <pivotField axis="axisRow" compact="0" showAll="0" outline="0">
      <items count="3">
        <item x="0"/>
        <item x="1"/>
        <item t="default"/>
      </items>
    </pivotField>
  </pivotFields>
  <rowFields count="1">
    <field x="21"/>
  </rowFields>
  <rowItems count="3">
    <i>
      <x v="0"/>
    </i>
    <i>
      <x v="1"/>
    </i>
    <i t="grand">
      <x v="2"/>
    </i>
  </rowItems>
  <colFields count="1">
    <field x="9"/>
  </colFields>
  <colItems count="2">
    <i>
      <x v="0"/>
    </i>
    <i t="grand">
      <x v="1"/>
    </i>
  </colItems>
  <dataFields count="1">
    <dataField name="Sum of NET" fld="19" subtotal="sum" numFmtId="164"/>
  </dataField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drawing" Target="../drawings/drawing3.xml"/><Relationship Id="rId3" Type="http://schemas.openxmlformats.org/officeDocument/2006/relationships/vmlDrawing" Target="../drawings/vmlDrawing2.vml"/>
</Relationships>
</file>

<file path=xl/worksheets/_rels/sheet24.xml.rels><?xml version="1.0" encoding="UTF-8"?>
<Relationships xmlns="http://schemas.openxmlformats.org/package/2006/relationships"><Relationship Id="rId1" Type="http://schemas.openxmlformats.org/officeDocument/2006/relationships/pivotTable" Target="../pivotTables/pivotTable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drawing" Target="../drawings/drawing4.xml"/><Relationship Id="rId3" Type="http://schemas.openxmlformats.org/officeDocument/2006/relationships/vmlDrawing" Target="../drawings/vmlDrawing3.vml"/>
</Relationships>
</file>

<file path=xl/worksheets/_rels/sheet9.xml.rels><?xml version="1.0" encoding="UTF-8"?>
<Relationships xmlns="http://schemas.openxmlformats.org/package/2006/relationships"><Relationship Id="rId1" Type="http://schemas.openxmlformats.org/officeDocument/2006/relationships/comments" Target="../comments9.xml"/><Relationship Id="rId2" Type="http://schemas.openxmlformats.org/officeDocument/2006/relationships/vmlDrawing" Target="../drawings/vmlDrawing4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3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328125" defaultRowHeight="10.5" customHeight="true" zeroHeight="false" outlineLevelRow="0" outlineLevelCol="0"/>
  <cols>
    <col collapsed="false" customWidth="true" hidden="false" outlineLevel="0" max="1" min="1" style="1" width="47.15"/>
    <col collapsed="false" customWidth="false" hidden="false" outlineLevel="0" max="2" min="2" style="1" width="9.33"/>
    <col collapsed="false" customWidth="true" hidden="false" outlineLevel="0" max="3" min="3" style="1" width="15.15"/>
    <col collapsed="false" customWidth="true" hidden="false" outlineLevel="0" max="4" min="4" style="1" width="15.48"/>
    <col collapsed="false" customWidth="true" hidden="false" outlineLevel="0" max="5" min="5" style="1" width="16.33"/>
    <col collapsed="false" customWidth="false" hidden="false" outlineLevel="0" max="257" min="6" style="1" width="9.33"/>
  </cols>
  <sheetData>
    <row r="1" customFormat="false" ht="12.75" hidden="false" customHeight="false" outlineLevel="0" collapsed="false">
      <c r="A1" s="2" t="s">
        <v>0</v>
      </c>
    </row>
    <row r="2" customFormat="false" ht="12.75" hidden="false" customHeight="false" outlineLevel="0" collapsed="false">
      <c r="A2" s="2" t="s">
        <v>1</v>
      </c>
    </row>
    <row r="3" customFormat="false" ht="12.75" hidden="false" customHeight="false" outlineLevel="0" collapsed="false">
      <c r="A3" s="2" t="s">
        <v>2</v>
      </c>
    </row>
    <row r="4" customFormat="false" ht="12.75" hidden="false" customHeight="false" outlineLevel="0" collapsed="false">
      <c r="A4" s="2" t="s">
        <v>3</v>
      </c>
    </row>
    <row r="7" customFormat="false" ht="10.5" hidden="false" customHeight="false" outlineLevel="0" collapsed="false">
      <c r="A7" s="3" t="s">
        <v>4</v>
      </c>
      <c r="C7" s="4" t="s">
        <v>5</v>
      </c>
      <c r="D7" s="5"/>
      <c r="E7" s="5"/>
    </row>
    <row r="8" customFormat="false" ht="10.5" hidden="false" customHeight="false" outlineLevel="0" collapsed="false">
      <c r="A8" s="1" t="s">
        <v>6</v>
      </c>
      <c r="C8" s="6" t="n">
        <v>502348</v>
      </c>
      <c r="D8" s="7"/>
      <c r="E8" s="7"/>
    </row>
    <row r="9" customFormat="false" ht="10.5" hidden="false" customHeight="false" outlineLevel="0" collapsed="false">
      <c r="A9" s="1" t="s">
        <v>7</v>
      </c>
      <c r="C9" s="8" t="n">
        <f aca="false">C16+C26</f>
        <v>-383707</v>
      </c>
      <c r="D9" s="9"/>
      <c r="E9" s="9"/>
    </row>
    <row r="10" customFormat="false" ht="10.5" hidden="false" customHeight="false" outlineLevel="0" collapsed="false">
      <c r="A10" s="1" t="s">
        <v>8</v>
      </c>
      <c r="C10" s="8" t="n">
        <f aca="false">C17+C27</f>
        <v>398673</v>
      </c>
      <c r="D10" s="9"/>
      <c r="E10" s="9"/>
    </row>
    <row r="14" customFormat="false" ht="10.5" hidden="false" customHeight="false" outlineLevel="0" collapsed="false">
      <c r="A14" s="3" t="s">
        <v>9</v>
      </c>
      <c r="C14" s="4" t="s">
        <v>5</v>
      </c>
      <c r="D14" s="4" t="s">
        <v>10</v>
      </c>
      <c r="E14" s="4" t="s">
        <v>11</v>
      </c>
    </row>
    <row r="15" customFormat="false" ht="10.5" hidden="false" customHeight="false" outlineLevel="0" collapsed="false">
      <c r="A15" s="1" t="s">
        <v>6</v>
      </c>
      <c r="B15" s="9"/>
      <c r="C15" s="10" t="n">
        <v>502348</v>
      </c>
      <c r="D15" s="11" t="n">
        <v>2500000</v>
      </c>
      <c r="E15" s="12" t="n">
        <f aca="false">IF(ABS(C15)&gt;D15,ABS(C15)-D15,0)</f>
        <v>0</v>
      </c>
    </row>
    <row r="16" customFormat="false" ht="10.5" hidden="false" customHeight="false" outlineLevel="0" collapsed="false">
      <c r="A16" s="1" t="s">
        <v>12</v>
      </c>
      <c r="C16" s="8" t="n">
        <f aca="false">'PLR SUM'!AA30+'PLR SUM'!AA45</f>
        <v>-391955</v>
      </c>
      <c r="D16" s="8" t="n">
        <v>-2500000</v>
      </c>
      <c r="E16" s="13" t="n">
        <f aca="false">IF(C16&lt;D16,ABS(C16)-D16,0)</f>
        <v>0</v>
      </c>
    </row>
    <row r="17" customFormat="false" ht="10.5" hidden="false" customHeight="false" outlineLevel="0" collapsed="false">
      <c r="A17" s="1" t="s">
        <v>13</v>
      </c>
      <c r="C17" s="8" t="n">
        <f aca="false">'5-DAY'!C1</f>
        <v>252375</v>
      </c>
      <c r="D17" s="8" t="n">
        <v>-5625000</v>
      </c>
      <c r="E17" s="13" t="n">
        <f aca="false">IF(C17&lt;D17,C17-D17,0)</f>
        <v>0</v>
      </c>
    </row>
    <row r="18" customFormat="false" ht="10.5" hidden="false" customHeight="false" outlineLevel="0" collapsed="false">
      <c r="A18" s="1" t="s">
        <v>14</v>
      </c>
      <c r="C18" s="14" t="n">
        <f aca="false">'Gap Risk'!B17</f>
        <v>-5592351.1405</v>
      </c>
      <c r="D18" s="15" t="n">
        <v>17000000</v>
      </c>
      <c r="E18" s="16" t="n">
        <f aca="false">IF(ABS(C18)&gt;D18,ABS(C18)-D18,0)</f>
        <v>0</v>
      </c>
    </row>
    <row r="19" customFormat="false" ht="10.5" hidden="false" customHeight="false" outlineLevel="0" collapsed="false">
      <c r="A19" s="1" t="s">
        <v>15</v>
      </c>
      <c r="C19" s="14" t="n">
        <f aca="false">'Gap Risk'!B20</f>
        <v>-7012605.0741</v>
      </c>
      <c r="D19" s="15" t="n">
        <v>17000000</v>
      </c>
      <c r="E19" s="16" t="n">
        <f aca="false">IF(ABS(C19)&gt;D19,ABS(C19)-D19,0)</f>
        <v>0</v>
      </c>
    </row>
    <row r="22" customFormat="false" ht="10.5" hidden="false" customHeight="false" outlineLevel="0" collapsed="false">
      <c r="A22" s="3" t="s">
        <v>16</v>
      </c>
      <c r="C22" s="4" t="s">
        <v>5</v>
      </c>
      <c r="D22" s="4" t="s">
        <v>10</v>
      </c>
      <c r="E22" s="4" t="s">
        <v>11</v>
      </c>
    </row>
    <row r="23" customFormat="false" ht="10.5" hidden="false" customHeight="false" outlineLevel="0" collapsed="false">
      <c r="A23" s="1" t="s">
        <v>6</v>
      </c>
      <c r="B23" s="9"/>
      <c r="C23" s="10" t="n">
        <v>0</v>
      </c>
      <c r="D23" s="11" t="n">
        <v>1000000</v>
      </c>
      <c r="E23" s="12" t="n">
        <f aca="false">'SPEC REPORT'!K8</f>
        <v>0</v>
      </c>
    </row>
    <row r="24" customFormat="false" ht="10.5" hidden="false" customHeight="false" outlineLevel="0" collapsed="false">
      <c r="A24" s="1" t="s">
        <v>14</v>
      </c>
      <c r="C24" s="14" t="n">
        <f aca="false">'Gap Risk'!B7</f>
        <v>0</v>
      </c>
      <c r="D24" s="15" t="n">
        <v>5000000</v>
      </c>
      <c r="E24" s="16" t="n">
        <f aca="false">'SPEC REPORT'!K11</f>
        <v>0</v>
      </c>
    </row>
    <row r="25" customFormat="false" ht="10.5" hidden="false" customHeight="false" outlineLevel="0" collapsed="false">
      <c r="A25" s="1" t="s">
        <v>15</v>
      </c>
      <c r="C25" s="14" t="n">
        <f aca="false">'SPEC REPORT'!I12</f>
        <v>0</v>
      </c>
      <c r="D25" s="15" t="n">
        <v>5000000</v>
      </c>
      <c r="E25" s="16"/>
    </row>
    <row r="26" customFormat="false" ht="10.5" hidden="false" customHeight="false" outlineLevel="0" collapsed="false">
      <c r="A26" s="1" t="s">
        <v>12</v>
      </c>
      <c r="C26" s="8" t="n">
        <f aca="false">'SPEC REPORT'!I9</f>
        <v>8248</v>
      </c>
      <c r="D26" s="8" t="n">
        <v>-1000000</v>
      </c>
      <c r="E26" s="13" t="n">
        <f aca="false">IF(C26&lt;D26,ABS(C26)-D26,0)</f>
        <v>0</v>
      </c>
    </row>
    <row r="27" customFormat="false" ht="10.5" hidden="false" customHeight="false" outlineLevel="0" collapsed="false">
      <c r="A27" s="1" t="s">
        <v>13</v>
      </c>
      <c r="C27" s="8" t="n">
        <f aca="false">'SPEC REPORT'!I10</f>
        <v>146298</v>
      </c>
      <c r="D27" s="8" t="n">
        <v>-2250000</v>
      </c>
      <c r="E27" s="13" t="n">
        <f aca="false">IF(C27&lt;D27,C27-D27,0)</f>
        <v>0</v>
      </c>
    </row>
    <row r="28" customFormat="false" ht="10.5" hidden="false" customHeight="false" outlineLevel="0" collapsed="false">
      <c r="A28" s="1" t="s">
        <v>17</v>
      </c>
      <c r="C28" s="17" t="n">
        <f aca="false">'5-DAY'!F2</f>
        <v>264531</v>
      </c>
    </row>
    <row r="29" customFormat="false" ht="10.5" hidden="false" customHeight="false" outlineLevel="0" collapsed="false">
      <c r="A29" s="1" t="s">
        <v>18</v>
      </c>
      <c r="C29" s="17" t="n">
        <f aca="false">SUM('5-DAY'!C80:C142)</f>
        <v>-368912.06</v>
      </c>
    </row>
    <row r="30" customFormat="false" ht="10.5" hidden="false" customHeight="false" outlineLevel="0" collapsed="false">
      <c r="A30" s="1" t="s">
        <v>19</v>
      </c>
      <c r="C30" s="8" t="n">
        <f aca="false">'SPEC REPORT'!D12</f>
        <v>4553113.54326649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&amp;L&amp;F  &amp;A&amp;R&amp;D  &amp;T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7">
              <controlPr defaultSize="0" print="false" autoFill="0" autoPict="0" macro="Module1.Macro1">
                <anchor moveWithCells="true" sizeWithCells="false">
                  <from>
                    <xdr:col>0</xdr:col>
                    <xdr:colOff>109800</xdr:colOff>
                    <xdr:row>34</xdr:row>
                    <xdr:rowOff>0</xdr:rowOff>
                  </from>
                  <to>
                    <xdr:col>1</xdr:col>
                    <xdr:colOff>-1335600</xdr:colOff>
                    <xdr:row>36</xdr:row>
                    <xdr:rowOff>9360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57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pane xSplit="1" ySplit="0" topLeftCell="B1" activePane="topRight" state="frozen"/>
      <selection pane="topLeft" activeCell="A1" activeCellId="0" sqref="A1"/>
      <selection pane="topRight" activeCell="A1" activeCellId="0" sqref="A1"/>
    </sheetView>
  </sheetViews>
  <sheetFormatPr defaultColWidth="9.328125" defaultRowHeight="9" customHeight="true" zeroHeight="false" outlineLevelRow="0" outlineLevelCol="0"/>
  <cols>
    <col collapsed="false" customWidth="true" hidden="false" outlineLevel="0" max="1" min="1" style="74" width="16.82"/>
    <col collapsed="false" customWidth="true" hidden="false" outlineLevel="0" max="2" min="2" style="74" width="18.33"/>
    <col collapsed="false" customWidth="true" hidden="false" outlineLevel="0" max="3" min="3" style="74" width="4.99"/>
    <col collapsed="false" customWidth="true" hidden="true" outlineLevel="0" max="7" min="4" style="74" width="13.83"/>
    <col collapsed="false" customWidth="true" hidden="true" outlineLevel="0" max="8" min="8" style="74" width="0.15"/>
    <col collapsed="false" customWidth="true" hidden="true" outlineLevel="0" max="9" min="9" style="74" width="13.83"/>
    <col collapsed="false" customWidth="true" hidden="false" outlineLevel="0" max="11" min="10" style="74" width="14.99"/>
    <col collapsed="false" customWidth="true" hidden="false" outlineLevel="0" max="12" min="12" style="74" width="15.15"/>
    <col collapsed="false" customWidth="true" hidden="false" outlineLevel="0" max="33" min="13" style="74" width="13.83"/>
    <col collapsed="false" customWidth="true" hidden="false" outlineLevel="0" max="34" min="34" style="74" width="14.65"/>
    <col collapsed="false" customWidth="false" hidden="false" outlineLevel="0" max="257" min="35" style="111" width="9.33"/>
  </cols>
  <sheetData>
    <row r="1" customFormat="false" ht="10.5" hidden="false" customHeight="false" outlineLevel="0" collapsed="false">
      <c r="A1" s="148" t="s">
        <v>0</v>
      </c>
      <c r="B1" s="106"/>
    </row>
    <row r="2" customFormat="false" ht="10.5" hidden="false" customHeight="false" outlineLevel="0" collapsed="false">
      <c r="A2" s="148" t="s">
        <v>99</v>
      </c>
      <c r="B2" s="106"/>
    </row>
    <row r="3" customFormat="false" ht="10.5" hidden="false" customHeight="false" outlineLevel="0" collapsed="false">
      <c r="A3" s="148" t="str">
        <f aca="false">'SPEC REPORT'!A3</f>
        <v>As of December 20, 2001</v>
      </c>
      <c r="B3" s="106"/>
    </row>
    <row r="4" customFormat="false" ht="10.5" hidden="false" customHeight="false" outlineLevel="0" collapsed="false">
      <c r="A4" s="148" t="s">
        <v>3</v>
      </c>
      <c r="B4" s="106"/>
    </row>
    <row r="5" customFormat="false" ht="9" hidden="false" customHeight="false" outlineLevel="0" collapsed="false">
      <c r="A5" s="127"/>
      <c r="B5" s="127"/>
      <c r="D5" s="128" t="n">
        <v>36892</v>
      </c>
      <c r="E5" s="128" t="n">
        <v>36923</v>
      </c>
      <c r="F5" s="128" t="n">
        <v>36951</v>
      </c>
      <c r="G5" s="128" t="n">
        <v>36982</v>
      </c>
      <c r="H5" s="128" t="n">
        <v>37012</v>
      </c>
    </row>
    <row r="7" customFormat="false" ht="9" hidden="false" customHeight="false" outlineLevel="0" collapsed="false">
      <c r="A7" s="149" t="s">
        <v>100</v>
      </c>
      <c r="B7" s="137"/>
      <c r="D7" s="132"/>
      <c r="E7" s="132"/>
      <c r="F7" s="132"/>
      <c r="G7" s="132"/>
      <c r="H7" s="132"/>
      <c r="I7" s="128"/>
      <c r="J7" s="128" t="n">
        <v>37257</v>
      </c>
      <c r="K7" s="128" t="n">
        <v>37288</v>
      </c>
      <c r="L7" s="128" t="n">
        <v>37316</v>
      </c>
      <c r="M7" s="128" t="n">
        <v>37347</v>
      </c>
      <c r="N7" s="128" t="n">
        <v>37377</v>
      </c>
      <c r="O7" s="128" t="n">
        <v>37408</v>
      </c>
      <c r="P7" s="128" t="n">
        <v>37438</v>
      </c>
      <c r="Q7" s="128" t="n">
        <v>37469</v>
      </c>
      <c r="R7" s="128" t="n">
        <v>37500</v>
      </c>
      <c r="S7" s="128" t="n">
        <v>37530</v>
      </c>
      <c r="T7" s="128" t="n">
        <v>37561</v>
      </c>
      <c r="U7" s="128" t="n">
        <v>37591</v>
      </c>
      <c r="V7" s="128" t="n">
        <v>37622</v>
      </c>
      <c r="W7" s="128" t="n">
        <v>37653</v>
      </c>
      <c r="X7" s="128" t="n">
        <v>37681</v>
      </c>
      <c r="Y7" s="128" t="n">
        <v>37712</v>
      </c>
      <c r="Z7" s="128" t="n">
        <v>37742</v>
      </c>
      <c r="AA7" s="128" t="n">
        <v>37773</v>
      </c>
      <c r="AB7" s="128" t="n">
        <v>37803</v>
      </c>
      <c r="AC7" s="128" t="n">
        <v>37834</v>
      </c>
      <c r="AD7" s="128" t="n">
        <v>37865</v>
      </c>
      <c r="AE7" s="128" t="n">
        <v>37895</v>
      </c>
      <c r="AF7" s="128" t="n">
        <v>37926</v>
      </c>
      <c r="AG7" s="128" t="n">
        <v>37956</v>
      </c>
      <c r="AH7" s="129" t="s">
        <v>87</v>
      </c>
      <c r="AI7" s="139"/>
      <c r="AJ7" s="139"/>
      <c r="AK7" s="139"/>
      <c r="AL7" s="139"/>
      <c r="AM7" s="139"/>
    </row>
    <row r="8" customFormat="false" ht="9" hidden="false" customHeight="false" outlineLevel="0" collapsed="false">
      <c r="A8" s="130" t="s">
        <v>93</v>
      </c>
      <c r="B8" s="130"/>
      <c r="C8" s="130"/>
      <c r="D8" s="135"/>
      <c r="E8" s="135"/>
      <c r="F8" s="135"/>
      <c r="G8" s="135"/>
      <c r="H8" s="135"/>
      <c r="I8" s="135"/>
      <c r="J8" s="135" t="n">
        <f aca="false">'SPEC DET FIXED INPUT PG'!C34</f>
        <v>0</v>
      </c>
      <c r="K8" s="135" t="n">
        <f aca="false">'SPEC DET FIXED INPUT PG'!D34</f>
        <v>0</v>
      </c>
      <c r="L8" s="135" t="n">
        <f aca="false">'SPEC DET FIXED INPUT PG'!E34</f>
        <v>0</v>
      </c>
      <c r="M8" s="135" t="n">
        <f aca="false">'SPEC DET FIXED INPUT PG'!F34</f>
        <v>0</v>
      </c>
      <c r="N8" s="135" t="n">
        <f aca="false">'SPEC DET FIXED INPUT PG'!G34</f>
        <v>0</v>
      </c>
      <c r="O8" s="135" t="n">
        <f aca="false">'SPEC DET FIXED INPUT PG'!H34</f>
        <v>0</v>
      </c>
      <c r="P8" s="135" t="n">
        <f aca="false">'SPEC DET FIXED INPUT PG'!I34</f>
        <v>0</v>
      </c>
      <c r="Q8" s="135" t="n">
        <f aca="false">'SPEC DET FIXED INPUT PG'!J34</f>
        <v>0</v>
      </c>
      <c r="R8" s="135" t="n">
        <f aca="false">'SPEC DET FIXED INPUT PG'!K34</f>
        <v>0</v>
      </c>
      <c r="S8" s="135" t="n">
        <f aca="false">'SPEC DET FIXED INPUT PG'!L34</f>
        <v>0</v>
      </c>
      <c r="T8" s="135" t="n">
        <f aca="false">'SPEC DET FIXED INPUT PG'!M34</f>
        <v>0</v>
      </c>
      <c r="U8" s="135" t="n">
        <f aca="false">'SPEC DET FIXED INPUT PG'!N34</f>
        <v>0</v>
      </c>
      <c r="V8" s="135" t="n">
        <f aca="false">'SPEC DET FIXED INPUT PG'!O34</f>
        <v>0</v>
      </c>
      <c r="W8" s="135" t="n">
        <f aca="false">'SPEC DET FIXED INPUT PG'!P34</f>
        <v>0</v>
      </c>
      <c r="X8" s="135" t="n">
        <f aca="false">'SPEC DET FIXED INPUT PG'!Q34</f>
        <v>0</v>
      </c>
      <c r="Y8" s="135" t="n">
        <f aca="false">'SPEC DET FIXED INPUT PG'!R34</f>
        <v>0</v>
      </c>
      <c r="Z8" s="135" t="n">
        <f aca="false">'SPEC DET FIXED INPUT PG'!S34</f>
        <v>0</v>
      </c>
      <c r="AA8" s="135" t="n">
        <f aca="false">'SPEC DET FIXED INPUT PG'!T34</f>
        <v>0</v>
      </c>
      <c r="AB8" s="135" t="n">
        <f aca="false">'SPEC DET FIXED INPUT PG'!U34</f>
        <v>0</v>
      </c>
      <c r="AC8" s="135" t="n">
        <f aca="false">'SPEC DET FIXED INPUT PG'!V34</f>
        <v>0</v>
      </c>
      <c r="AD8" s="135" t="n">
        <f aca="false">'SPEC DET FIXED INPUT PG'!W34</f>
        <v>0</v>
      </c>
      <c r="AE8" s="135" t="n">
        <f aca="false">'SPEC DET FIXED INPUT PG'!X34</f>
        <v>0</v>
      </c>
      <c r="AF8" s="135" t="n">
        <f aca="false">'SPEC DET FIXED INPUT PG'!Y34</f>
        <v>0</v>
      </c>
      <c r="AG8" s="135" t="n">
        <f aca="false">'SPEC DET FIXED INPUT PG'!Z34</f>
        <v>0</v>
      </c>
      <c r="AH8" s="136"/>
      <c r="AI8" s="136"/>
      <c r="AJ8" s="136"/>
      <c r="AK8" s="136"/>
      <c r="AL8" s="136"/>
      <c r="AM8" s="136"/>
      <c r="AN8" s="137"/>
      <c r="AO8" s="137"/>
      <c r="AP8" s="137"/>
      <c r="AQ8" s="137"/>
      <c r="AR8" s="137"/>
      <c r="AS8" s="137"/>
      <c r="AT8" s="137"/>
      <c r="AU8" s="137"/>
      <c r="AV8" s="137"/>
      <c r="AW8" s="137"/>
      <c r="AX8" s="137"/>
      <c r="AY8" s="137"/>
      <c r="AZ8" s="137"/>
      <c r="BA8" s="137"/>
      <c r="BB8" s="137"/>
      <c r="BC8" s="137"/>
      <c r="BD8" s="137"/>
      <c r="BE8" s="137"/>
      <c r="BF8" s="137"/>
      <c r="BG8" s="137"/>
      <c r="BH8" s="137"/>
      <c r="BI8" s="137"/>
      <c r="BJ8" s="137"/>
      <c r="BK8" s="137"/>
      <c r="BL8" s="137"/>
      <c r="BM8" s="137"/>
      <c r="BN8" s="137"/>
      <c r="BO8" s="137"/>
      <c r="BP8" s="137"/>
      <c r="BQ8" s="137"/>
      <c r="BR8" s="137"/>
      <c r="BS8" s="137"/>
      <c r="BT8" s="137"/>
      <c r="BU8" s="137"/>
      <c r="BV8" s="137"/>
      <c r="BW8" s="137"/>
      <c r="BX8" s="137"/>
      <c r="BY8" s="137"/>
      <c r="BZ8" s="137"/>
      <c r="CA8" s="137"/>
      <c r="CB8" s="137"/>
      <c r="CC8" s="137"/>
      <c r="CD8" s="137"/>
      <c r="CE8" s="137"/>
      <c r="CF8" s="137"/>
      <c r="CG8" s="137"/>
      <c r="CH8" s="137"/>
      <c r="CI8" s="137"/>
      <c r="CJ8" s="137"/>
      <c r="CK8" s="137"/>
      <c r="CL8" s="137"/>
      <c r="CM8" s="137"/>
      <c r="CN8" s="137"/>
      <c r="CO8" s="137"/>
      <c r="CP8" s="137"/>
      <c r="CQ8" s="137"/>
      <c r="CR8" s="137"/>
      <c r="CS8" s="137"/>
      <c r="CT8" s="137"/>
      <c r="CU8" s="137"/>
      <c r="CV8" s="137"/>
      <c r="CW8" s="137"/>
      <c r="CX8" s="137"/>
      <c r="CY8" s="137"/>
      <c r="CZ8" s="137"/>
      <c r="DA8" s="137"/>
      <c r="DB8" s="137"/>
      <c r="DC8" s="137"/>
      <c r="DD8" s="137"/>
      <c r="DE8" s="137"/>
      <c r="DF8" s="137"/>
      <c r="DG8" s="137"/>
      <c r="DH8" s="137"/>
      <c r="DI8" s="137"/>
      <c r="DJ8" s="137"/>
      <c r="DK8" s="137"/>
      <c r="DL8" s="137"/>
      <c r="DM8" s="137"/>
      <c r="DN8" s="137"/>
      <c r="DO8" s="137"/>
      <c r="DP8" s="137"/>
      <c r="DQ8" s="137"/>
      <c r="DR8" s="137"/>
      <c r="DS8" s="137"/>
      <c r="DT8" s="137"/>
      <c r="DU8" s="137"/>
      <c r="DV8" s="137"/>
      <c r="DW8" s="137"/>
      <c r="DX8" s="137"/>
      <c r="DY8" s="137"/>
      <c r="DZ8" s="137"/>
      <c r="EA8" s="137"/>
      <c r="EB8" s="137"/>
      <c r="EC8" s="137"/>
      <c r="ED8" s="137"/>
      <c r="EE8" s="137"/>
      <c r="EF8" s="137"/>
      <c r="EG8" s="137"/>
      <c r="EH8" s="137"/>
      <c r="EI8" s="137"/>
      <c r="EJ8" s="137"/>
      <c r="EK8" s="137"/>
      <c r="EL8" s="137"/>
      <c r="EM8" s="137"/>
      <c r="EN8" s="137"/>
      <c r="EO8" s="137"/>
      <c r="EP8" s="137"/>
      <c r="EQ8" s="137"/>
      <c r="ER8" s="137"/>
      <c r="ES8" s="137"/>
      <c r="ET8" s="137"/>
      <c r="EU8" s="137"/>
      <c r="EV8" s="137"/>
      <c r="EW8" s="137"/>
      <c r="EX8" s="137"/>
      <c r="EY8" s="137"/>
      <c r="EZ8" s="137"/>
      <c r="FA8" s="137"/>
      <c r="FB8" s="137"/>
      <c r="FC8" s="137"/>
      <c r="FD8" s="137"/>
      <c r="FE8" s="137"/>
      <c r="FF8" s="137"/>
      <c r="FG8" s="137"/>
      <c r="FH8" s="137"/>
      <c r="FI8" s="137"/>
      <c r="FJ8" s="137"/>
      <c r="FK8" s="137"/>
      <c r="FL8" s="137"/>
      <c r="FM8" s="137"/>
      <c r="FN8" s="137"/>
      <c r="FO8" s="137"/>
      <c r="FP8" s="137"/>
      <c r="FQ8" s="137"/>
      <c r="FR8" s="137"/>
      <c r="FS8" s="137"/>
      <c r="FT8" s="137"/>
      <c r="FU8" s="137"/>
      <c r="FV8" s="137"/>
      <c r="FW8" s="137"/>
      <c r="FX8" s="137"/>
      <c r="FY8" s="137"/>
      <c r="FZ8" s="137"/>
      <c r="GA8" s="137"/>
      <c r="GB8" s="137"/>
      <c r="GC8" s="137"/>
      <c r="GD8" s="137"/>
      <c r="GE8" s="137"/>
      <c r="GF8" s="137"/>
      <c r="GG8" s="137"/>
      <c r="GH8" s="137"/>
      <c r="GI8" s="137"/>
      <c r="GJ8" s="137"/>
      <c r="GK8" s="137"/>
      <c r="GL8" s="137"/>
      <c r="GM8" s="137"/>
      <c r="GN8" s="137"/>
      <c r="GO8" s="137"/>
      <c r="GP8" s="137"/>
      <c r="GQ8" s="137"/>
      <c r="GR8" s="137"/>
      <c r="GS8" s="137"/>
      <c r="GT8" s="137"/>
      <c r="GU8" s="137"/>
      <c r="GV8" s="137"/>
      <c r="GW8" s="137"/>
      <c r="GX8" s="137"/>
      <c r="GY8" s="137"/>
      <c r="GZ8" s="137"/>
      <c r="HA8" s="137"/>
      <c r="HB8" s="137"/>
      <c r="HC8" s="137"/>
      <c r="HD8" s="137"/>
      <c r="HE8" s="137"/>
      <c r="HF8" s="137"/>
      <c r="HG8" s="137"/>
      <c r="HH8" s="137"/>
      <c r="HI8" s="137"/>
      <c r="HJ8" s="137"/>
      <c r="HK8" s="137"/>
      <c r="HL8" s="137"/>
      <c r="HM8" s="137"/>
      <c r="HN8" s="137"/>
      <c r="HO8" s="137"/>
      <c r="HP8" s="137"/>
      <c r="HQ8" s="137"/>
      <c r="HR8" s="137"/>
      <c r="HS8" s="137"/>
      <c r="HT8" s="137"/>
      <c r="HU8" s="137"/>
      <c r="HV8" s="137"/>
      <c r="HW8" s="137"/>
      <c r="HX8" s="137"/>
      <c r="HY8" s="137"/>
      <c r="HZ8" s="137"/>
      <c r="IA8" s="137"/>
      <c r="IB8" s="137"/>
      <c r="IC8" s="137"/>
      <c r="ID8" s="137"/>
      <c r="IE8" s="137"/>
      <c r="IF8" s="137"/>
      <c r="IG8" s="137"/>
      <c r="IH8" s="137"/>
      <c r="II8" s="137"/>
      <c r="IJ8" s="137"/>
      <c r="IK8" s="137"/>
      <c r="IL8" s="137"/>
      <c r="IM8" s="137"/>
      <c r="IN8" s="137"/>
      <c r="IO8" s="137"/>
      <c r="IP8" s="137"/>
      <c r="IQ8" s="137"/>
      <c r="IR8" s="137"/>
      <c r="IS8" s="137"/>
      <c r="IT8" s="137"/>
      <c r="IU8" s="137"/>
      <c r="IV8" s="137"/>
      <c r="IW8" s="137"/>
    </row>
    <row r="9" customFormat="false" ht="9" hidden="false" customHeight="false" outlineLevel="0" collapsed="false">
      <c r="A9" s="74" t="s">
        <v>101</v>
      </c>
      <c r="D9" s="132"/>
      <c r="E9" s="132"/>
      <c r="F9" s="132"/>
      <c r="G9" s="132"/>
      <c r="H9" s="132"/>
      <c r="I9" s="132"/>
      <c r="M9" s="132"/>
      <c r="N9" s="132"/>
      <c r="O9" s="132"/>
      <c r="P9" s="132"/>
      <c r="Q9" s="132"/>
      <c r="R9" s="132"/>
      <c r="S9" s="132"/>
      <c r="T9" s="132"/>
      <c r="U9" s="132"/>
      <c r="V9" s="132"/>
      <c r="W9" s="132"/>
      <c r="X9" s="132"/>
      <c r="Y9" s="132"/>
      <c r="Z9" s="132"/>
      <c r="AA9" s="132"/>
      <c r="AB9" s="132"/>
      <c r="AC9" s="132"/>
      <c r="AD9" s="132"/>
      <c r="AE9" s="132"/>
      <c r="AF9" s="132"/>
      <c r="AG9" s="132"/>
      <c r="AH9" s="132"/>
      <c r="AI9" s="139"/>
      <c r="AJ9" s="139"/>
      <c r="AK9" s="139"/>
      <c r="AL9" s="139"/>
      <c r="AM9" s="139"/>
    </row>
    <row r="10" customFormat="false" ht="9" hidden="false" customHeight="false" outlineLevel="0" collapsed="false">
      <c r="A10" s="108" t="s">
        <v>102</v>
      </c>
      <c r="B10" s="108"/>
      <c r="C10" s="108"/>
      <c r="D10" s="108"/>
      <c r="E10" s="108"/>
      <c r="F10" s="108"/>
      <c r="G10" s="108"/>
      <c r="H10" s="108"/>
      <c r="I10" s="108"/>
      <c r="J10" s="108" t="n">
        <f aca="false">J12-J11</f>
        <v>-5479</v>
      </c>
      <c r="K10" s="108" t="n">
        <f aca="false">K12-K11</f>
        <v>-4935</v>
      </c>
      <c r="L10" s="108" t="n">
        <f aca="false">L12-L11</f>
        <v>-5450</v>
      </c>
      <c r="M10" s="108" t="n">
        <f aca="false">M12-M11</f>
        <v>-52351</v>
      </c>
      <c r="N10" s="108" t="n">
        <f aca="false">N12-N11</f>
        <v>-54081</v>
      </c>
      <c r="O10" s="108" t="n">
        <f aca="false">O12-O11</f>
        <v>-52217</v>
      </c>
      <c r="P10" s="108" t="n">
        <f aca="false">P12-P11</f>
        <v>-53837</v>
      </c>
      <c r="Q10" s="108" t="n">
        <f aca="false">Q12-Q11</f>
        <v>-53713</v>
      </c>
      <c r="R10" s="108" t="n">
        <f aca="false">R12-R11</f>
        <v>-51859</v>
      </c>
      <c r="S10" s="108" t="n">
        <f aca="false">S12-S11</f>
        <v>-53461</v>
      </c>
      <c r="T10" s="108" t="n">
        <f aca="false">T12-T11</f>
        <v>0</v>
      </c>
      <c r="U10" s="108" t="n">
        <f aca="false">U12-U11</f>
        <v>0</v>
      </c>
      <c r="V10" s="108" t="n">
        <f aca="false">V12-V11</f>
        <v>0</v>
      </c>
      <c r="W10" s="108" t="n">
        <f aca="false">W12-W11</f>
        <v>0</v>
      </c>
      <c r="X10" s="108" t="n">
        <f aca="false">X12-X11</f>
        <v>0</v>
      </c>
      <c r="Y10" s="108" t="n">
        <f aca="false">Y12-Y11</f>
        <v>0</v>
      </c>
      <c r="Z10" s="108" t="n">
        <f aca="false">Z12-Z11</f>
        <v>0</v>
      </c>
      <c r="AA10" s="108" t="n">
        <f aca="false">AA12-AA11</f>
        <v>0</v>
      </c>
      <c r="AB10" s="108" t="n">
        <f aca="false">AB12-AB11</f>
        <v>0</v>
      </c>
      <c r="AC10" s="108" t="n">
        <f aca="false">AC12-AC11</f>
        <v>0</v>
      </c>
      <c r="AD10" s="108" t="n">
        <f aca="false">AD12-AD11</f>
        <v>0</v>
      </c>
      <c r="AE10" s="108" t="n">
        <f aca="false">AE12-AE11</f>
        <v>0</v>
      </c>
      <c r="AF10" s="108" t="n">
        <f aca="false">AF12-AF11</f>
        <v>0</v>
      </c>
      <c r="AG10" s="108"/>
      <c r="AH10" s="108" t="n">
        <f aca="false">SUM(J10:AG10)</f>
        <v>-387383</v>
      </c>
      <c r="AI10" s="140"/>
      <c r="AJ10" s="140"/>
      <c r="AK10" s="140"/>
      <c r="AL10" s="140"/>
      <c r="AM10" s="140"/>
      <c r="AN10" s="140"/>
      <c r="AO10" s="140"/>
      <c r="AP10" s="140"/>
      <c r="AQ10" s="140"/>
      <c r="AR10" s="140"/>
      <c r="AS10" s="140"/>
      <c r="AT10" s="140"/>
      <c r="AU10" s="140"/>
      <c r="AV10" s="140"/>
      <c r="AW10" s="140"/>
      <c r="AX10" s="140"/>
      <c r="AY10" s="140"/>
      <c r="AZ10" s="140"/>
      <c r="BA10" s="140"/>
      <c r="BB10" s="140"/>
      <c r="BC10" s="140"/>
      <c r="BD10" s="140"/>
      <c r="BE10" s="140"/>
      <c r="BF10" s="140"/>
      <c r="BG10" s="140"/>
      <c r="BH10" s="140"/>
      <c r="BI10" s="140"/>
      <c r="BJ10" s="140"/>
      <c r="BK10" s="140"/>
      <c r="BL10" s="140"/>
      <c r="BM10" s="140"/>
      <c r="BN10" s="140"/>
      <c r="BO10" s="140"/>
      <c r="BP10" s="140"/>
      <c r="BQ10" s="140"/>
      <c r="BR10" s="140"/>
      <c r="BS10" s="140"/>
      <c r="BT10" s="140"/>
      <c r="BU10" s="140"/>
      <c r="BV10" s="140"/>
      <c r="BW10" s="140"/>
      <c r="BX10" s="140"/>
      <c r="BY10" s="140"/>
      <c r="BZ10" s="140"/>
      <c r="CA10" s="140"/>
      <c r="CB10" s="140"/>
      <c r="CC10" s="140"/>
      <c r="CD10" s="140"/>
      <c r="CE10" s="140"/>
      <c r="CF10" s="140"/>
      <c r="CG10" s="140"/>
      <c r="CH10" s="140"/>
      <c r="CI10" s="140"/>
      <c r="CJ10" s="140"/>
      <c r="CK10" s="140"/>
      <c r="CL10" s="140"/>
      <c r="CM10" s="140"/>
      <c r="CN10" s="140"/>
      <c r="CO10" s="140"/>
      <c r="CP10" s="140"/>
      <c r="CQ10" s="140"/>
      <c r="CR10" s="140"/>
      <c r="CS10" s="140"/>
      <c r="CT10" s="140"/>
      <c r="CU10" s="140"/>
      <c r="CV10" s="140"/>
      <c r="CW10" s="140"/>
      <c r="CX10" s="140"/>
      <c r="CY10" s="140"/>
      <c r="CZ10" s="140"/>
      <c r="DA10" s="140"/>
      <c r="DB10" s="140"/>
      <c r="DC10" s="140"/>
      <c r="DD10" s="140"/>
      <c r="DE10" s="140"/>
      <c r="DF10" s="140"/>
      <c r="DG10" s="140"/>
      <c r="DH10" s="140"/>
      <c r="DI10" s="140"/>
      <c r="DJ10" s="140"/>
      <c r="DK10" s="140"/>
      <c r="DL10" s="140"/>
      <c r="DM10" s="140"/>
      <c r="DN10" s="140"/>
      <c r="DO10" s="140"/>
      <c r="DP10" s="140"/>
      <c r="DQ10" s="140"/>
      <c r="DR10" s="140"/>
      <c r="DS10" s="140"/>
      <c r="DT10" s="140"/>
      <c r="DU10" s="140"/>
      <c r="DV10" s="140"/>
      <c r="DW10" s="140"/>
      <c r="DX10" s="140"/>
      <c r="DY10" s="140"/>
      <c r="DZ10" s="140"/>
      <c r="EA10" s="140"/>
      <c r="EB10" s="140"/>
      <c r="EC10" s="140"/>
      <c r="ED10" s="140"/>
      <c r="EE10" s="140"/>
      <c r="EF10" s="140"/>
      <c r="EG10" s="140"/>
      <c r="EH10" s="140"/>
      <c r="EI10" s="140"/>
      <c r="EJ10" s="140"/>
      <c r="EK10" s="140"/>
      <c r="EL10" s="140"/>
      <c r="EM10" s="140"/>
      <c r="EN10" s="140"/>
      <c r="EO10" s="140"/>
      <c r="EP10" s="140"/>
      <c r="EQ10" s="140"/>
      <c r="ER10" s="140"/>
      <c r="ES10" s="140"/>
      <c r="ET10" s="140"/>
      <c r="EU10" s="140"/>
      <c r="EV10" s="140"/>
      <c r="EW10" s="140"/>
      <c r="EX10" s="140"/>
      <c r="EY10" s="140"/>
      <c r="EZ10" s="140"/>
      <c r="FA10" s="140"/>
      <c r="FB10" s="140"/>
      <c r="FC10" s="140"/>
      <c r="FD10" s="140"/>
      <c r="FE10" s="140"/>
      <c r="FF10" s="140"/>
      <c r="FG10" s="140"/>
      <c r="FH10" s="140"/>
      <c r="FI10" s="140"/>
      <c r="FJ10" s="140"/>
      <c r="FK10" s="140"/>
      <c r="FL10" s="140"/>
      <c r="FM10" s="140"/>
      <c r="FN10" s="140"/>
      <c r="FO10" s="140"/>
      <c r="FP10" s="140"/>
      <c r="FQ10" s="140"/>
      <c r="FR10" s="140"/>
      <c r="FS10" s="140"/>
      <c r="FT10" s="140"/>
      <c r="FU10" s="140"/>
      <c r="FV10" s="140"/>
      <c r="FW10" s="140"/>
      <c r="FX10" s="140"/>
      <c r="FY10" s="140"/>
      <c r="FZ10" s="140"/>
      <c r="GA10" s="140"/>
      <c r="GB10" s="140"/>
      <c r="GC10" s="140"/>
      <c r="GD10" s="140"/>
      <c r="GE10" s="140"/>
      <c r="GF10" s="140"/>
      <c r="GG10" s="140"/>
      <c r="GH10" s="140"/>
      <c r="GI10" s="140"/>
      <c r="GJ10" s="140"/>
      <c r="GK10" s="140"/>
      <c r="GL10" s="140"/>
      <c r="GM10" s="140"/>
      <c r="GN10" s="140"/>
      <c r="GO10" s="140"/>
      <c r="GP10" s="140"/>
      <c r="GQ10" s="140"/>
      <c r="GR10" s="140"/>
      <c r="GS10" s="140"/>
      <c r="GT10" s="140"/>
      <c r="GU10" s="140"/>
      <c r="GV10" s="140"/>
      <c r="GW10" s="140"/>
      <c r="GX10" s="140"/>
      <c r="GY10" s="140"/>
      <c r="GZ10" s="140"/>
      <c r="HA10" s="140"/>
      <c r="HB10" s="140"/>
      <c r="HC10" s="140"/>
      <c r="HD10" s="140"/>
      <c r="HE10" s="140"/>
      <c r="HF10" s="140"/>
      <c r="HG10" s="140"/>
      <c r="HH10" s="140"/>
      <c r="HI10" s="140"/>
      <c r="HJ10" s="140"/>
      <c r="HK10" s="140"/>
      <c r="HL10" s="140"/>
      <c r="HM10" s="140"/>
      <c r="HN10" s="140"/>
      <c r="HO10" s="140"/>
      <c r="HP10" s="140"/>
      <c r="HQ10" s="140"/>
      <c r="HR10" s="140"/>
      <c r="HS10" s="140"/>
      <c r="HT10" s="140"/>
      <c r="HU10" s="140"/>
      <c r="HV10" s="140"/>
      <c r="HW10" s="140"/>
      <c r="HX10" s="140"/>
      <c r="HY10" s="140"/>
      <c r="HZ10" s="140"/>
      <c r="IA10" s="140"/>
      <c r="IB10" s="140"/>
      <c r="IC10" s="140"/>
      <c r="ID10" s="140"/>
      <c r="IE10" s="140"/>
      <c r="IF10" s="140"/>
      <c r="IG10" s="140"/>
      <c r="IH10" s="140"/>
      <c r="II10" s="140"/>
      <c r="IJ10" s="140"/>
      <c r="IK10" s="140"/>
      <c r="IL10" s="140"/>
      <c r="IM10" s="140"/>
      <c r="IN10" s="140"/>
      <c r="IO10" s="140"/>
      <c r="IP10" s="140"/>
      <c r="IQ10" s="140"/>
      <c r="IR10" s="140"/>
      <c r="IS10" s="140"/>
      <c r="IT10" s="140"/>
      <c r="IU10" s="140"/>
      <c r="IV10" s="140"/>
      <c r="IW10" s="140"/>
    </row>
    <row r="11" customFormat="false" ht="9" hidden="false" customHeight="false" outlineLevel="0" collapsed="false">
      <c r="A11" s="108" t="s">
        <v>103</v>
      </c>
      <c r="B11" s="108"/>
      <c r="C11" s="108"/>
      <c r="D11" s="119"/>
      <c r="E11" s="119"/>
      <c r="F11" s="119"/>
      <c r="G11" s="119"/>
      <c r="H11" s="119"/>
      <c r="I11" s="119"/>
      <c r="J11" s="119"/>
      <c r="K11" s="119"/>
      <c r="L11" s="119"/>
      <c r="M11" s="140"/>
      <c r="N11" s="140"/>
      <c r="O11" s="140"/>
      <c r="P11" s="140"/>
      <c r="Q11" s="140"/>
      <c r="R11" s="119"/>
      <c r="S11" s="119"/>
      <c r="T11" s="119"/>
      <c r="U11" s="119"/>
      <c r="V11" s="119"/>
      <c r="W11" s="119"/>
      <c r="X11" s="119"/>
      <c r="Y11" s="119"/>
      <c r="Z11" s="119"/>
      <c r="AA11" s="119"/>
      <c r="AB11" s="119"/>
      <c r="AC11" s="119"/>
      <c r="AD11" s="119"/>
      <c r="AE11" s="119"/>
      <c r="AF11" s="119"/>
      <c r="AG11" s="119"/>
      <c r="AH11" s="119" t="n">
        <f aca="false">SUM(J11:AG11)</f>
        <v>0</v>
      </c>
      <c r="AI11" s="140"/>
      <c r="AJ11" s="140"/>
      <c r="AK11" s="140"/>
      <c r="AL11" s="140"/>
      <c r="AM11" s="140"/>
      <c r="AN11" s="140"/>
      <c r="AO11" s="140"/>
      <c r="AP11" s="140"/>
      <c r="AQ11" s="140"/>
      <c r="AR11" s="140"/>
      <c r="AS11" s="140"/>
      <c r="AT11" s="140"/>
      <c r="AU11" s="140"/>
      <c r="AV11" s="140"/>
      <c r="AW11" s="140"/>
      <c r="AX11" s="140"/>
      <c r="AY11" s="140"/>
      <c r="AZ11" s="140"/>
      <c r="BA11" s="140"/>
      <c r="BB11" s="140"/>
      <c r="BC11" s="140"/>
      <c r="BD11" s="140"/>
      <c r="BE11" s="140"/>
      <c r="BF11" s="140"/>
      <c r="BG11" s="140"/>
      <c r="BH11" s="140"/>
      <c r="BI11" s="140"/>
      <c r="BJ11" s="140"/>
      <c r="BK11" s="140"/>
      <c r="BL11" s="140"/>
      <c r="BM11" s="140"/>
      <c r="BN11" s="140"/>
      <c r="BO11" s="140"/>
      <c r="BP11" s="140"/>
      <c r="BQ11" s="140"/>
      <c r="BR11" s="140"/>
      <c r="BS11" s="140"/>
      <c r="BT11" s="140"/>
      <c r="BU11" s="140"/>
      <c r="BV11" s="140"/>
      <c r="BW11" s="140"/>
      <c r="BX11" s="140"/>
      <c r="BY11" s="140"/>
      <c r="BZ11" s="140"/>
      <c r="CA11" s="140"/>
      <c r="CB11" s="140"/>
      <c r="CC11" s="140"/>
      <c r="CD11" s="140"/>
      <c r="CE11" s="140"/>
      <c r="CF11" s="140"/>
      <c r="CG11" s="140"/>
      <c r="CH11" s="140"/>
      <c r="CI11" s="140"/>
      <c r="CJ11" s="140"/>
      <c r="CK11" s="140"/>
      <c r="CL11" s="140"/>
      <c r="CM11" s="140"/>
      <c r="CN11" s="140"/>
      <c r="CO11" s="140"/>
      <c r="CP11" s="140"/>
      <c r="CQ11" s="140"/>
      <c r="CR11" s="140"/>
      <c r="CS11" s="140"/>
      <c r="CT11" s="140"/>
      <c r="CU11" s="140"/>
      <c r="CV11" s="140"/>
      <c r="CW11" s="140"/>
      <c r="CX11" s="140"/>
      <c r="CY11" s="140"/>
      <c r="CZ11" s="140"/>
      <c r="DA11" s="140"/>
      <c r="DB11" s="140"/>
      <c r="DC11" s="140"/>
      <c r="DD11" s="140"/>
      <c r="DE11" s="140"/>
      <c r="DF11" s="140"/>
      <c r="DG11" s="140"/>
      <c r="DH11" s="140"/>
      <c r="DI11" s="140"/>
      <c r="DJ11" s="140"/>
      <c r="DK11" s="140"/>
      <c r="DL11" s="140"/>
      <c r="DM11" s="140"/>
      <c r="DN11" s="140"/>
      <c r="DO11" s="140"/>
      <c r="DP11" s="140"/>
      <c r="DQ11" s="140"/>
      <c r="DR11" s="140"/>
      <c r="DS11" s="140"/>
      <c r="DT11" s="140"/>
      <c r="DU11" s="140"/>
      <c r="DV11" s="140"/>
      <c r="DW11" s="140"/>
      <c r="DX11" s="140"/>
      <c r="DY11" s="140"/>
      <c r="DZ11" s="140"/>
      <c r="EA11" s="140"/>
      <c r="EB11" s="140"/>
      <c r="EC11" s="140"/>
      <c r="ED11" s="140"/>
      <c r="EE11" s="140"/>
      <c r="EF11" s="140"/>
      <c r="EG11" s="140"/>
      <c r="EH11" s="140"/>
      <c r="EI11" s="140"/>
      <c r="EJ11" s="140"/>
      <c r="EK11" s="140"/>
      <c r="EL11" s="140"/>
      <c r="EM11" s="140"/>
      <c r="EN11" s="140"/>
      <c r="EO11" s="140"/>
      <c r="EP11" s="140"/>
      <c r="EQ11" s="140"/>
      <c r="ER11" s="140"/>
      <c r="ES11" s="140"/>
      <c r="ET11" s="140"/>
      <c r="EU11" s="140"/>
      <c r="EV11" s="140"/>
      <c r="EW11" s="140"/>
      <c r="EX11" s="140"/>
      <c r="EY11" s="140"/>
      <c r="EZ11" s="140"/>
      <c r="FA11" s="140"/>
      <c r="FB11" s="140"/>
      <c r="FC11" s="140"/>
      <c r="FD11" s="140"/>
      <c r="FE11" s="140"/>
      <c r="FF11" s="140"/>
      <c r="FG11" s="140"/>
      <c r="FH11" s="140"/>
      <c r="FI11" s="140"/>
      <c r="FJ11" s="140"/>
      <c r="FK11" s="140"/>
      <c r="FL11" s="140"/>
      <c r="FM11" s="140"/>
      <c r="FN11" s="140"/>
      <c r="FO11" s="140"/>
      <c r="FP11" s="140"/>
      <c r="FQ11" s="140"/>
      <c r="FR11" s="140"/>
      <c r="FS11" s="140"/>
      <c r="FT11" s="140"/>
      <c r="FU11" s="140"/>
      <c r="FV11" s="140"/>
      <c r="FW11" s="140"/>
      <c r="FX11" s="140"/>
      <c r="FY11" s="140"/>
      <c r="FZ11" s="140"/>
      <c r="GA11" s="140"/>
      <c r="GB11" s="140"/>
      <c r="GC11" s="140"/>
      <c r="GD11" s="140"/>
      <c r="GE11" s="140"/>
      <c r="GF11" s="140"/>
      <c r="GG11" s="140"/>
      <c r="GH11" s="140"/>
      <c r="GI11" s="140"/>
      <c r="GJ11" s="140"/>
      <c r="GK11" s="140"/>
      <c r="GL11" s="140"/>
      <c r="GM11" s="140"/>
      <c r="GN11" s="140"/>
      <c r="GO11" s="140"/>
      <c r="GP11" s="140"/>
      <c r="GQ11" s="140"/>
      <c r="GR11" s="140"/>
      <c r="GS11" s="140"/>
      <c r="GT11" s="140"/>
      <c r="GU11" s="140"/>
      <c r="GV11" s="140"/>
      <c r="GW11" s="140"/>
      <c r="GX11" s="140"/>
      <c r="GY11" s="140"/>
      <c r="GZ11" s="140"/>
      <c r="HA11" s="140"/>
      <c r="HB11" s="140"/>
      <c r="HC11" s="140"/>
      <c r="HD11" s="140"/>
      <c r="HE11" s="140"/>
      <c r="HF11" s="140"/>
      <c r="HG11" s="140"/>
      <c r="HH11" s="140"/>
      <c r="HI11" s="140"/>
      <c r="HJ11" s="140"/>
      <c r="HK11" s="140"/>
      <c r="HL11" s="140"/>
      <c r="HM11" s="140"/>
      <c r="HN11" s="140"/>
      <c r="HO11" s="140"/>
      <c r="HP11" s="140"/>
      <c r="HQ11" s="140"/>
      <c r="HR11" s="140"/>
      <c r="HS11" s="140"/>
      <c r="HT11" s="140"/>
      <c r="HU11" s="140"/>
      <c r="HV11" s="140"/>
      <c r="HW11" s="140"/>
      <c r="HX11" s="140"/>
      <c r="HY11" s="140"/>
      <c r="HZ11" s="140"/>
      <c r="IA11" s="140"/>
      <c r="IB11" s="140"/>
      <c r="IC11" s="140"/>
      <c r="ID11" s="140"/>
      <c r="IE11" s="140"/>
      <c r="IF11" s="140"/>
      <c r="IG11" s="140"/>
      <c r="IH11" s="140"/>
      <c r="II11" s="140"/>
      <c r="IJ11" s="140"/>
      <c r="IK11" s="140"/>
      <c r="IL11" s="140"/>
      <c r="IM11" s="140"/>
      <c r="IN11" s="140"/>
      <c r="IO11" s="140"/>
      <c r="IP11" s="140"/>
      <c r="IQ11" s="140"/>
      <c r="IR11" s="140"/>
      <c r="IS11" s="140"/>
      <c r="IT11" s="140"/>
      <c r="IU11" s="140"/>
      <c r="IV11" s="140"/>
      <c r="IW11" s="140"/>
    </row>
    <row r="12" customFormat="false" ht="9" hidden="false" customHeight="false" outlineLevel="0" collapsed="false">
      <c r="A12" s="131" t="s">
        <v>104</v>
      </c>
      <c r="B12" s="131"/>
      <c r="C12" s="131"/>
      <c r="D12" s="131"/>
      <c r="E12" s="131"/>
      <c r="F12" s="131"/>
      <c r="G12" s="131"/>
      <c r="H12" s="131"/>
      <c r="I12" s="131"/>
      <c r="J12" s="131" t="n">
        <f aca="false">'SPEC DET FIXED INPUT PG'!C60</f>
        <v>-5479</v>
      </c>
      <c r="K12" s="131" t="n">
        <f aca="false">'SPEC DET FIXED INPUT PG'!D60</f>
        <v>-4935</v>
      </c>
      <c r="L12" s="131" t="n">
        <f aca="false">'SPEC DET FIXED INPUT PG'!E60</f>
        <v>-5450</v>
      </c>
      <c r="M12" s="131" t="n">
        <f aca="false">'SPEC DET FIXED INPUT PG'!F60</f>
        <v>-52351</v>
      </c>
      <c r="N12" s="131" t="n">
        <f aca="false">'SPEC DET FIXED INPUT PG'!G60</f>
        <v>-54081</v>
      </c>
      <c r="O12" s="131" t="n">
        <f aca="false">'SPEC DET FIXED INPUT PG'!H60</f>
        <v>-52217</v>
      </c>
      <c r="P12" s="131" t="n">
        <f aca="false">'SPEC DET FIXED INPUT PG'!I60</f>
        <v>-53837</v>
      </c>
      <c r="Q12" s="131" t="n">
        <f aca="false">'SPEC DET FIXED INPUT PG'!J60</f>
        <v>-53713</v>
      </c>
      <c r="R12" s="131" t="n">
        <f aca="false">'SPEC DET FIXED INPUT PG'!K60</f>
        <v>-51859</v>
      </c>
      <c r="S12" s="131" t="n">
        <f aca="false">'SPEC DET FIXED INPUT PG'!L60</f>
        <v>-53461</v>
      </c>
      <c r="T12" s="131" t="n">
        <f aca="false">'SPEC DET FIXED INPUT PG'!M60</f>
        <v>0</v>
      </c>
      <c r="U12" s="131" t="n">
        <f aca="false">'SPEC DET FIXED INPUT PG'!N60</f>
        <v>0</v>
      </c>
      <c r="V12" s="131" t="n">
        <f aca="false">'SPEC DET FIXED INPUT PG'!O60</f>
        <v>0</v>
      </c>
      <c r="W12" s="131" t="n">
        <f aca="false">'SPEC DET FIXED INPUT PG'!P60</f>
        <v>0</v>
      </c>
      <c r="X12" s="131" t="n">
        <f aca="false">'SPEC DET FIXED INPUT PG'!Q60</f>
        <v>0</v>
      </c>
      <c r="Y12" s="131" t="n">
        <f aca="false">'SPEC DET FIXED INPUT PG'!R60</f>
        <v>0</v>
      </c>
      <c r="Z12" s="131" t="n">
        <f aca="false">'SPEC DET FIXED INPUT PG'!S60</f>
        <v>0</v>
      </c>
      <c r="AA12" s="131" t="n">
        <f aca="false">'SPEC DET FIXED INPUT PG'!T60</f>
        <v>0</v>
      </c>
      <c r="AB12" s="131" t="n">
        <f aca="false">'SPEC DET FIXED INPUT PG'!U60</f>
        <v>0</v>
      </c>
      <c r="AC12" s="131" t="n">
        <f aca="false">'SPEC DET FIXED INPUT PG'!V60</f>
        <v>0</v>
      </c>
      <c r="AD12" s="131" t="n">
        <f aca="false">'SPEC DET FIXED INPUT PG'!W60</f>
        <v>0</v>
      </c>
      <c r="AE12" s="131" t="n">
        <f aca="false">'SPEC DET FIXED INPUT PG'!X60</f>
        <v>0</v>
      </c>
      <c r="AF12" s="131" t="n">
        <f aca="false">'SPEC DET FIXED INPUT PG'!Y60</f>
        <v>0</v>
      </c>
      <c r="AG12" s="131" t="n">
        <f aca="false">'SPEC DET FIXED INPUT PG'!Z60</f>
        <v>0</v>
      </c>
      <c r="AH12" s="131" t="n">
        <f aca="false">SUM(AH10:AH11)</f>
        <v>-387383</v>
      </c>
      <c r="AI12" s="126"/>
      <c r="AJ12" s="126"/>
      <c r="AK12" s="126"/>
      <c r="AL12" s="126"/>
      <c r="AM12" s="126"/>
      <c r="AN12" s="126"/>
      <c r="AO12" s="126"/>
      <c r="AP12" s="126"/>
      <c r="AQ12" s="126"/>
      <c r="AR12" s="126"/>
      <c r="AS12" s="126"/>
      <c r="AT12" s="126"/>
      <c r="AU12" s="126"/>
      <c r="AV12" s="126"/>
      <c r="AW12" s="126"/>
      <c r="AX12" s="126"/>
      <c r="AY12" s="126"/>
      <c r="AZ12" s="126"/>
      <c r="BA12" s="126"/>
      <c r="BB12" s="126"/>
      <c r="BC12" s="126"/>
      <c r="BD12" s="126"/>
      <c r="BE12" s="126"/>
      <c r="BF12" s="126"/>
      <c r="BG12" s="126"/>
      <c r="BH12" s="126"/>
      <c r="BI12" s="126"/>
      <c r="BJ12" s="126"/>
      <c r="BK12" s="126"/>
      <c r="BL12" s="126"/>
      <c r="BM12" s="126"/>
      <c r="BN12" s="126"/>
      <c r="BO12" s="126"/>
      <c r="BP12" s="126"/>
      <c r="BQ12" s="126"/>
      <c r="BR12" s="126"/>
      <c r="BS12" s="126"/>
      <c r="BT12" s="126"/>
      <c r="BU12" s="126"/>
      <c r="BV12" s="126"/>
      <c r="BW12" s="126"/>
      <c r="BX12" s="126"/>
      <c r="BY12" s="126"/>
      <c r="BZ12" s="126"/>
      <c r="CA12" s="126"/>
      <c r="CB12" s="126"/>
      <c r="CC12" s="126"/>
      <c r="CD12" s="126"/>
      <c r="CE12" s="126"/>
      <c r="CF12" s="126"/>
      <c r="CG12" s="126"/>
      <c r="CH12" s="126"/>
      <c r="CI12" s="126"/>
      <c r="CJ12" s="126"/>
      <c r="CK12" s="126"/>
      <c r="CL12" s="126"/>
      <c r="CM12" s="126"/>
      <c r="CN12" s="126"/>
      <c r="CO12" s="126"/>
      <c r="CP12" s="126"/>
      <c r="CQ12" s="126"/>
      <c r="CR12" s="126"/>
      <c r="CS12" s="126"/>
      <c r="CT12" s="126"/>
      <c r="CU12" s="126"/>
      <c r="CV12" s="126"/>
      <c r="CW12" s="126"/>
      <c r="CX12" s="126"/>
      <c r="CY12" s="126"/>
      <c r="CZ12" s="126"/>
      <c r="DA12" s="126"/>
      <c r="DB12" s="126"/>
      <c r="DC12" s="126"/>
      <c r="DD12" s="126"/>
      <c r="DE12" s="126"/>
      <c r="DF12" s="126"/>
      <c r="DG12" s="126"/>
      <c r="DH12" s="126"/>
      <c r="DI12" s="126"/>
      <c r="DJ12" s="126"/>
      <c r="DK12" s="126"/>
      <c r="DL12" s="126"/>
      <c r="DM12" s="126"/>
      <c r="DN12" s="126"/>
      <c r="DO12" s="126"/>
      <c r="DP12" s="126"/>
      <c r="DQ12" s="126"/>
      <c r="DR12" s="126"/>
      <c r="DS12" s="126"/>
      <c r="DT12" s="126"/>
      <c r="DU12" s="126"/>
      <c r="DV12" s="126"/>
      <c r="DW12" s="126"/>
      <c r="DX12" s="126"/>
      <c r="DY12" s="126"/>
      <c r="DZ12" s="126"/>
      <c r="EA12" s="126"/>
      <c r="EB12" s="126"/>
      <c r="EC12" s="126"/>
      <c r="ED12" s="126"/>
      <c r="EE12" s="126"/>
      <c r="EF12" s="126"/>
      <c r="EG12" s="126"/>
      <c r="EH12" s="126"/>
      <c r="EI12" s="126"/>
      <c r="EJ12" s="126"/>
      <c r="EK12" s="126"/>
      <c r="EL12" s="126"/>
      <c r="EM12" s="126"/>
      <c r="EN12" s="126"/>
      <c r="EO12" s="126"/>
      <c r="EP12" s="126"/>
      <c r="EQ12" s="126"/>
      <c r="ER12" s="126"/>
      <c r="ES12" s="126"/>
      <c r="ET12" s="126"/>
      <c r="EU12" s="126"/>
      <c r="EV12" s="126"/>
      <c r="EW12" s="126"/>
      <c r="EX12" s="126"/>
      <c r="EY12" s="126"/>
      <c r="EZ12" s="126"/>
      <c r="FA12" s="126"/>
      <c r="FB12" s="126"/>
      <c r="FC12" s="126"/>
      <c r="FD12" s="126"/>
      <c r="FE12" s="126"/>
      <c r="FF12" s="126"/>
      <c r="FG12" s="126"/>
      <c r="FH12" s="126"/>
      <c r="FI12" s="126"/>
      <c r="FJ12" s="126"/>
      <c r="FK12" s="126"/>
      <c r="FL12" s="126"/>
      <c r="FM12" s="126"/>
      <c r="FN12" s="126"/>
      <c r="FO12" s="126"/>
      <c r="FP12" s="126"/>
      <c r="FQ12" s="126"/>
      <c r="FR12" s="126"/>
      <c r="FS12" s="126"/>
      <c r="FT12" s="126"/>
      <c r="FU12" s="126"/>
      <c r="FV12" s="126"/>
      <c r="FW12" s="126"/>
      <c r="FX12" s="126"/>
      <c r="FY12" s="126"/>
      <c r="FZ12" s="126"/>
      <c r="GA12" s="126"/>
      <c r="GB12" s="126"/>
      <c r="GC12" s="126"/>
      <c r="GD12" s="126"/>
      <c r="GE12" s="126"/>
      <c r="GF12" s="126"/>
      <c r="GG12" s="126"/>
      <c r="GH12" s="126"/>
      <c r="GI12" s="126"/>
      <c r="GJ12" s="126"/>
      <c r="GK12" s="126"/>
      <c r="GL12" s="126"/>
      <c r="GM12" s="126"/>
      <c r="GN12" s="126"/>
      <c r="GO12" s="126"/>
      <c r="GP12" s="126"/>
      <c r="GQ12" s="126"/>
      <c r="GR12" s="126"/>
      <c r="GS12" s="126"/>
      <c r="GT12" s="126"/>
      <c r="GU12" s="126"/>
      <c r="GV12" s="126"/>
      <c r="GW12" s="126"/>
      <c r="GX12" s="126"/>
      <c r="GY12" s="126"/>
      <c r="GZ12" s="126"/>
      <c r="HA12" s="126"/>
      <c r="HB12" s="126"/>
      <c r="HC12" s="126"/>
      <c r="HD12" s="126"/>
      <c r="HE12" s="126"/>
      <c r="HF12" s="126"/>
      <c r="HG12" s="126"/>
      <c r="HH12" s="126"/>
      <c r="HI12" s="126"/>
      <c r="HJ12" s="126"/>
      <c r="HK12" s="126"/>
      <c r="HL12" s="126"/>
      <c r="HM12" s="126"/>
      <c r="HN12" s="126"/>
      <c r="HO12" s="126"/>
      <c r="HP12" s="126"/>
      <c r="HQ12" s="126"/>
      <c r="HR12" s="126"/>
      <c r="HS12" s="126"/>
      <c r="HT12" s="126"/>
      <c r="HU12" s="126"/>
      <c r="HV12" s="126"/>
      <c r="HW12" s="126"/>
      <c r="HX12" s="126"/>
      <c r="HY12" s="126"/>
      <c r="HZ12" s="126"/>
      <c r="IA12" s="126"/>
      <c r="IB12" s="126"/>
      <c r="IC12" s="126"/>
      <c r="ID12" s="126"/>
      <c r="IE12" s="126"/>
      <c r="IF12" s="126"/>
      <c r="IG12" s="126"/>
      <c r="IH12" s="126"/>
      <c r="II12" s="126"/>
      <c r="IJ12" s="126"/>
      <c r="IK12" s="126"/>
      <c r="IL12" s="126"/>
      <c r="IM12" s="126"/>
      <c r="IN12" s="126"/>
      <c r="IO12" s="126"/>
      <c r="IP12" s="126"/>
      <c r="IQ12" s="126"/>
      <c r="IR12" s="126"/>
      <c r="IS12" s="126"/>
      <c r="IT12" s="126"/>
      <c r="IU12" s="126"/>
      <c r="IV12" s="126"/>
      <c r="IW12" s="126"/>
    </row>
    <row r="13" customFormat="false" ht="9" hidden="false" customHeight="false" outlineLevel="0" collapsed="false">
      <c r="A13" s="126"/>
      <c r="B13" s="126"/>
      <c r="C13" s="126"/>
      <c r="D13" s="126"/>
      <c r="E13" s="126"/>
      <c r="F13" s="126"/>
      <c r="G13" s="126"/>
      <c r="H13" s="126"/>
      <c r="I13" s="126"/>
      <c r="J13" s="126"/>
      <c r="K13" s="126"/>
      <c r="L13" s="126"/>
      <c r="M13" s="126"/>
      <c r="N13" s="126"/>
      <c r="O13" s="126"/>
      <c r="P13" s="126"/>
      <c r="Q13" s="126"/>
      <c r="R13" s="126"/>
      <c r="S13" s="126"/>
      <c r="T13" s="126"/>
      <c r="U13" s="126"/>
      <c r="V13" s="126"/>
      <c r="W13" s="126"/>
      <c r="X13" s="126"/>
      <c r="Y13" s="126"/>
      <c r="Z13" s="126"/>
      <c r="AA13" s="126"/>
      <c r="AB13" s="126"/>
      <c r="AC13" s="126"/>
      <c r="AD13" s="126"/>
      <c r="AE13" s="126"/>
      <c r="AF13" s="126"/>
      <c r="AG13" s="126"/>
      <c r="AH13" s="126"/>
      <c r="AI13" s="126"/>
      <c r="AJ13" s="126"/>
      <c r="AK13" s="126"/>
      <c r="AL13" s="126"/>
      <c r="AM13" s="126"/>
      <c r="AN13" s="126"/>
      <c r="AO13" s="126"/>
      <c r="AP13" s="126"/>
      <c r="AQ13" s="126"/>
      <c r="AR13" s="126"/>
      <c r="AS13" s="126"/>
      <c r="AT13" s="126"/>
      <c r="AU13" s="126"/>
      <c r="AV13" s="126"/>
      <c r="AW13" s="126"/>
      <c r="AX13" s="126"/>
      <c r="AY13" s="126"/>
      <c r="AZ13" s="126"/>
      <c r="BA13" s="126"/>
      <c r="BB13" s="126"/>
      <c r="BC13" s="126"/>
      <c r="BD13" s="126"/>
      <c r="BE13" s="126"/>
      <c r="BF13" s="126"/>
      <c r="BG13" s="126"/>
      <c r="BH13" s="126"/>
      <c r="BI13" s="126"/>
      <c r="BJ13" s="126"/>
      <c r="BK13" s="126"/>
      <c r="BL13" s="126"/>
      <c r="BM13" s="126"/>
      <c r="BN13" s="126"/>
      <c r="BO13" s="126"/>
      <c r="BP13" s="126"/>
      <c r="BQ13" s="126"/>
      <c r="BR13" s="126"/>
      <c r="BS13" s="126"/>
      <c r="BT13" s="126"/>
      <c r="BU13" s="126"/>
      <c r="BV13" s="126"/>
      <c r="BW13" s="126"/>
      <c r="BX13" s="126"/>
      <c r="BY13" s="126"/>
      <c r="BZ13" s="126"/>
      <c r="CA13" s="126"/>
      <c r="CB13" s="126"/>
      <c r="CC13" s="126"/>
      <c r="CD13" s="126"/>
      <c r="CE13" s="126"/>
      <c r="CF13" s="126"/>
      <c r="CG13" s="126"/>
      <c r="CH13" s="126"/>
      <c r="CI13" s="126"/>
      <c r="CJ13" s="126"/>
      <c r="CK13" s="126"/>
      <c r="CL13" s="126"/>
      <c r="CM13" s="126"/>
      <c r="CN13" s="126"/>
      <c r="CO13" s="126"/>
      <c r="CP13" s="126"/>
      <c r="CQ13" s="126"/>
      <c r="CR13" s="126"/>
      <c r="CS13" s="126"/>
      <c r="CT13" s="126"/>
      <c r="CU13" s="126"/>
      <c r="CV13" s="126"/>
      <c r="CW13" s="126"/>
      <c r="CX13" s="126"/>
      <c r="CY13" s="126"/>
      <c r="CZ13" s="126"/>
      <c r="DA13" s="126"/>
      <c r="DB13" s="126"/>
      <c r="DC13" s="126"/>
      <c r="DD13" s="126"/>
      <c r="DE13" s="126"/>
      <c r="DF13" s="126"/>
      <c r="DG13" s="126"/>
      <c r="DH13" s="126"/>
      <c r="DI13" s="126"/>
      <c r="DJ13" s="126"/>
      <c r="DK13" s="126"/>
      <c r="DL13" s="126"/>
      <c r="DM13" s="126"/>
      <c r="DN13" s="126"/>
      <c r="DO13" s="126"/>
      <c r="DP13" s="126"/>
      <c r="DQ13" s="126"/>
      <c r="DR13" s="126"/>
      <c r="DS13" s="126"/>
      <c r="DT13" s="126"/>
      <c r="DU13" s="126"/>
      <c r="DV13" s="126"/>
      <c r="DW13" s="126"/>
      <c r="DX13" s="126"/>
      <c r="DY13" s="126"/>
      <c r="DZ13" s="126"/>
      <c r="EA13" s="126"/>
      <c r="EB13" s="126"/>
      <c r="EC13" s="126"/>
      <c r="ED13" s="126"/>
      <c r="EE13" s="126"/>
      <c r="EF13" s="126"/>
      <c r="EG13" s="126"/>
      <c r="EH13" s="126"/>
      <c r="EI13" s="126"/>
      <c r="EJ13" s="126"/>
      <c r="EK13" s="126"/>
      <c r="EL13" s="126"/>
      <c r="EM13" s="126"/>
      <c r="EN13" s="126"/>
      <c r="EO13" s="126"/>
      <c r="EP13" s="126"/>
      <c r="EQ13" s="126"/>
      <c r="ER13" s="126"/>
      <c r="ES13" s="126"/>
      <c r="ET13" s="126"/>
      <c r="EU13" s="126"/>
      <c r="EV13" s="126"/>
      <c r="EW13" s="126"/>
      <c r="EX13" s="126"/>
      <c r="EY13" s="126"/>
      <c r="EZ13" s="126"/>
      <c r="FA13" s="126"/>
      <c r="FB13" s="126"/>
      <c r="FC13" s="126"/>
      <c r="FD13" s="126"/>
      <c r="FE13" s="126"/>
      <c r="FF13" s="126"/>
      <c r="FG13" s="126"/>
      <c r="FH13" s="126"/>
      <c r="FI13" s="126"/>
      <c r="FJ13" s="126"/>
      <c r="FK13" s="126"/>
      <c r="FL13" s="126"/>
      <c r="FM13" s="126"/>
      <c r="FN13" s="126"/>
      <c r="FO13" s="126"/>
      <c r="FP13" s="126"/>
      <c r="FQ13" s="126"/>
      <c r="FR13" s="126"/>
      <c r="FS13" s="126"/>
      <c r="FT13" s="126"/>
      <c r="FU13" s="126"/>
      <c r="FV13" s="126"/>
      <c r="FW13" s="126"/>
      <c r="FX13" s="126"/>
      <c r="FY13" s="126"/>
      <c r="FZ13" s="126"/>
      <c r="GA13" s="126"/>
      <c r="GB13" s="126"/>
      <c r="GC13" s="126"/>
      <c r="GD13" s="126"/>
      <c r="GE13" s="126"/>
      <c r="GF13" s="126"/>
      <c r="GG13" s="126"/>
      <c r="GH13" s="126"/>
      <c r="GI13" s="126"/>
      <c r="GJ13" s="126"/>
      <c r="GK13" s="126"/>
      <c r="GL13" s="126"/>
      <c r="GM13" s="126"/>
      <c r="GN13" s="126"/>
      <c r="GO13" s="126"/>
      <c r="GP13" s="126"/>
      <c r="GQ13" s="126"/>
      <c r="GR13" s="126"/>
      <c r="GS13" s="126"/>
      <c r="GT13" s="126"/>
      <c r="GU13" s="126"/>
      <c r="GV13" s="126"/>
      <c r="GW13" s="126"/>
      <c r="GX13" s="126"/>
      <c r="GY13" s="126"/>
      <c r="GZ13" s="126"/>
      <c r="HA13" s="126"/>
      <c r="HB13" s="126"/>
      <c r="HC13" s="126"/>
      <c r="HD13" s="126"/>
      <c r="HE13" s="126"/>
      <c r="HF13" s="126"/>
      <c r="HG13" s="126"/>
      <c r="HH13" s="126"/>
      <c r="HI13" s="126"/>
      <c r="HJ13" s="126"/>
      <c r="HK13" s="126"/>
      <c r="HL13" s="126"/>
      <c r="HM13" s="126"/>
      <c r="HN13" s="126"/>
      <c r="HO13" s="126"/>
      <c r="HP13" s="126"/>
      <c r="HQ13" s="126"/>
      <c r="HR13" s="126"/>
      <c r="HS13" s="126"/>
      <c r="HT13" s="126"/>
      <c r="HU13" s="126"/>
      <c r="HV13" s="126"/>
      <c r="HW13" s="126"/>
      <c r="HX13" s="126"/>
      <c r="HY13" s="126"/>
      <c r="HZ13" s="126"/>
      <c r="IA13" s="126"/>
      <c r="IB13" s="126"/>
      <c r="IC13" s="126"/>
      <c r="ID13" s="126"/>
      <c r="IE13" s="126"/>
      <c r="IF13" s="126"/>
      <c r="IG13" s="126"/>
      <c r="IH13" s="126"/>
      <c r="II13" s="126"/>
      <c r="IJ13" s="126"/>
      <c r="IK13" s="126"/>
      <c r="IL13" s="126"/>
      <c r="IM13" s="126"/>
      <c r="IN13" s="126"/>
      <c r="IO13" s="126"/>
      <c r="IP13" s="126"/>
      <c r="IQ13" s="126"/>
      <c r="IR13" s="126"/>
      <c r="IS13" s="126"/>
      <c r="IT13" s="126"/>
      <c r="IU13" s="126"/>
      <c r="IV13" s="126"/>
      <c r="IW13" s="126"/>
    </row>
    <row r="14" customFormat="false" ht="9" hidden="false" customHeight="false" outlineLevel="0" collapsed="false">
      <c r="A14" s="94" t="s">
        <v>105</v>
      </c>
      <c r="D14" s="132"/>
      <c r="E14" s="132"/>
      <c r="F14" s="132"/>
      <c r="G14" s="132"/>
      <c r="H14" s="132"/>
      <c r="I14" s="132"/>
      <c r="J14" s="132"/>
      <c r="K14" s="132"/>
      <c r="L14" s="132"/>
      <c r="M14" s="132"/>
      <c r="N14" s="132"/>
      <c r="O14" s="132"/>
      <c r="P14" s="132"/>
      <c r="Q14" s="132"/>
      <c r="R14" s="132"/>
      <c r="S14" s="132"/>
      <c r="T14" s="132"/>
      <c r="U14" s="132"/>
      <c r="V14" s="132"/>
      <c r="W14" s="132"/>
      <c r="X14" s="132"/>
      <c r="Y14" s="132"/>
      <c r="Z14" s="132"/>
      <c r="AA14" s="132"/>
      <c r="AB14" s="132"/>
      <c r="AC14" s="132"/>
      <c r="AD14" s="132"/>
      <c r="AE14" s="132"/>
      <c r="AF14" s="132"/>
      <c r="AG14" s="132"/>
      <c r="AH14" s="132"/>
      <c r="AI14" s="139"/>
      <c r="AJ14" s="139"/>
      <c r="AK14" s="139"/>
      <c r="AL14" s="139"/>
      <c r="AM14" s="139"/>
    </row>
    <row r="15" customFormat="false" ht="9" hidden="false" customHeight="false" outlineLevel="0" collapsed="false">
      <c r="A15" s="95" t="s">
        <v>106</v>
      </c>
      <c r="D15" s="132"/>
      <c r="E15" s="132"/>
      <c r="F15" s="132"/>
      <c r="G15" s="132"/>
      <c r="H15" s="132"/>
      <c r="I15" s="132"/>
      <c r="J15" s="150" t="n">
        <f aca="false">'SPEC DET FIXED INPUT PG'!C54</f>
        <v>5.0681</v>
      </c>
      <c r="K15" s="150" t="n">
        <f aca="false">'SPEC DET FIXED INPUT PG'!D54</f>
        <v>5.0681</v>
      </c>
      <c r="L15" s="150" t="n">
        <f aca="false">'SPEC DET FIXED INPUT PG'!E54</f>
        <v>5.0681</v>
      </c>
      <c r="M15" s="150" t="n">
        <f aca="false">'SPEC DET FIXED INPUT PG'!F54</f>
        <v>4.4022</v>
      </c>
      <c r="N15" s="150" t="n">
        <f aca="false">'SPEC DET FIXED INPUT PG'!G54</f>
        <v>4.4022</v>
      </c>
      <c r="O15" s="150" t="n">
        <f aca="false">'SPEC DET FIXED INPUT PG'!H54</f>
        <v>4.4022</v>
      </c>
      <c r="P15" s="150" t="n">
        <f aca="false">'SPEC DET FIXED INPUT PG'!I54</f>
        <v>4.4022</v>
      </c>
      <c r="Q15" s="150" t="n">
        <f aca="false">'SPEC DET FIXED INPUT PG'!J54</f>
        <v>4.4022</v>
      </c>
      <c r="R15" s="150" t="n">
        <f aca="false">'SPEC DET FIXED INPUT PG'!K54</f>
        <v>4.4022</v>
      </c>
      <c r="S15" s="150" t="n">
        <f aca="false">'SPEC DET FIXED INPUT PG'!L54</f>
        <v>4.4022</v>
      </c>
      <c r="T15" s="150" t="n">
        <f aca="false">'SPEC DET FIXED INPUT PG'!M54</f>
        <v>0</v>
      </c>
      <c r="U15" s="150" t="n">
        <f aca="false">'SPEC DET FIXED INPUT PG'!N54</f>
        <v>0</v>
      </c>
      <c r="V15" s="150" t="n">
        <f aca="false">'SPEC DET FIXED INPUT PG'!O54</f>
        <v>0</v>
      </c>
      <c r="W15" s="150" t="n">
        <f aca="false">'SPEC DET FIXED INPUT PG'!P54</f>
        <v>0</v>
      </c>
      <c r="X15" s="150" t="n">
        <f aca="false">'SPEC DET FIXED INPUT PG'!Q54</f>
        <v>0</v>
      </c>
      <c r="Y15" s="150" t="n">
        <f aca="false">'SPEC DET FIXED INPUT PG'!R54</f>
        <v>0</v>
      </c>
      <c r="Z15" s="150" t="n">
        <f aca="false">'SPEC DET FIXED INPUT PG'!S54</f>
        <v>0</v>
      </c>
      <c r="AA15" s="150" t="n">
        <f aca="false">'SPEC DET FIXED INPUT PG'!T54</f>
        <v>0</v>
      </c>
      <c r="AB15" s="150" t="n">
        <f aca="false">'SPEC DET FIXED INPUT PG'!U54</f>
        <v>0</v>
      </c>
      <c r="AC15" s="150" t="n">
        <f aca="false">'SPEC DET FIXED INPUT PG'!V54</f>
        <v>0</v>
      </c>
      <c r="AD15" s="150" t="n">
        <f aca="false">'SPEC DET FIXED INPUT PG'!W54</f>
        <v>0</v>
      </c>
      <c r="AE15" s="150" t="n">
        <f aca="false">'SPEC DET FIXED INPUT PG'!X54</f>
        <v>0</v>
      </c>
      <c r="AF15" s="150" t="n">
        <f aca="false">'SPEC DET FIXED INPUT PG'!Y54</f>
        <v>0</v>
      </c>
      <c r="AG15" s="150" t="n">
        <f aca="false">'SPEC DET FIXED INPUT PG'!Z54</f>
        <v>0</v>
      </c>
      <c r="AH15" s="132"/>
      <c r="AI15" s="139"/>
      <c r="AJ15" s="139"/>
      <c r="AK15" s="139"/>
      <c r="AL15" s="139"/>
      <c r="AM15" s="139"/>
    </row>
    <row r="16" customFormat="false" ht="9" hidden="false" customHeight="false" outlineLevel="0" collapsed="false">
      <c r="A16" s="95" t="s">
        <v>107</v>
      </c>
      <c r="D16" s="132"/>
      <c r="E16" s="132"/>
      <c r="F16" s="132"/>
      <c r="G16" s="132"/>
      <c r="H16" s="132"/>
      <c r="I16" s="132"/>
      <c r="J16" s="150" t="n">
        <f aca="false">'SPEC DET FIXED INPUT PG'!C55</f>
        <v>5.0671</v>
      </c>
      <c r="K16" s="150" t="n">
        <f aca="false">'SPEC DET FIXED INPUT PG'!D55</f>
        <v>5.0671</v>
      </c>
      <c r="L16" s="150" t="n">
        <f aca="false">'SPEC DET FIXED INPUT PG'!E55</f>
        <v>5.0671</v>
      </c>
      <c r="M16" s="150" t="n">
        <f aca="false">'SPEC DET FIXED INPUT PG'!F55</f>
        <v>4.3406</v>
      </c>
      <c r="N16" s="150" t="n">
        <f aca="false">'SPEC DET FIXED INPUT PG'!G55</f>
        <v>4.3406</v>
      </c>
      <c r="O16" s="150" t="n">
        <f aca="false">'SPEC DET FIXED INPUT PG'!H55</f>
        <v>4.3406</v>
      </c>
      <c r="P16" s="150" t="n">
        <f aca="false">'SPEC DET FIXED INPUT PG'!I55</f>
        <v>4.3406</v>
      </c>
      <c r="Q16" s="150" t="n">
        <f aca="false">'SPEC DET FIXED INPUT PG'!J55</f>
        <v>4.3406</v>
      </c>
      <c r="R16" s="150" t="n">
        <f aca="false">'SPEC DET FIXED INPUT PG'!K55</f>
        <v>4.3406</v>
      </c>
      <c r="S16" s="150" t="n">
        <f aca="false">'SPEC DET FIXED INPUT PG'!L55</f>
        <v>4.3406</v>
      </c>
      <c r="T16" s="150" t="n">
        <f aca="false">'SPEC DET FIXED INPUT PG'!M55</f>
        <v>0</v>
      </c>
      <c r="U16" s="150" t="n">
        <f aca="false">'SPEC DET FIXED INPUT PG'!N55</f>
        <v>0</v>
      </c>
      <c r="V16" s="150" t="n">
        <f aca="false">'SPEC DET FIXED INPUT PG'!O55</f>
        <v>0</v>
      </c>
      <c r="W16" s="150" t="n">
        <f aca="false">'SPEC DET FIXED INPUT PG'!P55</f>
        <v>0</v>
      </c>
      <c r="X16" s="150" t="n">
        <f aca="false">'SPEC DET FIXED INPUT PG'!Q55</f>
        <v>0</v>
      </c>
      <c r="Y16" s="150" t="n">
        <f aca="false">'SPEC DET FIXED INPUT PG'!R55</f>
        <v>0</v>
      </c>
      <c r="Z16" s="150" t="n">
        <f aca="false">'SPEC DET FIXED INPUT PG'!S55</f>
        <v>0</v>
      </c>
      <c r="AA16" s="150" t="n">
        <f aca="false">'SPEC DET FIXED INPUT PG'!T55</f>
        <v>0</v>
      </c>
      <c r="AB16" s="150" t="n">
        <f aca="false">'SPEC DET FIXED INPUT PG'!U55</f>
        <v>0</v>
      </c>
      <c r="AC16" s="150" t="n">
        <f aca="false">'SPEC DET FIXED INPUT PG'!V55</f>
        <v>0</v>
      </c>
      <c r="AD16" s="150" t="n">
        <f aca="false">'SPEC DET FIXED INPUT PG'!W55</f>
        <v>0</v>
      </c>
      <c r="AE16" s="150" t="n">
        <f aca="false">'SPEC DET FIXED INPUT PG'!X55</f>
        <v>0</v>
      </c>
      <c r="AF16" s="150" t="n">
        <f aca="false">'SPEC DET FIXED INPUT PG'!Y55</f>
        <v>0</v>
      </c>
      <c r="AG16" s="150" t="n">
        <f aca="false">'SPEC DET FIXED INPUT PG'!Z55</f>
        <v>0</v>
      </c>
      <c r="AH16" s="132"/>
      <c r="AI16" s="139"/>
      <c r="AJ16" s="139"/>
      <c r="AK16" s="139"/>
      <c r="AL16" s="139"/>
      <c r="AM16" s="139"/>
    </row>
    <row r="17" customFormat="false" ht="9" hidden="false" customHeight="false" outlineLevel="0" collapsed="false">
      <c r="D17" s="132"/>
      <c r="E17" s="132"/>
      <c r="F17" s="132"/>
      <c r="G17" s="132"/>
      <c r="H17" s="132"/>
      <c r="I17" s="132"/>
      <c r="J17" s="132"/>
      <c r="K17" s="132"/>
      <c r="L17" s="132"/>
      <c r="M17" s="132"/>
      <c r="N17" s="132"/>
      <c r="O17" s="132"/>
      <c r="P17" s="132"/>
      <c r="Q17" s="132"/>
      <c r="R17" s="132"/>
      <c r="S17" s="132"/>
      <c r="T17" s="132"/>
      <c r="U17" s="132"/>
      <c r="V17" s="132"/>
      <c r="W17" s="132"/>
      <c r="X17" s="132"/>
      <c r="Y17" s="132"/>
      <c r="Z17" s="132"/>
      <c r="AA17" s="132"/>
      <c r="AB17" s="132"/>
      <c r="AC17" s="132"/>
      <c r="AD17" s="132"/>
      <c r="AE17" s="132"/>
      <c r="AF17" s="132"/>
      <c r="AG17" s="132"/>
      <c r="AH17" s="132"/>
      <c r="AI17" s="139"/>
      <c r="AJ17" s="139"/>
      <c r="AK17" s="139"/>
      <c r="AL17" s="139"/>
      <c r="AM17" s="139"/>
    </row>
    <row r="18" customFormat="false" ht="9" hidden="false" customHeight="false" outlineLevel="0" collapsed="false">
      <c r="D18" s="132"/>
      <c r="E18" s="132"/>
      <c r="F18" s="132"/>
      <c r="G18" s="132"/>
      <c r="H18" s="132"/>
      <c r="I18" s="132"/>
      <c r="J18" s="132"/>
      <c r="K18" s="132"/>
      <c r="L18" s="132"/>
      <c r="M18" s="132"/>
      <c r="N18" s="132"/>
      <c r="O18" s="132"/>
      <c r="P18" s="132"/>
      <c r="Q18" s="132"/>
      <c r="R18" s="132"/>
      <c r="S18" s="132"/>
      <c r="T18" s="132"/>
      <c r="U18" s="132"/>
      <c r="V18" s="132"/>
      <c r="W18" s="132"/>
      <c r="X18" s="132"/>
      <c r="Y18" s="132"/>
      <c r="Z18" s="132"/>
      <c r="AA18" s="132"/>
      <c r="AB18" s="132"/>
      <c r="AC18" s="132"/>
      <c r="AD18" s="132"/>
      <c r="AE18" s="132"/>
      <c r="AF18" s="132"/>
      <c r="AG18" s="132"/>
      <c r="AH18" s="132"/>
      <c r="AI18" s="139"/>
      <c r="AJ18" s="139"/>
      <c r="AK18" s="139"/>
      <c r="AL18" s="139"/>
      <c r="AM18" s="139"/>
    </row>
    <row r="19" customFormat="false" ht="9" hidden="false" customHeight="false" outlineLevel="0" collapsed="false">
      <c r="A19" s="149" t="s">
        <v>108</v>
      </c>
      <c r="B19" s="137"/>
      <c r="D19" s="132"/>
      <c r="E19" s="132"/>
      <c r="F19" s="132"/>
      <c r="G19" s="132"/>
      <c r="H19" s="132"/>
      <c r="I19" s="128"/>
      <c r="J19" s="128" t="n">
        <f aca="false">J7</f>
        <v>37257</v>
      </c>
      <c r="K19" s="128" t="n">
        <f aca="false">K7</f>
        <v>37288</v>
      </c>
      <c r="L19" s="128" t="n">
        <f aca="false">L7</f>
        <v>37316</v>
      </c>
      <c r="M19" s="128" t="n">
        <f aca="false">M7</f>
        <v>37347</v>
      </c>
      <c r="N19" s="128" t="n">
        <f aca="false">N7</f>
        <v>37377</v>
      </c>
      <c r="O19" s="128" t="n">
        <f aca="false">O7</f>
        <v>37408</v>
      </c>
      <c r="P19" s="128" t="n">
        <f aca="false">P7</f>
        <v>37438</v>
      </c>
      <c r="Q19" s="128" t="n">
        <f aca="false">Q7</f>
        <v>37469</v>
      </c>
      <c r="R19" s="128" t="n">
        <f aca="false">R7</f>
        <v>37500</v>
      </c>
      <c r="S19" s="128" t="n">
        <f aca="false">S7</f>
        <v>37530</v>
      </c>
      <c r="T19" s="128" t="n">
        <f aca="false">T7</f>
        <v>37561</v>
      </c>
      <c r="U19" s="128" t="n">
        <f aca="false">U7</f>
        <v>37591</v>
      </c>
      <c r="V19" s="128" t="n">
        <f aca="false">V7</f>
        <v>37622</v>
      </c>
      <c r="W19" s="128" t="n">
        <f aca="false">W7</f>
        <v>37653</v>
      </c>
      <c r="X19" s="128" t="n">
        <f aca="false">X7</f>
        <v>37681</v>
      </c>
      <c r="Y19" s="128" t="n">
        <f aca="false">Y7</f>
        <v>37712</v>
      </c>
      <c r="Z19" s="128" t="n">
        <f aca="false">Z7</f>
        <v>37742</v>
      </c>
      <c r="AA19" s="128" t="n">
        <f aca="false">AA7</f>
        <v>37773</v>
      </c>
      <c r="AB19" s="128" t="n">
        <f aca="false">AB7</f>
        <v>37803</v>
      </c>
      <c r="AC19" s="128" t="n">
        <f aca="false">AC7</f>
        <v>37834</v>
      </c>
      <c r="AD19" s="128" t="n">
        <f aca="false">AD7</f>
        <v>37865</v>
      </c>
      <c r="AE19" s="128" t="n">
        <f aca="false">AE7</f>
        <v>37895</v>
      </c>
      <c r="AF19" s="128" t="n">
        <f aca="false">AF7</f>
        <v>37926</v>
      </c>
      <c r="AG19" s="128" t="n">
        <f aca="false">AG7</f>
        <v>37956</v>
      </c>
      <c r="AH19" s="129" t="s">
        <v>87</v>
      </c>
      <c r="AI19" s="139"/>
      <c r="AJ19" s="139"/>
      <c r="AK19" s="139"/>
      <c r="AL19" s="139"/>
      <c r="AM19" s="139"/>
    </row>
    <row r="20" customFormat="false" ht="9" hidden="false" customHeight="false" outlineLevel="0" collapsed="false">
      <c r="A20" s="130" t="s">
        <v>93</v>
      </c>
      <c r="B20" s="130"/>
      <c r="C20" s="130"/>
      <c r="D20" s="135"/>
      <c r="E20" s="135"/>
      <c r="F20" s="135"/>
      <c r="G20" s="135"/>
      <c r="H20" s="135"/>
      <c r="I20" s="135"/>
      <c r="J20" s="135" t="n">
        <f aca="false">'SPEC DET FIXED INPUT PG'!C74</f>
        <v>0</v>
      </c>
      <c r="K20" s="135" t="n">
        <f aca="false">'SPEC DET FIXED INPUT PG'!D74</f>
        <v>0</v>
      </c>
      <c r="L20" s="135" t="n">
        <f aca="false">'SPEC DET FIXED INPUT PG'!E74</f>
        <v>0</v>
      </c>
      <c r="M20" s="135" t="n">
        <f aca="false">'SPEC DET FIXED INPUT PG'!F74</f>
        <v>0</v>
      </c>
      <c r="N20" s="135" t="n">
        <f aca="false">'SPEC DET FIXED INPUT PG'!G74</f>
        <v>0</v>
      </c>
      <c r="O20" s="135" t="n">
        <f aca="false">'SPEC DET FIXED INPUT PG'!H74</f>
        <v>0</v>
      </c>
      <c r="P20" s="135" t="n">
        <f aca="false">'SPEC DET FIXED INPUT PG'!I74</f>
        <v>0</v>
      </c>
      <c r="Q20" s="135" t="n">
        <f aca="false">'SPEC DET FIXED INPUT PG'!J74</f>
        <v>0</v>
      </c>
      <c r="R20" s="135" t="n">
        <f aca="false">'SPEC DET FIXED INPUT PG'!K74</f>
        <v>0</v>
      </c>
      <c r="S20" s="135" t="n">
        <f aca="false">'SPEC DET FIXED INPUT PG'!L74</f>
        <v>0</v>
      </c>
      <c r="T20" s="135" t="n">
        <f aca="false">'SPEC DET FIXED INPUT PG'!M74</f>
        <v>0</v>
      </c>
      <c r="U20" s="135" t="n">
        <f aca="false">'SPEC DET FIXED INPUT PG'!N74</f>
        <v>0</v>
      </c>
      <c r="V20" s="135" t="n">
        <f aca="false">'SPEC DET FIXED INPUT PG'!O74</f>
        <v>0</v>
      </c>
      <c r="W20" s="135" t="n">
        <f aca="false">'SPEC DET FIXED INPUT PG'!P74</f>
        <v>0</v>
      </c>
      <c r="X20" s="135" t="n">
        <f aca="false">'SPEC DET FIXED INPUT PG'!Q74</f>
        <v>0</v>
      </c>
      <c r="Y20" s="135" t="n">
        <f aca="false">'SPEC DET FIXED INPUT PG'!R74</f>
        <v>0</v>
      </c>
      <c r="Z20" s="135" t="n">
        <f aca="false">'SPEC DET FIXED INPUT PG'!S74</f>
        <v>0</v>
      </c>
      <c r="AA20" s="135" t="n">
        <f aca="false">'SPEC DET FIXED INPUT PG'!T74</f>
        <v>0</v>
      </c>
      <c r="AB20" s="135" t="n">
        <f aca="false">'SPEC DET FIXED INPUT PG'!U74</f>
        <v>0</v>
      </c>
      <c r="AC20" s="135" t="n">
        <f aca="false">'SPEC DET FIXED INPUT PG'!V74</f>
        <v>0</v>
      </c>
      <c r="AD20" s="135" t="n">
        <f aca="false">'SPEC DET FIXED INPUT PG'!W74</f>
        <v>0</v>
      </c>
      <c r="AE20" s="135" t="n">
        <f aca="false">'SPEC DET FIXED INPUT PG'!X74</f>
        <v>0</v>
      </c>
      <c r="AF20" s="135" t="n">
        <f aca="false">'SPEC DET FIXED INPUT PG'!Y74</f>
        <v>0</v>
      </c>
      <c r="AG20" s="135" t="n">
        <f aca="false">'SPEC DET FIXED INPUT PG'!Z74</f>
        <v>0</v>
      </c>
      <c r="AH20" s="136"/>
      <c r="AI20" s="136"/>
      <c r="AJ20" s="136"/>
      <c r="AK20" s="136"/>
      <c r="AL20" s="136"/>
      <c r="AM20" s="136"/>
      <c r="AN20" s="137"/>
      <c r="AO20" s="137"/>
      <c r="AP20" s="137"/>
      <c r="AQ20" s="137"/>
      <c r="AR20" s="137"/>
      <c r="AS20" s="137"/>
      <c r="AT20" s="137"/>
      <c r="AU20" s="137"/>
      <c r="AV20" s="137"/>
      <c r="AW20" s="137"/>
      <c r="AX20" s="137"/>
      <c r="AY20" s="137"/>
      <c r="AZ20" s="137"/>
      <c r="BA20" s="137"/>
      <c r="BB20" s="137"/>
      <c r="BC20" s="137"/>
      <c r="BD20" s="137"/>
      <c r="BE20" s="137"/>
      <c r="BF20" s="137"/>
      <c r="BG20" s="137"/>
      <c r="BH20" s="137"/>
      <c r="BI20" s="137"/>
      <c r="BJ20" s="137"/>
      <c r="BK20" s="137"/>
      <c r="BL20" s="137"/>
      <c r="BM20" s="137"/>
      <c r="BN20" s="137"/>
      <c r="BO20" s="137"/>
      <c r="BP20" s="137"/>
      <c r="BQ20" s="137"/>
      <c r="BR20" s="137"/>
      <c r="BS20" s="137"/>
      <c r="BT20" s="137"/>
      <c r="BU20" s="137"/>
      <c r="BV20" s="137"/>
      <c r="BW20" s="137"/>
      <c r="BX20" s="137"/>
      <c r="BY20" s="137"/>
      <c r="BZ20" s="137"/>
      <c r="CA20" s="137"/>
      <c r="CB20" s="137"/>
      <c r="CC20" s="137"/>
      <c r="CD20" s="137"/>
      <c r="CE20" s="137"/>
      <c r="CF20" s="137"/>
      <c r="CG20" s="137"/>
      <c r="CH20" s="137"/>
      <c r="CI20" s="137"/>
      <c r="CJ20" s="137"/>
      <c r="CK20" s="137"/>
      <c r="CL20" s="137"/>
      <c r="CM20" s="137"/>
      <c r="CN20" s="137"/>
      <c r="CO20" s="137"/>
      <c r="CP20" s="137"/>
      <c r="CQ20" s="137"/>
      <c r="CR20" s="137"/>
      <c r="CS20" s="137"/>
      <c r="CT20" s="137"/>
      <c r="CU20" s="137"/>
      <c r="CV20" s="137"/>
      <c r="CW20" s="137"/>
      <c r="CX20" s="137"/>
      <c r="CY20" s="137"/>
      <c r="CZ20" s="137"/>
      <c r="DA20" s="137"/>
      <c r="DB20" s="137"/>
      <c r="DC20" s="137"/>
      <c r="DD20" s="137"/>
      <c r="DE20" s="137"/>
      <c r="DF20" s="137"/>
      <c r="DG20" s="137"/>
      <c r="DH20" s="137"/>
      <c r="DI20" s="137"/>
      <c r="DJ20" s="137"/>
      <c r="DK20" s="137"/>
      <c r="DL20" s="137"/>
      <c r="DM20" s="137"/>
      <c r="DN20" s="137"/>
      <c r="DO20" s="137"/>
      <c r="DP20" s="137"/>
      <c r="DQ20" s="137"/>
      <c r="DR20" s="137"/>
      <c r="DS20" s="137"/>
      <c r="DT20" s="137"/>
      <c r="DU20" s="137"/>
      <c r="DV20" s="137"/>
      <c r="DW20" s="137"/>
      <c r="DX20" s="137"/>
      <c r="DY20" s="137"/>
      <c r="DZ20" s="137"/>
      <c r="EA20" s="137"/>
      <c r="EB20" s="137"/>
      <c r="EC20" s="137"/>
      <c r="ED20" s="137"/>
      <c r="EE20" s="137"/>
      <c r="EF20" s="137"/>
      <c r="EG20" s="137"/>
      <c r="EH20" s="137"/>
      <c r="EI20" s="137"/>
      <c r="EJ20" s="137"/>
      <c r="EK20" s="137"/>
      <c r="EL20" s="137"/>
      <c r="EM20" s="137"/>
      <c r="EN20" s="137"/>
      <c r="EO20" s="137"/>
      <c r="EP20" s="137"/>
      <c r="EQ20" s="137"/>
      <c r="ER20" s="137"/>
      <c r="ES20" s="137"/>
      <c r="ET20" s="137"/>
      <c r="EU20" s="137"/>
      <c r="EV20" s="137"/>
      <c r="EW20" s="137"/>
      <c r="EX20" s="137"/>
      <c r="EY20" s="137"/>
      <c r="EZ20" s="137"/>
      <c r="FA20" s="137"/>
      <c r="FB20" s="137"/>
      <c r="FC20" s="137"/>
      <c r="FD20" s="137"/>
      <c r="FE20" s="137"/>
      <c r="FF20" s="137"/>
      <c r="FG20" s="137"/>
      <c r="FH20" s="137"/>
      <c r="FI20" s="137"/>
      <c r="FJ20" s="137"/>
      <c r="FK20" s="137"/>
      <c r="FL20" s="137"/>
      <c r="FM20" s="137"/>
      <c r="FN20" s="137"/>
      <c r="FO20" s="137"/>
      <c r="FP20" s="137"/>
      <c r="FQ20" s="137"/>
      <c r="FR20" s="137"/>
      <c r="FS20" s="137"/>
      <c r="FT20" s="137"/>
      <c r="FU20" s="137"/>
      <c r="FV20" s="137"/>
      <c r="FW20" s="137"/>
      <c r="FX20" s="137"/>
      <c r="FY20" s="137"/>
      <c r="FZ20" s="137"/>
      <c r="GA20" s="137"/>
      <c r="GB20" s="137"/>
      <c r="GC20" s="137"/>
      <c r="GD20" s="137"/>
      <c r="GE20" s="137"/>
      <c r="GF20" s="137"/>
      <c r="GG20" s="137"/>
      <c r="GH20" s="137"/>
      <c r="GI20" s="137"/>
      <c r="GJ20" s="137"/>
      <c r="GK20" s="137"/>
      <c r="GL20" s="137"/>
      <c r="GM20" s="137"/>
      <c r="GN20" s="137"/>
      <c r="GO20" s="137"/>
      <c r="GP20" s="137"/>
      <c r="GQ20" s="137"/>
      <c r="GR20" s="137"/>
      <c r="GS20" s="137"/>
      <c r="GT20" s="137"/>
      <c r="GU20" s="137"/>
      <c r="GV20" s="137"/>
      <c r="GW20" s="137"/>
      <c r="GX20" s="137"/>
      <c r="GY20" s="137"/>
      <c r="GZ20" s="137"/>
      <c r="HA20" s="137"/>
      <c r="HB20" s="137"/>
      <c r="HC20" s="137"/>
      <c r="HD20" s="137"/>
      <c r="HE20" s="137"/>
      <c r="HF20" s="137"/>
      <c r="HG20" s="137"/>
      <c r="HH20" s="137"/>
      <c r="HI20" s="137"/>
      <c r="HJ20" s="137"/>
      <c r="HK20" s="137"/>
      <c r="HL20" s="137"/>
      <c r="HM20" s="137"/>
      <c r="HN20" s="137"/>
      <c r="HO20" s="137"/>
      <c r="HP20" s="137"/>
      <c r="HQ20" s="137"/>
      <c r="HR20" s="137"/>
      <c r="HS20" s="137"/>
      <c r="HT20" s="137"/>
      <c r="HU20" s="137"/>
      <c r="HV20" s="137"/>
      <c r="HW20" s="137"/>
      <c r="HX20" s="137"/>
      <c r="HY20" s="137"/>
      <c r="HZ20" s="137"/>
      <c r="IA20" s="137"/>
      <c r="IB20" s="137"/>
      <c r="IC20" s="137"/>
      <c r="ID20" s="137"/>
      <c r="IE20" s="137"/>
      <c r="IF20" s="137"/>
      <c r="IG20" s="137"/>
      <c r="IH20" s="137"/>
      <c r="II20" s="137"/>
      <c r="IJ20" s="137"/>
      <c r="IK20" s="137"/>
      <c r="IL20" s="137"/>
      <c r="IM20" s="137"/>
      <c r="IN20" s="137"/>
      <c r="IO20" s="137"/>
      <c r="IP20" s="137"/>
      <c r="IQ20" s="137"/>
      <c r="IR20" s="137"/>
      <c r="IS20" s="137"/>
      <c r="IT20" s="137"/>
      <c r="IU20" s="137"/>
      <c r="IV20" s="137"/>
      <c r="IW20" s="137"/>
    </row>
    <row r="21" customFormat="false" ht="9" hidden="false" customHeight="false" outlineLevel="0" collapsed="false">
      <c r="A21" s="74" t="s">
        <v>101</v>
      </c>
      <c r="D21" s="132"/>
      <c r="E21" s="132"/>
      <c r="F21" s="132"/>
      <c r="G21" s="132"/>
      <c r="H21" s="132"/>
      <c r="I21" s="132"/>
      <c r="J21" s="132"/>
      <c r="K21" s="132"/>
      <c r="L21" s="132"/>
      <c r="M21" s="132"/>
      <c r="N21" s="132"/>
      <c r="O21" s="132"/>
      <c r="P21" s="132"/>
      <c r="Q21" s="132"/>
      <c r="R21" s="132"/>
      <c r="S21" s="132"/>
      <c r="T21" s="132"/>
      <c r="U21" s="132"/>
      <c r="V21" s="132"/>
      <c r="W21" s="132"/>
      <c r="X21" s="132"/>
      <c r="Y21" s="132"/>
      <c r="Z21" s="132"/>
      <c r="AA21" s="132"/>
      <c r="AB21" s="132"/>
      <c r="AC21" s="132"/>
      <c r="AD21" s="132"/>
      <c r="AE21" s="132"/>
      <c r="AF21" s="132"/>
      <c r="AG21" s="132"/>
      <c r="AH21" s="132"/>
      <c r="AI21" s="139"/>
      <c r="AJ21" s="139"/>
      <c r="AK21" s="139"/>
      <c r="AL21" s="139"/>
      <c r="AM21" s="139"/>
    </row>
    <row r="22" customFormat="false" ht="9" hidden="false" customHeight="false" outlineLevel="0" collapsed="false">
      <c r="A22" s="108" t="s">
        <v>102</v>
      </c>
      <c r="B22" s="108"/>
      <c r="C22" s="108"/>
      <c r="D22" s="108"/>
      <c r="E22" s="108"/>
      <c r="F22" s="108"/>
      <c r="G22" s="108"/>
      <c r="H22" s="108"/>
      <c r="I22" s="108"/>
      <c r="J22" s="108" t="n">
        <f aca="false">J24-J23</f>
        <v>0</v>
      </c>
      <c r="K22" s="108" t="n">
        <f aca="false">K24-K23</f>
        <v>0</v>
      </c>
      <c r="L22" s="108" t="n">
        <f aca="false">L24-L23</f>
        <v>0</v>
      </c>
      <c r="M22" s="108" t="n">
        <f aca="false">M24-M23</f>
        <v>21549</v>
      </c>
      <c r="N22" s="108" t="n">
        <f aca="false">N24-N23</f>
        <v>22261</v>
      </c>
      <c r="O22" s="108" t="n">
        <f aca="false">O24-O23</f>
        <v>21494</v>
      </c>
      <c r="P22" s="108" t="n">
        <f aca="false">P24-P23</f>
        <v>22161</v>
      </c>
      <c r="Q22" s="108" t="n">
        <f aca="false">Q24-Q23</f>
        <v>22110</v>
      </c>
      <c r="R22" s="108" t="n">
        <f aca="false">R24-R23</f>
        <v>21347</v>
      </c>
      <c r="S22" s="108" t="n">
        <f aca="false">S24-S23</f>
        <v>22006</v>
      </c>
      <c r="T22" s="108" t="n">
        <f aca="false">T24-T23</f>
        <v>0</v>
      </c>
      <c r="U22" s="108" t="n">
        <f aca="false">U24-U23</f>
        <v>0</v>
      </c>
      <c r="V22" s="108" t="n">
        <f aca="false">V24-V23</f>
        <v>0</v>
      </c>
      <c r="W22" s="108" t="n">
        <f aca="false">W24-W23</f>
        <v>0</v>
      </c>
      <c r="X22" s="108" t="n">
        <f aca="false">X24-X23</f>
        <v>0</v>
      </c>
      <c r="Y22" s="108" t="n">
        <f aca="false">Y24-Y23</f>
        <v>0</v>
      </c>
      <c r="Z22" s="108" t="n">
        <f aca="false">Z24-Z23</f>
        <v>0</v>
      </c>
      <c r="AA22" s="108" t="n">
        <f aca="false">AA24-AA23</f>
        <v>0</v>
      </c>
      <c r="AB22" s="108" t="n">
        <f aca="false">AB24-AB23</f>
        <v>0</v>
      </c>
      <c r="AC22" s="108" t="n">
        <f aca="false">AC24-AC23</f>
        <v>0</v>
      </c>
      <c r="AD22" s="108" t="n">
        <f aca="false">AD24-AD23</f>
        <v>0</v>
      </c>
      <c r="AE22" s="108" t="n">
        <f aca="false">AE24-AE23</f>
        <v>0</v>
      </c>
      <c r="AF22" s="108" t="n">
        <f aca="false">AF24-AF23</f>
        <v>0</v>
      </c>
      <c r="AG22" s="108"/>
      <c r="AH22" s="108" t="n">
        <f aca="false">SUM(J22:AG22)</f>
        <v>152928</v>
      </c>
      <c r="AI22" s="140"/>
      <c r="AJ22" s="140"/>
      <c r="AK22" s="140"/>
      <c r="AL22" s="140"/>
      <c r="AM22" s="140"/>
      <c r="AN22" s="140"/>
      <c r="AO22" s="140"/>
      <c r="AP22" s="140"/>
      <c r="AQ22" s="140"/>
      <c r="AR22" s="140"/>
      <c r="AS22" s="140"/>
      <c r="AT22" s="140"/>
      <c r="AU22" s="140"/>
      <c r="AV22" s="140"/>
      <c r="AW22" s="140"/>
      <c r="AX22" s="140"/>
      <c r="AY22" s="140"/>
      <c r="AZ22" s="140"/>
      <c r="BA22" s="140"/>
      <c r="BB22" s="140"/>
      <c r="BC22" s="140"/>
      <c r="BD22" s="140"/>
      <c r="BE22" s="140"/>
      <c r="BF22" s="140"/>
      <c r="BG22" s="140"/>
      <c r="BH22" s="140"/>
      <c r="BI22" s="140"/>
      <c r="BJ22" s="140"/>
      <c r="BK22" s="140"/>
      <c r="BL22" s="140"/>
      <c r="BM22" s="140"/>
      <c r="BN22" s="140"/>
      <c r="BO22" s="140"/>
      <c r="BP22" s="140"/>
      <c r="BQ22" s="140"/>
      <c r="BR22" s="140"/>
      <c r="BS22" s="140"/>
      <c r="BT22" s="140"/>
      <c r="BU22" s="140"/>
      <c r="BV22" s="140"/>
      <c r="BW22" s="140"/>
      <c r="BX22" s="140"/>
      <c r="BY22" s="140"/>
      <c r="BZ22" s="140"/>
      <c r="CA22" s="140"/>
      <c r="CB22" s="140"/>
      <c r="CC22" s="140"/>
      <c r="CD22" s="140"/>
      <c r="CE22" s="140"/>
      <c r="CF22" s="140"/>
      <c r="CG22" s="140"/>
      <c r="CH22" s="140"/>
      <c r="CI22" s="140"/>
      <c r="CJ22" s="140"/>
      <c r="CK22" s="140"/>
      <c r="CL22" s="140"/>
      <c r="CM22" s="140"/>
      <c r="CN22" s="140"/>
      <c r="CO22" s="140"/>
      <c r="CP22" s="140"/>
      <c r="CQ22" s="140"/>
      <c r="CR22" s="140"/>
      <c r="CS22" s="140"/>
      <c r="CT22" s="140"/>
      <c r="CU22" s="140"/>
      <c r="CV22" s="140"/>
      <c r="CW22" s="140"/>
      <c r="CX22" s="140"/>
      <c r="CY22" s="140"/>
      <c r="CZ22" s="140"/>
      <c r="DA22" s="140"/>
      <c r="DB22" s="140"/>
      <c r="DC22" s="140"/>
      <c r="DD22" s="140"/>
      <c r="DE22" s="140"/>
      <c r="DF22" s="140"/>
      <c r="DG22" s="140"/>
      <c r="DH22" s="140"/>
      <c r="DI22" s="140"/>
      <c r="DJ22" s="140"/>
      <c r="DK22" s="140"/>
      <c r="DL22" s="140"/>
      <c r="DM22" s="140"/>
      <c r="DN22" s="140"/>
      <c r="DO22" s="140"/>
      <c r="DP22" s="140"/>
      <c r="DQ22" s="140"/>
      <c r="DR22" s="140"/>
      <c r="DS22" s="140"/>
      <c r="DT22" s="140"/>
      <c r="DU22" s="140"/>
      <c r="DV22" s="140"/>
      <c r="DW22" s="140"/>
      <c r="DX22" s="140"/>
      <c r="DY22" s="140"/>
      <c r="DZ22" s="140"/>
      <c r="EA22" s="140"/>
      <c r="EB22" s="140"/>
      <c r="EC22" s="140"/>
      <c r="ED22" s="140"/>
      <c r="EE22" s="140"/>
      <c r="EF22" s="140"/>
      <c r="EG22" s="140"/>
      <c r="EH22" s="140"/>
      <c r="EI22" s="140"/>
      <c r="EJ22" s="140"/>
      <c r="EK22" s="140"/>
      <c r="EL22" s="140"/>
      <c r="EM22" s="140"/>
      <c r="EN22" s="140"/>
      <c r="EO22" s="140"/>
      <c r="EP22" s="140"/>
      <c r="EQ22" s="140"/>
      <c r="ER22" s="140"/>
      <c r="ES22" s="140"/>
      <c r="ET22" s="140"/>
      <c r="EU22" s="140"/>
      <c r="EV22" s="140"/>
      <c r="EW22" s="140"/>
      <c r="EX22" s="140"/>
      <c r="EY22" s="140"/>
      <c r="EZ22" s="140"/>
      <c r="FA22" s="140"/>
      <c r="FB22" s="140"/>
      <c r="FC22" s="140"/>
      <c r="FD22" s="140"/>
      <c r="FE22" s="140"/>
      <c r="FF22" s="140"/>
      <c r="FG22" s="140"/>
      <c r="FH22" s="140"/>
      <c r="FI22" s="140"/>
      <c r="FJ22" s="140"/>
      <c r="FK22" s="140"/>
      <c r="FL22" s="140"/>
      <c r="FM22" s="140"/>
      <c r="FN22" s="140"/>
      <c r="FO22" s="140"/>
      <c r="FP22" s="140"/>
      <c r="FQ22" s="140"/>
      <c r="FR22" s="140"/>
      <c r="FS22" s="140"/>
      <c r="FT22" s="140"/>
      <c r="FU22" s="140"/>
      <c r="FV22" s="140"/>
      <c r="FW22" s="140"/>
      <c r="FX22" s="140"/>
      <c r="FY22" s="140"/>
      <c r="FZ22" s="140"/>
      <c r="GA22" s="140"/>
      <c r="GB22" s="140"/>
      <c r="GC22" s="140"/>
      <c r="GD22" s="140"/>
      <c r="GE22" s="140"/>
      <c r="GF22" s="140"/>
      <c r="GG22" s="140"/>
      <c r="GH22" s="140"/>
      <c r="GI22" s="140"/>
      <c r="GJ22" s="140"/>
      <c r="GK22" s="140"/>
      <c r="GL22" s="140"/>
      <c r="GM22" s="140"/>
      <c r="GN22" s="140"/>
      <c r="GO22" s="140"/>
      <c r="GP22" s="140"/>
      <c r="GQ22" s="140"/>
      <c r="GR22" s="140"/>
      <c r="GS22" s="140"/>
      <c r="GT22" s="140"/>
      <c r="GU22" s="140"/>
      <c r="GV22" s="140"/>
      <c r="GW22" s="140"/>
      <c r="GX22" s="140"/>
      <c r="GY22" s="140"/>
      <c r="GZ22" s="140"/>
      <c r="HA22" s="140"/>
      <c r="HB22" s="140"/>
      <c r="HC22" s="140"/>
      <c r="HD22" s="140"/>
      <c r="HE22" s="140"/>
      <c r="HF22" s="140"/>
      <c r="HG22" s="140"/>
      <c r="HH22" s="140"/>
      <c r="HI22" s="140"/>
      <c r="HJ22" s="140"/>
      <c r="HK22" s="140"/>
      <c r="HL22" s="140"/>
      <c r="HM22" s="140"/>
      <c r="HN22" s="140"/>
      <c r="HO22" s="140"/>
      <c r="HP22" s="140"/>
      <c r="HQ22" s="140"/>
      <c r="HR22" s="140"/>
      <c r="HS22" s="140"/>
      <c r="HT22" s="140"/>
      <c r="HU22" s="140"/>
      <c r="HV22" s="140"/>
      <c r="HW22" s="140"/>
      <c r="HX22" s="140"/>
      <c r="HY22" s="140"/>
      <c r="HZ22" s="140"/>
      <c r="IA22" s="140"/>
      <c r="IB22" s="140"/>
      <c r="IC22" s="140"/>
      <c r="ID22" s="140"/>
      <c r="IE22" s="140"/>
      <c r="IF22" s="140"/>
      <c r="IG22" s="140"/>
      <c r="IH22" s="140"/>
      <c r="II22" s="140"/>
      <c r="IJ22" s="140"/>
      <c r="IK22" s="140"/>
      <c r="IL22" s="140"/>
      <c r="IM22" s="140"/>
      <c r="IN22" s="140"/>
      <c r="IO22" s="140"/>
      <c r="IP22" s="140"/>
      <c r="IQ22" s="140"/>
      <c r="IR22" s="140"/>
      <c r="IS22" s="140"/>
      <c r="IT22" s="140"/>
      <c r="IU22" s="140"/>
      <c r="IV22" s="140"/>
      <c r="IW22" s="140"/>
    </row>
    <row r="23" customFormat="false" ht="9" hidden="false" customHeight="false" outlineLevel="0" collapsed="false">
      <c r="A23" s="108" t="s">
        <v>103</v>
      </c>
      <c r="B23" s="108"/>
      <c r="C23" s="108"/>
      <c r="D23" s="119"/>
      <c r="E23" s="119"/>
      <c r="F23" s="119"/>
      <c r="G23" s="119"/>
      <c r="H23" s="119"/>
      <c r="I23" s="119"/>
      <c r="J23" s="119"/>
      <c r="K23" s="119"/>
      <c r="L23" s="119"/>
      <c r="M23" s="119"/>
      <c r="N23" s="119"/>
      <c r="O23" s="119"/>
      <c r="P23" s="119"/>
      <c r="Q23" s="119"/>
      <c r="R23" s="119"/>
      <c r="S23" s="119"/>
      <c r="T23" s="119"/>
      <c r="U23" s="119"/>
      <c r="V23" s="119"/>
      <c r="W23" s="119"/>
      <c r="X23" s="119"/>
      <c r="Y23" s="119"/>
      <c r="Z23" s="119"/>
      <c r="AA23" s="119"/>
      <c r="AB23" s="119"/>
      <c r="AC23" s="119"/>
      <c r="AD23" s="119"/>
      <c r="AE23" s="119"/>
      <c r="AF23" s="119"/>
      <c r="AG23" s="119"/>
      <c r="AH23" s="119" t="n">
        <f aca="false">SUM(M23:AG23)</f>
        <v>0</v>
      </c>
      <c r="AI23" s="140"/>
      <c r="AJ23" s="140"/>
      <c r="AK23" s="140"/>
      <c r="AL23" s="140"/>
      <c r="AM23" s="140"/>
      <c r="AN23" s="140"/>
      <c r="AO23" s="140"/>
      <c r="AP23" s="140"/>
      <c r="AQ23" s="140"/>
      <c r="AR23" s="140"/>
      <c r="AS23" s="140"/>
      <c r="AT23" s="140"/>
      <c r="AU23" s="140"/>
      <c r="AV23" s="140"/>
      <c r="AW23" s="140"/>
      <c r="AX23" s="140"/>
      <c r="AY23" s="140"/>
      <c r="AZ23" s="140"/>
      <c r="BA23" s="140"/>
      <c r="BB23" s="140"/>
      <c r="BC23" s="140"/>
      <c r="BD23" s="140"/>
      <c r="BE23" s="140"/>
      <c r="BF23" s="140"/>
      <c r="BG23" s="140"/>
      <c r="BH23" s="140"/>
      <c r="BI23" s="140"/>
      <c r="BJ23" s="140"/>
      <c r="BK23" s="140"/>
      <c r="BL23" s="140"/>
      <c r="BM23" s="140"/>
      <c r="BN23" s="140"/>
      <c r="BO23" s="140"/>
      <c r="BP23" s="140"/>
      <c r="BQ23" s="140"/>
      <c r="BR23" s="140"/>
      <c r="BS23" s="140"/>
      <c r="BT23" s="140"/>
      <c r="BU23" s="140"/>
      <c r="BV23" s="140"/>
      <c r="BW23" s="140"/>
      <c r="BX23" s="140"/>
      <c r="BY23" s="140"/>
      <c r="BZ23" s="140"/>
      <c r="CA23" s="140"/>
      <c r="CB23" s="140"/>
      <c r="CC23" s="140"/>
      <c r="CD23" s="140"/>
      <c r="CE23" s="140"/>
      <c r="CF23" s="140"/>
      <c r="CG23" s="140"/>
      <c r="CH23" s="140"/>
      <c r="CI23" s="140"/>
      <c r="CJ23" s="140"/>
      <c r="CK23" s="140"/>
      <c r="CL23" s="140"/>
      <c r="CM23" s="140"/>
      <c r="CN23" s="140"/>
      <c r="CO23" s="140"/>
      <c r="CP23" s="140"/>
      <c r="CQ23" s="140"/>
      <c r="CR23" s="140"/>
      <c r="CS23" s="140"/>
      <c r="CT23" s="140"/>
      <c r="CU23" s="140"/>
      <c r="CV23" s="140"/>
      <c r="CW23" s="140"/>
      <c r="CX23" s="140"/>
      <c r="CY23" s="140"/>
      <c r="CZ23" s="140"/>
      <c r="DA23" s="140"/>
      <c r="DB23" s="140"/>
      <c r="DC23" s="140"/>
      <c r="DD23" s="140"/>
      <c r="DE23" s="140"/>
      <c r="DF23" s="140"/>
      <c r="DG23" s="140"/>
      <c r="DH23" s="140"/>
      <c r="DI23" s="140"/>
      <c r="DJ23" s="140"/>
      <c r="DK23" s="140"/>
      <c r="DL23" s="140"/>
      <c r="DM23" s="140"/>
      <c r="DN23" s="140"/>
      <c r="DO23" s="140"/>
      <c r="DP23" s="140"/>
      <c r="DQ23" s="140"/>
      <c r="DR23" s="140"/>
      <c r="DS23" s="140"/>
      <c r="DT23" s="140"/>
      <c r="DU23" s="140"/>
      <c r="DV23" s="140"/>
      <c r="DW23" s="140"/>
      <c r="DX23" s="140"/>
      <c r="DY23" s="140"/>
      <c r="DZ23" s="140"/>
      <c r="EA23" s="140"/>
      <c r="EB23" s="140"/>
      <c r="EC23" s="140"/>
      <c r="ED23" s="140"/>
      <c r="EE23" s="140"/>
      <c r="EF23" s="140"/>
      <c r="EG23" s="140"/>
      <c r="EH23" s="140"/>
      <c r="EI23" s="140"/>
      <c r="EJ23" s="140"/>
      <c r="EK23" s="140"/>
      <c r="EL23" s="140"/>
      <c r="EM23" s="140"/>
      <c r="EN23" s="140"/>
      <c r="EO23" s="140"/>
      <c r="EP23" s="140"/>
      <c r="EQ23" s="140"/>
      <c r="ER23" s="140"/>
      <c r="ES23" s="140"/>
      <c r="ET23" s="140"/>
      <c r="EU23" s="140"/>
      <c r="EV23" s="140"/>
      <c r="EW23" s="140"/>
      <c r="EX23" s="140"/>
      <c r="EY23" s="140"/>
      <c r="EZ23" s="140"/>
      <c r="FA23" s="140"/>
      <c r="FB23" s="140"/>
      <c r="FC23" s="140"/>
      <c r="FD23" s="140"/>
      <c r="FE23" s="140"/>
      <c r="FF23" s="140"/>
      <c r="FG23" s="140"/>
      <c r="FH23" s="140"/>
      <c r="FI23" s="140"/>
      <c r="FJ23" s="140"/>
      <c r="FK23" s="140"/>
      <c r="FL23" s="140"/>
      <c r="FM23" s="140"/>
      <c r="FN23" s="140"/>
      <c r="FO23" s="140"/>
      <c r="FP23" s="140"/>
      <c r="FQ23" s="140"/>
      <c r="FR23" s="140"/>
      <c r="FS23" s="140"/>
      <c r="FT23" s="140"/>
      <c r="FU23" s="140"/>
      <c r="FV23" s="140"/>
      <c r="FW23" s="140"/>
      <c r="FX23" s="140"/>
      <c r="FY23" s="140"/>
      <c r="FZ23" s="140"/>
      <c r="GA23" s="140"/>
      <c r="GB23" s="140"/>
      <c r="GC23" s="140"/>
      <c r="GD23" s="140"/>
      <c r="GE23" s="140"/>
      <c r="GF23" s="140"/>
      <c r="GG23" s="140"/>
      <c r="GH23" s="140"/>
      <c r="GI23" s="140"/>
      <c r="GJ23" s="140"/>
      <c r="GK23" s="140"/>
      <c r="GL23" s="140"/>
      <c r="GM23" s="140"/>
      <c r="GN23" s="140"/>
      <c r="GO23" s="140"/>
      <c r="GP23" s="140"/>
      <c r="GQ23" s="140"/>
      <c r="GR23" s="140"/>
      <c r="GS23" s="140"/>
      <c r="GT23" s="140"/>
      <c r="GU23" s="140"/>
      <c r="GV23" s="140"/>
      <c r="GW23" s="140"/>
      <c r="GX23" s="140"/>
      <c r="GY23" s="140"/>
      <c r="GZ23" s="140"/>
      <c r="HA23" s="140"/>
      <c r="HB23" s="140"/>
      <c r="HC23" s="140"/>
      <c r="HD23" s="140"/>
      <c r="HE23" s="140"/>
      <c r="HF23" s="140"/>
      <c r="HG23" s="140"/>
      <c r="HH23" s="140"/>
      <c r="HI23" s="140"/>
      <c r="HJ23" s="140"/>
      <c r="HK23" s="140"/>
      <c r="HL23" s="140"/>
      <c r="HM23" s="140"/>
      <c r="HN23" s="140"/>
      <c r="HO23" s="140"/>
      <c r="HP23" s="140"/>
      <c r="HQ23" s="140"/>
      <c r="HR23" s="140"/>
      <c r="HS23" s="140"/>
      <c r="HT23" s="140"/>
      <c r="HU23" s="140"/>
      <c r="HV23" s="140"/>
      <c r="HW23" s="140"/>
      <c r="HX23" s="140"/>
      <c r="HY23" s="140"/>
      <c r="HZ23" s="140"/>
      <c r="IA23" s="140"/>
      <c r="IB23" s="140"/>
      <c r="IC23" s="140"/>
      <c r="ID23" s="140"/>
      <c r="IE23" s="140"/>
      <c r="IF23" s="140"/>
      <c r="IG23" s="140"/>
      <c r="IH23" s="140"/>
      <c r="II23" s="140"/>
      <c r="IJ23" s="140"/>
      <c r="IK23" s="140"/>
      <c r="IL23" s="140"/>
      <c r="IM23" s="140"/>
      <c r="IN23" s="140"/>
      <c r="IO23" s="140"/>
      <c r="IP23" s="140"/>
      <c r="IQ23" s="140"/>
      <c r="IR23" s="140"/>
      <c r="IS23" s="140"/>
      <c r="IT23" s="140"/>
      <c r="IU23" s="140"/>
      <c r="IV23" s="140"/>
      <c r="IW23" s="140"/>
    </row>
    <row r="24" customFormat="false" ht="9" hidden="false" customHeight="false" outlineLevel="0" collapsed="false">
      <c r="A24" s="131" t="s">
        <v>109</v>
      </c>
      <c r="B24" s="131"/>
      <c r="C24" s="131"/>
      <c r="D24" s="131"/>
      <c r="E24" s="131"/>
      <c r="F24" s="131"/>
      <c r="G24" s="131"/>
      <c r="H24" s="131"/>
      <c r="I24" s="131"/>
      <c r="J24" s="131" t="n">
        <f aca="false">'SPEC DET FIXED INPUT PG'!C100</f>
        <v>0</v>
      </c>
      <c r="K24" s="131" t="n">
        <f aca="false">'SPEC DET FIXED INPUT PG'!D100</f>
        <v>0</v>
      </c>
      <c r="L24" s="131" t="n">
        <f aca="false">'SPEC DET FIXED INPUT PG'!E100</f>
        <v>0</v>
      </c>
      <c r="M24" s="131" t="n">
        <f aca="false">'SPEC DET FIXED INPUT PG'!F100</f>
        <v>21549</v>
      </c>
      <c r="N24" s="131" t="n">
        <f aca="false">'SPEC DET FIXED INPUT PG'!G100</f>
        <v>22261</v>
      </c>
      <c r="O24" s="131" t="n">
        <f aca="false">'SPEC DET FIXED INPUT PG'!H100</f>
        <v>21494</v>
      </c>
      <c r="P24" s="131" t="n">
        <f aca="false">'SPEC DET FIXED INPUT PG'!I100</f>
        <v>22161</v>
      </c>
      <c r="Q24" s="131" t="n">
        <f aca="false">'SPEC DET FIXED INPUT PG'!J100</f>
        <v>22110</v>
      </c>
      <c r="R24" s="131" t="n">
        <f aca="false">'SPEC DET FIXED INPUT PG'!K100</f>
        <v>21347</v>
      </c>
      <c r="S24" s="131" t="n">
        <f aca="false">'SPEC DET FIXED INPUT PG'!L100</f>
        <v>22006</v>
      </c>
      <c r="T24" s="131" t="n">
        <f aca="false">'SPEC DET FIXED INPUT PG'!M100</f>
        <v>0</v>
      </c>
      <c r="U24" s="131" t="n">
        <f aca="false">'SPEC DET FIXED INPUT PG'!N100</f>
        <v>0</v>
      </c>
      <c r="V24" s="131" t="n">
        <f aca="false">'SPEC DET FIXED INPUT PG'!O100</f>
        <v>0</v>
      </c>
      <c r="W24" s="131" t="n">
        <f aca="false">'SPEC DET FIXED INPUT PG'!P100</f>
        <v>0</v>
      </c>
      <c r="X24" s="131" t="n">
        <f aca="false">'SPEC DET FIXED INPUT PG'!Q100</f>
        <v>0</v>
      </c>
      <c r="Y24" s="131" t="n">
        <f aca="false">'SPEC DET FIXED INPUT PG'!R100</f>
        <v>0</v>
      </c>
      <c r="Z24" s="131" t="n">
        <f aca="false">'SPEC DET FIXED INPUT PG'!S100</f>
        <v>0</v>
      </c>
      <c r="AA24" s="131" t="n">
        <f aca="false">'SPEC DET FIXED INPUT PG'!T100</f>
        <v>0</v>
      </c>
      <c r="AB24" s="131" t="n">
        <f aca="false">'SPEC DET FIXED INPUT PG'!U100</f>
        <v>0</v>
      </c>
      <c r="AC24" s="131" t="n">
        <f aca="false">'SPEC DET FIXED INPUT PG'!V100</f>
        <v>0</v>
      </c>
      <c r="AD24" s="131" t="n">
        <f aca="false">'SPEC DET FIXED INPUT PG'!W100</f>
        <v>0</v>
      </c>
      <c r="AE24" s="131" t="n">
        <f aca="false">'SPEC DET FIXED INPUT PG'!X100</f>
        <v>0</v>
      </c>
      <c r="AF24" s="131" t="n">
        <f aca="false">'SPEC DET FIXED INPUT PG'!Y100</f>
        <v>0</v>
      </c>
      <c r="AG24" s="131" t="n">
        <f aca="false">'SPEC DET FIXED INPUT PG'!Z100</f>
        <v>0</v>
      </c>
      <c r="AH24" s="131" t="n">
        <f aca="false">SUM(AH22:AH23)</f>
        <v>152928</v>
      </c>
      <c r="AI24" s="126"/>
      <c r="AJ24" s="126"/>
      <c r="AK24" s="126"/>
      <c r="AL24" s="126"/>
      <c r="AM24" s="126"/>
      <c r="AN24" s="126"/>
      <c r="AO24" s="126"/>
      <c r="AP24" s="126"/>
      <c r="AQ24" s="126"/>
      <c r="AR24" s="126"/>
      <c r="AS24" s="126"/>
      <c r="AT24" s="126"/>
      <c r="AU24" s="126"/>
      <c r="AV24" s="126"/>
      <c r="AW24" s="126"/>
      <c r="AX24" s="126"/>
      <c r="AY24" s="126"/>
      <c r="AZ24" s="126"/>
      <c r="BA24" s="126"/>
      <c r="BB24" s="126"/>
      <c r="BC24" s="126"/>
      <c r="BD24" s="126"/>
      <c r="BE24" s="126"/>
      <c r="BF24" s="126"/>
      <c r="BG24" s="126"/>
      <c r="BH24" s="126"/>
      <c r="BI24" s="126"/>
      <c r="BJ24" s="126"/>
      <c r="BK24" s="126"/>
      <c r="BL24" s="126"/>
      <c r="BM24" s="126"/>
      <c r="BN24" s="126"/>
      <c r="BO24" s="126"/>
      <c r="BP24" s="126"/>
      <c r="BQ24" s="126"/>
      <c r="BR24" s="126"/>
      <c r="BS24" s="126"/>
      <c r="BT24" s="126"/>
      <c r="BU24" s="126"/>
      <c r="BV24" s="126"/>
      <c r="BW24" s="126"/>
      <c r="BX24" s="126"/>
      <c r="BY24" s="126"/>
      <c r="BZ24" s="126"/>
      <c r="CA24" s="126"/>
      <c r="CB24" s="126"/>
      <c r="CC24" s="126"/>
      <c r="CD24" s="126"/>
      <c r="CE24" s="126"/>
      <c r="CF24" s="126"/>
      <c r="CG24" s="126"/>
      <c r="CH24" s="126"/>
      <c r="CI24" s="126"/>
      <c r="CJ24" s="126"/>
      <c r="CK24" s="126"/>
      <c r="CL24" s="126"/>
      <c r="CM24" s="126"/>
      <c r="CN24" s="126"/>
      <c r="CO24" s="126"/>
      <c r="CP24" s="126"/>
      <c r="CQ24" s="126"/>
      <c r="CR24" s="126"/>
      <c r="CS24" s="126"/>
      <c r="CT24" s="126"/>
      <c r="CU24" s="126"/>
      <c r="CV24" s="126"/>
      <c r="CW24" s="126"/>
      <c r="CX24" s="126"/>
      <c r="CY24" s="126"/>
      <c r="CZ24" s="126"/>
      <c r="DA24" s="126"/>
      <c r="DB24" s="126"/>
      <c r="DC24" s="126"/>
      <c r="DD24" s="126"/>
      <c r="DE24" s="126"/>
      <c r="DF24" s="126"/>
      <c r="DG24" s="126"/>
      <c r="DH24" s="126"/>
      <c r="DI24" s="126"/>
      <c r="DJ24" s="126"/>
      <c r="DK24" s="126"/>
      <c r="DL24" s="126"/>
      <c r="DM24" s="126"/>
      <c r="DN24" s="126"/>
      <c r="DO24" s="126"/>
      <c r="DP24" s="126"/>
      <c r="DQ24" s="126"/>
      <c r="DR24" s="126"/>
      <c r="DS24" s="126"/>
      <c r="DT24" s="126"/>
      <c r="DU24" s="126"/>
      <c r="DV24" s="126"/>
      <c r="DW24" s="126"/>
      <c r="DX24" s="126"/>
      <c r="DY24" s="126"/>
      <c r="DZ24" s="126"/>
      <c r="EA24" s="126"/>
      <c r="EB24" s="126"/>
      <c r="EC24" s="126"/>
      <c r="ED24" s="126"/>
      <c r="EE24" s="126"/>
      <c r="EF24" s="126"/>
      <c r="EG24" s="126"/>
      <c r="EH24" s="126"/>
      <c r="EI24" s="126"/>
      <c r="EJ24" s="126"/>
      <c r="EK24" s="126"/>
      <c r="EL24" s="126"/>
      <c r="EM24" s="126"/>
      <c r="EN24" s="126"/>
      <c r="EO24" s="126"/>
      <c r="EP24" s="126"/>
      <c r="EQ24" s="126"/>
      <c r="ER24" s="126"/>
      <c r="ES24" s="126"/>
      <c r="ET24" s="126"/>
      <c r="EU24" s="126"/>
      <c r="EV24" s="126"/>
      <c r="EW24" s="126"/>
      <c r="EX24" s="126"/>
      <c r="EY24" s="126"/>
      <c r="EZ24" s="126"/>
      <c r="FA24" s="126"/>
      <c r="FB24" s="126"/>
      <c r="FC24" s="126"/>
      <c r="FD24" s="126"/>
      <c r="FE24" s="126"/>
      <c r="FF24" s="126"/>
      <c r="FG24" s="126"/>
      <c r="FH24" s="126"/>
      <c r="FI24" s="126"/>
      <c r="FJ24" s="126"/>
      <c r="FK24" s="126"/>
      <c r="FL24" s="126"/>
      <c r="FM24" s="126"/>
      <c r="FN24" s="126"/>
      <c r="FO24" s="126"/>
      <c r="FP24" s="126"/>
      <c r="FQ24" s="126"/>
      <c r="FR24" s="126"/>
      <c r="FS24" s="126"/>
      <c r="FT24" s="126"/>
      <c r="FU24" s="126"/>
      <c r="FV24" s="126"/>
      <c r="FW24" s="126"/>
      <c r="FX24" s="126"/>
      <c r="FY24" s="126"/>
      <c r="FZ24" s="126"/>
      <c r="GA24" s="126"/>
      <c r="GB24" s="126"/>
      <c r="GC24" s="126"/>
      <c r="GD24" s="126"/>
      <c r="GE24" s="126"/>
      <c r="GF24" s="126"/>
      <c r="GG24" s="126"/>
      <c r="GH24" s="126"/>
      <c r="GI24" s="126"/>
      <c r="GJ24" s="126"/>
      <c r="GK24" s="126"/>
      <c r="GL24" s="126"/>
      <c r="GM24" s="126"/>
      <c r="GN24" s="126"/>
      <c r="GO24" s="126"/>
      <c r="GP24" s="126"/>
      <c r="GQ24" s="126"/>
      <c r="GR24" s="126"/>
      <c r="GS24" s="126"/>
      <c r="GT24" s="126"/>
      <c r="GU24" s="126"/>
      <c r="GV24" s="126"/>
      <c r="GW24" s="126"/>
      <c r="GX24" s="126"/>
      <c r="GY24" s="126"/>
      <c r="GZ24" s="126"/>
      <c r="HA24" s="126"/>
      <c r="HB24" s="126"/>
      <c r="HC24" s="126"/>
      <c r="HD24" s="126"/>
      <c r="HE24" s="126"/>
      <c r="HF24" s="126"/>
      <c r="HG24" s="126"/>
      <c r="HH24" s="126"/>
      <c r="HI24" s="126"/>
      <c r="HJ24" s="126"/>
      <c r="HK24" s="126"/>
      <c r="HL24" s="126"/>
      <c r="HM24" s="126"/>
      <c r="HN24" s="126"/>
      <c r="HO24" s="126"/>
      <c r="HP24" s="126"/>
      <c r="HQ24" s="126"/>
      <c r="HR24" s="126"/>
      <c r="HS24" s="126"/>
      <c r="HT24" s="126"/>
      <c r="HU24" s="126"/>
      <c r="HV24" s="126"/>
      <c r="HW24" s="126"/>
      <c r="HX24" s="126"/>
      <c r="HY24" s="126"/>
      <c r="HZ24" s="126"/>
      <c r="IA24" s="126"/>
      <c r="IB24" s="126"/>
      <c r="IC24" s="126"/>
      <c r="ID24" s="126"/>
      <c r="IE24" s="126"/>
      <c r="IF24" s="126"/>
      <c r="IG24" s="126"/>
      <c r="IH24" s="126"/>
      <c r="II24" s="126"/>
      <c r="IJ24" s="126"/>
      <c r="IK24" s="126"/>
      <c r="IL24" s="126"/>
      <c r="IM24" s="126"/>
      <c r="IN24" s="126"/>
      <c r="IO24" s="126"/>
      <c r="IP24" s="126"/>
      <c r="IQ24" s="126"/>
      <c r="IR24" s="126"/>
      <c r="IS24" s="126"/>
      <c r="IT24" s="126"/>
      <c r="IU24" s="126"/>
      <c r="IV24" s="126"/>
      <c r="IW24" s="126"/>
    </row>
    <row r="25" customFormat="false" ht="9" hidden="false" customHeight="false" outlineLevel="0" collapsed="false">
      <c r="A25" s="126"/>
      <c r="B25" s="126"/>
      <c r="C25" s="126"/>
      <c r="D25" s="126"/>
      <c r="E25" s="126"/>
      <c r="F25" s="126"/>
      <c r="G25" s="126"/>
      <c r="H25" s="126"/>
      <c r="I25" s="126"/>
      <c r="J25" s="126"/>
      <c r="K25" s="126"/>
      <c r="L25" s="126"/>
      <c r="M25" s="126"/>
      <c r="N25" s="126"/>
      <c r="O25" s="126"/>
      <c r="P25" s="126"/>
      <c r="Q25" s="126"/>
      <c r="R25" s="126"/>
      <c r="S25" s="126"/>
      <c r="T25" s="126"/>
      <c r="U25" s="126"/>
      <c r="V25" s="126"/>
      <c r="W25" s="126"/>
      <c r="X25" s="126"/>
      <c r="Y25" s="126"/>
      <c r="Z25" s="126"/>
      <c r="AA25" s="126"/>
      <c r="AB25" s="126"/>
      <c r="AC25" s="126"/>
      <c r="AD25" s="126"/>
      <c r="AE25" s="126"/>
      <c r="AF25" s="126"/>
      <c r="AG25" s="126"/>
      <c r="AH25" s="126"/>
      <c r="AI25" s="126"/>
      <c r="AJ25" s="126"/>
      <c r="AK25" s="126"/>
      <c r="AL25" s="126"/>
      <c r="AM25" s="126"/>
      <c r="AN25" s="126"/>
      <c r="AO25" s="126"/>
      <c r="AP25" s="126"/>
      <c r="AQ25" s="126"/>
      <c r="AR25" s="126"/>
      <c r="AS25" s="126"/>
      <c r="AT25" s="126"/>
      <c r="AU25" s="126"/>
      <c r="AV25" s="126"/>
      <c r="AW25" s="126"/>
      <c r="AX25" s="126"/>
      <c r="AY25" s="126"/>
      <c r="AZ25" s="126"/>
      <c r="BA25" s="126"/>
      <c r="BB25" s="126"/>
      <c r="BC25" s="126"/>
      <c r="BD25" s="126"/>
      <c r="BE25" s="126"/>
      <c r="BF25" s="126"/>
      <c r="BG25" s="126"/>
      <c r="BH25" s="126"/>
      <c r="BI25" s="126"/>
      <c r="BJ25" s="126"/>
      <c r="BK25" s="126"/>
      <c r="BL25" s="126"/>
      <c r="BM25" s="126"/>
      <c r="BN25" s="126"/>
      <c r="BO25" s="126"/>
      <c r="BP25" s="126"/>
      <c r="BQ25" s="126"/>
      <c r="BR25" s="126"/>
      <c r="BS25" s="126"/>
      <c r="BT25" s="126"/>
      <c r="BU25" s="126"/>
      <c r="BV25" s="126"/>
      <c r="BW25" s="126"/>
      <c r="BX25" s="126"/>
      <c r="BY25" s="126"/>
      <c r="BZ25" s="126"/>
      <c r="CA25" s="126"/>
      <c r="CB25" s="126"/>
      <c r="CC25" s="126"/>
      <c r="CD25" s="126"/>
      <c r="CE25" s="126"/>
      <c r="CF25" s="126"/>
      <c r="CG25" s="126"/>
      <c r="CH25" s="126"/>
      <c r="CI25" s="126"/>
      <c r="CJ25" s="126"/>
      <c r="CK25" s="126"/>
      <c r="CL25" s="126"/>
      <c r="CM25" s="126"/>
      <c r="CN25" s="126"/>
      <c r="CO25" s="126"/>
      <c r="CP25" s="126"/>
      <c r="CQ25" s="126"/>
      <c r="CR25" s="126"/>
      <c r="CS25" s="126"/>
      <c r="CT25" s="126"/>
      <c r="CU25" s="126"/>
      <c r="CV25" s="126"/>
      <c r="CW25" s="126"/>
      <c r="CX25" s="126"/>
      <c r="CY25" s="126"/>
      <c r="CZ25" s="126"/>
      <c r="DA25" s="126"/>
      <c r="DB25" s="126"/>
      <c r="DC25" s="126"/>
      <c r="DD25" s="126"/>
      <c r="DE25" s="126"/>
      <c r="DF25" s="126"/>
      <c r="DG25" s="126"/>
      <c r="DH25" s="126"/>
      <c r="DI25" s="126"/>
      <c r="DJ25" s="126"/>
      <c r="DK25" s="126"/>
      <c r="DL25" s="126"/>
      <c r="DM25" s="126"/>
      <c r="DN25" s="126"/>
      <c r="DO25" s="126"/>
      <c r="DP25" s="126"/>
      <c r="DQ25" s="126"/>
      <c r="DR25" s="126"/>
      <c r="DS25" s="126"/>
      <c r="DT25" s="126"/>
      <c r="DU25" s="126"/>
      <c r="DV25" s="126"/>
      <c r="DW25" s="126"/>
      <c r="DX25" s="126"/>
      <c r="DY25" s="126"/>
      <c r="DZ25" s="126"/>
      <c r="EA25" s="126"/>
      <c r="EB25" s="126"/>
      <c r="EC25" s="126"/>
      <c r="ED25" s="126"/>
      <c r="EE25" s="126"/>
      <c r="EF25" s="126"/>
      <c r="EG25" s="126"/>
      <c r="EH25" s="126"/>
      <c r="EI25" s="126"/>
      <c r="EJ25" s="126"/>
      <c r="EK25" s="126"/>
      <c r="EL25" s="126"/>
      <c r="EM25" s="126"/>
      <c r="EN25" s="126"/>
      <c r="EO25" s="126"/>
      <c r="EP25" s="126"/>
      <c r="EQ25" s="126"/>
      <c r="ER25" s="126"/>
      <c r="ES25" s="126"/>
      <c r="ET25" s="126"/>
      <c r="EU25" s="126"/>
      <c r="EV25" s="126"/>
      <c r="EW25" s="126"/>
      <c r="EX25" s="126"/>
      <c r="EY25" s="126"/>
      <c r="EZ25" s="126"/>
      <c r="FA25" s="126"/>
      <c r="FB25" s="126"/>
      <c r="FC25" s="126"/>
      <c r="FD25" s="126"/>
      <c r="FE25" s="126"/>
      <c r="FF25" s="126"/>
      <c r="FG25" s="126"/>
      <c r="FH25" s="126"/>
      <c r="FI25" s="126"/>
      <c r="FJ25" s="126"/>
      <c r="FK25" s="126"/>
      <c r="FL25" s="126"/>
      <c r="FM25" s="126"/>
      <c r="FN25" s="126"/>
      <c r="FO25" s="126"/>
      <c r="FP25" s="126"/>
      <c r="FQ25" s="126"/>
      <c r="FR25" s="126"/>
      <c r="FS25" s="126"/>
      <c r="FT25" s="126"/>
      <c r="FU25" s="126"/>
      <c r="FV25" s="126"/>
      <c r="FW25" s="126"/>
      <c r="FX25" s="126"/>
      <c r="FY25" s="126"/>
      <c r="FZ25" s="126"/>
      <c r="GA25" s="126"/>
      <c r="GB25" s="126"/>
      <c r="GC25" s="126"/>
      <c r="GD25" s="126"/>
      <c r="GE25" s="126"/>
      <c r="GF25" s="126"/>
      <c r="GG25" s="126"/>
      <c r="GH25" s="126"/>
      <c r="GI25" s="126"/>
      <c r="GJ25" s="126"/>
      <c r="GK25" s="126"/>
      <c r="GL25" s="126"/>
      <c r="GM25" s="126"/>
      <c r="GN25" s="126"/>
      <c r="GO25" s="126"/>
      <c r="GP25" s="126"/>
      <c r="GQ25" s="126"/>
      <c r="GR25" s="126"/>
      <c r="GS25" s="126"/>
      <c r="GT25" s="126"/>
      <c r="GU25" s="126"/>
      <c r="GV25" s="126"/>
      <c r="GW25" s="126"/>
      <c r="GX25" s="126"/>
      <c r="GY25" s="126"/>
      <c r="GZ25" s="126"/>
      <c r="HA25" s="126"/>
      <c r="HB25" s="126"/>
      <c r="HC25" s="126"/>
      <c r="HD25" s="126"/>
      <c r="HE25" s="126"/>
      <c r="HF25" s="126"/>
      <c r="HG25" s="126"/>
      <c r="HH25" s="126"/>
      <c r="HI25" s="126"/>
      <c r="HJ25" s="126"/>
      <c r="HK25" s="126"/>
      <c r="HL25" s="126"/>
      <c r="HM25" s="126"/>
      <c r="HN25" s="126"/>
      <c r="HO25" s="126"/>
      <c r="HP25" s="126"/>
      <c r="HQ25" s="126"/>
      <c r="HR25" s="126"/>
      <c r="HS25" s="126"/>
      <c r="HT25" s="126"/>
      <c r="HU25" s="126"/>
      <c r="HV25" s="126"/>
      <c r="HW25" s="126"/>
      <c r="HX25" s="126"/>
      <c r="HY25" s="126"/>
      <c r="HZ25" s="126"/>
      <c r="IA25" s="126"/>
      <c r="IB25" s="126"/>
      <c r="IC25" s="126"/>
      <c r="ID25" s="126"/>
      <c r="IE25" s="126"/>
      <c r="IF25" s="126"/>
      <c r="IG25" s="126"/>
      <c r="IH25" s="126"/>
      <c r="II25" s="126"/>
      <c r="IJ25" s="126"/>
      <c r="IK25" s="126"/>
      <c r="IL25" s="126"/>
      <c r="IM25" s="126"/>
      <c r="IN25" s="126"/>
      <c r="IO25" s="126"/>
      <c r="IP25" s="126"/>
      <c r="IQ25" s="126"/>
      <c r="IR25" s="126"/>
      <c r="IS25" s="126"/>
      <c r="IT25" s="126"/>
      <c r="IU25" s="126"/>
      <c r="IV25" s="126"/>
      <c r="IW25" s="126"/>
    </row>
    <row r="26" customFormat="false" ht="9" hidden="false" customHeight="false" outlineLevel="0" collapsed="false">
      <c r="A26" s="94" t="s">
        <v>105</v>
      </c>
      <c r="D26" s="132"/>
      <c r="E26" s="132"/>
      <c r="F26" s="132"/>
      <c r="G26" s="132"/>
      <c r="H26" s="132"/>
      <c r="I26" s="132"/>
      <c r="J26" s="132"/>
      <c r="K26" s="132"/>
      <c r="L26" s="132"/>
      <c r="M26" s="132"/>
      <c r="N26" s="132"/>
      <c r="O26" s="132"/>
      <c r="P26" s="132"/>
      <c r="Q26" s="132"/>
      <c r="R26" s="132"/>
      <c r="S26" s="132"/>
      <c r="T26" s="132"/>
      <c r="U26" s="132"/>
      <c r="V26" s="132"/>
      <c r="W26" s="132"/>
      <c r="X26" s="132"/>
      <c r="Y26" s="132"/>
      <c r="Z26" s="132"/>
      <c r="AA26" s="132"/>
      <c r="AB26" s="132"/>
      <c r="AC26" s="132"/>
      <c r="AD26" s="132"/>
      <c r="AE26" s="132"/>
      <c r="AF26" s="132"/>
      <c r="AG26" s="132"/>
      <c r="AH26" s="132"/>
      <c r="AI26" s="139"/>
      <c r="AJ26" s="139"/>
      <c r="AK26" s="139"/>
      <c r="AL26" s="139"/>
      <c r="AM26" s="139"/>
    </row>
    <row r="27" customFormat="false" ht="9" hidden="false" customHeight="false" outlineLevel="0" collapsed="false">
      <c r="A27" s="95" t="s">
        <v>106</v>
      </c>
      <c r="D27" s="132"/>
      <c r="E27" s="132"/>
      <c r="F27" s="132"/>
      <c r="G27" s="132"/>
      <c r="H27" s="132"/>
      <c r="I27" s="132"/>
      <c r="J27" s="150" t="n">
        <f aca="false">'SPEC DET FIXED INPUT PG'!C94</f>
        <v>0</v>
      </c>
      <c r="K27" s="150" t="n">
        <f aca="false">'SPEC DET FIXED INPUT PG'!D94</f>
        <v>0</v>
      </c>
      <c r="L27" s="150" t="n">
        <f aca="false">'SPEC DET FIXED INPUT PG'!E94</f>
        <v>0</v>
      </c>
      <c r="M27" s="150" t="n">
        <f aca="false">'SPEC DET FIXED INPUT PG'!F94</f>
        <v>2.301</v>
      </c>
      <c r="N27" s="150" t="n">
        <f aca="false">'SPEC DET FIXED INPUT PG'!G94</f>
        <v>2.301</v>
      </c>
      <c r="O27" s="150" t="n">
        <f aca="false">'SPEC DET FIXED INPUT PG'!H94</f>
        <v>2.301</v>
      </c>
      <c r="P27" s="150" t="n">
        <f aca="false">'SPEC DET FIXED INPUT PG'!I94</f>
        <v>2.301</v>
      </c>
      <c r="Q27" s="150" t="n">
        <f aca="false">'SPEC DET FIXED INPUT PG'!J94</f>
        <v>2.301</v>
      </c>
      <c r="R27" s="150" t="n">
        <f aca="false">'SPEC DET FIXED INPUT PG'!K94</f>
        <v>2.301</v>
      </c>
      <c r="S27" s="150" t="n">
        <f aca="false">'SPEC DET FIXED INPUT PG'!L94</f>
        <v>2.301</v>
      </c>
      <c r="T27" s="150" t="n">
        <f aca="false">'SPEC DET FIXED INPUT PG'!M94</f>
        <v>0</v>
      </c>
      <c r="U27" s="150" t="n">
        <f aca="false">'SPEC DET FIXED INPUT PG'!N94</f>
        <v>0</v>
      </c>
      <c r="V27" s="150" t="n">
        <f aca="false">'SPEC DET FIXED INPUT PG'!O94</f>
        <v>0</v>
      </c>
      <c r="W27" s="150" t="n">
        <f aca="false">'SPEC DET FIXED INPUT PG'!P94</f>
        <v>0</v>
      </c>
      <c r="X27" s="150" t="n">
        <f aca="false">'SPEC DET FIXED INPUT PG'!Q94</f>
        <v>0</v>
      </c>
      <c r="Y27" s="150" t="n">
        <f aca="false">'SPEC DET FIXED INPUT PG'!R94</f>
        <v>0</v>
      </c>
      <c r="Z27" s="150" t="n">
        <f aca="false">'SPEC DET FIXED INPUT PG'!S94</f>
        <v>0</v>
      </c>
      <c r="AA27" s="150" t="n">
        <f aca="false">'SPEC DET FIXED INPUT PG'!T94</f>
        <v>0</v>
      </c>
      <c r="AB27" s="150" t="n">
        <f aca="false">'SPEC DET FIXED INPUT PG'!U94</f>
        <v>0</v>
      </c>
      <c r="AC27" s="150" t="n">
        <f aca="false">'SPEC DET FIXED INPUT PG'!V94</f>
        <v>0</v>
      </c>
      <c r="AD27" s="150" t="n">
        <f aca="false">'SPEC DET FIXED INPUT PG'!W94</f>
        <v>0</v>
      </c>
      <c r="AE27" s="150" t="n">
        <f aca="false">'SPEC DET FIXED INPUT PG'!X94</f>
        <v>0</v>
      </c>
      <c r="AF27" s="150" t="n">
        <f aca="false">'SPEC DET FIXED INPUT PG'!Y94</f>
        <v>0</v>
      </c>
      <c r="AG27" s="150" t="n">
        <f aca="false">'SPEC DET FIXED INPUT PG'!Z94</f>
        <v>0</v>
      </c>
      <c r="AH27" s="132"/>
      <c r="AI27" s="139"/>
      <c r="AJ27" s="139"/>
      <c r="AK27" s="139"/>
      <c r="AL27" s="139"/>
      <c r="AM27" s="139"/>
    </row>
    <row r="28" customFormat="false" ht="9" hidden="false" customHeight="false" outlineLevel="0" collapsed="false">
      <c r="A28" s="95" t="s">
        <v>107</v>
      </c>
      <c r="D28" s="132"/>
      <c r="E28" s="132"/>
      <c r="F28" s="132"/>
      <c r="G28" s="132"/>
      <c r="H28" s="132"/>
      <c r="I28" s="132"/>
      <c r="J28" s="150" t="n">
        <f aca="false">'SPEC DET FIXED INPUT PG'!C95</f>
        <v>0</v>
      </c>
      <c r="K28" s="150" t="n">
        <f aca="false">'SPEC DET FIXED INPUT PG'!D95</f>
        <v>0</v>
      </c>
      <c r="L28" s="150" t="n">
        <f aca="false">'SPEC DET FIXED INPUT PG'!E95</f>
        <v>0</v>
      </c>
      <c r="M28" s="150" t="n">
        <f aca="false">'SPEC DET FIXED INPUT PG'!F95</f>
        <v>2.33</v>
      </c>
      <c r="N28" s="150" t="n">
        <f aca="false">'SPEC DET FIXED INPUT PG'!G95</f>
        <v>2.33</v>
      </c>
      <c r="O28" s="150" t="n">
        <f aca="false">'SPEC DET FIXED INPUT PG'!H95</f>
        <v>2.33</v>
      </c>
      <c r="P28" s="150" t="n">
        <f aca="false">'SPEC DET FIXED INPUT PG'!I95</f>
        <v>2.33</v>
      </c>
      <c r="Q28" s="150" t="n">
        <f aca="false">'SPEC DET FIXED INPUT PG'!J95</f>
        <v>2.33</v>
      </c>
      <c r="R28" s="150" t="n">
        <f aca="false">'SPEC DET FIXED INPUT PG'!K95</f>
        <v>2.33</v>
      </c>
      <c r="S28" s="150" t="n">
        <f aca="false">'SPEC DET FIXED INPUT PG'!L95</f>
        <v>2.33</v>
      </c>
      <c r="T28" s="150" t="n">
        <f aca="false">'SPEC DET FIXED INPUT PG'!M95</f>
        <v>0</v>
      </c>
      <c r="U28" s="150" t="n">
        <f aca="false">'SPEC DET FIXED INPUT PG'!N95</f>
        <v>0</v>
      </c>
      <c r="V28" s="150" t="n">
        <f aca="false">'SPEC DET FIXED INPUT PG'!O95</f>
        <v>0</v>
      </c>
      <c r="W28" s="150" t="n">
        <f aca="false">'SPEC DET FIXED INPUT PG'!P95</f>
        <v>0</v>
      </c>
      <c r="X28" s="150" t="n">
        <f aca="false">'SPEC DET FIXED INPUT PG'!Q95</f>
        <v>0</v>
      </c>
      <c r="Y28" s="150" t="n">
        <f aca="false">'SPEC DET FIXED INPUT PG'!R95</f>
        <v>0</v>
      </c>
      <c r="Z28" s="150" t="n">
        <f aca="false">'SPEC DET FIXED INPUT PG'!S95</f>
        <v>0</v>
      </c>
      <c r="AA28" s="150" t="n">
        <f aca="false">'SPEC DET FIXED INPUT PG'!T95</f>
        <v>0</v>
      </c>
      <c r="AB28" s="150" t="n">
        <f aca="false">'SPEC DET FIXED INPUT PG'!U95</f>
        <v>0</v>
      </c>
      <c r="AC28" s="150" t="n">
        <f aca="false">'SPEC DET FIXED INPUT PG'!V95</f>
        <v>0</v>
      </c>
      <c r="AD28" s="150" t="n">
        <f aca="false">'SPEC DET FIXED INPUT PG'!W95</f>
        <v>0</v>
      </c>
      <c r="AE28" s="150" t="n">
        <f aca="false">'SPEC DET FIXED INPUT PG'!X95</f>
        <v>0</v>
      </c>
      <c r="AF28" s="150" t="n">
        <f aca="false">'SPEC DET FIXED INPUT PG'!Y95</f>
        <v>0</v>
      </c>
      <c r="AG28" s="150" t="n">
        <f aca="false">'SPEC DET FIXED INPUT PG'!Z95</f>
        <v>0</v>
      </c>
      <c r="AH28" s="132"/>
      <c r="AI28" s="139"/>
      <c r="AJ28" s="139"/>
      <c r="AK28" s="139"/>
      <c r="AL28" s="139"/>
      <c r="AM28" s="139"/>
    </row>
    <row r="29" customFormat="false" ht="9" hidden="false" customHeight="false" outlineLevel="0" collapsed="false">
      <c r="D29" s="132"/>
      <c r="E29" s="132"/>
      <c r="F29" s="132"/>
      <c r="G29" s="132"/>
      <c r="H29" s="132"/>
      <c r="I29" s="132"/>
      <c r="J29" s="132"/>
      <c r="K29" s="132"/>
      <c r="L29" s="132"/>
      <c r="M29" s="132"/>
      <c r="N29" s="132"/>
      <c r="O29" s="132"/>
      <c r="P29" s="132"/>
      <c r="Q29" s="132"/>
      <c r="R29" s="132"/>
      <c r="S29" s="132"/>
      <c r="T29" s="132"/>
      <c r="U29" s="132"/>
      <c r="V29" s="132"/>
      <c r="W29" s="132"/>
      <c r="X29" s="132"/>
      <c r="Y29" s="132"/>
      <c r="Z29" s="132"/>
      <c r="AA29" s="132"/>
      <c r="AB29" s="132"/>
      <c r="AC29" s="132"/>
      <c r="AD29" s="132"/>
      <c r="AE29" s="132"/>
      <c r="AF29" s="132"/>
      <c r="AG29" s="132"/>
      <c r="AH29" s="132"/>
      <c r="AI29" s="139"/>
      <c r="AJ29" s="139"/>
      <c r="AK29" s="139"/>
      <c r="AL29" s="139"/>
      <c r="AM29" s="139"/>
    </row>
    <row r="30" customFormat="false" ht="9" hidden="false" customHeight="false" outlineLevel="0" collapsed="false">
      <c r="D30" s="132"/>
      <c r="E30" s="132"/>
      <c r="F30" s="132"/>
      <c r="G30" s="132"/>
      <c r="H30" s="132"/>
      <c r="I30" s="132"/>
      <c r="J30" s="132"/>
      <c r="K30" s="132"/>
      <c r="L30" s="132"/>
      <c r="M30" s="132"/>
      <c r="N30" s="132"/>
      <c r="O30" s="132"/>
      <c r="P30" s="132"/>
      <c r="Q30" s="132"/>
      <c r="R30" s="132"/>
      <c r="S30" s="132"/>
      <c r="T30" s="132"/>
      <c r="U30" s="132"/>
      <c r="V30" s="132"/>
      <c r="W30" s="132"/>
      <c r="X30" s="132"/>
      <c r="Y30" s="132"/>
      <c r="Z30" s="132"/>
      <c r="AA30" s="132"/>
      <c r="AB30" s="132"/>
      <c r="AC30" s="132"/>
      <c r="AD30" s="132"/>
      <c r="AE30" s="132"/>
      <c r="AF30" s="132"/>
      <c r="AG30" s="132"/>
      <c r="AH30" s="132"/>
      <c r="AI30" s="139"/>
      <c r="AJ30" s="139"/>
      <c r="AK30" s="139"/>
      <c r="AL30" s="139"/>
      <c r="AM30" s="139"/>
    </row>
    <row r="31" customFormat="false" ht="9" hidden="false" customHeight="false" outlineLevel="0" collapsed="false">
      <c r="A31" s="149" t="s">
        <v>110</v>
      </c>
      <c r="B31" s="137"/>
      <c r="D31" s="132"/>
      <c r="E31" s="132"/>
      <c r="F31" s="132"/>
      <c r="G31" s="132"/>
      <c r="H31" s="132"/>
      <c r="I31" s="128"/>
      <c r="J31" s="128" t="n">
        <f aca="false">J19</f>
        <v>37257</v>
      </c>
      <c r="K31" s="128" t="n">
        <f aca="false">K19</f>
        <v>37288</v>
      </c>
      <c r="L31" s="128" t="n">
        <f aca="false">L19</f>
        <v>37316</v>
      </c>
      <c r="M31" s="128" t="n">
        <f aca="false">M19</f>
        <v>37347</v>
      </c>
      <c r="N31" s="128" t="n">
        <f aca="false">N19</f>
        <v>37377</v>
      </c>
      <c r="O31" s="128" t="n">
        <f aca="false">O19</f>
        <v>37408</v>
      </c>
      <c r="P31" s="128" t="n">
        <f aca="false">P19</f>
        <v>37438</v>
      </c>
      <c r="Q31" s="128" t="n">
        <f aca="false">Q19</f>
        <v>37469</v>
      </c>
      <c r="R31" s="128" t="n">
        <f aca="false">R19</f>
        <v>37500</v>
      </c>
      <c r="S31" s="128" t="n">
        <f aca="false">S19</f>
        <v>37530</v>
      </c>
      <c r="T31" s="128" t="n">
        <f aca="false">T19</f>
        <v>37561</v>
      </c>
      <c r="U31" s="128" t="n">
        <f aca="false">U19</f>
        <v>37591</v>
      </c>
      <c r="V31" s="128" t="n">
        <f aca="false">V19</f>
        <v>37622</v>
      </c>
      <c r="W31" s="128" t="n">
        <f aca="false">W19</f>
        <v>37653</v>
      </c>
      <c r="X31" s="128" t="n">
        <f aca="false">X19</f>
        <v>37681</v>
      </c>
      <c r="Y31" s="128" t="n">
        <f aca="false">Y19</f>
        <v>37712</v>
      </c>
      <c r="Z31" s="128" t="n">
        <f aca="false">Z19</f>
        <v>37742</v>
      </c>
      <c r="AA31" s="128" t="n">
        <f aca="false">AA19</f>
        <v>37773</v>
      </c>
      <c r="AB31" s="128" t="n">
        <f aca="false">AB19</f>
        <v>37803</v>
      </c>
      <c r="AC31" s="128" t="n">
        <f aca="false">AC19</f>
        <v>37834</v>
      </c>
      <c r="AD31" s="128" t="n">
        <f aca="false">AD19</f>
        <v>37865</v>
      </c>
      <c r="AE31" s="128" t="n">
        <f aca="false">AE19</f>
        <v>37895</v>
      </c>
      <c r="AF31" s="128" t="n">
        <f aca="false">AF19</f>
        <v>37926</v>
      </c>
      <c r="AG31" s="128" t="n">
        <f aca="false">AG19</f>
        <v>37956</v>
      </c>
      <c r="AH31" s="129" t="s">
        <v>87</v>
      </c>
      <c r="AI31" s="139"/>
      <c r="AJ31" s="139"/>
      <c r="AK31" s="139"/>
      <c r="AL31" s="139"/>
      <c r="AM31" s="139"/>
    </row>
    <row r="32" customFormat="false" ht="9" hidden="false" customHeight="false" outlineLevel="0" collapsed="false">
      <c r="A32" s="130" t="s">
        <v>93</v>
      </c>
      <c r="B32" s="130"/>
      <c r="C32" s="130"/>
      <c r="D32" s="135"/>
      <c r="E32" s="135"/>
      <c r="F32" s="135"/>
      <c r="G32" s="135"/>
      <c r="H32" s="135"/>
      <c r="I32" s="135"/>
      <c r="J32" s="135" t="n">
        <f aca="false">'SPEC DET FIXED INPUT PG'!C114</f>
        <v>0</v>
      </c>
      <c r="K32" s="135" t="n">
        <f aca="false">'SPEC DET FIXED INPUT PG'!D114</f>
        <v>0</v>
      </c>
      <c r="L32" s="135" t="n">
        <f aca="false">'SPEC DET FIXED INPUT PG'!E114</f>
        <v>0</v>
      </c>
      <c r="M32" s="135" t="n">
        <f aca="false">'SPEC DET FIXED INPUT PG'!F114</f>
        <v>0</v>
      </c>
      <c r="N32" s="135" t="n">
        <f aca="false">'SPEC DET FIXED INPUT PG'!G114</f>
        <v>0</v>
      </c>
      <c r="O32" s="135" t="n">
        <f aca="false">'SPEC DET FIXED INPUT PG'!H114</f>
        <v>0</v>
      </c>
      <c r="P32" s="135" t="n">
        <f aca="false">'SPEC DET FIXED INPUT PG'!I114</f>
        <v>0</v>
      </c>
      <c r="Q32" s="135" t="n">
        <f aca="false">'SPEC DET FIXED INPUT PG'!J114</f>
        <v>0</v>
      </c>
      <c r="R32" s="135" t="n">
        <f aca="false">'SPEC DET FIXED INPUT PG'!K114</f>
        <v>0</v>
      </c>
      <c r="S32" s="135" t="n">
        <f aca="false">'SPEC DET FIXED INPUT PG'!L114</f>
        <v>0</v>
      </c>
      <c r="T32" s="135" t="n">
        <f aca="false">'SPEC DET FIXED INPUT PG'!M114</f>
        <v>0</v>
      </c>
      <c r="U32" s="135" t="n">
        <f aca="false">'SPEC DET FIXED INPUT PG'!N114</f>
        <v>0</v>
      </c>
      <c r="V32" s="135" t="n">
        <f aca="false">'SPEC DET FIXED INPUT PG'!O114</f>
        <v>0</v>
      </c>
      <c r="W32" s="135" t="n">
        <f aca="false">'SPEC DET FIXED INPUT PG'!P114</f>
        <v>0</v>
      </c>
      <c r="X32" s="135" t="n">
        <f aca="false">'SPEC DET FIXED INPUT PG'!Q114</f>
        <v>0</v>
      </c>
      <c r="Y32" s="135" t="n">
        <f aca="false">'SPEC DET FIXED INPUT PG'!R114</f>
        <v>0</v>
      </c>
      <c r="Z32" s="135" t="n">
        <f aca="false">'SPEC DET FIXED INPUT PG'!S114</f>
        <v>0</v>
      </c>
      <c r="AA32" s="135" t="n">
        <f aca="false">'SPEC DET FIXED INPUT PG'!T114</f>
        <v>0</v>
      </c>
      <c r="AB32" s="135" t="n">
        <f aca="false">'SPEC DET FIXED INPUT PG'!U114</f>
        <v>0</v>
      </c>
      <c r="AC32" s="135" t="n">
        <f aca="false">'SPEC DET FIXED INPUT PG'!V114</f>
        <v>0</v>
      </c>
      <c r="AD32" s="135" t="n">
        <f aca="false">'SPEC DET FIXED INPUT PG'!W114</f>
        <v>0</v>
      </c>
      <c r="AE32" s="135" t="n">
        <f aca="false">'SPEC DET FIXED INPUT PG'!X114</f>
        <v>0</v>
      </c>
      <c r="AF32" s="135" t="n">
        <f aca="false">'SPEC DET FIXED INPUT PG'!Y114</f>
        <v>0</v>
      </c>
      <c r="AG32" s="135" t="n">
        <f aca="false">'SPEC DET FIXED INPUT PG'!Z114</f>
        <v>0</v>
      </c>
      <c r="AH32" s="136"/>
      <c r="AI32" s="136"/>
      <c r="AJ32" s="136"/>
      <c r="AK32" s="136"/>
      <c r="AL32" s="136"/>
      <c r="AM32" s="136"/>
      <c r="AN32" s="137"/>
      <c r="AO32" s="137"/>
      <c r="AP32" s="137"/>
      <c r="AQ32" s="137"/>
      <c r="AR32" s="137"/>
      <c r="AS32" s="137"/>
      <c r="AT32" s="137"/>
      <c r="AU32" s="137"/>
      <c r="AV32" s="137"/>
      <c r="AW32" s="137"/>
      <c r="AX32" s="137"/>
      <c r="AY32" s="137"/>
      <c r="AZ32" s="137"/>
      <c r="BA32" s="137"/>
      <c r="BB32" s="137"/>
      <c r="BC32" s="137"/>
      <c r="BD32" s="137"/>
      <c r="BE32" s="137"/>
      <c r="BF32" s="137"/>
      <c r="BG32" s="137"/>
      <c r="BH32" s="137"/>
      <c r="BI32" s="137"/>
      <c r="BJ32" s="137"/>
      <c r="BK32" s="137"/>
      <c r="BL32" s="137"/>
      <c r="BM32" s="137"/>
      <c r="BN32" s="137"/>
      <c r="BO32" s="137"/>
      <c r="BP32" s="137"/>
      <c r="BQ32" s="137"/>
      <c r="BR32" s="137"/>
      <c r="BS32" s="137"/>
      <c r="BT32" s="137"/>
      <c r="BU32" s="137"/>
      <c r="BV32" s="137"/>
      <c r="BW32" s="137"/>
      <c r="BX32" s="137"/>
      <c r="BY32" s="137"/>
      <c r="BZ32" s="137"/>
      <c r="CA32" s="137"/>
      <c r="CB32" s="137"/>
      <c r="CC32" s="137"/>
      <c r="CD32" s="137"/>
      <c r="CE32" s="137"/>
      <c r="CF32" s="137"/>
      <c r="CG32" s="137"/>
      <c r="CH32" s="137"/>
      <c r="CI32" s="137"/>
      <c r="CJ32" s="137"/>
      <c r="CK32" s="137"/>
      <c r="CL32" s="137"/>
      <c r="CM32" s="137"/>
      <c r="CN32" s="137"/>
      <c r="CO32" s="137"/>
      <c r="CP32" s="137"/>
      <c r="CQ32" s="137"/>
      <c r="CR32" s="137"/>
      <c r="CS32" s="137"/>
      <c r="CT32" s="137"/>
      <c r="CU32" s="137"/>
      <c r="CV32" s="137"/>
      <c r="CW32" s="137"/>
      <c r="CX32" s="137"/>
      <c r="CY32" s="137"/>
      <c r="CZ32" s="137"/>
      <c r="DA32" s="137"/>
      <c r="DB32" s="137"/>
      <c r="DC32" s="137"/>
      <c r="DD32" s="137"/>
      <c r="DE32" s="137"/>
      <c r="DF32" s="137"/>
      <c r="DG32" s="137"/>
      <c r="DH32" s="137"/>
      <c r="DI32" s="137"/>
      <c r="DJ32" s="137"/>
      <c r="DK32" s="137"/>
      <c r="DL32" s="137"/>
      <c r="DM32" s="137"/>
      <c r="DN32" s="137"/>
      <c r="DO32" s="137"/>
      <c r="DP32" s="137"/>
      <c r="DQ32" s="137"/>
      <c r="DR32" s="137"/>
      <c r="DS32" s="137"/>
      <c r="DT32" s="137"/>
      <c r="DU32" s="137"/>
      <c r="DV32" s="137"/>
      <c r="DW32" s="137"/>
      <c r="DX32" s="137"/>
      <c r="DY32" s="137"/>
      <c r="DZ32" s="137"/>
      <c r="EA32" s="137"/>
      <c r="EB32" s="137"/>
      <c r="EC32" s="137"/>
      <c r="ED32" s="137"/>
      <c r="EE32" s="137"/>
      <c r="EF32" s="137"/>
      <c r="EG32" s="137"/>
      <c r="EH32" s="137"/>
      <c r="EI32" s="137"/>
      <c r="EJ32" s="137"/>
      <c r="EK32" s="137"/>
      <c r="EL32" s="137"/>
      <c r="EM32" s="137"/>
      <c r="EN32" s="137"/>
      <c r="EO32" s="137"/>
      <c r="EP32" s="137"/>
      <c r="EQ32" s="137"/>
      <c r="ER32" s="137"/>
      <c r="ES32" s="137"/>
      <c r="ET32" s="137"/>
      <c r="EU32" s="137"/>
      <c r="EV32" s="137"/>
      <c r="EW32" s="137"/>
      <c r="EX32" s="137"/>
      <c r="EY32" s="137"/>
      <c r="EZ32" s="137"/>
      <c r="FA32" s="137"/>
      <c r="FB32" s="137"/>
      <c r="FC32" s="137"/>
      <c r="FD32" s="137"/>
      <c r="FE32" s="137"/>
      <c r="FF32" s="137"/>
      <c r="FG32" s="137"/>
      <c r="FH32" s="137"/>
      <c r="FI32" s="137"/>
      <c r="FJ32" s="137"/>
      <c r="FK32" s="137"/>
      <c r="FL32" s="137"/>
      <c r="FM32" s="137"/>
      <c r="FN32" s="137"/>
      <c r="FO32" s="137"/>
      <c r="FP32" s="137"/>
      <c r="FQ32" s="137"/>
      <c r="FR32" s="137"/>
      <c r="FS32" s="137"/>
      <c r="FT32" s="137"/>
      <c r="FU32" s="137"/>
      <c r="FV32" s="137"/>
      <c r="FW32" s="137"/>
      <c r="FX32" s="137"/>
      <c r="FY32" s="137"/>
      <c r="FZ32" s="137"/>
      <c r="GA32" s="137"/>
      <c r="GB32" s="137"/>
      <c r="GC32" s="137"/>
      <c r="GD32" s="137"/>
      <c r="GE32" s="137"/>
      <c r="GF32" s="137"/>
      <c r="GG32" s="137"/>
      <c r="GH32" s="137"/>
      <c r="GI32" s="137"/>
      <c r="GJ32" s="137"/>
      <c r="GK32" s="137"/>
      <c r="GL32" s="137"/>
      <c r="GM32" s="137"/>
      <c r="GN32" s="137"/>
      <c r="GO32" s="137"/>
      <c r="GP32" s="137"/>
      <c r="GQ32" s="137"/>
      <c r="GR32" s="137"/>
      <c r="GS32" s="137"/>
      <c r="GT32" s="137"/>
      <c r="GU32" s="137"/>
      <c r="GV32" s="137"/>
      <c r="GW32" s="137"/>
      <c r="GX32" s="137"/>
      <c r="GY32" s="137"/>
      <c r="GZ32" s="137"/>
      <c r="HA32" s="137"/>
      <c r="HB32" s="137"/>
      <c r="HC32" s="137"/>
      <c r="HD32" s="137"/>
      <c r="HE32" s="137"/>
      <c r="HF32" s="137"/>
      <c r="HG32" s="137"/>
      <c r="HH32" s="137"/>
      <c r="HI32" s="137"/>
      <c r="HJ32" s="137"/>
      <c r="HK32" s="137"/>
      <c r="HL32" s="137"/>
      <c r="HM32" s="137"/>
      <c r="HN32" s="137"/>
      <c r="HO32" s="137"/>
      <c r="HP32" s="137"/>
      <c r="HQ32" s="137"/>
      <c r="HR32" s="137"/>
      <c r="HS32" s="137"/>
      <c r="HT32" s="137"/>
      <c r="HU32" s="137"/>
      <c r="HV32" s="137"/>
      <c r="HW32" s="137"/>
      <c r="HX32" s="137"/>
      <c r="HY32" s="137"/>
      <c r="HZ32" s="137"/>
      <c r="IA32" s="137"/>
      <c r="IB32" s="137"/>
      <c r="IC32" s="137"/>
      <c r="ID32" s="137"/>
      <c r="IE32" s="137"/>
      <c r="IF32" s="137"/>
      <c r="IG32" s="137"/>
      <c r="IH32" s="137"/>
      <c r="II32" s="137"/>
      <c r="IJ32" s="137"/>
      <c r="IK32" s="137"/>
      <c r="IL32" s="137"/>
      <c r="IM32" s="137"/>
      <c r="IN32" s="137"/>
      <c r="IO32" s="137"/>
      <c r="IP32" s="137"/>
      <c r="IQ32" s="137"/>
      <c r="IR32" s="137"/>
      <c r="IS32" s="137"/>
      <c r="IT32" s="137"/>
      <c r="IU32" s="137"/>
      <c r="IV32" s="137"/>
      <c r="IW32" s="137"/>
    </row>
    <row r="33" customFormat="false" ht="9" hidden="false" customHeight="false" outlineLevel="0" collapsed="false">
      <c r="A33" s="74" t="s">
        <v>101</v>
      </c>
      <c r="D33" s="132"/>
      <c r="E33" s="132"/>
      <c r="F33" s="132"/>
      <c r="G33" s="132"/>
      <c r="H33" s="132"/>
      <c r="I33" s="132"/>
      <c r="J33" s="132"/>
      <c r="K33" s="132"/>
      <c r="L33" s="132"/>
      <c r="M33" s="132"/>
      <c r="N33" s="132"/>
      <c r="O33" s="132"/>
      <c r="P33" s="132"/>
      <c r="Q33" s="132"/>
      <c r="R33" s="132"/>
      <c r="S33" s="132"/>
      <c r="T33" s="132"/>
      <c r="U33" s="132"/>
      <c r="V33" s="132"/>
      <c r="W33" s="132"/>
      <c r="X33" s="132"/>
      <c r="Y33" s="132"/>
      <c r="Z33" s="132"/>
      <c r="AA33" s="132"/>
      <c r="AB33" s="132"/>
      <c r="AC33" s="132"/>
      <c r="AD33" s="132"/>
      <c r="AE33" s="132"/>
      <c r="AF33" s="132"/>
      <c r="AG33" s="132"/>
      <c r="AH33" s="132"/>
      <c r="AI33" s="139"/>
      <c r="AJ33" s="139"/>
      <c r="AK33" s="139"/>
      <c r="AL33" s="139"/>
      <c r="AM33" s="139"/>
    </row>
    <row r="34" customFormat="false" ht="9" hidden="false" customHeight="false" outlineLevel="0" collapsed="false">
      <c r="A34" s="108" t="s">
        <v>102</v>
      </c>
      <c r="B34" s="108"/>
      <c r="C34" s="108"/>
      <c r="D34" s="108"/>
      <c r="E34" s="108"/>
      <c r="F34" s="108"/>
      <c r="G34" s="108"/>
      <c r="H34" s="108"/>
      <c r="I34" s="108"/>
      <c r="J34" s="108" t="n">
        <f aca="false">J36-J35</f>
        <v>167055</v>
      </c>
      <c r="K34" s="108" t="n">
        <f aca="false">K36-K35</f>
        <v>150456</v>
      </c>
      <c r="L34" s="108" t="n">
        <f aca="false">L36-L35</f>
        <v>166175</v>
      </c>
      <c r="M34" s="108" t="n">
        <f aca="false">M36-M35</f>
        <v>25265</v>
      </c>
      <c r="N34" s="108" t="n">
        <f aca="false">N36-N35</f>
        <v>26100</v>
      </c>
      <c r="O34" s="108" t="n">
        <f aca="false">O36-O35</f>
        <v>25200</v>
      </c>
      <c r="P34" s="108" t="n">
        <f aca="false">P36-P35</f>
        <v>25982</v>
      </c>
      <c r="Q34" s="108" t="n">
        <f aca="false">Q36-Q35</f>
        <v>25922</v>
      </c>
      <c r="R34" s="116" t="n">
        <f aca="false">R36-R35</f>
        <v>25027</v>
      </c>
      <c r="S34" s="116" t="n">
        <f aca="false">S36-S35</f>
        <v>25800</v>
      </c>
      <c r="T34" s="116" t="n">
        <f aca="false">T36-T35</f>
        <v>0</v>
      </c>
      <c r="U34" s="116" t="n">
        <f aca="false">U36-U35</f>
        <v>0</v>
      </c>
      <c r="V34" s="116" t="n">
        <f aca="false">V36-V35</f>
        <v>0</v>
      </c>
      <c r="W34" s="116" t="n">
        <f aca="false">W36-W35</f>
        <v>0</v>
      </c>
      <c r="X34" s="116" t="n">
        <f aca="false">X36-X35</f>
        <v>0</v>
      </c>
      <c r="Y34" s="116" t="n">
        <f aca="false">Y36-Y35</f>
        <v>0</v>
      </c>
      <c r="Z34" s="116" t="n">
        <f aca="false">Z36-Z35</f>
        <v>0</v>
      </c>
      <c r="AA34" s="116" t="n">
        <f aca="false">AA36-AA35</f>
        <v>0</v>
      </c>
      <c r="AB34" s="116" t="n">
        <f aca="false">AB36-AB35</f>
        <v>0</v>
      </c>
      <c r="AC34" s="116" t="n">
        <f aca="false">AC36-AC35</f>
        <v>0</v>
      </c>
      <c r="AD34" s="116" t="n">
        <f aca="false">AD36-AD35</f>
        <v>0</v>
      </c>
      <c r="AE34" s="116" t="n">
        <f aca="false">AE36-AE35</f>
        <v>0</v>
      </c>
      <c r="AF34" s="116" t="n">
        <f aca="false">AF36-AF35</f>
        <v>0</v>
      </c>
      <c r="AG34" s="116"/>
      <c r="AH34" s="116" t="n">
        <f aca="false">SUM(J34:AG34)</f>
        <v>662982</v>
      </c>
      <c r="AI34" s="140"/>
      <c r="AJ34" s="140"/>
      <c r="AK34" s="140"/>
      <c r="AL34" s="140"/>
      <c r="AM34" s="140"/>
      <c r="AN34" s="140"/>
      <c r="AO34" s="140"/>
      <c r="AP34" s="140"/>
      <c r="AQ34" s="140"/>
      <c r="AR34" s="140"/>
      <c r="AS34" s="140"/>
      <c r="AT34" s="140"/>
      <c r="AU34" s="140"/>
      <c r="AV34" s="140"/>
      <c r="AW34" s="140"/>
      <c r="AX34" s="140"/>
      <c r="AY34" s="140"/>
      <c r="AZ34" s="140"/>
      <c r="BA34" s="140"/>
      <c r="BB34" s="140"/>
      <c r="BC34" s="140"/>
      <c r="BD34" s="140"/>
      <c r="BE34" s="140"/>
      <c r="BF34" s="140"/>
      <c r="BG34" s="140"/>
      <c r="BH34" s="140"/>
      <c r="BI34" s="140"/>
      <c r="BJ34" s="140"/>
      <c r="BK34" s="140"/>
      <c r="BL34" s="140"/>
      <c r="BM34" s="140"/>
      <c r="BN34" s="140"/>
      <c r="BO34" s="140"/>
      <c r="BP34" s="140"/>
      <c r="BQ34" s="140"/>
      <c r="BR34" s="140"/>
      <c r="BS34" s="140"/>
      <c r="BT34" s="140"/>
      <c r="BU34" s="140"/>
      <c r="BV34" s="140"/>
      <c r="BW34" s="140"/>
      <c r="BX34" s="140"/>
      <c r="BY34" s="140"/>
      <c r="BZ34" s="140"/>
      <c r="CA34" s="140"/>
      <c r="CB34" s="140"/>
      <c r="CC34" s="140"/>
      <c r="CD34" s="140"/>
      <c r="CE34" s="140"/>
      <c r="CF34" s="140"/>
      <c r="CG34" s="140"/>
      <c r="CH34" s="140"/>
      <c r="CI34" s="140"/>
      <c r="CJ34" s="140"/>
      <c r="CK34" s="140"/>
      <c r="CL34" s="140"/>
      <c r="CM34" s="140"/>
      <c r="CN34" s="140"/>
      <c r="CO34" s="140"/>
      <c r="CP34" s="140"/>
      <c r="CQ34" s="140"/>
      <c r="CR34" s="140"/>
      <c r="CS34" s="140"/>
      <c r="CT34" s="140"/>
      <c r="CU34" s="140"/>
      <c r="CV34" s="140"/>
      <c r="CW34" s="140"/>
      <c r="CX34" s="140"/>
      <c r="CY34" s="140"/>
      <c r="CZ34" s="140"/>
      <c r="DA34" s="140"/>
      <c r="DB34" s="140"/>
      <c r="DC34" s="140"/>
      <c r="DD34" s="140"/>
      <c r="DE34" s="140"/>
      <c r="DF34" s="140"/>
      <c r="DG34" s="140"/>
      <c r="DH34" s="140"/>
      <c r="DI34" s="140"/>
      <c r="DJ34" s="140"/>
      <c r="DK34" s="140"/>
      <c r="DL34" s="140"/>
      <c r="DM34" s="140"/>
      <c r="DN34" s="140"/>
      <c r="DO34" s="140"/>
      <c r="DP34" s="140"/>
      <c r="DQ34" s="140"/>
      <c r="DR34" s="140"/>
      <c r="DS34" s="140"/>
      <c r="DT34" s="140"/>
      <c r="DU34" s="140"/>
      <c r="DV34" s="140"/>
      <c r="DW34" s="140"/>
      <c r="DX34" s="140"/>
      <c r="DY34" s="140"/>
      <c r="DZ34" s="140"/>
      <c r="EA34" s="140"/>
      <c r="EB34" s="140"/>
      <c r="EC34" s="140"/>
      <c r="ED34" s="140"/>
      <c r="EE34" s="140"/>
      <c r="EF34" s="140"/>
      <c r="EG34" s="140"/>
      <c r="EH34" s="140"/>
      <c r="EI34" s="140"/>
      <c r="EJ34" s="140"/>
      <c r="EK34" s="140"/>
      <c r="EL34" s="140"/>
      <c r="EM34" s="140"/>
      <c r="EN34" s="140"/>
      <c r="EO34" s="140"/>
      <c r="EP34" s="140"/>
      <c r="EQ34" s="140"/>
      <c r="ER34" s="140"/>
      <c r="ES34" s="140"/>
      <c r="ET34" s="140"/>
      <c r="EU34" s="140"/>
      <c r="EV34" s="140"/>
      <c r="EW34" s="140"/>
      <c r="EX34" s="140"/>
      <c r="EY34" s="140"/>
      <c r="EZ34" s="140"/>
      <c r="FA34" s="140"/>
      <c r="FB34" s="140"/>
      <c r="FC34" s="140"/>
      <c r="FD34" s="140"/>
      <c r="FE34" s="140"/>
      <c r="FF34" s="140"/>
      <c r="FG34" s="140"/>
      <c r="FH34" s="140"/>
      <c r="FI34" s="140"/>
      <c r="FJ34" s="140"/>
      <c r="FK34" s="140"/>
      <c r="FL34" s="140"/>
      <c r="FM34" s="140"/>
      <c r="FN34" s="140"/>
      <c r="FO34" s="140"/>
      <c r="FP34" s="140"/>
      <c r="FQ34" s="140"/>
      <c r="FR34" s="140"/>
      <c r="FS34" s="140"/>
      <c r="FT34" s="140"/>
      <c r="FU34" s="140"/>
      <c r="FV34" s="140"/>
      <c r="FW34" s="140"/>
      <c r="FX34" s="140"/>
      <c r="FY34" s="140"/>
      <c r="FZ34" s="140"/>
      <c r="GA34" s="140"/>
      <c r="GB34" s="140"/>
      <c r="GC34" s="140"/>
      <c r="GD34" s="140"/>
      <c r="GE34" s="140"/>
      <c r="GF34" s="140"/>
      <c r="GG34" s="140"/>
      <c r="GH34" s="140"/>
      <c r="GI34" s="140"/>
      <c r="GJ34" s="140"/>
      <c r="GK34" s="140"/>
      <c r="GL34" s="140"/>
      <c r="GM34" s="140"/>
      <c r="GN34" s="140"/>
      <c r="GO34" s="140"/>
      <c r="GP34" s="140"/>
      <c r="GQ34" s="140"/>
      <c r="GR34" s="140"/>
      <c r="GS34" s="140"/>
      <c r="GT34" s="140"/>
      <c r="GU34" s="140"/>
      <c r="GV34" s="140"/>
      <c r="GW34" s="140"/>
      <c r="GX34" s="140"/>
      <c r="GY34" s="140"/>
      <c r="GZ34" s="140"/>
      <c r="HA34" s="140"/>
      <c r="HB34" s="140"/>
      <c r="HC34" s="140"/>
      <c r="HD34" s="140"/>
      <c r="HE34" s="140"/>
      <c r="HF34" s="140"/>
      <c r="HG34" s="140"/>
      <c r="HH34" s="140"/>
      <c r="HI34" s="140"/>
      <c r="HJ34" s="140"/>
      <c r="HK34" s="140"/>
      <c r="HL34" s="140"/>
      <c r="HM34" s="140"/>
      <c r="HN34" s="140"/>
      <c r="HO34" s="140"/>
      <c r="HP34" s="140"/>
      <c r="HQ34" s="140"/>
      <c r="HR34" s="140"/>
      <c r="HS34" s="140"/>
      <c r="HT34" s="140"/>
      <c r="HU34" s="140"/>
      <c r="HV34" s="140"/>
      <c r="HW34" s="140"/>
      <c r="HX34" s="140"/>
      <c r="HY34" s="140"/>
      <c r="HZ34" s="140"/>
      <c r="IA34" s="140"/>
      <c r="IB34" s="140"/>
      <c r="IC34" s="140"/>
      <c r="ID34" s="140"/>
      <c r="IE34" s="140"/>
      <c r="IF34" s="140"/>
      <c r="IG34" s="140"/>
      <c r="IH34" s="140"/>
      <c r="II34" s="140"/>
      <c r="IJ34" s="140"/>
      <c r="IK34" s="140"/>
      <c r="IL34" s="140"/>
      <c r="IM34" s="140"/>
      <c r="IN34" s="140"/>
      <c r="IO34" s="140"/>
      <c r="IP34" s="140"/>
      <c r="IQ34" s="140"/>
      <c r="IR34" s="140"/>
      <c r="IS34" s="140"/>
      <c r="IT34" s="140"/>
      <c r="IU34" s="140"/>
      <c r="IV34" s="140"/>
      <c r="IW34" s="140"/>
    </row>
    <row r="35" customFormat="false" ht="9" hidden="false" customHeight="false" outlineLevel="0" collapsed="false">
      <c r="A35" s="108" t="s">
        <v>103</v>
      </c>
      <c r="B35" s="108"/>
      <c r="C35" s="108"/>
      <c r="D35" s="119"/>
      <c r="E35" s="119"/>
      <c r="F35" s="119"/>
      <c r="G35" s="119"/>
      <c r="H35" s="119"/>
      <c r="I35" s="119"/>
      <c r="J35" s="119"/>
      <c r="K35" s="119"/>
      <c r="L35" s="119"/>
      <c r="M35" s="119"/>
      <c r="N35" s="119"/>
      <c r="O35" s="119"/>
      <c r="P35" s="119"/>
      <c r="Q35" s="119"/>
      <c r="R35" s="119"/>
      <c r="S35" s="119"/>
      <c r="T35" s="119"/>
      <c r="U35" s="119"/>
      <c r="V35" s="119"/>
      <c r="W35" s="119"/>
      <c r="X35" s="119"/>
      <c r="Y35" s="140"/>
      <c r="Z35" s="140"/>
      <c r="AA35" s="140"/>
      <c r="AB35" s="140"/>
      <c r="AC35" s="140"/>
      <c r="AD35" s="140"/>
      <c r="AE35" s="140"/>
      <c r="AF35" s="140"/>
      <c r="AG35" s="140"/>
      <c r="AH35" s="140" t="n">
        <f aca="false">SUM(J35:AG35)</f>
        <v>0</v>
      </c>
      <c r="AI35" s="140"/>
      <c r="AJ35" s="140"/>
      <c r="AK35" s="140"/>
      <c r="AL35" s="140"/>
      <c r="AM35" s="140"/>
      <c r="AN35" s="140"/>
      <c r="AO35" s="140"/>
      <c r="AP35" s="140"/>
      <c r="AQ35" s="140"/>
      <c r="AR35" s="140"/>
      <c r="AS35" s="140"/>
      <c r="AT35" s="140"/>
      <c r="AU35" s="140"/>
      <c r="AV35" s="140"/>
      <c r="AW35" s="140"/>
      <c r="AX35" s="140"/>
      <c r="AY35" s="140"/>
      <c r="AZ35" s="140"/>
      <c r="BA35" s="140"/>
      <c r="BB35" s="140"/>
      <c r="BC35" s="140"/>
      <c r="BD35" s="140"/>
      <c r="BE35" s="140"/>
      <c r="BF35" s="140"/>
      <c r="BG35" s="140"/>
      <c r="BH35" s="140"/>
      <c r="BI35" s="140"/>
      <c r="BJ35" s="140"/>
      <c r="BK35" s="140"/>
      <c r="BL35" s="140"/>
      <c r="BM35" s="140"/>
      <c r="BN35" s="140"/>
      <c r="BO35" s="140"/>
      <c r="BP35" s="140"/>
      <c r="BQ35" s="140"/>
      <c r="BR35" s="140"/>
      <c r="BS35" s="140"/>
      <c r="BT35" s="140"/>
      <c r="BU35" s="140"/>
      <c r="BV35" s="140"/>
      <c r="BW35" s="140"/>
      <c r="BX35" s="140"/>
      <c r="BY35" s="140"/>
      <c r="BZ35" s="140"/>
      <c r="CA35" s="140"/>
      <c r="CB35" s="140"/>
      <c r="CC35" s="140"/>
      <c r="CD35" s="140"/>
      <c r="CE35" s="140"/>
      <c r="CF35" s="140"/>
      <c r="CG35" s="140"/>
      <c r="CH35" s="140"/>
      <c r="CI35" s="140"/>
      <c r="CJ35" s="140"/>
      <c r="CK35" s="140"/>
      <c r="CL35" s="140"/>
      <c r="CM35" s="140"/>
      <c r="CN35" s="140"/>
      <c r="CO35" s="140"/>
      <c r="CP35" s="140"/>
      <c r="CQ35" s="140"/>
      <c r="CR35" s="140"/>
      <c r="CS35" s="140"/>
      <c r="CT35" s="140"/>
      <c r="CU35" s="140"/>
      <c r="CV35" s="140"/>
      <c r="CW35" s="140"/>
      <c r="CX35" s="140"/>
      <c r="CY35" s="140"/>
      <c r="CZ35" s="140"/>
      <c r="DA35" s="140"/>
      <c r="DB35" s="140"/>
      <c r="DC35" s="140"/>
      <c r="DD35" s="140"/>
      <c r="DE35" s="140"/>
      <c r="DF35" s="140"/>
      <c r="DG35" s="140"/>
      <c r="DH35" s="140"/>
      <c r="DI35" s="140"/>
      <c r="DJ35" s="140"/>
      <c r="DK35" s="140"/>
      <c r="DL35" s="140"/>
      <c r="DM35" s="140"/>
      <c r="DN35" s="140"/>
      <c r="DO35" s="140"/>
      <c r="DP35" s="140"/>
      <c r="DQ35" s="140"/>
      <c r="DR35" s="140"/>
      <c r="DS35" s="140"/>
      <c r="DT35" s="140"/>
      <c r="DU35" s="140"/>
      <c r="DV35" s="140"/>
      <c r="DW35" s="140"/>
      <c r="DX35" s="140"/>
      <c r="DY35" s="140"/>
      <c r="DZ35" s="140"/>
      <c r="EA35" s="140"/>
      <c r="EB35" s="140"/>
      <c r="EC35" s="140"/>
      <c r="ED35" s="140"/>
      <c r="EE35" s="140"/>
      <c r="EF35" s="140"/>
      <c r="EG35" s="140"/>
      <c r="EH35" s="140"/>
      <c r="EI35" s="140"/>
      <c r="EJ35" s="140"/>
      <c r="EK35" s="140"/>
      <c r="EL35" s="140"/>
      <c r="EM35" s="140"/>
      <c r="EN35" s="140"/>
      <c r="EO35" s="140"/>
      <c r="EP35" s="140"/>
      <c r="EQ35" s="140"/>
      <c r="ER35" s="140"/>
      <c r="ES35" s="140"/>
      <c r="ET35" s="140"/>
      <c r="EU35" s="140"/>
      <c r="EV35" s="140"/>
      <c r="EW35" s="140"/>
      <c r="EX35" s="140"/>
      <c r="EY35" s="140"/>
      <c r="EZ35" s="140"/>
      <c r="FA35" s="140"/>
      <c r="FB35" s="140"/>
      <c r="FC35" s="140"/>
      <c r="FD35" s="140"/>
      <c r="FE35" s="140"/>
      <c r="FF35" s="140"/>
      <c r="FG35" s="140"/>
      <c r="FH35" s="140"/>
      <c r="FI35" s="140"/>
      <c r="FJ35" s="140"/>
      <c r="FK35" s="140"/>
      <c r="FL35" s="140"/>
      <c r="FM35" s="140"/>
      <c r="FN35" s="140"/>
      <c r="FO35" s="140"/>
      <c r="FP35" s="140"/>
      <c r="FQ35" s="140"/>
      <c r="FR35" s="140"/>
      <c r="FS35" s="140"/>
      <c r="FT35" s="140"/>
      <c r="FU35" s="140"/>
      <c r="FV35" s="140"/>
      <c r="FW35" s="140"/>
      <c r="FX35" s="140"/>
      <c r="FY35" s="140"/>
      <c r="FZ35" s="140"/>
      <c r="GA35" s="140"/>
      <c r="GB35" s="140"/>
      <c r="GC35" s="140"/>
      <c r="GD35" s="140"/>
      <c r="GE35" s="140"/>
      <c r="GF35" s="140"/>
      <c r="GG35" s="140"/>
      <c r="GH35" s="140"/>
      <c r="GI35" s="140"/>
      <c r="GJ35" s="140"/>
      <c r="GK35" s="140"/>
      <c r="GL35" s="140"/>
      <c r="GM35" s="140"/>
      <c r="GN35" s="140"/>
      <c r="GO35" s="140"/>
      <c r="GP35" s="140"/>
      <c r="GQ35" s="140"/>
      <c r="GR35" s="140"/>
      <c r="GS35" s="140"/>
      <c r="GT35" s="140"/>
      <c r="GU35" s="140"/>
      <c r="GV35" s="140"/>
      <c r="GW35" s="140"/>
      <c r="GX35" s="140"/>
      <c r="GY35" s="140"/>
      <c r="GZ35" s="140"/>
      <c r="HA35" s="140"/>
      <c r="HB35" s="140"/>
      <c r="HC35" s="140"/>
      <c r="HD35" s="140"/>
      <c r="HE35" s="140"/>
      <c r="HF35" s="140"/>
      <c r="HG35" s="140"/>
      <c r="HH35" s="140"/>
      <c r="HI35" s="140"/>
      <c r="HJ35" s="140"/>
      <c r="HK35" s="140"/>
      <c r="HL35" s="140"/>
      <c r="HM35" s="140"/>
      <c r="HN35" s="140"/>
      <c r="HO35" s="140"/>
      <c r="HP35" s="140"/>
      <c r="HQ35" s="140"/>
      <c r="HR35" s="140"/>
      <c r="HS35" s="140"/>
      <c r="HT35" s="140"/>
      <c r="HU35" s="140"/>
      <c r="HV35" s="140"/>
      <c r="HW35" s="140"/>
      <c r="HX35" s="140"/>
      <c r="HY35" s="140"/>
      <c r="HZ35" s="140"/>
      <c r="IA35" s="140"/>
      <c r="IB35" s="140"/>
      <c r="IC35" s="140"/>
      <c r="ID35" s="140"/>
      <c r="IE35" s="140"/>
      <c r="IF35" s="140"/>
      <c r="IG35" s="140"/>
      <c r="IH35" s="140"/>
      <c r="II35" s="140"/>
      <c r="IJ35" s="140"/>
      <c r="IK35" s="140"/>
      <c r="IL35" s="140"/>
      <c r="IM35" s="140"/>
      <c r="IN35" s="140"/>
      <c r="IO35" s="140"/>
      <c r="IP35" s="140"/>
      <c r="IQ35" s="140"/>
      <c r="IR35" s="140"/>
      <c r="IS35" s="140"/>
      <c r="IT35" s="140"/>
      <c r="IU35" s="140"/>
      <c r="IV35" s="140"/>
      <c r="IW35" s="140"/>
    </row>
    <row r="36" customFormat="false" ht="9" hidden="false" customHeight="false" outlineLevel="0" collapsed="false">
      <c r="A36" s="131" t="s">
        <v>111</v>
      </c>
      <c r="B36" s="131"/>
      <c r="C36" s="131"/>
      <c r="D36" s="131"/>
      <c r="E36" s="131"/>
      <c r="F36" s="131"/>
      <c r="G36" s="131"/>
      <c r="H36" s="131"/>
      <c r="I36" s="131"/>
      <c r="J36" s="131" t="n">
        <f aca="false">'SPEC DET FIXED INPUT PG'!C140</f>
        <v>167055</v>
      </c>
      <c r="K36" s="131" t="n">
        <f aca="false">'SPEC DET FIXED INPUT PG'!D140</f>
        <v>150456</v>
      </c>
      <c r="L36" s="131" t="n">
        <f aca="false">'SPEC DET FIXED INPUT PG'!E140</f>
        <v>166175</v>
      </c>
      <c r="M36" s="131" t="n">
        <f aca="false">'SPEC DET FIXED INPUT PG'!F140</f>
        <v>25265</v>
      </c>
      <c r="N36" s="131" t="n">
        <f aca="false">'SPEC DET FIXED INPUT PG'!G140</f>
        <v>26100</v>
      </c>
      <c r="O36" s="131" t="n">
        <f aca="false">'SPEC DET FIXED INPUT PG'!H140</f>
        <v>25200</v>
      </c>
      <c r="P36" s="131" t="n">
        <f aca="false">'SPEC DET FIXED INPUT PG'!I140</f>
        <v>25982</v>
      </c>
      <c r="Q36" s="131" t="n">
        <f aca="false">'SPEC DET FIXED INPUT PG'!J140</f>
        <v>25922</v>
      </c>
      <c r="R36" s="131" t="n">
        <f aca="false">'SPEC DET FIXED INPUT PG'!K140</f>
        <v>25027</v>
      </c>
      <c r="S36" s="131" t="n">
        <f aca="false">'SPEC DET FIXED INPUT PG'!L140</f>
        <v>25800</v>
      </c>
      <c r="T36" s="131" t="n">
        <f aca="false">'SPEC DET FIXED INPUT PG'!M140</f>
        <v>0</v>
      </c>
      <c r="U36" s="131" t="n">
        <f aca="false">'SPEC DET FIXED INPUT PG'!N140</f>
        <v>0</v>
      </c>
      <c r="V36" s="131" t="n">
        <f aca="false">'SPEC DET FIXED INPUT PG'!O140</f>
        <v>0</v>
      </c>
      <c r="W36" s="131" t="n">
        <f aca="false">'SPEC DET FIXED INPUT PG'!P140</f>
        <v>0</v>
      </c>
      <c r="X36" s="131" t="n">
        <f aca="false">'SPEC DET FIXED INPUT PG'!Q140</f>
        <v>0</v>
      </c>
      <c r="Y36" s="131" t="n">
        <f aca="false">'SPEC DET FIXED INPUT PG'!R140</f>
        <v>0</v>
      </c>
      <c r="Z36" s="131" t="n">
        <f aca="false">'SPEC DET FIXED INPUT PG'!S140</f>
        <v>0</v>
      </c>
      <c r="AA36" s="131" t="n">
        <f aca="false">'SPEC DET FIXED INPUT PG'!T140</f>
        <v>0</v>
      </c>
      <c r="AB36" s="131" t="n">
        <f aca="false">'SPEC DET FIXED INPUT PG'!U140</f>
        <v>0</v>
      </c>
      <c r="AC36" s="131" t="n">
        <f aca="false">'SPEC DET FIXED INPUT PG'!V140</f>
        <v>0</v>
      </c>
      <c r="AD36" s="131" t="n">
        <f aca="false">'SPEC DET FIXED INPUT PG'!W140</f>
        <v>0</v>
      </c>
      <c r="AE36" s="131" t="n">
        <f aca="false">'SPEC DET FIXED INPUT PG'!X140</f>
        <v>0</v>
      </c>
      <c r="AF36" s="131" t="n">
        <f aca="false">'SPEC DET FIXED INPUT PG'!Y140</f>
        <v>0</v>
      </c>
      <c r="AG36" s="131" t="n">
        <f aca="false">'SPEC DET FIXED INPUT PG'!Z140</f>
        <v>0</v>
      </c>
      <c r="AH36" s="131" t="n">
        <f aca="false">SUM(AH34:AH35)</f>
        <v>662982</v>
      </c>
      <c r="AI36" s="126"/>
      <c r="AJ36" s="126"/>
      <c r="AK36" s="126"/>
      <c r="AL36" s="126"/>
      <c r="AM36" s="126"/>
      <c r="AN36" s="126"/>
      <c r="AO36" s="126"/>
      <c r="AP36" s="126"/>
      <c r="AQ36" s="126"/>
      <c r="AR36" s="126"/>
      <c r="AS36" s="126"/>
      <c r="AT36" s="126"/>
      <c r="AU36" s="126"/>
      <c r="AV36" s="126"/>
      <c r="AW36" s="126"/>
      <c r="AX36" s="126"/>
      <c r="AY36" s="126"/>
      <c r="AZ36" s="126"/>
      <c r="BA36" s="126"/>
      <c r="BB36" s="126"/>
      <c r="BC36" s="126"/>
      <c r="BD36" s="126"/>
      <c r="BE36" s="126"/>
      <c r="BF36" s="126"/>
      <c r="BG36" s="126"/>
      <c r="BH36" s="126"/>
      <c r="BI36" s="126"/>
      <c r="BJ36" s="126"/>
      <c r="BK36" s="126"/>
      <c r="BL36" s="126"/>
      <c r="BM36" s="126"/>
      <c r="BN36" s="126"/>
      <c r="BO36" s="126"/>
      <c r="BP36" s="126"/>
      <c r="BQ36" s="126"/>
      <c r="BR36" s="126"/>
      <c r="BS36" s="126"/>
      <c r="BT36" s="126"/>
      <c r="BU36" s="126"/>
      <c r="BV36" s="126"/>
      <c r="BW36" s="126"/>
      <c r="BX36" s="126"/>
      <c r="BY36" s="126"/>
      <c r="BZ36" s="126"/>
      <c r="CA36" s="126"/>
      <c r="CB36" s="126"/>
      <c r="CC36" s="126"/>
      <c r="CD36" s="126"/>
      <c r="CE36" s="126"/>
      <c r="CF36" s="126"/>
      <c r="CG36" s="126"/>
      <c r="CH36" s="126"/>
      <c r="CI36" s="126"/>
      <c r="CJ36" s="126"/>
      <c r="CK36" s="126"/>
      <c r="CL36" s="126"/>
      <c r="CM36" s="126"/>
      <c r="CN36" s="126"/>
      <c r="CO36" s="126"/>
      <c r="CP36" s="126"/>
      <c r="CQ36" s="126"/>
      <c r="CR36" s="126"/>
      <c r="CS36" s="126"/>
      <c r="CT36" s="126"/>
      <c r="CU36" s="126"/>
      <c r="CV36" s="126"/>
      <c r="CW36" s="126"/>
      <c r="CX36" s="126"/>
      <c r="CY36" s="126"/>
      <c r="CZ36" s="126"/>
      <c r="DA36" s="126"/>
      <c r="DB36" s="126"/>
      <c r="DC36" s="126"/>
      <c r="DD36" s="126"/>
      <c r="DE36" s="126"/>
      <c r="DF36" s="126"/>
      <c r="DG36" s="126"/>
      <c r="DH36" s="126"/>
      <c r="DI36" s="126"/>
      <c r="DJ36" s="126"/>
      <c r="DK36" s="126"/>
      <c r="DL36" s="126"/>
      <c r="DM36" s="126"/>
      <c r="DN36" s="126"/>
      <c r="DO36" s="126"/>
      <c r="DP36" s="126"/>
      <c r="DQ36" s="126"/>
      <c r="DR36" s="126"/>
      <c r="DS36" s="126"/>
      <c r="DT36" s="126"/>
      <c r="DU36" s="126"/>
      <c r="DV36" s="126"/>
      <c r="DW36" s="126"/>
      <c r="DX36" s="126"/>
      <c r="DY36" s="126"/>
      <c r="DZ36" s="126"/>
      <c r="EA36" s="126"/>
      <c r="EB36" s="126"/>
      <c r="EC36" s="126"/>
      <c r="ED36" s="126"/>
      <c r="EE36" s="126"/>
      <c r="EF36" s="126"/>
      <c r="EG36" s="126"/>
      <c r="EH36" s="126"/>
      <c r="EI36" s="126"/>
      <c r="EJ36" s="126"/>
      <c r="EK36" s="126"/>
      <c r="EL36" s="126"/>
      <c r="EM36" s="126"/>
      <c r="EN36" s="126"/>
      <c r="EO36" s="126"/>
      <c r="EP36" s="126"/>
      <c r="EQ36" s="126"/>
      <c r="ER36" s="126"/>
      <c r="ES36" s="126"/>
      <c r="ET36" s="126"/>
      <c r="EU36" s="126"/>
      <c r="EV36" s="126"/>
      <c r="EW36" s="126"/>
      <c r="EX36" s="126"/>
      <c r="EY36" s="126"/>
      <c r="EZ36" s="126"/>
      <c r="FA36" s="126"/>
      <c r="FB36" s="126"/>
      <c r="FC36" s="126"/>
      <c r="FD36" s="126"/>
      <c r="FE36" s="126"/>
      <c r="FF36" s="126"/>
      <c r="FG36" s="126"/>
      <c r="FH36" s="126"/>
      <c r="FI36" s="126"/>
      <c r="FJ36" s="126"/>
      <c r="FK36" s="126"/>
      <c r="FL36" s="126"/>
      <c r="FM36" s="126"/>
      <c r="FN36" s="126"/>
      <c r="FO36" s="126"/>
      <c r="FP36" s="126"/>
      <c r="FQ36" s="126"/>
      <c r="FR36" s="126"/>
      <c r="FS36" s="126"/>
      <c r="FT36" s="126"/>
      <c r="FU36" s="126"/>
      <c r="FV36" s="126"/>
      <c r="FW36" s="126"/>
      <c r="FX36" s="126"/>
      <c r="FY36" s="126"/>
      <c r="FZ36" s="126"/>
      <c r="GA36" s="126"/>
      <c r="GB36" s="126"/>
      <c r="GC36" s="126"/>
      <c r="GD36" s="126"/>
      <c r="GE36" s="126"/>
      <c r="GF36" s="126"/>
      <c r="GG36" s="126"/>
      <c r="GH36" s="126"/>
      <c r="GI36" s="126"/>
      <c r="GJ36" s="126"/>
      <c r="GK36" s="126"/>
      <c r="GL36" s="126"/>
      <c r="GM36" s="126"/>
      <c r="GN36" s="126"/>
      <c r="GO36" s="126"/>
      <c r="GP36" s="126"/>
      <c r="GQ36" s="126"/>
      <c r="GR36" s="126"/>
      <c r="GS36" s="126"/>
      <c r="GT36" s="126"/>
      <c r="GU36" s="126"/>
      <c r="GV36" s="126"/>
      <c r="GW36" s="126"/>
      <c r="GX36" s="126"/>
      <c r="GY36" s="126"/>
      <c r="GZ36" s="126"/>
      <c r="HA36" s="126"/>
      <c r="HB36" s="126"/>
      <c r="HC36" s="126"/>
      <c r="HD36" s="126"/>
      <c r="HE36" s="126"/>
      <c r="HF36" s="126"/>
      <c r="HG36" s="126"/>
      <c r="HH36" s="126"/>
      <c r="HI36" s="126"/>
      <c r="HJ36" s="126"/>
      <c r="HK36" s="126"/>
      <c r="HL36" s="126"/>
      <c r="HM36" s="126"/>
      <c r="HN36" s="126"/>
      <c r="HO36" s="126"/>
      <c r="HP36" s="126"/>
      <c r="HQ36" s="126"/>
      <c r="HR36" s="126"/>
      <c r="HS36" s="126"/>
      <c r="HT36" s="126"/>
      <c r="HU36" s="126"/>
      <c r="HV36" s="126"/>
      <c r="HW36" s="126"/>
      <c r="HX36" s="126"/>
      <c r="HY36" s="126"/>
      <c r="HZ36" s="126"/>
      <c r="IA36" s="126"/>
      <c r="IB36" s="126"/>
      <c r="IC36" s="126"/>
      <c r="ID36" s="126"/>
      <c r="IE36" s="126"/>
      <c r="IF36" s="126"/>
      <c r="IG36" s="126"/>
      <c r="IH36" s="126"/>
      <c r="II36" s="126"/>
      <c r="IJ36" s="126"/>
      <c r="IK36" s="126"/>
      <c r="IL36" s="126"/>
      <c r="IM36" s="126"/>
      <c r="IN36" s="126"/>
      <c r="IO36" s="126"/>
      <c r="IP36" s="126"/>
      <c r="IQ36" s="126"/>
      <c r="IR36" s="126"/>
      <c r="IS36" s="126"/>
      <c r="IT36" s="126"/>
      <c r="IU36" s="126"/>
      <c r="IV36" s="126"/>
      <c r="IW36" s="126"/>
    </row>
    <row r="37" customFormat="false" ht="9" hidden="false" customHeight="false" outlineLevel="0" collapsed="false">
      <c r="A37" s="126"/>
      <c r="B37" s="126"/>
      <c r="C37" s="126"/>
      <c r="D37" s="126"/>
      <c r="E37" s="126"/>
      <c r="F37" s="126"/>
      <c r="G37" s="126"/>
      <c r="H37" s="126"/>
      <c r="I37" s="126"/>
      <c r="J37" s="126"/>
      <c r="K37" s="126"/>
      <c r="L37" s="126"/>
      <c r="M37" s="126"/>
      <c r="N37" s="126"/>
      <c r="O37" s="126"/>
      <c r="P37" s="126"/>
      <c r="Q37" s="126"/>
      <c r="R37" s="126"/>
      <c r="S37" s="126"/>
      <c r="T37" s="126"/>
      <c r="U37" s="126"/>
      <c r="V37" s="126"/>
      <c r="W37" s="126"/>
      <c r="X37" s="126"/>
      <c r="Y37" s="126"/>
      <c r="Z37" s="126"/>
      <c r="AA37" s="126"/>
      <c r="AB37" s="126"/>
      <c r="AC37" s="126"/>
      <c r="AD37" s="126"/>
      <c r="AE37" s="126"/>
      <c r="AF37" s="126"/>
      <c r="AG37" s="126"/>
      <c r="AH37" s="126"/>
      <c r="AI37" s="126"/>
      <c r="AJ37" s="126"/>
      <c r="AK37" s="126"/>
      <c r="AL37" s="126"/>
      <c r="AM37" s="126"/>
      <c r="AN37" s="126"/>
      <c r="AO37" s="126"/>
      <c r="AP37" s="126"/>
      <c r="AQ37" s="126"/>
      <c r="AR37" s="126"/>
      <c r="AS37" s="126"/>
      <c r="AT37" s="126"/>
      <c r="AU37" s="126"/>
      <c r="AV37" s="126"/>
      <c r="AW37" s="126"/>
      <c r="AX37" s="126"/>
      <c r="AY37" s="126"/>
      <c r="AZ37" s="126"/>
      <c r="BA37" s="126"/>
      <c r="BB37" s="126"/>
      <c r="BC37" s="126"/>
      <c r="BD37" s="126"/>
      <c r="BE37" s="126"/>
      <c r="BF37" s="126"/>
      <c r="BG37" s="126"/>
      <c r="BH37" s="126"/>
      <c r="BI37" s="126"/>
      <c r="BJ37" s="126"/>
      <c r="BK37" s="126"/>
      <c r="BL37" s="126"/>
      <c r="BM37" s="126"/>
      <c r="BN37" s="126"/>
      <c r="BO37" s="126"/>
      <c r="BP37" s="126"/>
      <c r="BQ37" s="126"/>
      <c r="BR37" s="126"/>
      <c r="BS37" s="126"/>
      <c r="BT37" s="126"/>
      <c r="BU37" s="126"/>
      <c r="BV37" s="126"/>
      <c r="BW37" s="126"/>
      <c r="BX37" s="126"/>
      <c r="BY37" s="126"/>
      <c r="BZ37" s="126"/>
      <c r="CA37" s="126"/>
      <c r="CB37" s="126"/>
      <c r="CC37" s="126"/>
      <c r="CD37" s="126"/>
      <c r="CE37" s="126"/>
      <c r="CF37" s="126"/>
      <c r="CG37" s="126"/>
      <c r="CH37" s="126"/>
      <c r="CI37" s="126"/>
      <c r="CJ37" s="126"/>
      <c r="CK37" s="126"/>
      <c r="CL37" s="126"/>
      <c r="CM37" s="126"/>
      <c r="CN37" s="126"/>
      <c r="CO37" s="126"/>
      <c r="CP37" s="126"/>
      <c r="CQ37" s="126"/>
      <c r="CR37" s="126"/>
      <c r="CS37" s="126"/>
      <c r="CT37" s="126"/>
      <c r="CU37" s="126"/>
      <c r="CV37" s="126"/>
      <c r="CW37" s="126"/>
      <c r="CX37" s="126"/>
      <c r="CY37" s="126"/>
      <c r="CZ37" s="126"/>
      <c r="DA37" s="126"/>
      <c r="DB37" s="126"/>
      <c r="DC37" s="126"/>
      <c r="DD37" s="126"/>
      <c r="DE37" s="126"/>
      <c r="DF37" s="126"/>
      <c r="DG37" s="126"/>
      <c r="DH37" s="126"/>
      <c r="DI37" s="126"/>
      <c r="DJ37" s="126"/>
      <c r="DK37" s="126"/>
      <c r="DL37" s="126"/>
      <c r="DM37" s="126"/>
      <c r="DN37" s="126"/>
      <c r="DO37" s="126"/>
      <c r="DP37" s="126"/>
      <c r="DQ37" s="126"/>
      <c r="DR37" s="126"/>
      <c r="DS37" s="126"/>
      <c r="DT37" s="126"/>
      <c r="DU37" s="126"/>
      <c r="DV37" s="126"/>
      <c r="DW37" s="126"/>
      <c r="DX37" s="126"/>
      <c r="DY37" s="126"/>
      <c r="DZ37" s="126"/>
      <c r="EA37" s="126"/>
      <c r="EB37" s="126"/>
      <c r="EC37" s="126"/>
      <c r="ED37" s="126"/>
      <c r="EE37" s="126"/>
      <c r="EF37" s="126"/>
      <c r="EG37" s="126"/>
      <c r="EH37" s="126"/>
      <c r="EI37" s="126"/>
      <c r="EJ37" s="126"/>
      <c r="EK37" s="126"/>
      <c r="EL37" s="126"/>
      <c r="EM37" s="126"/>
      <c r="EN37" s="126"/>
      <c r="EO37" s="126"/>
      <c r="EP37" s="126"/>
      <c r="EQ37" s="126"/>
      <c r="ER37" s="126"/>
      <c r="ES37" s="126"/>
      <c r="ET37" s="126"/>
      <c r="EU37" s="126"/>
      <c r="EV37" s="126"/>
      <c r="EW37" s="126"/>
      <c r="EX37" s="126"/>
      <c r="EY37" s="126"/>
      <c r="EZ37" s="126"/>
      <c r="FA37" s="126"/>
      <c r="FB37" s="126"/>
      <c r="FC37" s="126"/>
      <c r="FD37" s="126"/>
      <c r="FE37" s="126"/>
      <c r="FF37" s="126"/>
      <c r="FG37" s="126"/>
      <c r="FH37" s="126"/>
      <c r="FI37" s="126"/>
      <c r="FJ37" s="126"/>
      <c r="FK37" s="126"/>
      <c r="FL37" s="126"/>
      <c r="FM37" s="126"/>
      <c r="FN37" s="126"/>
      <c r="FO37" s="126"/>
      <c r="FP37" s="126"/>
      <c r="FQ37" s="126"/>
      <c r="FR37" s="126"/>
      <c r="FS37" s="126"/>
      <c r="FT37" s="126"/>
      <c r="FU37" s="126"/>
      <c r="FV37" s="126"/>
      <c r="FW37" s="126"/>
      <c r="FX37" s="126"/>
      <c r="FY37" s="126"/>
      <c r="FZ37" s="126"/>
      <c r="GA37" s="126"/>
      <c r="GB37" s="126"/>
      <c r="GC37" s="126"/>
      <c r="GD37" s="126"/>
      <c r="GE37" s="126"/>
      <c r="GF37" s="126"/>
      <c r="GG37" s="126"/>
      <c r="GH37" s="126"/>
      <c r="GI37" s="126"/>
      <c r="GJ37" s="126"/>
      <c r="GK37" s="126"/>
      <c r="GL37" s="126"/>
      <c r="GM37" s="126"/>
      <c r="GN37" s="126"/>
      <c r="GO37" s="126"/>
      <c r="GP37" s="126"/>
      <c r="GQ37" s="126"/>
      <c r="GR37" s="126"/>
      <c r="GS37" s="126"/>
      <c r="GT37" s="126"/>
      <c r="GU37" s="126"/>
      <c r="GV37" s="126"/>
      <c r="GW37" s="126"/>
      <c r="GX37" s="126"/>
      <c r="GY37" s="126"/>
      <c r="GZ37" s="126"/>
      <c r="HA37" s="126"/>
      <c r="HB37" s="126"/>
      <c r="HC37" s="126"/>
      <c r="HD37" s="126"/>
      <c r="HE37" s="126"/>
      <c r="HF37" s="126"/>
      <c r="HG37" s="126"/>
      <c r="HH37" s="126"/>
      <c r="HI37" s="126"/>
      <c r="HJ37" s="126"/>
      <c r="HK37" s="126"/>
      <c r="HL37" s="126"/>
      <c r="HM37" s="126"/>
      <c r="HN37" s="126"/>
      <c r="HO37" s="126"/>
      <c r="HP37" s="126"/>
      <c r="HQ37" s="126"/>
      <c r="HR37" s="126"/>
      <c r="HS37" s="126"/>
      <c r="HT37" s="126"/>
      <c r="HU37" s="126"/>
      <c r="HV37" s="126"/>
      <c r="HW37" s="126"/>
      <c r="HX37" s="126"/>
      <c r="HY37" s="126"/>
      <c r="HZ37" s="126"/>
      <c r="IA37" s="126"/>
      <c r="IB37" s="126"/>
      <c r="IC37" s="126"/>
      <c r="ID37" s="126"/>
      <c r="IE37" s="126"/>
      <c r="IF37" s="126"/>
      <c r="IG37" s="126"/>
      <c r="IH37" s="126"/>
      <c r="II37" s="126"/>
      <c r="IJ37" s="126"/>
      <c r="IK37" s="126"/>
      <c r="IL37" s="126"/>
      <c r="IM37" s="126"/>
      <c r="IN37" s="126"/>
      <c r="IO37" s="126"/>
      <c r="IP37" s="126"/>
      <c r="IQ37" s="126"/>
      <c r="IR37" s="126"/>
      <c r="IS37" s="126"/>
      <c r="IT37" s="126"/>
      <c r="IU37" s="126"/>
      <c r="IV37" s="126"/>
      <c r="IW37" s="126"/>
    </row>
    <row r="38" customFormat="false" ht="9" hidden="false" customHeight="false" outlineLevel="0" collapsed="false">
      <c r="A38" s="94" t="s">
        <v>105</v>
      </c>
      <c r="B38" s="126"/>
      <c r="C38" s="126"/>
      <c r="D38" s="126"/>
      <c r="E38" s="126"/>
      <c r="F38" s="126"/>
      <c r="G38" s="126"/>
      <c r="H38" s="126"/>
      <c r="I38" s="126"/>
      <c r="J38" s="126"/>
      <c r="K38" s="126"/>
      <c r="L38" s="126"/>
      <c r="M38" s="126"/>
      <c r="N38" s="126"/>
      <c r="O38" s="126"/>
      <c r="P38" s="126"/>
      <c r="Q38" s="126"/>
      <c r="R38" s="126"/>
      <c r="S38" s="126"/>
      <c r="T38" s="126"/>
      <c r="U38" s="126"/>
      <c r="V38" s="126"/>
      <c r="W38" s="126"/>
      <c r="X38" s="126"/>
      <c r="Y38" s="126"/>
      <c r="Z38" s="126"/>
      <c r="AA38" s="126"/>
      <c r="AB38" s="126"/>
      <c r="AC38" s="126"/>
      <c r="AD38" s="126"/>
      <c r="AE38" s="126"/>
      <c r="AF38" s="126"/>
      <c r="AG38" s="126"/>
      <c r="AH38" s="126"/>
      <c r="AI38" s="126"/>
      <c r="AJ38" s="126"/>
      <c r="AK38" s="126"/>
      <c r="AL38" s="126"/>
      <c r="AM38" s="126"/>
      <c r="AN38" s="126"/>
      <c r="AO38" s="126"/>
      <c r="AP38" s="126"/>
      <c r="AQ38" s="126"/>
      <c r="AR38" s="126"/>
      <c r="AS38" s="126"/>
      <c r="AT38" s="126"/>
      <c r="AU38" s="126"/>
      <c r="AV38" s="126"/>
      <c r="AW38" s="126"/>
      <c r="AX38" s="126"/>
      <c r="AY38" s="126"/>
      <c r="AZ38" s="126"/>
      <c r="BA38" s="126"/>
      <c r="BB38" s="126"/>
      <c r="BC38" s="126"/>
      <c r="BD38" s="126"/>
      <c r="BE38" s="126"/>
      <c r="BF38" s="126"/>
      <c r="BG38" s="126"/>
      <c r="BH38" s="126"/>
      <c r="BI38" s="126"/>
      <c r="BJ38" s="126"/>
      <c r="BK38" s="126"/>
      <c r="BL38" s="126"/>
      <c r="BM38" s="126"/>
      <c r="BN38" s="126"/>
      <c r="BO38" s="126"/>
      <c r="BP38" s="126"/>
      <c r="BQ38" s="126"/>
      <c r="BR38" s="126"/>
      <c r="BS38" s="126"/>
      <c r="BT38" s="126"/>
      <c r="BU38" s="126"/>
      <c r="BV38" s="126"/>
      <c r="BW38" s="126"/>
      <c r="BX38" s="126"/>
      <c r="BY38" s="126"/>
      <c r="BZ38" s="126"/>
      <c r="CA38" s="126"/>
      <c r="CB38" s="126"/>
      <c r="CC38" s="126"/>
      <c r="CD38" s="126"/>
      <c r="CE38" s="126"/>
      <c r="CF38" s="126"/>
      <c r="CG38" s="126"/>
      <c r="CH38" s="126"/>
      <c r="CI38" s="126"/>
      <c r="CJ38" s="126"/>
      <c r="CK38" s="126"/>
      <c r="CL38" s="126"/>
      <c r="CM38" s="126"/>
      <c r="CN38" s="126"/>
      <c r="CO38" s="126"/>
      <c r="CP38" s="126"/>
      <c r="CQ38" s="126"/>
      <c r="CR38" s="126"/>
      <c r="CS38" s="126"/>
      <c r="CT38" s="126"/>
      <c r="CU38" s="126"/>
      <c r="CV38" s="126"/>
      <c r="CW38" s="126"/>
      <c r="CX38" s="126"/>
      <c r="CY38" s="126"/>
      <c r="CZ38" s="126"/>
      <c r="DA38" s="126"/>
      <c r="DB38" s="126"/>
      <c r="DC38" s="126"/>
      <c r="DD38" s="126"/>
      <c r="DE38" s="126"/>
      <c r="DF38" s="126"/>
      <c r="DG38" s="126"/>
      <c r="DH38" s="126"/>
      <c r="DI38" s="126"/>
      <c r="DJ38" s="126"/>
      <c r="DK38" s="126"/>
      <c r="DL38" s="126"/>
      <c r="DM38" s="126"/>
      <c r="DN38" s="126"/>
      <c r="DO38" s="126"/>
      <c r="DP38" s="126"/>
      <c r="DQ38" s="126"/>
      <c r="DR38" s="126"/>
      <c r="DS38" s="126"/>
      <c r="DT38" s="126"/>
      <c r="DU38" s="126"/>
      <c r="DV38" s="126"/>
      <c r="DW38" s="126"/>
      <c r="DX38" s="126"/>
      <c r="DY38" s="126"/>
      <c r="DZ38" s="126"/>
      <c r="EA38" s="126"/>
      <c r="EB38" s="126"/>
      <c r="EC38" s="126"/>
      <c r="ED38" s="126"/>
      <c r="EE38" s="126"/>
      <c r="EF38" s="126"/>
      <c r="EG38" s="126"/>
      <c r="EH38" s="126"/>
      <c r="EI38" s="126"/>
      <c r="EJ38" s="126"/>
      <c r="EK38" s="126"/>
      <c r="EL38" s="126"/>
      <c r="EM38" s="126"/>
      <c r="EN38" s="126"/>
      <c r="EO38" s="126"/>
      <c r="EP38" s="126"/>
      <c r="EQ38" s="126"/>
      <c r="ER38" s="126"/>
      <c r="ES38" s="126"/>
      <c r="ET38" s="126"/>
      <c r="EU38" s="126"/>
      <c r="EV38" s="126"/>
      <c r="EW38" s="126"/>
      <c r="EX38" s="126"/>
      <c r="EY38" s="126"/>
      <c r="EZ38" s="126"/>
      <c r="FA38" s="126"/>
      <c r="FB38" s="126"/>
      <c r="FC38" s="126"/>
      <c r="FD38" s="126"/>
      <c r="FE38" s="126"/>
      <c r="FF38" s="126"/>
      <c r="FG38" s="126"/>
      <c r="FH38" s="126"/>
      <c r="FI38" s="126"/>
      <c r="FJ38" s="126"/>
      <c r="FK38" s="126"/>
      <c r="FL38" s="126"/>
      <c r="FM38" s="126"/>
      <c r="FN38" s="126"/>
      <c r="FO38" s="126"/>
      <c r="FP38" s="126"/>
      <c r="FQ38" s="126"/>
      <c r="FR38" s="126"/>
      <c r="FS38" s="126"/>
      <c r="FT38" s="126"/>
      <c r="FU38" s="126"/>
      <c r="FV38" s="126"/>
      <c r="FW38" s="126"/>
      <c r="FX38" s="126"/>
      <c r="FY38" s="126"/>
      <c r="FZ38" s="126"/>
      <c r="GA38" s="126"/>
      <c r="GB38" s="126"/>
      <c r="GC38" s="126"/>
      <c r="GD38" s="126"/>
      <c r="GE38" s="126"/>
      <c r="GF38" s="126"/>
      <c r="GG38" s="126"/>
      <c r="GH38" s="126"/>
      <c r="GI38" s="126"/>
      <c r="GJ38" s="126"/>
      <c r="GK38" s="126"/>
      <c r="GL38" s="126"/>
      <c r="GM38" s="126"/>
      <c r="GN38" s="126"/>
      <c r="GO38" s="126"/>
      <c r="GP38" s="126"/>
      <c r="GQ38" s="126"/>
      <c r="GR38" s="126"/>
      <c r="GS38" s="126"/>
      <c r="GT38" s="126"/>
      <c r="GU38" s="126"/>
      <c r="GV38" s="126"/>
      <c r="GW38" s="126"/>
      <c r="GX38" s="126"/>
      <c r="GY38" s="126"/>
      <c r="GZ38" s="126"/>
      <c r="HA38" s="126"/>
      <c r="HB38" s="126"/>
      <c r="HC38" s="126"/>
      <c r="HD38" s="126"/>
      <c r="HE38" s="126"/>
      <c r="HF38" s="126"/>
      <c r="HG38" s="126"/>
      <c r="HH38" s="126"/>
      <c r="HI38" s="126"/>
      <c r="HJ38" s="126"/>
      <c r="HK38" s="126"/>
      <c r="HL38" s="126"/>
      <c r="HM38" s="126"/>
      <c r="HN38" s="126"/>
      <c r="HO38" s="126"/>
      <c r="HP38" s="126"/>
      <c r="HQ38" s="126"/>
      <c r="HR38" s="126"/>
      <c r="HS38" s="126"/>
      <c r="HT38" s="126"/>
      <c r="HU38" s="126"/>
      <c r="HV38" s="126"/>
      <c r="HW38" s="126"/>
      <c r="HX38" s="126"/>
      <c r="HY38" s="126"/>
      <c r="HZ38" s="126"/>
      <c r="IA38" s="126"/>
      <c r="IB38" s="126"/>
      <c r="IC38" s="126"/>
      <c r="ID38" s="126"/>
      <c r="IE38" s="126"/>
      <c r="IF38" s="126"/>
      <c r="IG38" s="126"/>
      <c r="IH38" s="126"/>
      <c r="II38" s="126"/>
      <c r="IJ38" s="126"/>
      <c r="IK38" s="126"/>
      <c r="IL38" s="126"/>
      <c r="IM38" s="126"/>
      <c r="IN38" s="126"/>
      <c r="IO38" s="126"/>
      <c r="IP38" s="126"/>
      <c r="IQ38" s="126"/>
      <c r="IR38" s="126"/>
      <c r="IS38" s="126"/>
      <c r="IT38" s="126"/>
      <c r="IU38" s="126"/>
      <c r="IV38" s="126"/>
      <c r="IW38" s="126"/>
    </row>
    <row r="39" customFormat="false" ht="9" hidden="false" customHeight="false" outlineLevel="0" collapsed="false">
      <c r="A39" s="95" t="s">
        <v>106</v>
      </c>
      <c r="B39" s="126"/>
      <c r="C39" s="126"/>
      <c r="D39" s="126"/>
      <c r="E39" s="126"/>
      <c r="F39" s="126"/>
      <c r="G39" s="126"/>
      <c r="H39" s="126"/>
      <c r="I39" s="126"/>
      <c r="J39" s="150" t="n">
        <f aca="false">'SPEC DET FIXED INPUT PG'!C134</f>
        <v>4.2578</v>
      </c>
      <c r="K39" s="150" t="n">
        <f aca="false">'SPEC DET FIXED INPUT PG'!D134</f>
        <v>4.2578</v>
      </c>
      <c r="L39" s="150" t="n">
        <f aca="false">'SPEC DET FIXED INPUT PG'!E134</f>
        <v>4.2578</v>
      </c>
      <c r="M39" s="150" t="n">
        <f aca="false">'SPEC DET FIXED INPUT PG'!F134</f>
        <v>3.2256</v>
      </c>
      <c r="N39" s="150" t="n">
        <f aca="false">'SPEC DET FIXED INPUT PG'!G134</f>
        <v>3.2256</v>
      </c>
      <c r="O39" s="150" t="n">
        <f aca="false">'SPEC DET FIXED INPUT PG'!H134</f>
        <v>3.2256</v>
      </c>
      <c r="P39" s="150" t="n">
        <f aca="false">'SPEC DET FIXED INPUT PG'!I134</f>
        <v>3.2256</v>
      </c>
      <c r="Q39" s="150" t="n">
        <f aca="false">'SPEC DET FIXED INPUT PG'!J134</f>
        <v>3.2256</v>
      </c>
      <c r="R39" s="150" t="n">
        <f aca="false">'SPEC DET FIXED INPUT PG'!K134</f>
        <v>3.2256</v>
      </c>
      <c r="S39" s="150" t="n">
        <f aca="false">'SPEC DET FIXED INPUT PG'!L134</f>
        <v>3.2256</v>
      </c>
      <c r="T39" s="150" t="n">
        <f aca="false">'SPEC DET FIXED INPUT PG'!M134</f>
        <v>0</v>
      </c>
      <c r="U39" s="150" t="n">
        <f aca="false">'SPEC DET FIXED INPUT PG'!N134</f>
        <v>0</v>
      </c>
      <c r="V39" s="150" t="n">
        <f aca="false">'SPEC DET FIXED INPUT PG'!O134</f>
        <v>0</v>
      </c>
      <c r="W39" s="150" t="n">
        <f aca="false">'SPEC DET FIXED INPUT PG'!P134</f>
        <v>0</v>
      </c>
      <c r="X39" s="150" t="n">
        <f aca="false">'SPEC DET FIXED INPUT PG'!Q134</f>
        <v>0</v>
      </c>
      <c r="Y39" s="150" t="n">
        <f aca="false">'SPEC DET FIXED INPUT PG'!R134</f>
        <v>0</v>
      </c>
      <c r="Z39" s="150" t="n">
        <f aca="false">'SPEC DET FIXED INPUT PG'!S134</f>
        <v>0</v>
      </c>
      <c r="AA39" s="150" t="n">
        <f aca="false">'SPEC DET FIXED INPUT PG'!T134</f>
        <v>0</v>
      </c>
      <c r="AB39" s="150" t="n">
        <f aca="false">'SPEC DET FIXED INPUT PG'!U134</f>
        <v>0</v>
      </c>
      <c r="AC39" s="150" t="n">
        <f aca="false">'SPEC DET FIXED INPUT PG'!V134</f>
        <v>0</v>
      </c>
      <c r="AD39" s="150" t="n">
        <f aca="false">'SPEC DET FIXED INPUT PG'!W134</f>
        <v>0</v>
      </c>
      <c r="AE39" s="150" t="n">
        <f aca="false">'SPEC DET FIXED INPUT PG'!X134</f>
        <v>0</v>
      </c>
      <c r="AF39" s="150" t="n">
        <f aca="false">'SPEC DET FIXED INPUT PG'!Y134</f>
        <v>0</v>
      </c>
      <c r="AG39" s="150" t="n">
        <f aca="false">'SPEC DET FIXED INPUT PG'!Z134</f>
        <v>0</v>
      </c>
      <c r="AH39" s="126"/>
      <c r="AI39" s="126"/>
      <c r="AJ39" s="126"/>
      <c r="AK39" s="126"/>
      <c r="AL39" s="126"/>
      <c r="AM39" s="126"/>
      <c r="AN39" s="126"/>
      <c r="AO39" s="126"/>
      <c r="AP39" s="126"/>
      <c r="AQ39" s="126"/>
      <c r="AR39" s="126"/>
      <c r="AS39" s="126"/>
      <c r="AT39" s="126"/>
      <c r="AU39" s="126"/>
      <c r="AV39" s="126"/>
      <c r="AW39" s="126"/>
      <c r="AX39" s="126"/>
      <c r="AY39" s="126"/>
      <c r="AZ39" s="126"/>
      <c r="BA39" s="126"/>
      <c r="BB39" s="126"/>
      <c r="BC39" s="126"/>
      <c r="BD39" s="126"/>
      <c r="BE39" s="126"/>
      <c r="BF39" s="126"/>
      <c r="BG39" s="126"/>
      <c r="BH39" s="126"/>
      <c r="BI39" s="126"/>
      <c r="BJ39" s="126"/>
      <c r="BK39" s="126"/>
      <c r="BL39" s="126"/>
      <c r="BM39" s="126"/>
      <c r="BN39" s="126"/>
      <c r="BO39" s="126"/>
      <c r="BP39" s="126"/>
      <c r="BQ39" s="126"/>
      <c r="BR39" s="126"/>
      <c r="BS39" s="126"/>
      <c r="BT39" s="126"/>
      <c r="BU39" s="126"/>
      <c r="BV39" s="126"/>
      <c r="BW39" s="126"/>
      <c r="BX39" s="126"/>
      <c r="BY39" s="126"/>
      <c r="BZ39" s="126"/>
      <c r="CA39" s="126"/>
      <c r="CB39" s="126"/>
      <c r="CC39" s="126"/>
      <c r="CD39" s="126"/>
      <c r="CE39" s="126"/>
      <c r="CF39" s="126"/>
      <c r="CG39" s="126"/>
      <c r="CH39" s="126"/>
      <c r="CI39" s="126"/>
      <c r="CJ39" s="126"/>
      <c r="CK39" s="126"/>
      <c r="CL39" s="126"/>
      <c r="CM39" s="126"/>
      <c r="CN39" s="126"/>
      <c r="CO39" s="126"/>
      <c r="CP39" s="126"/>
      <c r="CQ39" s="126"/>
      <c r="CR39" s="126"/>
      <c r="CS39" s="126"/>
      <c r="CT39" s="126"/>
      <c r="CU39" s="126"/>
      <c r="CV39" s="126"/>
      <c r="CW39" s="126"/>
      <c r="CX39" s="126"/>
      <c r="CY39" s="126"/>
      <c r="CZ39" s="126"/>
      <c r="DA39" s="126"/>
      <c r="DB39" s="126"/>
      <c r="DC39" s="126"/>
      <c r="DD39" s="126"/>
      <c r="DE39" s="126"/>
      <c r="DF39" s="126"/>
      <c r="DG39" s="126"/>
      <c r="DH39" s="126"/>
      <c r="DI39" s="126"/>
      <c r="DJ39" s="126"/>
      <c r="DK39" s="126"/>
      <c r="DL39" s="126"/>
      <c r="DM39" s="126"/>
      <c r="DN39" s="126"/>
      <c r="DO39" s="126"/>
      <c r="DP39" s="126"/>
      <c r="DQ39" s="126"/>
      <c r="DR39" s="126"/>
      <c r="DS39" s="126"/>
      <c r="DT39" s="126"/>
      <c r="DU39" s="126"/>
      <c r="DV39" s="126"/>
      <c r="DW39" s="126"/>
      <c r="DX39" s="126"/>
      <c r="DY39" s="126"/>
      <c r="DZ39" s="126"/>
      <c r="EA39" s="126"/>
      <c r="EB39" s="126"/>
      <c r="EC39" s="126"/>
      <c r="ED39" s="126"/>
      <c r="EE39" s="126"/>
      <c r="EF39" s="126"/>
      <c r="EG39" s="126"/>
      <c r="EH39" s="126"/>
      <c r="EI39" s="126"/>
      <c r="EJ39" s="126"/>
      <c r="EK39" s="126"/>
      <c r="EL39" s="126"/>
      <c r="EM39" s="126"/>
      <c r="EN39" s="126"/>
      <c r="EO39" s="126"/>
      <c r="EP39" s="126"/>
      <c r="EQ39" s="126"/>
      <c r="ER39" s="126"/>
      <c r="ES39" s="126"/>
      <c r="ET39" s="126"/>
      <c r="EU39" s="126"/>
      <c r="EV39" s="126"/>
      <c r="EW39" s="126"/>
      <c r="EX39" s="126"/>
      <c r="EY39" s="126"/>
      <c r="EZ39" s="126"/>
      <c r="FA39" s="126"/>
      <c r="FB39" s="126"/>
      <c r="FC39" s="126"/>
      <c r="FD39" s="126"/>
      <c r="FE39" s="126"/>
      <c r="FF39" s="126"/>
      <c r="FG39" s="126"/>
      <c r="FH39" s="126"/>
      <c r="FI39" s="126"/>
      <c r="FJ39" s="126"/>
      <c r="FK39" s="126"/>
      <c r="FL39" s="126"/>
      <c r="FM39" s="126"/>
      <c r="FN39" s="126"/>
      <c r="FO39" s="126"/>
      <c r="FP39" s="126"/>
      <c r="FQ39" s="126"/>
      <c r="FR39" s="126"/>
      <c r="FS39" s="126"/>
      <c r="FT39" s="126"/>
      <c r="FU39" s="126"/>
      <c r="FV39" s="126"/>
      <c r="FW39" s="126"/>
      <c r="FX39" s="126"/>
      <c r="FY39" s="126"/>
      <c r="FZ39" s="126"/>
      <c r="GA39" s="126"/>
      <c r="GB39" s="126"/>
      <c r="GC39" s="126"/>
      <c r="GD39" s="126"/>
      <c r="GE39" s="126"/>
      <c r="GF39" s="126"/>
      <c r="GG39" s="126"/>
      <c r="GH39" s="126"/>
      <c r="GI39" s="126"/>
      <c r="GJ39" s="126"/>
      <c r="GK39" s="126"/>
      <c r="GL39" s="126"/>
      <c r="GM39" s="126"/>
      <c r="GN39" s="126"/>
      <c r="GO39" s="126"/>
      <c r="GP39" s="126"/>
      <c r="GQ39" s="126"/>
      <c r="GR39" s="126"/>
      <c r="GS39" s="126"/>
      <c r="GT39" s="126"/>
      <c r="GU39" s="126"/>
      <c r="GV39" s="126"/>
      <c r="GW39" s="126"/>
      <c r="GX39" s="126"/>
      <c r="GY39" s="126"/>
      <c r="GZ39" s="126"/>
      <c r="HA39" s="126"/>
      <c r="HB39" s="126"/>
      <c r="HC39" s="126"/>
      <c r="HD39" s="126"/>
      <c r="HE39" s="126"/>
      <c r="HF39" s="126"/>
      <c r="HG39" s="126"/>
      <c r="HH39" s="126"/>
      <c r="HI39" s="126"/>
      <c r="HJ39" s="126"/>
      <c r="HK39" s="126"/>
      <c r="HL39" s="126"/>
      <c r="HM39" s="126"/>
      <c r="HN39" s="126"/>
      <c r="HO39" s="126"/>
      <c r="HP39" s="126"/>
      <c r="HQ39" s="126"/>
      <c r="HR39" s="126"/>
      <c r="HS39" s="126"/>
      <c r="HT39" s="126"/>
      <c r="HU39" s="126"/>
      <c r="HV39" s="126"/>
      <c r="HW39" s="126"/>
      <c r="HX39" s="126"/>
      <c r="HY39" s="126"/>
      <c r="HZ39" s="126"/>
      <c r="IA39" s="126"/>
      <c r="IB39" s="126"/>
      <c r="IC39" s="126"/>
      <c r="ID39" s="126"/>
      <c r="IE39" s="126"/>
      <c r="IF39" s="126"/>
      <c r="IG39" s="126"/>
      <c r="IH39" s="126"/>
      <c r="II39" s="126"/>
      <c r="IJ39" s="126"/>
      <c r="IK39" s="126"/>
      <c r="IL39" s="126"/>
      <c r="IM39" s="126"/>
      <c r="IN39" s="126"/>
      <c r="IO39" s="126"/>
      <c r="IP39" s="126"/>
      <c r="IQ39" s="126"/>
      <c r="IR39" s="126"/>
      <c r="IS39" s="126"/>
      <c r="IT39" s="126"/>
      <c r="IU39" s="126"/>
      <c r="IV39" s="126"/>
      <c r="IW39" s="126"/>
    </row>
    <row r="40" customFormat="false" ht="9" hidden="false" customHeight="false" outlineLevel="0" collapsed="false">
      <c r="A40" s="95" t="s">
        <v>107</v>
      </c>
      <c r="B40" s="126"/>
      <c r="C40" s="126"/>
      <c r="D40" s="126"/>
      <c r="E40" s="126"/>
      <c r="F40" s="126"/>
      <c r="G40" s="126"/>
      <c r="H40" s="126"/>
      <c r="I40" s="126"/>
      <c r="J40" s="150" t="n">
        <f aca="false">'SPEC DET FIXED INPUT PG'!C135</f>
        <v>4.3778</v>
      </c>
      <c r="K40" s="150" t="n">
        <f aca="false">'SPEC DET FIXED INPUT PG'!D135</f>
        <v>4.3778</v>
      </c>
      <c r="L40" s="150" t="n">
        <f aca="false">'SPEC DET FIXED INPUT PG'!E135</f>
        <v>4.3778</v>
      </c>
      <c r="M40" s="150" t="n">
        <f aca="false">'SPEC DET FIXED INPUT PG'!F135</f>
        <v>3.2469</v>
      </c>
      <c r="N40" s="150" t="n">
        <f aca="false">'SPEC DET FIXED INPUT PG'!G135</f>
        <v>3.2469</v>
      </c>
      <c r="O40" s="150" t="n">
        <f aca="false">'SPEC DET FIXED INPUT PG'!H135</f>
        <v>3.2469</v>
      </c>
      <c r="P40" s="150" t="n">
        <f aca="false">'SPEC DET FIXED INPUT PG'!I135</f>
        <v>3.2469</v>
      </c>
      <c r="Q40" s="150" t="n">
        <f aca="false">'SPEC DET FIXED INPUT PG'!J135</f>
        <v>3.2469</v>
      </c>
      <c r="R40" s="150" t="n">
        <f aca="false">'SPEC DET FIXED INPUT PG'!K135</f>
        <v>3.2469</v>
      </c>
      <c r="S40" s="150" t="n">
        <f aca="false">'SPEC DET FIXED INPUT PG'!L135</f>
        <v>3.2469</v>
      </c>
      <c r="T40" s="150" t="n">
        <f aca="false">'SPEC DET FIXED INPUT PG'!M135</f>
        <v>0</v>
      </c>
      <c r="U40" s="150" t="n">
        <f aca="false">'SPEC DET FIXED INPUT PG'!N135</f>
        <v>0</v>
      </c>
      <c r="V40" s="150" t="n">
        <f aca="false">'SPEC DET FIXED INPUT PG'!O135</f>
        <v>0</v>
      </c>
      <c r="W40" s="150" t="n">
        <f aca="false">'SPEC DET FIXED INPUT PG'!P135</f>
        <v>0</v>
      </c>
      <c r="X40" s="150" t="n">
        <f aca="false">'SPEC DET FIXED INPUT PG'!Q135</f>
        <v>0</v>
      </c>
      <c r="Y40" s="150" t="n">
        <f aca="false">'SPEC DET FIXED INPUT PG'!R135</f>
        <v>0</v>
      </c>
      <c r="Z40" s="150" t="n">
        <f aca="false">'SPEC DET FIXED INPUT PG'!S135</f>
        <v>0</v>
      </c>
      <c r="AA40" s="150" t="n">
        <f aca="false">'SPEC DET FIXED INPUT PG'!T135</f>
        <v>0</v>
      </c>
      <c r="AB40" s="150" t="n">
        <f aca="false">'SPEC DET FIXED INPUT PG'!U135</f>
        <v>0</v>
      </c>
      <c r="AC40" s="150" t="n">
        <f aca="false">'SPEC DET FIXED INPUT PG'!V135</f>
        <v>0</v>
      </c>
      <c r="AD40" s="150" t="n">
        <f aca="false">'SPEC DET FIXED INPUT PG'!W135</f>
        <v>0</v>
      </c>
      <c r="AE40" s="150" t="n">
        <f aca="false">'SPEC DET FIXED INPUT PG'!X135</f>
        <v>0</v>
      </c>
      <c r="AF40" s="150" t="n">
        <f aca="false">'SPEC DET FIXED INPUT PG'!Y135</f>
        <v>0</v>
      </c>
      <c r="AG40" s="150" t="n">
        <f aca="false">'SPEC DET FIXED INPUT PG'!Z135</f>
        <v>0</v>
      </c>
      <c r="AH40" s="126"/>
      <c r="AI40" s="126"/>
      <c r="AJ40" s="126"/>
      <c r="AK40" s="126"/>
      <c r="AL40" s="126"/>
      <c r="AM40" s="126"/>
      <c r="AN40" s="126"/>
      <c r="AO40" s="126"/>
      <c r="AP40" s="126"/>
      <c r="AQ40" s="126"/>
      <c r="AR40" s="126"/>
      <c r="AS40" s="126"/>
      <c r="AT40" s="126"/>
      <c r="AU40" s="126"/>
      <c r="AV40" s="126"/>
      <c r="AW40" s="126"/>
      <c r="AX40" s="126"/>
      <c r="AY40" s="126"/>
      <c r="AZ40" s="126"/>
      <c r="BA40" s="126"/>
      <c r="BB40" s="126"/>
      <c r="BC40" s="126"/>
      <c r="BD40" s="126"/>
      <c r="BE40" s="126"/>
      <c r="BF40" s="126"/>
      <c r="BG40" s="126"/>
      <c r="BH40" s="126"/>
      <c r="BI40" s="126"/>
      <c r="BJ40" s="126"/>
      <c r="BK40" s="126"/>
      <c r="BL40" s="126"/>
      <c r="BM40" s="126"/>
      <c r="BN40" s="126"/>
      <c r="BO40" s="126"/>
      <c r="BP40" s="126"/>
      <c r="BQ40" s="126"/>
      <c r="BR40" s="126"/>
      <c r="BS40" s="126"/>
      <c r="BT40" s="126"/>
      <c r="BU40" s="126"/>
      <c r="BV40" s="126"/>
      <c r="BW40" s="126"/>
      <c r="BX40" s="126"/>
      <c r="BY40" s="126"/>
      <c r="BZ40" s="126"/>
      <c r="CA40" s="126"/>
      <c r="CB40" s="126"/>
      <c r="CC40" s="126"/>
      <c r="CD40" s="126"/>
      <c r="CE40" s="126"/>
      <c r="CF40" s="126"/>
      <c r="CG40" s="126"/>
      <c r="CH40" s="126"/>
      <c r="CI40" s="126"/>
      <c r="CJ40" s="126"/>
      <c r="CK40" s="126"/>
      <c r="CL40" s="126"/>
      <c r="CM40" s="126"/>
      <c r="CN40" s="126"/>
      <c r="CO40" s="126"/>
      <c r="CP40" s="126"/>
      <c r="CQ40" s="126"/>
      <c r="CR40" s="126"/>
      <c r="CS40" s="126"/>
      <c r="CT40" s="126"/>
      <c r="CU40" s="126"/>
      <c r="CV40" s="126"/>
      <c r="CW40" s="126"/>
      <c r="CX40" s="126"/>
      <c r="CY40" s="126"/>
      <c r="CZ40" s="126"/>
      <c r="DA40" s="126"/>
      <c r="DB40" s="126"/>
      <c r="DC40" s="126"/>
      <c r="DD40" s="126"/>
      <c r="DE40" s="126"/>
      <c r="DF40" s="126"/>
      <c r="DG40" s="126"/>
      <c r="DH40" s="126"/>
      <c r="DI40" s="126"/>
      <c r="DJ40" s="126"/>
      <c r="DK40" s="126"/>
      <c r="DL40" s="126"/>
      <c r="DM40" s="126"/>
      <c r="DN40" s="126"/>
      <c r="DO40" s="126"/>
      <c r="DP40" s="126"/>
      <c r="DQ40" s="126"/>
      <c r="DR40" s="126"/>
      <c r="DS40" s="126"/>
      <c r="DT40" s="126"/>
      <c r="DU40" s="126"/>
      <c r="DV40" s="126"/>
      <c r="DW40" s="126"/>
      <c r="DX40" s="126"/>
      <c r="DY40" s="126"/>
      <c r="DZ40" s="126"/>
      <c r="EA40" s="126"/>
      <c r="EB40" s="126"/>
      <c r="EC40" s="126"/>
      <c r="ED40" s="126"/>
      <c r="EE40" s="126"/>
      <c r="EF40" s="126"/>
      <c r="EG40" s="126"/>
      <c r="EH40" s="126"/>
      <c r="EI40" s="126"/>
      <c r="EJ40" s="126"/>
      <c r="EK40" s="126"/>
      <c r="EL40" s="126"/>
      <c r="EM40" s="126"/>
      <c r="EN40" s="126"/>
      <c r="EO40" s="126"/>
      <c r="EP40" s="126"/>
      <c r="EQ40" s="126"/>
      <c r="ER40" s="126"/>
      <c r="ES40" s="126"/>
      <c r="ET40" s="126"/>
      <c r="EU40" s="126"/>
      <c r="EV40" s="126"/>
      <c r="EW40" s="126"/>
      <c r="EX40" s="126"/>
      <c r="EY40" s="126"/>
      <c r="EZ40" s="126"/>
      <c r="FA40" s="126"/>
      <c r="FB40" s="126"/>
      <c r="FC40" s="126"/>
      <c r="FD40" s="126"/>
      <c r="FE40" s="126"/>
      <c r="FF40" s="126"/>
      <c r="FG40" s="126"/>
      <c r="FH40" s="126"/>
      <c r="FI40" s="126"/>
      <c r="FJ40" s="126"/>
      <c r="FK40" s="126"/>
      <c r="FL40" s="126"/>
      <c r="FM40" s="126"/>
      <c r="FN40" s="126"/>
      <c r="FO40" s="126"/>
      <c r="FP40" s="126"/>
      <c r="FQ40" s="126"/>
      <c r="FR40" s="126"/>
      <c r="FS40" s="126"/>
      <c r="FT40" s="126"/>
      <c r="FU40" s="126"/>
      <c r="FV40" s="126"/>
      <c r="FW40" s="126"/>
      <c r="FX40" s="126"/>
      <c r="FY40" s="126"/>
      <c r="FZ40" s="126"/>
      <c r="GA40" s="126"/>
      <c r="GB40" s="126"/>
      <c r="GC40" s="126"/>
      <c r="GD40" s="126"/>
      <c r="GE40" s="126"/>
      <c r="GF40" s="126"/>
      <c r="GG40" s="126"/>
      <c r="GH40" s="126"/>
      <c r="GI40" s="126"/>
      <c r="GJ40" s="126"/>
      <c r="GK40" s="126"/>
      <c r="GL40" s="126"/>
      <c r="GM40" s="126"/>
      <c r="GN40" s="126"/>
      <c r="GO40" s="126"/>
      <c r="GP40" s="126"/>
      <c r="GQ40" s="126"/>
      <c r="GR40" s="126"/>
      <c r="GS40" s="126"/>
      <c r="GT40" s="126"/>
      <c r="GU40" s="126"/>
      <c r="GV40" s="126"/>
      <c r="GW40" s="126"/>
      <c r="GX40" s="126"/>
      <c r="GY40" s="126"/>
      <c r="GZ40" s="126"/>
      <c r="HA40" s="126"/>
      <c r="HB40" s="126"/>
      <c r="HC40" s="126"/>
      <c r="HD40" s="126"/>
      <c r="HE40" s="126"/>
      <c r="HF40" s="126"/>
      <c r="HG40" s="126"/>
      <c r="HH40" s="126"/>
      <c r="HI40" s="126"/>
      <c r="HJ40" s="126"/>
      <c r="HK40" s="126"/>
      <c r="HL40" s="126"/>
      <c r="HM40" s="126"/>
      <c r="HN40" s="126"/>
      <c r="HO40" s="126"/>
      <c r="HP40" s="126"/>
      <c r="HQ40" s="126"/>
      <c r="HR40" s="126"/>
      <c r="HS40" s="126"/>
      <c r="HT40" s="126"/>
      <c r="HU40" s="126"/>
      <c r="HV40" s="126"/>
      <c r="HW40" s="126"/>
      <c r="HX40" s="126"/>
      <c r="HY40" s="126"/>
      <c r="HZ40" s="126"/>
      <c r="IA40" s="126"/>
      <c r="IB40" s="126"/>
      <c r="IC40" s="126"/>
      <c r="ID40" s="126"/>
      <c r="IE40" s="126"/>
      <c r="IF40" s="126"/>
      <c r="IG40" s="126"/>
      <c r="IH40" s="126"/>
      <c r="II40" s="126"/>
      <c r="IJ40" s="126"/>
      <c r="IK40" s="126"/>
      <c r="IL40" s="126"/>
      <c r="IM40" s="126"/>
      <c r="IN40" s="126"/>
      <c r="IO40" s="126"/>
      <c r="IP40" s="126"/>
      <c r="IQ40" s="126"/>
      <c r="IR40" s="126"/>
      <c r="IS40" s="126"/>
      <c r="IT40" s="126"/>
      <c r="IU40" s="126"/>
      <c r="IV40" s="126"/>
      <c r="IW40" s="126"/>
    </row>
    <row r="41" customFormat="false" ht="9" hidden="false" customHeight="false" outlineLevel="0" collapsed="false">
      <c r="A41" s="95"/>
      <c r="B41" s="126"/>
      <c r="C41" s="126"/>
      <c r="D41" s="126"/>
      <c r="E41" s="126"/>
      <c r="F41" s="126"/>
      <c r="G41" s="126"/>
      <c r="H41" s="126"/>
      <c r="I41" s="126"/>
      <c r="J41" s="126"/>
      <c r="K41" s="126"/>
      <c r="L41" s="126"/>
      <c r="M41" s="126"/>
      <c r="N41" s="126"/>
      <c r="O41" s="126"/>
      <c r="P41" s="126"/>
      <c r="Q41" s="126"/>
      <c r="R41" s="126"/>
      <c r="S41" s="126"/>
      <c r="T41" s="126"/>
      <c r="U41" s="126"/>
      <c r="V41" s="126"/>
      <c r="W41" s="126"/>
      <c r="X41" s="126"/>
      <c r="Y41" s="126"/>
      <c r="Z41" s="126"/>
      <c r="AA41" s="126"/>
      <c r="AB41" s="126"/>
      <c r="AC41" s="126"/>
      <c r="AD41" s="126"/>
      <c r="AE41" s="126"/>
      <c r="AF41" s="126"/>
      <c r="AG41" s="126"/>
      <c r="AH41" s="126"/>
      <c r="AI41" s="126"/>
      <c r="AJ41" s="126"/>
      <c r="AK41" s="126"/>
      <c r="AL41" s="126"/>
      <c r="AM41" s="126"/>
      <c r="AN41" s="126"/>
      <c r="AO41" s="126"/>
      <c r="AP41" s="126"/>
      <c r="AQ41" s="126"/>
      <c r="AR41" s="126"/>
      <c r="AS41" s="126"/>
      <c r="AT41" s="126"/>
      <c r="AU41" s="126"/>
      <c r="AV41" s="126"/>
      <c r="AW41" s="126"/>
      <c r="AX41" s="126"/>
      <c r="AY41" s="126"/>
      <c r="AZ41" s="126"/>
      <c r="BA41" s="126"/>
      <c r="BB41" s="126"/>
      <c r="BC41" s="126"/>
      <c r="BD41" s="126"/>
      <c r="BE41" s="126"/>
      <c r="BF41" s="126"/>
      <c r="BG41" s="126"/>
      <c r="BH41" s="126"/>
      <c r="BI41" s="126"/>
      <c r="BJ41" s="126"/>
      <c r="BK41" s="126"/>
      <c r="BL41" s="126"/>
      <c r="BM41" s="126"/>
      <c r="BN41" s="126"/>
      <c r="BO41" s="126"/>
      <c r="BP41" s="126"/>
      <c r="BQ41" s="126"/>
      <c r="BR41" s="126"/>
      <c r="BS41" s="126"/>
      <c r="BT41" s="126"/>
      <c r="BU41" s="126"/>
      <c r="BV41" s="126"/>
      <c r="BW41" s="126"/>
      <c r="BX41" s="126"/>
      <c r="BY41" s="126"/>
      <c r="BZ41" s="126"/>
      <c r="CA41" s="126"/>
      <c r="CB41" s="126"/>
      <c r="CC41" s="126"/>
      <c r="CD41" s="126"/>
      <c r="CE41" s="126"/>
      <c r="CF41" s="126"/>
      <c r="CG41" s="126"/>
      <c r="CH41" s="126"/>
      <c r="CI41" s="126"/>
      <c r="CJ41" s="126"/>
      <c r="CK41" s="126"/>
      <c r="CL41" s="126"/>
      <c r="CM41" s="126"/>
      <c r="CN41" s="126"/>
      <c r="CO41" s="126"/>
      <c r="CP41" s="126"/>
      <c r="CQ41" s="126"/>
      <c r="CR41" s="126"/>
      <c r="CS41" s="126"/>
      <c r="CT41" s="126"/>
      <c r="CU41" s="126"/>
      <c r="CV41" s="126"/>
      <c r="CW41" s="126"/>
      <c r="CX41" s="126"/>
      <c r="CY41" s="126"/>
      <c r="CZ41" s="126"/>
      <c r="DA41" s="126"/>
      <c r="DB41" s="126"/>
      <c r="DC41" s="126"/>
      <c r="DD41" s="126"/>
      <c r="DE41" s="126"/>
      <c r="DF41" s="126"/>
      <c r="DG41" s="126"/>
      <c r="DH41" s="126"/>
      <c r="DI41" s="126"/>
      <c r="DJ41" s="126"/>
      <c r="DK41" s="126"/>
      <c r="DL41" s="126"/>
      <c r="DM41" s="126"/>
      <c r="DN41" s="126"/>
      <c r="DO41" s="126"/>
      <c r="DP41" s="126"/>
      <c r="DQ41" s="126"/>
      <c r="DR41" s="126"/>
      <c r="DS41" s="126"/>
      <c r="DT41" s="126"/>
      <c r="DU41" s="126"/>
      <c r="DV41" s="126"/>
      <c r="DW41" s="126"/>
      <c r="DX41" s="126"/>
      <c r="DY41" s="126"/>
      <c r="DZ41" s="126"/>
      <c r="EA41" s="126"/>
      <c r="EB41" s="126"/>
      <c r="EC41" s="126"/>
      <c r="ED41" s="126"/>
      <c r="EE41" s="126"/>
      <c r="EF41" s="126"/>
      <c r="EG41" s="126"/>
      <c r="EH41" s="126"/>
      <c r="EI41" s="126"/>
      <c r="EJ41" s="126"/>
      <c r="EK41" s="126"/>
      <c r="EL41" s="126"/>
      <c r="EM41" s="126"/>
      <c r="EN41" s="126"/>
      <c r="EO41" s="126"/>
      <c r="EP41" s="126"/>
      <c r="EQ41" s="126"/>
      <c r="ER41" s="126"/>
      <c r="ES41" s="126"/>
      <c r="ET41" s="126"/>
      <c r="EU41" s="126"/>
      <c r="EV41" s="126"/>
      <c r="EW41" s="126"/>
      <c r="EX41" s="126"/>
      <c r="EY41" s="126"/>
      <c r="EZ41" s="126"/>
      <c r="FA41" s="126"/>
      <c r="FB41" s="126"/>
      <c r="FC41" s="126"/>
      <c r="FD41" s="126"/>
      <c r="FE41" s="126"/>
      <c r="FF41" s="126"/>
      <c r="FG41" s="126"/>
      <c r="FH41" s="126"/>
      <c r="FI41" s="126"/>
      <c r="FJ41" s="126"/>
      <c r="FK41" s="126"/>
      <c r="FL41" s="126"/>
      <c r="FM41" s="126"/>
      <c r="FN41" s="126"/>
      <c r="FO41" s="126"/>
      <c r="FP41" s="126"/>
      <c r="FQ41" s="126"/>
      <c r="FR41" s="126"/>
      <c r="FS41" s="126"/>
      <c r="FT41" s="126"/>
      <c r="FU41" s="126"/>
      <c r="FV41" s="126"/>
      <c r="FW41" s="126"/>
      <c r="FX41" s="126"/>
      <c r="FY41" s="126"/>
      <c r="FZ41" s="126"/>
      <c r="GA41" s="126"/>
      <c r="GB41" s="126"/>
      <c r="GC41" s="126"/>
      <c r="GD41" s="126"/>
      <c r="GE41" s="126"/>
      <c r="GF41" s="126"/>
      <c r="GG41" s="126"/>
      <c r="GH41" s="126"/>
      <c r="GI41" s="126"/>
      <c r="GJ41" s="126"/>
      <c r="GK41" s="126"/>
      <c r="GL41" s="126"/>
      <c r="GM41" s="126"/>
      <c r="GN41" s="126"/>
      <c r="GO41" s="126"/>
      <c r="GP41" s="126"/>
      <c r="GQ41" s="126"/>
      <c r="GR41" s="126"/>
      <c r="GS41" s="126"/>
      <c r="GT41" s="126"/>
      <c r="GU41" s="126"/>
      <c r="GV41" s="126"/>
      <c r="GW41" s="126"/>
      <c r="GX41" s="126"/>
      <c r="GY41" s="126"/>
      <c r="GZ41" s="126"/>
      <c r="HA41" s="126"/>
      <c r="HB41" s="126"/>
      <c r="HC41" s="126"/>
      <c r="HD41" s="126"/>
      <c r="HE41" s="126"/>
      <c r="HF41" s="126"/>
      <c r="HG41" s="126"/>
      <c r="HH41" s="126"/>
      <c r="HI41" s="126"/>
      <c r="HJ41" s="126"/>
      <c r="HK41" s="126"/>
      <c r="HL41" s="126"/>
      <c r="HM41" s="126"/>
      <c r="HN41" s="126"/>
      <c r="HO41" s="126"/>
      <c r="HP41" s="126"/>
      <c r="HQ41" s="126"/>
      <c r="HR41" s="126"/>
      <c r="HS41" s="126"/>
      <c r="HT41" s="126"/>
      <c r="HU41" s="126"/>
      <c r="HV41" s="126"/>
      <c r="HW41" s="126"/>
      <c r="HX41" s="126"/>
      <c r="HY41" s="126"/>
      <c r="HZ41" s="126"/>
      <c r="IA41" s="126"/>
      <c r="IB41" s="126"/>
      <c r="IC41" s="126"/>
      <c r="ID41" s="126"/>
      <c r="IE41" s="126"/>
      <c r="IF41" s="126"/>
      <c r="IG41" s="126"/>
      <c r="IH41" s="126"/>
      <c r="II41" s="126"/>
      <c r="IJ41" s="126"/>
      <c r="IK41" s="126"/>
      <c r="IL41" s="126"/>
      <c r="IM41" s="126"/>
      <c r="IN41" s="126"/>
      <c r="IO41" s="126"/>
      <c r="IP41" s="126"/>
      <c r="IQ41" s="126"/>
      <c r="IR41" s="126"/>
      <c r="IS41" s="126"/>
      <c r="IT41" s="126"/>
      <c r="IU41" s="126"/>
      <c r="IV41" s="126"/>
      <c r="IW41" s="126"/>
    </row>
    <row r="42" customFormat="false" ht="9" hidden="false" customHeight="false" outlineLevel="0" collapsed="false">
      <c r="A42" s="95"/>
      <c r="B42" s="126"/>
      <c r="C42" s="126"/>
      <c r="D42" s="126"/>
      <c r="E42" s="126"/>
      <c r="F42" s="126"/>
      <c r="G42" s="126"/>
      <c r="H42" s="126"/>
      <c r="I42" s="126"/>
      <c r="J42" s="126"/>
      <c r="K42" s="126"/>
      <c r="L42" s="126"/>
      <c r="M42" s="126"/>
      <c r="N42" s="126"/>
      <c r="O42" s="126"/>
      <c r="P42" s="126"/>
      <c r="Q42" s="126"/>
      <c r="R42" s="126"/>
      <c r="S42" s="126"/>
      <c r="T42" s="126"/>
      <c r="U42" s="126"/>
      <c r="V42" s="126"/>
      <c r="W42" s="126"/>
      <c r="X42" s="126"/>
      <c r="Y42" s="126"/>
      <c r="Z42" s="126"/>
      <c r="AA42" s="126"/>
      <c r="AB42" s="126"/>
      <c r="AC42" s="126"/>
      <c r="AD42" s="126"/>
      <c r="AE42" s="126"/>
      <c r="AF42" s="126"/>
      <c r="AG42" s="126"/>
      <c r="AH42" s="126"/>
      <c r="AI42" s="126"/>
      <c r="AJ42" s="126"/>
      <c r="AK42" s="126"/>
      <c r="AL42" s="126"/>
      <c r="AM42" s="126"/>
      <c r="AN42" s="126"/>
      <c r="AO42" s="126"/>
      <c r="AP42" s="126"/>
      <c r="AQ42" s="126"/>
      <c r="AR42" s="126"/>
      <c r="AS42" s="126"/>
      <c r="AT42" s="126"/>
      <c r="AU42" s="126"/>
      <c r="AV42" s="126"/>
      <c r="AW42" s="126"/>
      <c r="AX42" s="126"/>
      <c r="AY42" s="126"/>
      <c r="AZ42" s="126"/>
      <c r="BA42" s="126"/>
      <c r="BB42" s="126"/>
      <c r="BC42" s="126"/>
      <c r="BD42" s="126"/>
      <c r="BE42" s="126"/>
      <c r="BF42" s="126"/>
      <c r="BG42" s="126"/>
      <c r="BH42" s="126"/>
      <c r="BI42" s="126"/>
      <c r="BJ42" s="126"/>
      <c r="BK42" s="126"/>
      <c r="BL42" s="126"/>
      <c r="BM42" s="126"/>
      <c r="BN42" s="126"/>
      <c r="BO42" s="126"/>
      <c r="BP42" s="126"/>
      <c r="BQ42" s="126"/>
      <c r="BR42" s="126"/>
      <c r="BS42" s="126"/>
      <c r="BT42" s="126"/>
      <c r="BU42" s="126"/>
      <c r="BV42" s="126"/>
      <c r="BW42" s="126"/>
      <c r="BX42" s="126"/>
      <c r="BY42" s="126"/>
      <c r="BZ42" s="126"/>
      <c r="CA42" s="126"/>
      <c r="CB42" s="126"/>
      <c r="CC42" s="126"/>
      <c r="CD42" s="126"/>
      <c r="CE42" s="126"/>
      <c r="CF42" s="126"/>
      <c r="CG42" s="126"/>
      <c r="CH42" s="126"/>
      <c r="CI42" s="126"/>
      <c r="CJ42" s="126"/>
      <c r="CK42" s="126"/>
      <c r="CL42" s="126"/>
      <c r="CM42" s="126"/>
      <c r="CN42" s="126"/>
      <c r="CO42" s="126"/>
      <c r="CP42" s="126"/>
      <c r="CQ42" s="126"/>
      <c r="CR42" s="126"/>
      <c r="CS42" s="126"/>
      <c r="CT42" s="126"/>
      <c r="CU42" s="126"/>
      <c r="CV42" s="126"/>
      <c r="CW42" s="126"/>
      <c r="CX42" s="126"/>
      <c r="CY42" s="126"/>
      <c r="CZ42" s="126"/>
      <c r="DA42" s="126"/>
      <c r="DB42" s="126"/>
      <c r="DC42" s="126"/>
      <c r="DD42" s="126"/>
      <c r="DE42" s="126"/>
      <c r="DF42" s="126"/>
      <c r="DG42" s="126"/>
      <c r="DH42" s="126"/>
      <c r="DI42" s="126"/>
      <c r="DJ42" s="126"/>
      <c r="DK42" s="126"/>
      <c r="DL42" s="126"/>
      <c r="DM42" s="126"/>
      <c r="DN42" s="126"/>
      <c r="DO42" s="126"/>
      <c r="DP42" s="126"/>
      <c r="DQ42" s="126"/>
      <c r="DR42" s="126"/>
      <c r="DS42" s="126"/>
      <c r="DT42" s="126"/>
      <c r="DU42" s="126"/>
      <c r="DV42" s="126"/>
      <c r="DW42" s="126"/>
      <c r="DX42" s="126"/>
      <c r="DY42" s="126"/>
      <c r="DZ42" s="126"/>
      <c r="EA42" s="126"/>
      <c r="EB42" s="126"/>
      <c r="EC42" s="126"/>
      <c r="ED42" s="126"/>
      <c r="EE42" s="126"/>
      <c r="EF42" s="126"/>
      <c r="EG42" s="126"/>
      <c r="EH42" s="126"/>
      <c r="EI42" s="126"/>
      <c r="EJ42" s="126"/>
      <c r="EK42" s="126"/>
      <c r="EL42" s="126"/>
      <c r="EM42" s="126"/>
      <c r="EN42" s="126"/>
      <c r="EO42" s="126"/>
      <c r="EP42" s="126"/>
      <c r="EQ42" s="126"/>
      <c r="ER42" s="126"/>
      <c r="ES42" s="126"/>
      <c r="ET42" s="126"/>
      <c r="EU42" s="126"/>
      <c r="EV42" s="126"/>
      <c r="EW42" s="126"/>
      <c r="EX42" s="126"/>
      <c r="EY42" s="126"/>
      <c r="EZ42" s="126"/>
      <c r="FA42" s="126"/>
      <c r="FB42" s="126"/>
      <c r="FC42" s="126"/>
      <c r="FD42" s="126"/>
      <c r="FE42" s="126"/>
      <c r="FF42" s="126"/>
      <c r="FG42" s="126"/>
      <c r="FH42" s="126"/>
      <c r="FI42" s="126"/>
      <c r="FJ42" s="126"/>
      <c r="FK42" s="126"/>
      <c r="FL42" s="126"/>
      <c r="FM42" s="126"/>
      <c r="FN42" s="126"/>
      <c r="FO42" s="126"/>
      <c r="FP42" s="126"/>
      <c r="FQ42" s="126"/>
      <c r="FR42" s="126"/>
      <c r="FS42" s="126"/>
      <c r="FT42" s="126"/>
      <c r="FU42" s="126"/>
      <c r="FV42" s="126"/>
      <c r="FW42" s="126"/>
      <c r="FX42" s="126"/>
      <c r="FY42" s="126"/>
      <c r="FZ42" s="126"/>
      <c r="GA42" s="126"/>
      <c r="GB42" s="126"/>
      <c r="GC42" s="126"/>
      <c r="GD42" s="126"/>
      <c r="GE42" s="126"/>
      <c r="GF42" s="126"/>
      <c r="GG42" s="126"/>
      <c r="GH42" s="126"/>
      <c r="GI42" s="126"/>
      <c r="GJ42" s="126"/>
      <c r="GK42" s="126"/>
      <c r="GL42" s="126"/>
      <c r="GM42" s="126"/>
      <c r="GN42" s="126"/>
      <c r="GO42" s="126"/>
      <c r="GP42" s="126"/>
      <c r="GQ42" s="126"/>
      <c r="GR42" s="126"/>
      <c r="GS42" s="126"/>
      <c r="GT42" s="126"/>
      <c r="GU42" s="126"/>
      <c r="GV42" s="126"/>
      <c r="GW42" s="126"/>
      <c r="GX42" s="126"/>
      <c r="GY42" s="126"/>
      <c r="GZ42" s="126"/>
      <c r="HA42" s="126"/>
      <c r="HB42" s="126"/>
      <c r="HC42" s="126"/>
      <c r="HD42" s="126"/>
      <c r="HE42" s="126"/>
      <c r="HF42" s="126"/>
      <c r="HG42" s="126"/>
      <c r="HH42" s="126"/>
      <c r="HI42" s="126"/>
      <c r="HJ42" s="126"/>
      <c r="HK42" s="126"/>
      <c r="HL42" s="126"/>
      <c r="HM42" s="126"/>
      <c r="HN42" s="126"/>
      <c r="HO42" s="126"/>
      <c r="HP42" s="126"/>
      <c r="HQ42" s="126"/>
      <c r="HR42" s="126"/>
      <c r="HS42" s="126"/>
      <c r="HT42" s="126"/>
      <c r="HU42" s="126"/>
      <c r="HV42" s="126"/>
      <c r="HW42" s="126"/>
      <c r="HX42" s="126"/>
      <c r="HY42" s="126"/>
      <c r="HZ42" s="126"/>
      <c r="IA42" s="126"/>
      <c r="IB42" s="126"/>
      <c r="IC42" s="126"/>
      <c r="ID42" s="126"/>
      <c r="IE42" s="126"/>
      <c r="IF42" s="126"/>
      <c r="IG42" s="126"/>
      <c r="IH42" s="126"/>
      <c r="II42" s="126"/>
      <c r="IJ42" s="126"/>
      <c r="IK42" s="126"/>
      <c r="IL42" s="126"/>
      <c r="IM42" s="126"/>
      <c r="IN42" s="126"/>
      <c r="IO42" s="126"/>
      <c r="IP42" s="126"/>
      <c r="IQ42" s="126"/>
      <c r="IR42" s="126"/>
      <c r="IS42" s="126"/>
      <c r="IT42" s="126"/>
      <c r="IU42" s="126"/>
      <c r="IV42" s="126"/>
      <c r="IW42" s="126"/>
    </row>
    <row r="43" customFormat="false" ht="9" hidden="false" customHeight="false" outlineLevel="0" collapsed="false">
      <c r="A43" s="149" t="s">
        <v>112</v>
      </c>
      <c r="B43" s="137"/>
      <c r="D43" s="132"/>
      <c r="E43" s="132"/>
      <c r="F43" s="132"/>
      <c r="G43" s="132"/>
      <c r="H43" s="132"/>
      <c r="I43" s="128"/>
      <c r="J43" s="128" t="n">
        <f aca="false">J31</f>
        <v>37257</v>
      </c>
      <c r="K43" s="128" t="n">
        <f aca="false">K31</f>
        <v>37288</v>
      </c>
      <c r="L43" s="128" t="n">
        <f aca="false">L31</f>
        <v>37316</v>
      </c>
      <c r="M43" s="128" t="n">
        <f aca="false">M31</f>
        <v>37347</v>
      </c>
      <c r="N43" s="128" t="n">
        <f aca="false">N31</f>
        <v>37377</v>
      </c>
      <c r="O43" s="128" t="n">
        <f aca="false">O31</f>
        <v>37408</v>
      </c>
      <c r="P43" s="128" t="n">
        <f aca="false">P31</f>
        <v>37438</v>
      </c>
      <c r="Q43" s="128" t="n">
        <f aca="false">Q31</f>
        <v>37469</v>
      </c>
      <c r="R43" s="128" t="n">
        <f aca="false">R31</f>
        <v>37500</v>
      </c>
      <c r="S43" s="128" t="n">
        <f aca="false">S31</f>
        <v>37530</v>
      </c>
      <c r="T43" s="128" t="n">
        <f aca="false">T31</f>
        <v>37561</v>
      </c>
      <c r="U43" s="128" t="n">
        <f aca="false">U31</f>
        <v>37591</v>
      </c>
      <c r="V43" s="128" t="n">
        <f aca="false">V31</f>
        <v>37622</v>
      </c>
      <c r="W43" s="128" t="n">
        <f aca="false">W31</f>
        <v>37653</v>
      </c>
      <c r="X43" s="128" t="n">
        <f aca="false">X31</f>
        <v>37681</v>
      </c>
      <c r="Y43" s="128" t="n">
        <f aca="false">Y31</f>
        <v>37712</v>
      </c>
      <c r="Z43" s="128" t="n">
        <f aca="false">Z31</f>
        <v>37742</v>
      </c>
      <c r="AA43" s="128" t="n">
        <f aca="false">AA31</f>
        <v>37773</v>
      </c>
      <c r="AB43" s="128" t="n">
        <f aca="false">AB31</f>
        <v>37803</v>
      </c>
      <c r="AC43" s="128" t="n">
        <f aca="false">AC31</f>
        <v>37834</v>
      </c>
      <c r="AD43" s="128" t="n">
        <f aca="false">AD31</f>
        <v>37865</v>
      </c>
      <c r="AE43" s="128" t="n">
        <f aca="false">AE31</f>
        <v>37895</v>
      </c>
      <c r="AF43" s="128" t="n">
        <f aca="false">AF31</f>
        <v>37926</v>
      </c>
      <c r="AG43" s="128" t="n">
        <f aca="false">AG31</f>
        <v>37956</v>
      </c>
      <c r="AH43" s="129" t="s">
        <v>87</v>
      </c>
      <c r="AI43" s="139"/>
      <c r="AJ43" s="139"/>
      <c r="AK43" s="139"/>
      <c r="AL43" s="139"/>
      <c r="AM43" s="139"/>
    </row>
    <row r="44" customFormat="false" ht="9" hidden="false" customHeight="false" outlineLevel="0" collapsed="false">
      <c r="A44" s="130" t="s">
        <v>93</v>
      </c>
      <c r="B44" s="130"/>
      <c r="C44" s="130"/>
      <c r="D44" s="135"/>
      <c r="E44" s="135"/>
      <c r="F44" s="135"/>
      <c r="G44" s="135"/>
      <c r="H44" s="135"/>
      <c r="I44" s="135"/>
      <c r="J44" s="135" t="n">
        <f aca="false">'SPEC DET FIXED INPUT PG'!C10</f>
        <v>0</v>
      </c>
      <c r="K44" s="135" t="n">
        <f aca="false">'SPEC DET FIXED INPUT PG'!D10</f>
        <v>0</v>
      </c>
      <c r="L44" s="135" t="n">
        <f aca="false">'SPEC DET FIXED INPUT PG'!E10</f>
        <v>0</v>
      </c>
      <c r="M44" s="135" t="n">
        <f aca="false">'SPEC DET FIXED INPUT PG'!F10</f>
        <v>0</v>
      </c>
      <c r="N44" s="135" t="n">
        <f aca="false">'SPEC DET FIXED INPUT PG'!G10</f>
        <v>0</v>
      </c>
      <c r="O44" s="135" t="n">
        <f aca="false">'SPEC DET FIXED INPUT PG'!H10</f>
        <v>0</v>
      </c>
      <c r="P44" s="135" t="n">
        <f aca="false">'SPEC DET FIXED INPUT PG'!I10</f>
        <v>0</v>
      </c>
      <c r="Q44" s="135" t="n">
        <f aca="false">'SPEC DET FIXED INPUT PG'!J10</f>
        <v>0</v>
      </c>
      <c r="R44" s="135" t="n">
        <f aca="false">'SPEC DET FIXED INPUT PG'!K10</f>
        <v>0</v>
      </c>
      <c r="S44" s="135" t="n">
        <f aca="false">'SPEC DET FIXED INPUT PG'!L10</f>
        <v>0</v>
      </c>
      <c r="T44" s="135" t="n">
        <f aca="false">'SPEC DET FIXED INPUT PG'!M10</f>
        <v>0</v>
      </c>
      <c r="U44" s="135" t="n">
        <f aca="false">'SPEC DET FIXED INPUT PG'!N10</f>
        <v>0</v>
      </c>
      <c r="V44" s="135" t="n">
        <f aca="false">'SPEC DET FIXED INPUT PG'!O10</f>
        <v>0</v>
      </c>
      <c r="W44" s="135" t="n">
        <f aca="false">'SPEC DET FIXED INPUT PG'!P10</f>
        <v>0</v>
      </c>
      <c r="X44" s="135" t="n">
        <f aca="false">'SPEC DET FIXED INPUT PG'!Q10</f>
        <v>0</v>
      </c>
      <c r="Y44" s="135" t="n">
        <f aca="false">'SPEC DET FIXED INPUT PG'!R10</f>
        <v>0</v>
      </c>
      <c r="Z44" s="135" t="n">
        <f aca="false">'SPEC DET FIXED INPUT PG'!S10</f>
        <v>0</v>
      </c>
      <c r="AA44" s="135" t="n">
        <f aca="false">'SPEC DET FIXED INPUT PG'!T10</f>
        <v>0</v>
      </c>
      <c r="AB44" s="135" t="n">
        <f aca="false">'SPEC DET FIXED INPUT PG'!U10</f>
        <v>0</v>
      </c>
      <c r="AC44" s="135" t="n">
        <f aca="false">'SPEC DET FIXED INPUT PG'!V10</f>
        <v>0</v>
      </c>
      <c r="AD44" s="135" t="n">
        <f aca="false">'SPEC DET FIXED INPUT PG'!W10</f>
        <v>0</v>
      </c>
      <c r="AE44" s="135" t="n">
        <f aca="false">'SPEC DET FIXED INPUT PG'!X10</f>
        <v>0</v>
      </c>
      <c r="AF44" s="135" t="n">
        <f aca="false">'SPEC DET FIXED INPUT PG'!Y10</f>
        <v>0</v>
      </c>
      <c r="AG44" s="135" t="n">
        <f aca="false">'SPEC DET FIXED INPUT PG'!Z10</f>
        <v>0</v>
      </c>
      <c r="AH44" s="136"/>
      <c r="AI44" s="136"/>
      <c r="AJ44" s="136"/>
      <c r="AK44" s="136"/>
      <c r="AL44" s="136"/>
      <c r="AM44" s="136"/>
      <c r="AN44" s="137"/>
      <c r="AO44" s="137"/>
      <c r="AP44" s="137"/>
      <c r="AQ44" s="137"/>
      <c r="AR44" s="137"/>
      <c r="AS44" s="137"/>
      <c r="AT44" s="137"/>
      <c r="AU44" s="137"/>
      <c r="AV44" s="137"/>
      <c r="AW44" s="137"/>
      <c r="AX44" s="137"/>
      <c r="AY44" s="137"/>
      <c r="AZ44" s="137"/>
      <c r="BA44" s="137"/>
      <c r="BB44" s="137"/>
      <c r="BC44" s="137"/>
      <c r="BD44" s="137"/>
      <c r="BE44" s="137"/>
      <c r="BF44" s="137"/>
      <c r="BG44" s="137"/>
      <c r="BH44" s="137"/>
      <c r="BI44" s="137"/>
      <c r="BJ44" s="137"/>
      <c r="BK44" s="137"/>
      <c r="BL44" s="137"/>
      <c r="BM44" s="137"/>
      <c r="BN44" s="137"/>
      <c r="BO44" s="137"/>
      <c r="BP44" s="137"/>
      <c r="BQ44" s="137"/>
      <c r="BR44" s="137"/>
      <c r="BS44" s="137"/>
      <c r="BT44" s="137"/>
      <c r="BU44" s="137"/>
      <c r="BV44" s="137"/>
      <c r="BW44" s="137"/>
      <c r="BX44" s="137"/>
      <c r="BY44" s="137"/>
      <c r="BZ44" s="137"/>
      <c r="CA44" s="137"/>
      <c r="CB44" s="137"/>
      <c r="CC44" s="137"/>
      <c r="CD44" s="137"/>
      <c r="CE44" s="137"/>
      <c r="CF44" s="137"/>
      <c r="CG44" s="137"/>
      <c r="CH44" s="137"/>
      <c r="CI44" s="137"/>
      <c r="CJ44" s="137"/>
      <c r="CK44" s="137"/>
      <c r="CL44" s="137"/>
      <c r="CM44" s="137"/>
      <c r="CN44" s="137"/>
      <c r="CO44" s="137"/>
      <c r="CP44" s="137"/>
      <c r="CQ44" s="137"/>
      <c r="CR44" s="137"/>
      <c r="CS44" s="137"/>
      <c r="CT44" s="137"/>
      <c r="CU44" s="137"/>
      <c r="CV44" s="137"/>
      <c r="CW44" s="137"/>
      <c r="CX44" s="137"/>
      <c r="CY44" s="137"/>
      <c r="CZ44" s="137"/>
      <c r="DA44" s="137"/>
      <c r="DB44" s="137"/>
      <c r="DC44" s="137"/>
      <c r="DD44" s="137"/>
      <c r="DE44" s="137"/>
      <c r="DF44" s="137"/>
      <c r="DG44" s="137"/>
      <c r="DH44" s="137"/>
      <c r="DI44" s="137"/>
      <c r="DJ44" s="137"/>
      <c r="DK44" s="137"/>
      <c r="DL44" s="137"/>
      <c r="DM44" s="137"/>
      <c r="DN44" s="137"/>
      <c r="DO44" s="137"/>
      <c r="DP44" s="137"/>
      <c r="DQ44" s="137"/>
      <c r="DR44" s="137"/>
      <c r="DS44" s="137"/>
      <c r="DT44" s="137"/>
      <c r="DU44" s="137"/>
      <c r="DV44" s="137"/>
      <c r="DW44" s="137"/>
      <c r="DX44" s="137"/>
      <c r="DY44" s="137"/>
      <c r="DZ44" s="137"/>
      <c r="EA44" s="137"/>
      <c r="EB44" s="137"/>
      <c r="EC44" s="137"/>
      <c r="ED44" s="137"/>
      <c r="EE44" s="137"/>
      <c r="EF44" s="137"/>
      <c r="EG44" s="137"/>
      <c r="EH44" s="137"/>
      <c r="EI44" s="137"/>
      <c r="EJ44" s="137"/>
      <c r="EK44" s="137"/>
      <c r="EL44" s="137"/>
      <c r="EM44" s="137"/>
      <c r="EN44" s="137"/>
      <c r="EO44" s="137"/>
      <c r="EP44" s="137"/>
      <c r="EQ44" s="137"/>
      <c r="ER44" s="137"/>
      <c r="ES44" s="137"/>
      <c r="ET44" s="137"/>
      <c r="EU44" s="137"/>
      <c r="EV44" s="137"/>
      <c r="EW44" s="137"/>
      <c r="EX44" s="137"/>
      <c r="EY44" s="137"/>
      <c r="EZ44" s="137"/>
      <c r="FA44" s="137"/>
      <c r="FB44" s="137"/>
      <c r="FC44" s="137"/>
      <c r="FD44" s="137"/>
      <c r="FE44" s="137"/>
      <c r="FF44" s="137"/>
      <c r="FG44" s="137"/>
      <c r="FH44" s="137"/>
      <c r="FI44" s="137"/>
      <c r="FJ44" s="137"/>
      <c r="FK44" s="137"/>
      <c r="FL44" s="137"/>
      <c r="FM44" s="137"/>
      <c r="FN44" s="137"/>
      <c r="FO44" s="137"/>
      <c r="FP44" s="137"/>
      <c r="FQ44" s="137"/>
      <c r="FR44" s="137"/>
      <c r="FS44" s="137"/>
      <c r="FT44" s="137"/>
      <c r="FU44" s="137"/>
      <c r="FV44" s="137"/>
      <c r="FW44" s="137"/>
      <c r="FX44" s="137"/>
      <c r="FY44" s="137"/>
      <c r="FZ44" s="137"/>
      <c r="GA44" s="137"/>
      <c r="GB44" s="137"/>
      <c r="GC44" s="137"/>
      <c r="GD44" s="137"/>
      <c r="GE44" s="137"/>
      <c r="GF44" s="137"/>
      <c r="GG44" s="137"/>
      <c r="GH44" s="137"/>
      <c r="GI44" s="137"/>
      <c r="GJ44" s="137"/>
      <c r="GK44" s="137"/>
      <c r="GL44" s="137"/>
      <c r="GM44" s="137"/>
      <c r="GN44" s="137"/>
      <c r="GO44" s="137"/>
      <c r="GP44" s="137"/>
      <c r="GQ44" s="137"/>
      <c r="GR44" s="137"/>
      <c r="GS44" s="137"/>
      <c r="GT44" s="137"/>
      <c r="GU44" s="137"/>
      <c r="GV44" s="137"/>
      <c r="GW44" s="137"/>
      <c r="GX44" s="137"/>
      <c r="GY44" s="137"/>
      <c r="GZ44" s="137"/>
      <c r="HA44" s="137"/>
      <c r="HB44" s="137"/>
      <c r="HC44" s="137"/>
      <c r="HD44" s="137"/>
      <c r="HE44" s="137"/>
      <c r="HF44" s="137"/>
      <c r="HG44" s="137"/>
      <c r="HH44" s="137"/>
      <c r="HI44" s="137"/>
      <c r="HJ44" s="137"/>
      <c r="HK44" s="137"/>
      <c r="HL44" s="137"/>
      <c r="HM44" s="137"/>
      <c r="HN44" s="137"/>
      <c r="HO44" s="137"/>
      <c r="HP44" s="137"/>
      <c r="HQ44" s="137"/>
      <c r="HR44" s="137"/>
      <c r="HS44" s="137"/>
      <c r="HT44" s="137"/>
      <c r="HU44" s="137"/>
      <c r="HV44" s="137"/>
      <c r="HW44" s="137"/>
      <c r="HX44" s="137"/>
      <c r="HY44" s="137"/>
      <c r="HZ44" s="137"/>
      <c r="IA44" s="137"/>
      <c r="IB44" s="137"/>
      <c r="IC44" s="137"/>
      <c r="ID44" s="137"/>
      <c r="IE44" s="137"/>
      <c r="IF44" s="137"/>
      <c r="IG44" s="137"/>
      <c r="IH44" s="137"/>
      <c r="II44" s="137"/>
      <c r="IJ44" s="137"/>
      <c r="IK44" s="137"/>
      <c r="IL44" s="137"/>
      <c r="IM44" s="137"/>
      <c r="IN44" s="137"/>
      <c r="IO44" s="137"/>
      <c r="IP44" s="137"/>
      <c r="IQ44" s="137"/>
      <c r="IR44" s="137"/>
      <c r="IS44" s="137"/>
      <c r="IT44" s="137"/>
      <c r="IU44" s="137"/>
      <c r="IV44" s="137"/>
      <c r="IW44" s="137"/>
    </row>
    <row r="45" customFormat="false" ht="9" hidden="false" customHeight="false" outlineLevel="0" collapsed="false">
      <c r="A45" s="74" t="s">
        <v>101</v>
      </c>
      <c r="D45" s="132"/>
      <c r="E45" s="132"/>
      <c r="F45" s="132"/>
      <c r="G45" s="132"/>
      <c r="H45" s="132"/>
      <c r="I45" s="132"/>
      <c r="J45" s="132"/>
      <c r="K45" s="132"/>
      <c r="L45" s="132"/>
      <c r="M45" s="132"/>
      <c r="N45" s="132"/>
      <c r="O45" s="132"/>
      <c r="P45" s="132"/>
      <c r="Q45" s="132"/>
      <c r="R45" s="132"/>
      <c r="S45" s="132"/>
      <c r="T45" s="132"/>
      <c r="U45" s="132"/>
      <c r="V45" s="132"/>
      <c r="W45" s="132"/>
      <c r="X45" s="132"/>
      <c r="Y45" s="132"/>
      <c r="Z45" s="132"/>
      <c r="AA45" s="132"/>
      <c r="AB45" s="132"/>
      <c r="AC45" s="132"/>
      <c r="AD45" s="132"/>
      <c r="AE45" s="132"/>
      <c r="AF45" s="132"/>
      <c r="AG45" s="132"/>
      <c r="AH45" s="132"/>
      <c r="AI45" s="139"/>
      <c r="AJ45" s="139"/>
      <c r="AK45" s="139"/>
      <c r="AL45" s="139"/>
      <c r="AM45" s="139"/>
    </row>
    <row r="46" customFormat="false" ht="9" hidden="false" customHeight="false" outlineLevel="0" collapsed="false">
      <c r="A46" s="108" t="s">
        <v>102</v>
      </c>
      <c r="B46" s="108"/>
      <c r="C46" s="108"/>
      <c r="D46" s="108"/>
      <c r="E46" s="108"/>
      <c r="F46" s="108"/>
      <c r="G46" s="108"/>
      <c r="H46" s="108"/>
      <c r="I46" s="108"/>
      <c r="J46" s="108" t="n">
        <f aca="false">J48-J47</f>
        <v>51042</v>
      </c>
      <c r="K46" s="108" t="n">
        <f aca="false">K48-K47</f>
        <v>23157</v>
      </c>
      <c r="L46" s="108" t="n">
        <f aca="false">L48-L47</f>
        <v>10433</v>
      </c>
      <c r="M46" s="108" t="n">
        <f aca="false">M48-M47</f>
        <v>0</v>
      </c>
      <c r="N46" s="108" t="n">
        <f aca="false">N48-N47</f>
        <v>0</v>
      </c>
      <c r="O46" s="108" t="n">
        <f aca="false">O48-O47</f>
        <v>0</v>
      </c>
      <c r="P46" s="108" t="n">
        <f aca="false">P48-P47</f>
        <v>0</v>
      </c>
      <c r="Q46" s="108" t="n">
        <f aca="false">Q48-Q47</f>
        <v>0</v>
      </c>
      <c r="R46" s="108" t="n">
        <f aca="false">R48-R47</f>
        <v>0</v>
      </c>
      <c r="S46" s="108" t="n">
        <f aca="false">S48-S47</f>
        <v>0</v>
      </c>
      <c r="T46" s="108" t="n">
        <f aca="false">T48-T47</f>
        <v>0</v>
      </c>
      <c r="U46" s="108" t="n">
        <f aca="false">U48-U47</f>
        <v>0</v>
      </c>
      <c r="V46" s="108" t="n">
        <f aca="false">V48-V47</f>
        <v>0</v>
      </c>
      <c r="W46" s="108" t="n">
        <f aca="false">W48-W47</f>
        <v>0</v>
      </c>
      <c r="X46" s="108" t="n">
        <f aca="false">X48-X47</f>
        <v>0</v>
      </c>
      <c r="Y46" s="108" t="n">
        <f aca="false">Y48-Y47</f>
        <v>0</v>
      </c>
      <c r="Z46" s="108" t="n">
        <f aca="false">Z48-Z47</f>
        <v>0</v>
      </c>
      <c r="AA46" s="108" t="n">
        <f aca="false">AA48-AA47</f>
        <v>0</v>
      </c>
      <c r="AB46" s="108" t="n">
        <f aca="false">AB48-AB47</f>
        <v>0</v>
      </c>
      <c r="AC46" s="108" t="n">
        <f aca="false">AC48-AC47</f>
        <v>0</v>
      </c>
      <c r="AD46" s="108" t="n">
        <f aca="false">AD48-AD47</f>
        <v>0</v>
      </c>
      <c r="AE46" s="108" t="n">
        <f aca="false">AE48-AE47</f>
        <v>0</v>
      </c>
      <c r="AF46" s="108" t="n">
        <f aca="false">AF48-AF47</f>
        <v>0</v>
      </c>
      <c r="AG46" s="108"/>
      <c r="AH46" s="108" t="n">
        <f aca="false">SUM(J46:AG46)</f>
        <v>84632</v>
      </c>
      <c r="AI46" s="140"/>
      <c r="AJ46" s="140"/>
      <c r="AK46" s="140"/>
      <c r="AL46" s="140"/>
      <c r="AM46" s="140"/>
      <c r="AN46" s="140"/>
      <c r="AO46" s="140"/>
      <c r="AP46" s="140"/>
      <c r="AQ46" s="140"/>
      <c r="AR46" s="140"/>
      <c r="AS46" s="140"/>
      <c r="AT46" s="140"/>
      <c r="AU46" s="140"/>
      <c r="AV46" s="140"/>
      <c r="AW46" s="140"/>
      <c r="AX46" s="140"/>
      <c r="AY46" s="140"/>
      <c r="AZ46" s="140"/>
      <c r="BA46" s="140"/>
      <c r="BB46" s="140"/>
      <c r="BC46" s="140"/>
      <c r="BD46" s="140"/>
      <c r="BE46" s="140"/>
      <c r="BF46" s="140"/>
      <c r="BG46" s="140"/>
      <c r="BH46" s="140"/>
      <c r="BI46" s="140"/>
      <c r="BJ46" s="140"/>
      <c r="BK46" s="140"/>
      <c r="BL46" s="140"/>
      <c r="BM46" s="140"/>
      <c r="BN46" s="140"/>
      <c r="BO46" s="140"/>
      <c r="BP46" s="140"/>
      <c r="BQ46" s="140"/>
      <c r="BR46" s="140"/>
      <c r="BS46" s="140"/>
      <c r="BT46" s="140"/>
      <c r="BU46" s="140"/>
      <c r="BV46" s="140"/>
      <c r="BW46" s="140"/>
      <c r="BX46" s="140"/>
      <c r="BY46" s="140"/>
      <c r="BZ46" s="140"/>
      <c r="CA46" s="140"/>
      <c r="CB46" s="140"/>
      <c r="CC46" s="140"/>
      <c r="CD46" s="140"/>
      <c r="CE46" s="140"/>
      <c r="CF46" s="140"/>
      <c r="CG46" s="140"/>
      <c r="CH46" s="140"/>
      <c r="CI46" s="140"/>
      <c r="CJ46" s="140"/>
      <c r="CK46" s="140"/>
      <c r="CL46" s="140"/>
      <c r="CM46" s="140"/>
      <c r="CN46" s="140"/>
      <c r="CO46" s="140"/>
      <c r="CP46" s="140"/>
      <c r="CQ46" s="140"/>
      <c r="CR46" s="140"/>
      <c r="CS46" s="140"/>
      <c r="CT46" s="140"/>
      <c r="CU46" s="140"/>
      <c r="CV46" s="140"/>
      <c r="CW46" s="140"/>
      <c r="CX46" s="140"/>
      <c r="CY46" s="140"/>
      <c r="CZ46" s="140"/>
      <c r="DA46" s="140"/>
      <c r="DB46" s="140"/>
      <c r="DC46" s="140"/>
      <c r="DD46" s="140"/>
      <c r="DE46" s="140"/>
      <c r="DF46" s="140"/>
      <c r="DG46" s="140"/>
      <c r="DH46" s="140"/>
      <c r="DI46" s="140"/>
      <c r="DJ46" s="140"/>
      <c r="DK46" s="140"/>
      <c r="DL46" s="140"/>
      <c r="DM46" s="140"/>
      <c r="DN46" s="140"/>
      <c r="DO46" s="140"/>
      <c r="DP46" s="140"/>
      <c r="DQ46" s="140"/>
      <c r="DR46" s="140"/>
      <c r="DS46" s="140"/>
      <c r="DT46" s="140"/>
      <c r="DU46" s="140"/>
      <c r="DV46" s="140"/>
      <c r="DW46" s="140"/>
      <c r="DX46" s="140"/>
      <c r="DY46" s="140"/>
      <c r="DZ46" s="140"/>
      <c r="EA46" s="140"/>
      <c r="EB46" s="140"/>
      <c r="EC46" s="140"/>
      <c r="ED46" s="140"/>
      <c r="EE46" s="140"/>
      <c r="EF46" s="140"/>
      <c r="EG46" s="140"/>
      <c r="EH46" s="140"/>
      <c r="EI46" s="140"/>
      <c r="EJ46" s="140"/>
      <c r="EK46" s="140"/>
      <c r="EL46" s="140"/>
      <c r="EM46" s="140"/>
      <c r="EN46" s="140"/>
      <c r="EO46" s="140"/>
      <c r="EP46" s="140"/>
      <c r="EQ46" s="140"/>
      <c r="ER46" s="140"/>
      <c r="ES46" s="140"/>
      <c r="ET46" s="140"/>
      <c r="EU46" s="140"/>
      <c r="EV46" s="140"/>
      <c r="EW46" s="140"/>
      <c r="EX46" s="140"/>
      <c r="EY46" s="140"/>
      <c r="EZ46" s="140"/>
      <c r="FA46" s="140"/>
      <c r="FB46" s="140"/>
      <c r="FC46" s="140"/>
      <c r="FD46" s="140"/>
      <c r="FE46" s="140"/>
      <c r="FF46" s="140"/>
      <c r="FG46" s="140"/>
      <c r="FH46" s="140"/>
      <c r="FI46" s="140"/>
      <c r="FJ46" s="140"/>
      <c r="FK46" s="140"/>
      <c r="FL46" s="140"/>
      <c r="FM46" s="140"/>
      <c r="FN46" s="140"/>
      <c r="FO46" s="140"/>
      <c r="FP46" s="140"/>
      <c r="FQ46" s="140"/>
      <c r="FR46" s="140"/>
      <c r="FS46" s="140"/>
      <c r="FT46" s="140"/>
      <c r="FU46" s="140"/>
      <c r="FV46" s="140"/>
      <c r="FW46" s="140"/>
      <c r="FX46" s="140"/>
      <c r="FY46" s="140"/>
      <c r="FZ46" s="140"/>
      <c r="GA46" s="140"/>
      <c r="GB46" s="140"/>
      <c r="GC46" s="140"/>
      <c r="GD46" s="140"/>
      <c r="GE46" s="140"/>
      <c r="GF46" s="140"/>
      <c r="GG46" s="140"/>
      <c r="GH46" s="140"/>
      <c r="GI46" s="140"/>
      <c r="GJ46" s="140"/>
      <c r="GK46" s="140"/>
      <c r="GL46" s="140"/>
      <c r="GM46" s="140"/>
      <c r="GN46" s="140"/>
      <c r="GO46" s="140"/>
      <c r="GP46" s="140"/>
      <c r="GQ46" s="140"/>
      <c r="GR46" s="140"/>
      <c r="GS46" s="140"/>
      <c r="GT46" s="140"/>
      <c r="GU46" s="140"/>
      <c r="GV46" s="140"/>
      <c r="GW46" s="140"/>
      <c r="GX46" s="140"/>
      <c r="GY46" s="140"/>
      <c r="GZ46" s="140"/>
      <c r="HA46" s="140"/>
      <c r="HB46" s="140"/>
      <c r="HC46" s="140"/>
      <c r="HD46" s="140"/>
      <c r="HE46" s="140"/>
      <c r="HF46" s="140"/>
      <c r="HG46" s="140"/>
      <c r="HH46" s="140"/>
      <c r="HI46" s="140"/>
      <c r="HJ46" s="140"/>
      <c r="HK46" s="140"/>
      <c r="HL46" s="140"/>
      <c r="HM46" s="140"/>
      <c r="HN46" s="140"/>
      <c r="HO46" s="140"/>
      <c r="HP46" s="140"/>
      <c r="HQ46" s="140"/>
      <c r="HR46" s="140"/>
      <c r="HS46" s="140"/>
      <c r="HT46" s="140"/>
      <c r="HU46" s="140"/>
      <c r="HV46" s="140"/>
      <c r="HW46" s="140"/>
      <c r="HX46" s="140"/>
      <c r="HY46" s="140"/>
      <c r="HZ46" s="140"/>
      <c r="IA46" s="140"/>
      <c r="IB46" s="140"/>
      <c r="IC46" s="140"/>
      <c r="ID46" s="140"/>
      <c r="IE46" s="140"/>
      <c r="IF46" s="140"/>
      <c r="IG46" s="140"/>
      <c r="IH46" s="140"/>
      <c r="II46" s="140"/>
      <c r="IJ46" s="140"/>
      <c r="IK46" s="140"/>
      <c r="IL46" s="140"/>
      <c r="IM46" s="140"/>
      <c r="IN46" s="140"/>
      <c r="IO46" s="140"/>
      <c r="IP46" s="140"/>
      <c r="IQ46" s="140"/>
      <c r="IR46" s="140"/>
      <c r="IS46" s="140"/>
      <c r="IT46" s="140"/>
      <c r="IU46" s="140"/>
      <c r="IV46" s="140"/>
      <c r="IW46" s="140"/>
    </row>
    <row r="47" customFormat="false" ht="9" hidden="false" customHeight="false" outlineLevel="0" collapsed="false">
      <c r="A47" s="108" t="s">
        <v>103</v>
      </c>
      <c r="B47" s="108"/>
      <c r="C47" s="108"/>
      <c r="D47" s="119"/>
      <c r="E47" s="119"/>
      <c r="F47" s="119"/>
      <c r="G47" s="119"/>
      <c r="H47" s="119"/>
      <c r="I47" s="119"/>
      <c r="J47" s="119"/>
      <c r="K47" s="119"/>
      <c r="L47" s="119"/>
      <c r="M47" s="119"/>
      <c r="N47" s="119"/>
      <c r="O47" s="119"/>
      <c r="P47" s="119"/>
      <c r="Q47" s="119"/>
      <c r="R47" s="119"/>
      <c r="S47" s="119"/>
      <c r="T47" s="119"/>
      <c r="U47" s="119"/>
      <c r="V47" s="119"/>
      <c r="W47" s="119"/>
      <c r="X47" s="119"/>
      <c r="Y47" s="119"/>
      <c r="Z47" s="119"/>
      <c r="AA47" s="119"/>
      <c r="AB47" s="119"/>
      <c r="AC47" s="119"/>
      <c r="AD47" s="119"/>
      <c r="AE47" s="119"/>
      <c r="AF47" s="119"/>
      <c r="AG47" s="119"/>
      <c r="AH47" s="108" t="n">
        <f aca="false">SUM(J47:AG47)</f>
        <v>0</v>
      </c>
      <c r="AI47" s="140"/>
      <c r="AJ47" s="140"/>
      <c r="AK47" s="140"/>
      <c r="AL47" s="140"/>
      <c r="AM47" s="140"/>
      <c r="AN47" s="140"/>
      <c r="AO47" s="140"/>
      <c r="AP47" s="140"/>
      <c r="AQ47" s="140"/>
      <c r="AR47" s="140"/>
      <c r="AS47" s="140"/>
      <c r="AT47" s="140"/>
      <c r="AU47" s="140"/>
      <c r="AV47" s="140"/>
      <c r="AW47" s="140"/>
      <c r="AX47" s="140"/>
      <c r="AY47" s="140"/>
      <c r="AZ47" s="140"/>
      <c r="BA47" s="140"/>
      <c r="BB47" s="140"/>
      <c r="BC47" s="140"/>
      <c r="BD47" s="140"/>
      <c r="BE47" s="140"/>
      <c r="BF47" s="140"/>
      <c r="BG47" s="140"/>
      <c r="BH47" s="140"/>
      <c r="BI47" s="140"/>
      <c r="BJ47" s="140"/>
      <c r="BK47" s="140"/>
      <c r="BL47" s="140"/>
      <c r="BM47" s="140"/>
      <c r="BN47" s="140"/>
      <c r="BO47" s="140"/>
      <c r="BP47" s="140"/>
      <c r="BQ47" s="140"/>
      <c r="BR47" s="140"/>
      <c r="BS47" s="140"/>
      <c r="BT47" s="140"/>
      <c r="BU47" s="140"/>
      <c r="BV47" s="140"/>
      <c r="BW47" s="140"/>
      <c r="BX47" s="140"/>
      <c r="BY47" s="140"/>
      <c r="BZ47" s="140"/>
      <c r="CA47" s="140"/>
      <c r="CB47" s="140"/>
      <c r="CC47" s="140"/>
      <c r="CD47" s="140"/>
      <c r="CE47" s="140"/>
      <c r="CF47" s="140"/>
      <c r="CG47" s="140"/>
      <c r="CH47" s="140"/>
      <c r="CI47" s="140"/>
      <c r="CJ47" s="140"/>
      <c r="CK47" s="140"/>
      <c r="CL47" s="140"/>
      <c r="CM47" s="140"/>
      <c r="CN47" s="140"/>
      <c r="CO47" s="140"/>
      <c r="CP47" s="140"/>
      <c r="CQ47" s="140"/>
      <c r="CR47" s="140"/>
      <c r="CS47" s="140"/>
      <c r="CT47" s="140"/>
      <c r="CU47" s="140"/>
      <c r="CV47" s="140"/>
      <c r="CW47" s="140"/>
      <c r="CX47" s="140"/>
      <c r="CY47" s="140"/>
      <c r="CZ47" s="140"/>
      <c r="DA47" s="140"/>
      <c r="DB47" s="140"/>
      <c r="DC47" s="140"/>
      <c r="DD47" s="140"/>
      <c r="DE47" s="140"/>
      <c r="DF47" s="140"/>
      <c r="DG47" s="140"/>
      <c r="DH47" s="140"/>
      <c r="DI47" s="140"/>
      <c r="DJ47" s="140"/>
      <c r="DK47" s="140"/>
      <c r="DL47" s="140"/>
      <c r="DM47" s="140"/>
      <c r="DN47" s="140"/>
      <c r="DO47" s="140"/>
      <c r="DP47" s="140"/>
      <c r="DQ47" s="140"/>
      <c r="DR47" s="140"/>
      <c r="DS47" s="140"/>
      <c r="DT47" s="140"/>
      <c r="DU47" s="140"/>
      <c r="DV47" s="140"/>
      <c r="DW47" s="140"/>
      <c r="DX47" s="140"/>
      <c r="DY47" s="140"/>
      <c r="DZ47" s="140"/>
      <c r="EA47" s="140"/>
      <c r="EB47" s="140"/>
      <c r="EC47" s="140"/>
      <c r="ED47" s="140"/>
      <c r="EE47" s="140"/>
      <c r="EF47" s="140"/>
      <c r="EG47" s="140"/>
      <c r="EH47" s="140"/>
      <c r="EI47" s="140"/>
      <c r="EJ47" s="140"/>
      <c r="EK47" s="140"/>
      <c r="EL47" s="140"/>
      <c r="EM47" s="140"/>
      <c r="EN47" s="140"/>
      <c r="EO47" s="140"/>
      <c r="EP47" s="140"/>
      <c r="EQ47" s="140"/>
      <c r="ER47" s="140"/>
      <c r="ES47" s="140"/>
      <c r="ET47" s="140"/>
      <c r="EU47" s="140"/>
      <c r="EV47" s="140"/>
      <c r="EW47" s="140"/>
      <c r="EX47" s="140"/>
      <c r="EY47" s="140"/>
      <c r="EZ47" s="140"/>
      <c r="FA47" s="140"/>
      <c r="FB47" s="140"/>
      <c r="FC47" s="140"/>
      <c r="FD47" s="140"/>
      <c r="FE47" s="140"/>
      <c r="FF47" s="140"/>
      <c r="FG47" s="140"/>
      <c r="FH47" s="140"/>
      <c r="FI47" s="140"/>
      <c r="FJ47" s="140"/>
      <c r="FK47" s="140"/>
      <c r="FL47" s="140"/>
      <c r="FM47" s="140"/>
      <c r="FN47" s="140"/>
      <c r="FO47" s="140"/>
      <c r="FP47" s="140"/>
      <c r="FQ47" s="140"/>
      <c r="FR47" s="140"/>
      <c r="FS47" s="140"/>
      <c r="FT47" s="140"/>
      <c r="FU47" s="140"/>
      <c r="FV47" s="140"/>
      <c r="FW47" s="140"/>
      <c r="FX47" s="140"/>
      <c r="FY47" s="140"/>
      <c r="FZ47" s="140"/>
      <c r="GA47" s="140"/>
      <c r="GB47" s="140"/>
      <c r="GC47" s="140"/>
      <c r="GD47" s="140"/>
      <c r="GE47" s="140"/>
      <c r="GF47" s="140"/>
      <c r="GG47" s="140"/>
      <c r="GH47" s="140"/>
      <c r="GI47" s="140"/>
      <c r="GJ47" s="140"/>
      <c r="GK47" s="140"/>
      <c r="GL47" s="140"/>
      <c r="GM47" s="140"/>
      <c r="GN47" s="140"/>
      <c r="GO47" s="140"/>
      <c r="GP47" s="140"/>
      <c r="GQ47" s="140"/>
      <c r="GR47" s="140"/>
      <c r="GS47" s="140"/>
      <c r="GT47" s="140"/>
      <c r="GU47" s="140"/>
      <c r="GV47" s="140"/>
      <c r="GW47" s="140"/>
      <c r="GX47" s="140"/>
      <c r="GY47" s="140"/>
      <c r="GZ47" s="140"/>
      <c r="HA47" s="140"/>
      <c r="HB47" s="140"/>
      <c r="HC47" s="140"/>
      <c r="HD47" s="140"/>
      <c r="HE47" s="140"/>
      <c r="HF47" s="140"/>
      <c r="HG47" s="140"/>
      <c r="HH47" s="140"/>
      <c r="HI47" s="140"/>
      <c r="HJ47" s="140"/>
      <c r="HK47" s="140"/>
      <c r="HL47" s="140"/>
      <c r="HM47" s="140"/>
      <c r="HN47" s="140"/>
      <c r="HO47" s="140"/>
      <c r="HP47" s="140"/>
      <c r="HQ47" s="140"/>
      <c r="HR47" s="140"/>
      <c r="HS47" s="140"/>
      <c r="HT47" s="140"/>
      <c r="HU47" s="140"/>
      <c r="HV47" s="140"/>
      <c r="HW47" s="140"/>
      <c r="HX47" s="140"/>
      <c r="HY47" s="140"/>
      <c r="HZ47" s="140"/>
      <c r="IA47" s="140"/>
      <c r="IB47" s="140"/>
      <c r="IC47" s="140"/>
      <c r="ID47" s="140"/>
      <c r="IE47" s="140"/>
      <c r="IF47" s="140"/>
      <c r="IG47" s="140"/>
      <c r="IH47" s="140"/>
      <c r="II47" s="140"/>
      <c r="IJ47" s="140"/>
      <c r="IK47" s="140"/>
      <c r="IL47" s="140"/>
      <c r="IM47" s="140"/>
      <c r="IN47" s="140"/>
      <c r="IO47" s="140"/>
      <c r="IP47" s="140"/>
      <c r="IQ47" s="140"/>
      <c r="IR47" s="140"/>
      <c r="IS47" s="140"/>
      <c r="IT47" s="140"/>
      <c r="IU47" s="140"/>
      <c r="IV47" s="140"/>
      <c r="IW47" s="140"/>
    </row>
    <row r="48" customFormat="false" ht="9" hidden="false" customHeight="false" outlineLevel="0" collapsed="false">
      <c r="A48" s="131" t="s">
        <v>113</v>
      </c>
      <c r="B48" s="131"/>
      <c r="C48" s="131"/>
      <c r="D48" s="131"/>
      <c r="E48" s="131"/>
      <c r="F48" s="131"/>
      <c r="G48" s="131"/>
      <c r="H48" s="131"/>
      <c r="I48" s="131"/>
      <c r="J48" s="131" t="n">
        <f aca="false">'SPEC DET FIXED INPUT PG'!C20</f>
        <v>51042</v>
      </c>
      <c r="K48" s="131" t="n">
        <f aca="false">'SPEC DET FIXED INPUT PG'!D20</f>
        <v>23157</v>
      </c>
      <c r="L48" s="131" t="n">
        <f aca="false">'SPEC DET FIXED INPUT PG'!E20</f>
        <v>10433</v>
      </c>
      <c r="M48" s="131" t="n">
        <f aca="false">'SPEC DET FIXED INPUT PG'!F20</f>
        <v>0</v>
      </c>
      <c r="N48" s="131" t="n">
        <f aca="false">'SPEC DET FIXED INPUT PG'!G20</f>
        <v>0</v>
      </c>
      <c r="O48" s="131" t="n">
        <f aca="false">'SPEC DET FIXED INPUT PG'!H20</f>
        <v>0</v>
      </c>
      <c r="P48" s="131" t="n">
        <f aca="false">'SPEC DET FIXED INPUT PG'!I20</f>
        <v>0</v>
      </c>
      <c r="Q48" s="131" t="n">
        <f aca="false">'SPEC DET FIXED INPUT PG'!J20</f>
        <v>0</v>
      </c>
      <c r="R48" s="131" t="n">
        <f aca="false">'SPEC DET FIXED INPUT PG'!K20</f>
        <v>0</v>
      </c>
      <c r="S48" s="131" t="n">
        <f aca="false">'SPEC DET FIXED INPUT PG'!L20</f>
        <v>0</v>
      </c>
      <c r="T48" s="131" t="n">
        <f aca="false">'SPEC DET FIXED INPUT PG'!M20</f>
        <v>0</v>
      </c>
      <c r="U48" s="131" t="n">
        <f aca="false">'SPEC DET FIXED INPUT PG'!N20</f>
        <v>0</v>
      </c>
      <c r="V48" s="131" t="n">
        <f aca="false">'SPEC DET FIXED INPUT PG'!O20</f>
        <v>0</v>
      </c>
      <c r="W48" s="131" t="n">
        <f aca="false">'SPEC DET FIXED INPUT PG'!P20</f>
        <v>0</v>
      </c>
      <c r="X48" s="131" t="n">
        <f aca="false">'SPEC DET FIXED INPUT PG'!Q20</f>
        <v>0</v>
      </c>
      <c r="Y48" s="131" t="n">
        <f aca="false">'SPEC DET FIXED INPUT PG'!R20</f>
        <v>0</v>
      </c>
      <c r="Z48" s="131" t="n">
        <f aca="false">'SPEC DET FIXED INPUT PG'!S20</f>
        <v>0</v>
      </c>
      <c r="AA48" s="131" t="n">
        <f aca="false">'SPEC DET FIXED INPUT PG'!T20</f>
        <v>0</v>
      </c>
      <c r="AB48" s="131" t="n">
        <f aca="false">'SPEC DET FIXED INPUT PG'!U20</f>
        <v>0</v>
      </c>
      <c r="AC48" s="131" t="n">
        <f aca="false">'SPEC DET FIXED INPUT PG'!V20</f>
        <v>0</v>
      </c>
      <c r="AD48" s="131" t="n">
        <f aca="false">'SPEC DET FIXED INPUT PG'!W20</f>
        <v>0</v>
      </c>
      <c r="AE48" s="131" t="n">
        <f aca="false">'SPEC DET FIXED INPUT PG'!X20</f>
        <v>0</v>
      </c>
      <c r="AF48" s="131" t="n">
        <f aca="false">'SPEC DET FIXED INPUT PG'!Y20</f>
        <v>0</v>
      </c>
      <c r="AG48" s="131" t="n">
        <f aca="false">'SPEC DET FIXED INPUT PG'!Z20</f>
        <v>0</v>
      </c>
      <c r="AH48" s="131" t="n">
        <f aca="false">SUM(AH46:AH47)</f>
        <v>84632</v>
      </c>
      <c r="AI48" s="126"/>
      <c r="AJ48" s="126"/>
      <c r="AK48" s="126"/>
      <c r="AL48" s="126"/>
      <c r="AM48" s="126"/>
      <c r="AN48" s="126"/>
      <c r="AO48" s="126"/>
      <c r="AP48" s="126"/>
      <c r="AQ48" s="126"/>
      <c r="AR48" s="126"/>
      <c r="AS48" s="126"/>
      <c r="AT48" s="126"/>
      <c r="AU48" s="126"/>
      <c r="AV48" s="126"/>
      <c r="AW48" s="126"/>
      <c r="AX48" s="126"/>
      <c r="AY48" s="126"/>
      <c r="AZ48" s="126"/>
      <c r="BA48" s="126"/>
      <c r="BB48" s="126"/>
      <c r="BC48" s="126"/>
      <c r="BD48" s="126"/>
      <c r="BE48" s="126"/>
      <c r="BF48" s="126"/>
      <c r="BG48" s="126"/>
      <c r="BH48" s="126"/>
      <c r="BI48" s="126"/>
      <c r="BJ48" s="126"/>
      <c r="BK48" s="126"/>
      <c r="BL48" s="126"/>
      <c r="BM48" s="126"/>
      <c r="BN48" s="126"/>
      <c r="BO48" s="126"/>
      <c r="BP48" s="126"/>
      <c r="BQ48" s="126"/>
      <c r="BR48" s="126"/>
      <c r="BS48" s="126"/>
      <c r="BT48" s="126"/>
      <c r="BU48" s="126"/>
      <c r="BV48" s="126"/>
      <c r="BW48" s="126"/>
      <c r="BX48" s="126"/>
      <c r="BY48" s="126"/>
      <c r="BZ48" s="126"/>
      <c r="CA48" s="126"/>
      <c r="CB48" s="126"/>
      <c r="CC48" s="126"/>
      <c r="CD48" s="126"/>
      <c r="CE48" s="126"/>
      <c r="CF48" s="126"/>
      <c r="CG48" s="126"/>
      <c r="CH48" s="126"/>
      <c r="CI48" s="126"/>
      <c r="CJ48" s="126"/>
      <c r="CK48" s="126"/>
      <c r="CL48" s="126"/>
      <c r="CM48" s="126"/>
      <c r="CN48" s="126"/>
      <c r="CO48" s="126"/>
      <c r="CP48" s="126"/>
      <c r="CQ48" s="126"/>
      <c r="CR48" s="126"/>
      <c r="CS48" s="126"/>
      <c r="CT48" s="126"/>
      <c r="CU48" s="126"/>
      <c r="CV48" s="126"/>
      <c r="CW48" s="126"/>
      <c r="CX48" s="126"/>
      <c r="CY48" s="126"/>
      <c r="CZ48" s="126"/>
      <c r="DA48" s="126"/>
      <c r="DB48" s="126"/>
      <c r="DC48" s="126"/>
      <c r="DD48" s="126"/>
      <c r="DE48" s="126"/>
      <c r="DF48" s="126"/>
      <c r="DG48" s="126"/>
      <c r="DH48" s="126"/>
      <c r="DI48" s="126"/>
      <c r="DJ48" s="126"/>
      <c r="DK48" s="126"/>
      <c r="DL48" s="126"/>
      <c r="DM48" s="126"/>
      <c r="DN48" s="126"/>
      <c r="DO48" s="126"/>
      <c r="DP48" s="126"/>
      <c r="DQ48" s="126"/>
      <c r="DR48" s="126"/>
      <c r="DS48" s="126"/>
      <c r="DT48" s="126"/>
      <c r="DU48" s="126"/>
      <c r="DV48" s="126"/>
      <c r="DW48" s="126"/>
      <c r="DX48" s="126"/>
      <c r="DY48" s="126"/>
      <c r="DZ48" s="126"/>
      <c r="EA48" s="126"/>
      <c r="EB48" s="126"/>
      <c r="EC48" s="126"/>
      <c r="ED48" s="126"/>
      <c r="EE48" s="126"/>
      <c r="EF48" s="126"/>
      <c r="EG48" s="126"/>
      <c r="EH48" s="126"/>
      <c r="EI48" s="126"/>
      <c r="EJ48" s="126"/>
      <c r="EK48" s="126"/>
      <c r="EL48" s="126"/>
      <c r="EM48" s="126"/>
      <c r="EN48" s="126"/>
      <c r="EO48" s="126"/>
      <c r="EP48" s="126"/>
      <c r="EQ48" s="126"/>
      <c r="ER48" s="126"/>
      <c r="ES48" s="126"/>
      <c r="ET48" s="126"/>
      <c r="EU48" s="126"/>
      <c r="EV48" s="126"/>
      <c r="EW48" s="126"/>
      <c r="EX48" s="126"/>
      <c r="EY48" s="126"/>
      <c r="EZ48" s="126"/>
      <c r="FA48" s="126"/>
      <c r="FB48" s="126"/>
      <c r="FC48" s="126"/>
      <c r="FD48" s="126"/>
      <c r="FE48" s="126"/>
      <c r="FF48" s="126"/>
      <c r="FG48" s="126"/>
      <c r="FH48" s="126"/>
      <c r="FI48" s="126"/>
      <c r="FJ48" s="126"/>
      <c r="FK48" s="126"/>
      <c r="FL48" s="126"/>
      <c r="FM48" s="126"/>
      <c r="FN48" s="126"/>
      <c r="FO48" s="126"/>
      <c r="FP48" s="126"/>
      <c r="FQ48" s="126"/>
      <c r="FR48" s="126"/>
      <c r="FS48" s="126"/>
      <c r="FT48" s="126"/>
      <c r="FU48" s="126"/>
      <c r="FV48" s="126"/>
      <c r="FW48" s="126"/>
      <c r="FX48" s="126"/>
      <c r="FY48" s="126"/>
      <c r="FZ48" s="126"/>
      <c r="GA48" s="126"/>
      <c r="GB48" s="126"/>
      <c r="GC48" s="126"/>
      <c r="GD48" s="126"/>
      <c r="GE48" s="126"/>
      <c r="GF48" s="126"/>
      <c r="GG48" s="126"/>
      <c r="GH48" s="126"/>
      <c r="GI48" s="126"/>
      <c r="GJ48" s="126"/>
      <c r="GK48" s="126"/>
      <c r="GL48" s="126"/>
      <c r="GM48" s="126"/>
      <c r="GN48" s="126"/>
      <c r="GO48" s="126"/>
      <c r="GP48" s="126"/>
      <c r="GQ48" s="126"/>
      <c r="GR48" s="126"/>
      <c r="GS48" s="126"/>
      <c r="GT48" s="126"/>
      <c r="GU48" s="126"/>
      <c r="GV48" s="126"/>
      <c r="GW48" s="126"/>
      <c r="GX48" s="126"/>
      <c r="GY48" s="126"/>
      <c r="GZ48" s="126"/>
      <c r="HA48" s="126"/>
      <c r="HB48" s="126"/>
      <c r="HC48" s="126"/>
      <c r="HD48" s="126"/>
      <c r="HE48" s="126"/>
      <c r="HF48" s="126"/>
      <c r="HG48" s="126"/>
      <c r="HH48" s="126"/>
      <c r="HI48" s="126"/>
      <c r="HJ48" s="126"/>
      <c r="HK48" s="126"/>
      <c r="HL48" s="126"/>
      <c r="HM48" s="126"/>
      <c r="HN48" s="126"/>
      <c r="HO48" s="126"/>
      <c r="HP48" s="126"/>
      <c r="HQ48" s="126"/>
      <c r="HR48" s="126"/>
      <c r="HS48" s="126"/>
      <c r="HT48" s="126"/>
      <c r="HU48" s="126"/>
      <c r="HV48" s="126"/>
      <c r="HW48" s="126"/>
      <c r="HX48" s="126"/>
      <c r="HY48" s="126"/>
      <c r="HZ48" s="126"/>
      <c r="IA48" s="126"/>
      <c r="IB48" s="126"/>
      <c r="IC48" s="126"/>
      <c r="ID48" s="126"/>
      <c r="IE48" s="126"/>
      <c r="IF48" s="126"/>
      <c r="IG48" s="126"/>
      <c r="IH48" s="126"/>
      <c r="II48" s="126"/>
      <c r="IJ48" s="126"/>
      <c r="IK48" s="126"/>
      <c r="IL48" s="126"/>
      <c r="IM48" s="126"/>
      <c r="IN48" s="126"/>
      <c r="IO48" s="126"/>
      <c r="IP48" s="126"/>
      <c r="IQ48" s="126"/>
      <c r="IR48" s="126"/>
      <c r="IS48" s="126"/>
      <c r="IT48" s="126"/>
      <c r="IU48" s="126"/>
      <c r="IV48" s="126"/>
      <c r="IW48" s="126"/>
    </row>
    <row r="49" customFormat="false" ht="9" hidden="false" customHeight="false" outlineLevel="0" collapsed="false">
      <c r="D49" s="132"/>
      <c r="E49" s="132"/>
      <c r="F49" s="132"/>
      <c r="G49" s="132"/>
      <c r="H49" s="132"/>
      <c r="I49" s="132"/>
      <c r="J49" s="132"/>
      <c r="K49" s="132"/>
      <c r="L49" s="132"/>
      <c r="M49" s="132"/>
      <c r="N49" s="132"/>
      <c r="O49" s="132"/>
      <c r="P49" s="132"/>
      <c r="Q49" s="132"/>
      <c r="R49" s="132"/>
      <c r="S49" s="132"/>
      <c r="T49" s="132"/>
      <c r="U49" s="132"/>
      <c r="V49" s="132"/>
      <c r="W49" s="132"/>
      <c r="X49" s="132"/>
      <c r="Y49" s="132"/>
      <c r="Z49" s="132"/>
      <c r="AA49" s="132"/>
      <c r="AB49" s="132"/>
      <c r="AC49" s="132"/>
      <c r="AD49" s="132"/>
      <c r="AE49" s="132"/>
      <c r="AF49" s="132"/>
      <c r="AG49" s="132"/>
      <c r="AH49" s="132"/>
      <c r="AI49" s="139"/>
      <c r="AJ49" s="139"/>
      <c r="AK49" s="139"/>
      <c r="AL49" s="139"/>
      <c r="AM49" s="139"/>
    </row>
    <row r="50" customFormat="false" ht="9" hidden="false" customHeight="false" outlineLevel="0" collapsed="false">
      <c r="A50" s="94"/>
      <c r="D50" s="132"/>
      <c r="E50" s="132"/>
      <c r="F50" s="132"/>
      <c r="G50" s="132"/>
      <c r="H50" s="132"/>
      <c r="I50" s="132"/>
      <c r="J50" s="132"/>
      <c r="K50" s="132"/>
      <c r="L50" s="132"/>
      <c r="M50" s="132"/>
      <c r="N50" s="132"/>
      <c r="O50" s="132"/>
      <c r="P50" s="132"/>
      <c r="Q50" s="132"/>
      <c r="R50" s="132"/>
      <c r="S50" s="132"/>
      <c r="T50" s="132"/>
      <c r="U50" s="132"/>
      <c r="V50" s="132"/>
      <c r="W50" s="132"/>
      <c r="X50" s="132"/>
      <c r="Y50" s="132"/>
      <c r="Z50" s="132"/>
      <c r="AA50" s="132"/>
      <c r="AB50" s="132"/>
      <c r="AC50" s="132"/>
      <c r="AD50" s="132"/>
      <c r="AE50" s="132"/>
      <c r="AF50" s="132"/>
      <c r="AG50" s="132"/>
      <c r="AH50" s="132"/>
      <c r="AI50" s="139"/>
      <c r="AJ50" s="139"/>
      <c r="AK50" s="139"/>
      <c r="AL50" s="139"/>
      <c r="AM50" s="139"/>
    </row>
    <row r="51" customFormat="false" ht="9" hidden="false" customHeight="false" outlineLevel="0" collapsed="false">
      <c r="A51" s="95"/>
      <c r="B51" s="137"/>
      <c r="C51" s="111"/>
      <c r="D51" s="139"/>
      <c r="E51" s="139"/>
      <c r="F51" s="139"/>
      <c r="G51" s="139"/>
      <c r="H51" s="139"/>
      <c r="I51" s="151"/>
      <c r="J51" s="151"/>
      <c r="K51" s="151"/>
      <c r="L51" s="151"/>
      <c r="M51" s="151"/>
      <c r="N51" s="151"/>
      <c r="O51" s="151"/>
      <c r="P51" s="151"/>
      <c r="Q51" s="151"/>
      <c r="R51" s="151"/>
      <c r="S51" s="151"/>
      <c r="T51" s="151"/>
      <c r="U51" s="151"/>
      <c r="V51" s="151"/>
      <c r="W51" s="151"/>
      <c r="X51" s="151"/>
      <c r="Y51" s="151"/>
      <c r="Z51" s="151"/>
      <c r="AA51" s="151"/>
      <c r="AB51" s="151"/>
      <c r="AC51" s="151"/>
      <c r="AD51" s="151"/>
      <c r="AE51" s="151"/>
      <c r="AF51" s="151"/>
      <c r="AG51" s="151"/>
      <c r="AH51" s="134"/>
      <c r="AI51" s="139"/>
      <c r="AJ51" s="139"/>
      <c r="AK51" s="139"/>
      <c r="AL51" s="139"/>
      <c r="AM51" s="139"/>
    </row>
    <row r="52" customFormat="false" ht="9" hidden="false" customHeight="false" outlineLevel="0" collapsed="false">
      <c r="A52" s="95"/>
      <c r="B52" s="137"/>
      <c r="C52" s="111"/>
      <c r="D52" s="139"/>
      <c r="E52" s="139"/>
      <c r="F52" s="139"/>
      <c r="G52" s="139"/>
      <c r="H52" s="139"/>
      <c r="I52" s="139"/>
      <c r="J52" s="139"/>
      <c r="K52" s="139"/>
      <c r="L52" s="139"/>
      <c r="M52" s="139"/>
      <c r="N52" s="139"/>
      <c r="O52" s="139"/>
      <c r="P52" s="139"/>
      <c r="Q52" s="139"/>
      <c r="R52" s="139"/>
      <c r="S52" s="139"/>
      <c r="T52" s="139"/>
      <c r="U52" s="139"/>
      <c r="V52" s="139"/>
      <c r="W52" s="139"/>
      <c r="X52" s="139"/>
      <c r="Y52" s="139"/>
      <c r="Z52" s="139"/>
      <c r="AA52" s="139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customFormat="false" ht="9" hidden="false" customHeight="false" outlineLevel="0" collapsed="false">
      <c r="A53" s="137"/>
      <c r="B53" s="137"/>
      <c r="C53" s="137"/>
      <c r="D53" s="136"/>
      <c r="E53" s="136"/>
      <c r="F53" s="136"/>
      <c r="G53" s="136"/>
      <c r="H53" s="136"/>
      <c r="I53" s="136"/>
      <c r="J53" s="136"/>
      <c r="K53" s="136"/>
      <c r="L53" s="136"/>
      <c r="M53" s="136"/>
      <c r="N53" s="136"/>
      <c r="O53" s="136"/>
      <c r="P53" s="136"/>
      <c r="Q53" s="136"/>
      <c r="R53" s="136"/>
      <c r="S53" s="136"/>
      <c r="T53" s="136"/>
      <c r="U53" s="136"/>
      <c r="V53" s="136"/>
      <c r="W53" s="136"/>
      <c r="X53" s="136"/>
      <c r="Y53" s="136"/>
      <c r="Z53" s="136"/>
      <c r="AA53" s="136"/>
      <c r="AB53" s="136"/>
      <c r="AC53" s="136"/>
      <c r="AD53" s="136"/>
      <c r="AE53" s="136"/>
      <c r="AF53" s="136"/>
      <c r="AG53" s="136"/>
      <c r="AH53" s="136"/>
      <c r="AI53" s="136"/>
      <c r="AJ53" s="136"/>
      <c r="AK53" s="136"/>
      <c r="AL53" s="136"/>
      <c r="AM53" s="136"/>
      <c r="AN53" s="137"/>
      <c r="AO53" s="137"/>
      <c r="AP53" s="137"/>
      <c r="AQ53" s="137"/>
      <c r="AR53" s="137"/>
      <c r="AS53" s="137"/>
      <c r="AT53" s="137"/>
      <c r="AU53" s="137"/>
      <c r="AV53" s="137"/>
      <c r="AW53" s="137"/>
      <c r="AX53" s="137"/>
      <c r="AY53" s="137"/>
      <c r="AZ53" s="137"/>
      <c r="BA53" s="137"/>
      <c r="BB53" s="137"/>
      <c r="BC53" s="137"/>
      <c r="BD53" s="137"/>
      <c r="BE53" s="137"/>
      <c r="BF53" s="137"/>
      <c r="BG53" s="137"/>
      <c r="BH53" s="137"/>
      <c r="BI53" s="137"/>
      <c r="BJ53" s="137"/>
      <c r="BK53" s="137"/>
      <c r="BL53" s="137"/>
      <c r="BM53" s="137"/>
      <c r="BN53" s="137"/>
      <c r="BO53" s="137"/>
      <c r="BP53" s="137"/>
      <c r="BQ53" s="137"/>
      <c r="BR53" s="137"/>
      <c r="BS53" s="137"/>
      <c r="BT53" s="137"/>
      <c r="BU53" s="137"/>
      <c r="BV53" s="137"/>
      <c r="BW53" s="137"/>
      <c r="BX53" s="137"/>
      <c r="BY53" s="137"/>
      <c r="BZ53" s="137"/>
      <c r="CA53" s="137"/>
      <c r="CB53" s="137"/>
      <c r="CC53" s="137"/>
      <c r="CD53" s="137"/>
      <c r="CE53" s="137"/>
      <c r="CF53" s="137"/>
      <c r="CG53" s="137"/>
      <c r="CH53" s="137"/>
      <c r="CI53" s="137"/>
      <c r="CJ53" s="137"/>
      <c r="CK53" s="137"/>
      <c r="CL53" s="137"/>
      <c r="CM53" s="137"/>
      <c r="CN53" s="137"/>
      <c r="CO53" s="137"/>
      <c r="CP53" s="137"/>
      <c r="CQ53" s="137"/>
      <c r="CR53" s="137"/>
      <c r="CS53" s="137"/>
      <c r="CT53" s="137"/>
      <c r="CU53" s="137"/>
      <c r="CV53" s="137"/>
      <c r="CW53" s="137"/>
      <c r="CX53" s="137"/>
      <c r="CY53" s="137"/>
      <c r="CZ53" s="137"/>
      <c r="DA53" s="137"/>
      <c r="DB53" s="137"/>
      <c r="DC53" s="137"/>
      <c r="DD53" s="137"/>
      <c r="DE53" s="137"/>
      <c r="DF53" s="137"/>
      <c r="DG53" s="137"/>
      <c r="DH53" s="137"/>
      <c r="DI53" s="137"/>
      <c r="DJ53" s="137"/>
      <c r="DK53" s="137"/>
      <c r="DL53" s="137"/>
      <c r="DM53" s="137"/>
      <c r="DN53" s="137"/>
      <c r="DO53" s="137"/>
      <c r="DP53" s="137"/>
      <c r="DQ53" s="137"/>
      <c r="DR53" s="137"/>
      <c r="DS53" s="137"/>
      <c r="DT53" s="137"/>
      <c r="DU53" s="137"/>
      <c r="DV53" s="137"/>
      <c r="DW53" s="137"/>
      <c r="DX53" s="137"/>
      <c r="DY53" s="137"/>
      <c r="DZ53" s="137"/>
      <c r="EA53" s="137"/>
      <c r="EB53" s="137"/>
      <c r="EC53" s="137"/>
      <c r="ED53" s="137"/>
      <c r="EE53" s="137"/>
      <c r="EF53" s="137"/>
      <c r="EG53" s="137"/>
      <c r="EH53" s="137"/>
      <c r="EI53" s="137"/>
      <c r="EJ53" s="137"/>
      <c r="EK53" s="137"/>
      <c r="EL53" s="137"/>
      <c r="EM53" s="137"/>
      <c r="EN53" s="137"/>
      <c r="EO53" s="137"/>
      <c r="EP53" s="137"/>
      <c r="EQ53" s="137"/>
      <c r="ER53" s="137"/>
      <c r="ES53" s="137"/>
      <c r="ET53" s="137"/>
      <c r="EU53" s="137"/>
      <c r="EV53" s="137"/>
      <c r="EW53" s="137"/>
      <c r="EX53" s="137"/>
      <c r="EY53" s="137"/>
      <c r="EZ53" s="137"/>
      <c r="FA53" s="137"/>
      <c r="FB53" s="137"/>
      <c r="FC53" s="137"/>
      <c r="FD53" s="137"/>
      <c r="FE53" s="137"/>
      <c r="FF53" s="137"/>
      <c r="FG53" s="137"/>
      <c r="FH53" s="137"/>
      <c r="FI53" s="137"/>
      <c r="FJ53" s="137"/>
      <c r="FK53" s="137"/>
      <c r="FL53" s="137"/>
      <c r="FM53" s="137"/>
      <c r="FN53" s="137"/>
      <c r="FO53" s="137"/>
      <c r="FP53" s="137"/>
      <c r="FQ53" s="137"/>
      <c r="FR53" s="137"/>
      <c r="FS53" s="137"/>
      <c r="FT53" s="137"/>
      <c r="FU53" s="137"/>
      <c r="FV53" s="137"/>
      <c r="FW53" s="137"/>
      <c r="FX53" s="137"/>
      <c r="FY53" s="137"/>
      <c r="FZ53" s="137"/>
      <c r="GA53" s="137"/>
      <c r="GB53" s="137"/>
      <c r="GC53" s="137"/>
      <c r="GD53" s="137"/>
      <c r="GE53" s="137"/>
      <c r="GF53" s="137"/>
      <c r="GG53" s="137"/>
      <c r="GH53" s="137"/>
      <c r="GI53" s="137"/>
      <c r="GJ53" s="137"/>
      <c r="GK53" s="137"/>
      <c r="GL53" s="137"/>
      <c r="GM53" s="137"/>
      <c r="GN53" s="137"/>
      <c r="GO53" s="137"/>
      <c r="GP53" s="137"/>
      <c r="GQ53" s="137"/>
      <c r="GR53" s="137"/>
      <c r="GS53" s="137"/>
      <c r="GT53" s="137"/>
      <c r="GU53" s="137"/>
      <c r="GV53" s="137"/>
      <c r="GW53" s="137"/>
      <c r="GX53" s="137"/>
      <c r="GY53" s="137"/>
      <c r="GZ53" s="137"/>
      <c r="HA53" s="137"/>
      <c r="HB53" s="137"/>
      <c r="HC53" s="137"/>
      <c r="HD53" s="137"/>
      <c r="HE53" s="137"/>
      <c r="HF53" s="137"/>
      <c r="HG53" s="137"/>
      <c r="HH53" s="137"/>
      <c r="HI53" s="137"/>
      <c r="HJ53" s="137"/>
      <c r="HK53" s="137"/>
      <c r="HL53" s="137"/>
      <c r="HM53" s="137"/>
      <c r="HN53" s="137"/>
      <c r="HO53" s="137"/>
      <c r="HP53" s="137"/>
      <c r="HQ53" s="137"/>
      <c r="HR53" s="137"/>
      <c r="HS53" s="137"/>
      <c r="HT53" s="137"/>
      <c r="HU53" s="137"/>
      <c r="HV53" s="137"/>
      <c r="HW53" s="137"/>
      <c r="HX53" s="137"/>
      <c r="HY53" s="137"/>
      <c r="HZ53" s="137"/>
      <c r="IA53" s="137"/>
      <c r="IB53" s="137"/>
      <c r="IC53" s="137"/>
      <c r="ID53" s="137"/>
      <c r="IE53" s="137"/>
      <c r="IF53" s="137"/>
      <c r="IG53" s="137"/>
      <c r="IH53" s="137"/>
      <c r="II53" s="137"/>
      <c r="IJ53" s="137"/>
      <c r="IK53" s="137"/>
      <c r="IL53" s="137"/>
      <c r="IM53" s="137"/>
      <c r="IN53" s="137"/>
      <c r="IO53" s="137"/>
      <c r="IP53" s="137"/>
      <c r="IQ53" s="137"/>
      <c r="IR53" s="137"/>
      <c r="IS53" s="137"/>
      <c r="IT53" s="137"/>
      <c r="IU53" s="137"/>
      <c r="IV53" s="137"/>
      <c r="IW53" s="137"/>
    </row>
    <row r="54" customFormat="false" ht="9" hidden="false" customHeight="false" outlineLevel="0" collapsed="false">
      <c r="A54" s="111"/>
      <c r="B54" s="111"/>
      <c r="C54" s="111"/>
      <c r="D54" s="139"/>
      <c r="E54" s="139"/>
      <c r="F54" s="139"/>
      <c r="G54" s="139"/>
      <c r="H54" s="139"/>
      <c r="I54" s="139"/>
      <c r="J54" s="139"/>
      <c r="K54" s="139"/>
      <c r="L54" s="139"/>
      <c r="M54" s="139"/>
      <c r="N54" s="139"/>
      <c r="O54" s="139"/>
      <c r="P54" s="139"/>
      <c r="Q54" s="139"/>
      <c r="R54" s="139"/>
      <c r="S54" s="139"/>
      <c r="T54" s="139"/>
      <c r="U54" s="139"/>
      <c r="V54" s="139"/>
      <c r="W54" s="139"/>
      <c r="X54" s="139"/>
      <c r="Y54" s="139"/>
      <c r="Z54" s="139"/>
      <c r="AA54" s="139"/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customFormat="false" ht="9" hidden="false" customHeight="false" outlineLevel="0" collapsed="false">
      <c r="A55" s="140"/>
      <c r="B55" s="140"/>
      <c r="C55" s="140"/>
      <c r="D55" s="140"/>
      <c r="E55" s="140"/>
      <c r="F55" s="140"/>
      <c r="G55" s="140"/>
      <c r="H55" s="140"/>
      <c r="I55" s="140"/>
      <c r="J55" s="140"/>
      <c r="K55" s="140"/>
      <c r="L55" s="140"/>
      <c r="M55" s="140"/>
      <c r="N55" s="140"/>
      <c r="O55" s="140"/>
      <c r="P55" s="140"/>
      <c r="Q55" s="140"/>
      <c r="R55" s="140"/>
      <c r="S55" s="140"/>
      <c r="T55" s="140"/>
      <c r="U55" s="140"/>
      <c r="V55" s="140"/>
      <c r="W55" s="140"/>
      <c r="X55" s="140"/>
      <c r="Y55" s="140"/>
      <c r="Z55" s="140"/>
      <c r="AA55" s="140"/>
      <c r="AB55" s="140"/>
      <c r="AC55" s="140"/>
      <c r="AD55" s="140"/>
      <c r="AE55" s="140"/>
      <c r="AF55" s="140"/>
      <c r="AG55" s="140"/>
      <c r="AH55" s="140"/>
      <c r="AI55" s="140"/>
      <c r="AJ55" s="140"/>
      <c r="AK55" s="140"/>
      <c r="AL55" s="140"/>
      <c r="AM55" s="140"/>
      <c r="AN55" s="140"/>
      <c r="AO55" s="140"/>
      <c r="AP55" s="140"/>
      <c r="AQ55" s="140"/>
      <c r="AR55" s="140"/>
      <c r="AS55" s="140"/>
      <c r="AT55" s="140"/>
      <c r="AU55" s="140"/>
      <c r="AV55" s="140"/>
      <c r="AW55" s="140"/>
      <c r="AX55" s="140"/>
      <c r="AY55" s="140"/>
      <c r="AZ55" s="140"/>
      <c r="BA55" s="140"/>
      <c r="BB55" s="140"/>
      <c r="BC55" s="140"/>
      <c r="BD55" s="140"/>
      <c r="BE55" s="140"/>
      <c r="BF55" s="140"/>
      <c r="BG55" s="140"/>
      <c r="BH55" s="140"/>
      <c r="BI55" s="140"/>
      <c r="BJ55" s="140"/>
      <c r="BK55" s="140"/>
      <c r="BL55" s="140"/>
      <c r="BM55" s="140"/>
      <c r="BN55" s="140"/>
      <c r="BO55" s="140"/>
      <c r="BP55" s="140"/>
      <c r="BQ55" s="140"/>
      <c r="BR55" s="140"/>
      <c r="BS55" s="140"/>
      <c r="BT55" s="140"/>
      <c r="BU55" s="140"/>
      <c r="BV55" s="140"/>
      <c r="BW55" s="140"/>
      <c r="BX55" s="140"/>
      <c r="BY55" s="140"/>
      <c r="BZ55" s="140"/>
      <c r="CA55" s="140"/>
      <c r="CB55" s="140"/>
      <c r="CC55" s="140"/>
      <c r="CD55" s="140"/>
      <c r="CE55" s="140"/>
      <c r="CF55" s="140"/>
      <c r="CG55" s="140"/>
      <c r="CH55" s="140"/>
      <c r="CI55" s="140"/>
      <c r="CJ55" s="140"/>
      <c r="CK55" s="140"/>
      <c r="CL55" s="140"/>
      <c r="CM55" s="140"/>
      <c r="CN55" s="140"/>
      <c r="CO55" s="140"/>
      <c r="CP55" s="140"/>
      <c r="CQ55" s="140"/>
      <c r="CR55" s="140"/>
      <c r="CS55" s="140"/>
      <c r="CT55" s="140"/>
      <c r="CU55" s="140"/>
      <c r="CV55" s="140"/>
      <c r="CW55" s="140"/>
      <c r="CX55" s="140"/>
      <c r="CY55" s="140"/>
      <c r="CZ55" s="140"/>
      <c r="DA55" s="140"/>
      <c r="DB55" s="140"/>
      <c r="DC55" s="140"/>
      <c r="DD55" s="140"/>
      <c r="DE55" s="140"/>
      <c r="DF55" s="140"/>
      <c r="DG55" s="140"/>
      <c r="DH55" s="140"/>
      <c r="DI55" s="140"/>
      <c r="DJ55" s="140"/>
      <c r="DK55" s="140"/>
      <c r="DL55" s="140"/>
      <c r="DM55" s="140"/>
      <c r="DN55" s="140"/>
      <c r="DO55" s="140"/>
      <c r="DP55" s="140"/>
      <c r="DQ55" s="140"/>
      <c r="DR55" s="140"/>
      <c r="DS55" s="140"/>
      <c r="DT55" s="140"/>
      <c r="DU55" s="140"/>
      <c r="DV55" s="140"/>
      <c r="DW55" s="140"/>
      <c r="DX55" s="140"/>
      <c r="DY55" s="140"/>
      <c r="DZ55" s="140"/>
      <c r="EA55" s="140"/>
      <c r="EB55" s="140"/>
      <c r="EC55" s="140"/>
      <c r="ED55" s="140"/>
      <c r="EE55" s="140"/>
      <c r="EF55" s="140"/>
      <c r="EG55" s="140"/>
      <c r="EH55" s="140"/>
      <c r="EI55" s="140"/>
      <c r="EJ55" s="140"/>
      <c r="EK55" s="140"/>
      <c r="EL55" s="140"/>
      <c r="EM55" s="140"/>
      <c r="EN55" s="140"/>
      <c r="EO55" s="140"/>
      <c r="EP55" s="140"/>
      <c r="EQ55" s="140"/>
      <c r="ER55" s="140"/>
      <c r="ES55" s="140"/>
      <c r="ET55" s="140"/>
      <c r="EU55" s="140"/>
      <c r="EV55" s="140"/>
      <c r="EW55" s="140"/>
      <c r="EX55" s="140"/>
      <c r="EY55" s="140"/>
      <c r="EZ55" s="140"/>
      <c r="FA55" s="140"/>
      <c r="FB55" s="140"/>
      <c r="FC55" s="140"/>
      <c r="FD55" s="140"/>
      <c r="FE55" s="140"/>
      <c r="FF55" s="140"/>
      <c r="FG55" s="140"/>
      <c r="FH55" s="140"/>
      <c r="FI55" s="140"/>
      <c r="FJ55" s="140"/>
      <c r="FK55" s="140"/>
      <c r="FL55" s="140"/>
      <c r="FM55" s="140"/>
      <c r="FN55" s="140"/>
      <c r="FO55" s="140"/>
      <c r="FP55" s="140"/>
      <c r="FQ55" s="140"/>
      <c r="FR55" s="140"/>
      <c r="FS55" s="140"/>
      <c r="FT55" s="140"/>
      <c r="FU55" s="140"/>
      <c r="FV55" s="140"/>
      <c r="FW55" s="140"/>
      <c r="FX55" s="140"/>
      <c r="FY55" s="140"/>
      <c r="FZ55" s="140"/>
      <c r="GA55" s="140"/>
      <c r="GB55" s="140"/>
      <c r="GC55" s="140"/>
      <c r="GD55" s="140"/>
      <c r="GE55" s="140"/>
      <c r="GF55" s="140"/>
      <c r="GG55" s="140"/>
      <c r="GH55" s="140"/>
      <c r="GI55" s="140"/>
      <c r="GJ55" s="140"/>
      <c r="GK55" s="140"/>
      <c r="GL55" s="140"/>
      <c r="GM55" s="140"/>
      <c r="GN55" s="140"/>
      <c r="GO55" s="140"/>
      <c r="GP55" s="140"/>
      <c r="GQ55" s="140"/>
      <c r="GR55" s="140"/>
      <c r="GS55" s="140"/>
      <c r="GT55" s="140"/>
      <c r="GU55" s="140"/>
      <c r="GV55" s="140"/>
      <c r="GW55" s="140"/>
      <c r="GX55" s="140"/>
      <c r="GY55" s="140"/>
      <c r="GZ55" s="140"/>
      <c r="HA55" s="140"/>
      <c r="HB55" s="140"/>
      <c r="HC55" s="140"/>
      <c r="HD55" s="140"/>
      <c r="HE55" s="140"/>
      <c r="HF55" s="140"/>
      <c r="HG55" s="140"/>
      <c r="HH55" s="140"/>
      <c r="HI55" s="140"/>
      <c r="HJ55" s="140"/>
      <c r="HK55" s="140"/>
      <c r="HL55" s="140"/>
      <c r="HM55" s="140"/>
      <c r="HN55" s="140"/>
      <c r="HO55" s="140"/>
      <c r="HP55" s="140"/>
      <c r="HQ55" s="140"/>
      <c r="HR55" s="140"/>
      <c r="HS55" s="140"/>
      <c r="HT55" s="140"/>
      <c r="HU55" s="140"/>
      <c r="HV55" s="140"/>
      <c r="HW55" s="140"/>
      <c r="HX55" s="140"/>
      <c r="HY55" s="140"/>
      <c r="HZ55" s="140"/>
      <c r="IA55" s="140"/>
      <c r="IB55" s="140"/>
      <c r="IC55" s="140"/>
      <c r="ID55" s="140"/>
      <c r="IE55" s="140"/>
      <c r="IF55" s="140"/>
      <c r="IG55" s="140"/>
      <c r="IH55" s="140"/>
      <c r="II55" s="140"/>
      <c r="IJ55" s="140"/>
      <c r="IK55" s="140"/>
      <c r="IL55" s="140"/>
      <c r="IM55" s="140"/>
      <c r="IN55" s="140"/>
      <c r="IO55" s="140"/>
      <c r="IP55" s="140"/>
      <c r="IQ55" s="140"/>
      <c r="IR55" s="140"/>
      <c r="IS55" s="140"/>
      <c r="IT55" s="140"/>
      <c r="IU55" s="140"/>
      <c r="IV55" s="140"/>
      <c r="IW55" s="140"/>
    </row>
    <row r="56" customFormat="false" ht="9" hidden="false" customHeight="false" outlineLevel="0" collapsed="false">
      <c r="A56" s="140"/>
      <c r="B56" s="140"/>
      <c r="C56" s="140"/>
      <c r="D56" s="140"/>
      <c r="E56" s="140"/>
      <c r="F56" s="140"/>
      <c r="G56" s="140"/>
      <c r="H56" s="140"/>
      <c r="I56" s="140"/>
      <c r="J56" s="140"/>
      <c r="K56" s="140"/>
      <c r="L56" s="140"/>
      <c r="M56" s="140"/>
      <c r="N56" s="140"/>
      <c r="O56" s="140"/>
      <c r="P56" s="140"/>
      <c r="Q56" s="140"/>
      <c r="R56" s="140"/>
      <c r="S56" s="140"/>
      <c r="T56" s="140"/>
      <c r="U56" s="140"/>
      <c r="V56" s="140"/>
      <c r="W56" s="140"/>
      <c r="X56" s="140"/>
      <c r="Y56" s="140"/>
      <c r="Z56" s="140"/>
      <c r="AA56" s="140"/>
      <c r="AB56" s="140"/>
      <c r="AC56" s="140"/>
      <c r="AD56" s="140"/>
      <c r="AE56" s="140"/>
      <c r="AF56" s="140"/>
      <c r="AG56" s="140"/>
      <c r="AH56" s="140"/>
      <c r="AI56" s="140"/>
      <c r="AJ56" s="140"/>
      <c r="AK56" s="140"/>
      <c r="AL56" s="140"/>
      <c r="AM56" s="140"/>
      <c r="AN56" s="140"/>
      <c r="AO56" s="140"/>
      <c r="AP56" s="140"/>
      <c r="AQ56" s="140"/>
      <c r="AR56" s="140"/>
      <c r="AS56" s="140"/>
      <c r="AT56" s="140"/>
      <c r="AU56" s="140"/>
      <c r="AV56" s="140"/>
      <c r="AW56" s="140"/>
      <c r="AX56" s="140"/>
      <c r="AY56" s="140"/>
      <c r="AZ56" s="140"/>
      <c r="BA56" s="140"/>
      <c r="BB56" s="140"/>
      <c r="BC56" s="140"/>
      <c r="BD56" s="140"/>
      <c r="BE56" s="140"/>
      <c r="BF56" s="140"/>
      <c r="BG56" s="140"/>
      <c r="BH56" s="140"/>
      <c r="BI56" s="140"/>
      <c r="BJ56" s="140"/>
      <c r="BK56" s="140"/>
      <c r="BL56" s="140"/>
      <c r="BM56" s="140"/>
      <c r="BN56" s="140"/>
      <c r="BO56" s="140"/>
      <c r="BP56" s="140"/>
      <c r="BQ56" s="140"/>
      <c r="BR56" s="140"/>
      <c r="BS56" s="140"/>
      <c r="BT56" s="140"/>
      <c r="BU56" s="140"/>
      <c r="BV56" s="140"/>
      <c r="BW56" s="140"/>
      <c r="BX56" s="140"/>
      <c r="BY56" s="140"/>
      <c r="BZ56" s="140"/>
      <c r="CA56" s="140"/>
      <c r="CB56" s="140"/>
      <c r="CC56" s="140"/>
      <c r="CD56" s="140"/>
      <c r="CE56" s="140"/>
      <c r="CF56" s="140"/>
      <c r="CG56" s="140"/>
      <c r="CH56" s="140"/>
      <c r="CI56" s="140"/>
      <c r="CJ56" s="140"/>
      <c r="CK56" s="140"/>
      <c r="CL56" s="140"/>
      <c r="CM56" s="140"/>
      <c r="CN56" s="140"/>
      <c r="CO56" s="140"/>
      <c r="CP56" s="140"/>
      <c r="CQ56" s="140"/>
      <c r="CR56" s="140"/>
      <c r="CS56" s="140"/>
      <c r="CT56" s="140"/>
      <c r="CU56" s="140"/>
      <c r="CV56" s="140"/>
      <c r="CW56" s="140"/>
      <c r="CX56" s="140"/>
      <c r="CY56" s="140"/>
      <c r="CZ56" s="140"/>
      <c r="DA56" s="140"/>
      <c r="DB56" s="140"/>
      <c r="DC56" s="140"/>
      <c r="DD56" s="140"/>
      <c r="DE56" s="140"/>
      <c r="DF56" s="140"/>
      <c r="DG56" s="140"/>
      <c r="DH56" s="140"/>
      <c r="DI56" s="140"/>
      <c r="DJ56" s="140"/>
      <c r="DK56" s="140"/>
      <c r="DL56" s="140"/>
      <c r="DM56" s="140"/>
      <c r="DN56" s="140"/>
      <c r="DO56" s="140"/>
      <c r="DP56" s="140"/>
      <c r="DQ56" s="140"/>
      <c r="DR56" s="140"/>
      <c r="DS56" s="140"/>
      <c r="DT56" s="140"/>
      <c r="DU56" s="140"/>
      <c r="DV56" s="140"/>
      <c r="DW56" s="140"/>
      <c r="DX56" s="140"/>
      <c r="DY56" s="140"/>
      <c r="DZ56" s="140"/>
      <c r="EA56" s="140"/>
      <c r="EB56" s="140"/>
      <c r="EC56" s="140"/>
      <c r="ED56" s="140"/>
      <c r="EE56" s="140"/>
      <c r="EF56" s="140"/>
      <c r="EG56" s="140"/>
      <c r="EH56" s="140"/>
      <c r="EI56" s="140"/>
      <c r="EJ56" s="140"/>
      <c r="EK56" s="140"/>
      <c r="EL56" s="140"/>
      <c r="EM56" s="140"/>
      <c r="EN56" s="140"/>
      <c r="EO56" s="140"/>
      <c r="EP56" s="140"/>
      <c r="EQ56" s="140"/>
      <c r="ER56" s="140"/>
      <c r="ES56" s="140"/>
      <c r="ET56" s="140"/>
      <c r="EU56" s="140"/>
      <c r="EV56" s="140"/>
      <c r="EW56" s="140"/>
      <c r="EX56" s="140"/>
      <c r="EY56" s="140"/>
      <c r="EZ56" s="140"/>
      <c r="FA56" s="140"/>
      <c r="FB56" s="140"/>
      <c r="FC56" s="140"/>
      <c r="FD56" s="140"/>
      <c r="FE56" s="140"/>
      <c r="FF56" s="140"/>
      <c r="FG56" s="140"/>
      <c r="FH56" s="140"/>
      <c r="FI56" s="140"/>
      <c r="FJ56" s="140"/>
      <c r="FK56" s="140"/>
      <c r="FL56" s="140"/>
      <c r="FM56" s="140"/>
      <c r="FN56" s="140"/>
      <c r="FO56" s="140"/>
      <c r="FP56" s="140"/>
      <c r="FQ56" s="140"/>
      <c r="FR56" s="140"/>
      <c r="FS56" s="140"/>
      <c r="FT56" s="140"/>
      <c r="FU56" s="140"/>
      <c r="FV56" s="140"/>
      <c r="FW56" s="140"/>
      <c r="FX56" s="140"/>
      <c r="FY56" s="140"/>
      <c r="FZ56" s="140"/>
      <c r="GA56" s="140"/>
      <c r="GB56" s="140"/>
      <c r="GC56" s="140"/>
      <c r="GD56" s="140"/>
      <c r="GE56" s="140"/>
      <c r="GF56" s="140"/>
      <c r="GG56" s="140"/>
      <c r="GH56" s="140"/>
      <c r="GI56" s="140"/>
      <c r="GJ56" s="140"/>
      <c r="GK56" s="140"/>
      <c r="GL56" s="140"/>
      <c r="GM56" s="140"/>
      <c r="GN56" s="140"/>
      <c r="GO56" s="140"/>
      <c r="GP56" s="140"/>
      <c r="GQ56" s="140"/>
      <c r="GR56" s="140"/>
      <c r="GS56" s="140"/>
      <c r="GT56" s="140"/>
      <c r="GU56" s="140"/>
      <c r="GV56" s="140"/>
      <c r="GW56" s="140"/>
      <c r="GX56" s="140"/>
      <c r="GY56" s="140"/>
      <c r="GZ56" s="140"/>
      <c r="HA56" s="140"/>
      <c r="HB56" s="140"/>
      <c r="HC56" s="140"/>
      <c r="HD56" s="140"/>
      <c r="HE56" s="140"/>
      <c r="HF56" s="140"/>
      <c r="HG56" s="140"/>
      <c r="HH56" s="140"/>
      <c r="HI56" s="140"/>
      <c r="HJ56" s="140"/>
      <c r="HK56" s="140"/>
      <c r="HL56" s="140"/>
      <c r="HM56" s="140"/>
      <c r="HN56" s="140"/>
      <c r="HO56" s="140"/>
      <c r="HP56" s="140"/>
      <c r="HQ56" s="140"/>
      <c r="HR56" s="140"/>
      <c r="HS56" s="140"/>
      <c r="HT56" s="140"/>
      <c r="HU56" s="140"/>
      <c r="HV56" s="140"/>
      <c r="HW56" s="140"/>
      <c r="HX56" s="140"/>
      <c r="HY56" s="140"/>
      <c r="HZ56" s="140"/>
      <c r="IA56" s="140"/>
      <c r="IB56" s="140"/>
      <c r="IC56" s="140"/>
      <c r="ID56" s="140"/>
      <c r="IE56" s="140"/>
      <c r="IF56" s="140"/>
      <c r="IG56" s="140"/>
      <c r="IH56" s="140"/>
      <c r="II56" s="140"/>
      <c r="IJ56" s="140"/>
      <c r="IK56" s="140"/>
      <c r="IL56" s="140"/>
      <c r="IM56" s="140"/>
      <c r="IN56" s="140"/>
      <c r="IO56" s="140"/>
      <c r="IP56" s="140"/>
      <c r="IQ56" s="140"/>
      <c r="IR56" s="140"/>
      <c r="IS56" s="140"/>
      <c r="IT56" s="140"/>
      <c r="IU56" s="140"/>
      <c r="IV56" s="140"/>
      <c r="IW56" s="140"/>
    </row>
    <row r="57" customFormat="false" ht="9" hidden="false" customHeight="false" outlineLevel="0" collapsed="false">
      <c r="A57" s="126"/>
      <c r="B57" s="126"/>
      <c r="C57" s="126"/>
      <c r="D57" s="126"/>
      <c r="E57" s="126"/>
      <c r="F57" s="126"/>
      <c r="G57" s="126"/>
      <c r="H57" s="126"/>
      <c r="I57" s="126"/>
      <c r="J57" s="126"/>
      <c r="K57" s="126"/>
      <c r="L57" s="126"/>
      <c r="M57" s="126"/>
      <c r="N57" s="126"/>
      <c r="O57" s="126"/>
      <c r="P57" s="126"/>
      <c r="Q57" s="126"/>
      <c r="R57" s="126"/>
      <c r="S57" s="126"/>
      <c r="T57" s="126"/>
      <c r="U57" s="126"/>
      <c r="V57" s="126"/>
      <c r="W57" s="126"/>
      <c r="X57" s="126"/>
      <c r="Y57" s="126"/>
      <c r="Z57" s="126"/>
      <c r="AA57" s="126"/>
      <c r="AB57" s="126"/>
      <c r="AC57" s="126"/>
      <c r="AD57" s="126"/>
      <c r="AE57" s="126"/>
      <c r="AF57" s="126"/>
      <c r="AG57" s="126"/>
      <c r="AH57" s="126"/>
      <c r="AI57" s="126"/>
      <c r="AJ57" s="126"/>
      <c r="AK57" s="126"/>
      <c r="AL57" s="126"/>
      <c r="AM57" s="126"/>
      <c r="AN57" s="126"/>
      <c r="AO57" s="126"/>
      <c r="AP57" s="126"/>
      <c r="AQ57" s="126"/>
      <c r="AR57" s="126"/>
      <c r="AS57" s="126"/>
      <c r="AT57" s="126"/>
      <c r="AU57" s="126"/>
      <c r="AV57" s="126"/>
      <c r="AW57" s="126"/>
      <c r="AX57" s="126"/>
      <c r="AY57" s="126"/>
      <c r="AZ57" s="126"/>
      <c r="BA57" s="126"/>
      <c r="BB57" s="126"/>
      <c r="BC57" s="126"/>
      <c r="BD57" s="126"/>
      <c r="BE57" s="126"/>
      <c r="BF57" s="126"/>
      <c r="BG57" s="126"/>
      <c r="BH57" s="126"/>
      <c r="BI57" s="126"/>
      <c r="BJ57" s="126"/>
      <c r="BK57" s="126"/>
      <c r="BL57" s="126"/>
      <c r="BM57" s="126"/>
      <c r="BN57" s="126"/>
      <c r="BO57" s="126"/>
      <c r="BP57" s="126"/>
      <c r="BQ57" s="126"/>
      <c r="BR57" s="126"/>
      <c r="BS57" s="126"/>
      <c r="BT57" s="126"/>
      <c r="BU57" s="126"/>
      <c r="BV57" s="126"/>
      <c r="BW57" s="126"/>
      <c r="BX57" s="126"/>
      <c r="BY57" s="126"/>
      <c r="BZ57" s="126"/>
      <c r="CA57" s="126"/>
      <c r="CB57" s="126"/>
      <c r="CC57" s="126"/>
      <c r="CD57" s="126"/>
      <c r="CE57" s="126"/>
      <c r="CF57" s="126"/>
      <c r="CG57" s="126"/>
      <c r="CH57" s="126"/>
      <c r="CI57" s="126"/>
      <c r="CJ57" s="126"/>
      <c r="CK57" s="126"/>
      <c r="CL57" s="126"/>
      <c r="CM57" s="126"/>
      <c r="CN57" s="126"/>
      <c r="CO57" s="126"/>
      <c r="CP57" s="126"/>
      <c r="CQ57" s="126"/>
      <c r="CR57" s="126"/>
      <c r="CS57" s="126"/>
      <c r="CT57" s="126"/>
      <c r="CU57" s="126"/>
      <c r="CV57" s="126"/>
      <c r="CW57" s="126"/>
      <c r="CX57" s="126"/>
      <c r="CY57" s="126"/>
      <c r="CZ57" s="126"/>
      <c r="DA57" s="126"/>
      <c r="DB57" s="126"/>
      <c r="DC57" s="126"/>
      <c r="DD57" s="126"/>
      <c r="DE57" s="126"/>
      <c r="DF57" s="126"/>
      <c r="DG57" s="126"/>
      <c r="DH57" s="126"/>
      <c r="DI57" s="126"/>
      <c r="DJ57" s="126"/>
      <c r="DK57" s="126"/>
      <c r="DL57" s="126"/>
      <c r="DM57" s="126"/>
      <c r="DN57" s="126"/>
      <c r="DO57" s="126"/>
      <c r="DP57" s="126"/>
      <c r="DQ57" s="126"/>
      <c r="DR57" s="126"/>
      <c r="DS57" s="126"/>
      <c r="DT57" s="126"/>
      <c r="DU57" s="126"/>
      <c r="DV57" s="126"/>
      <c r="DW57" s="126"/>
      <c r="DX57" s="126"/>
      <c r="DY57" s="126"/>
      <c r="DZ57" s="126"/>
      <c r="EA57" s="126"/>
      <c r="EB57" s="126"/>
      <c r="EC57" s="126"/>
      <c r="ED57" s="126"/>
      <c r="EE57" s="126"/>
      <c r="EF57" s="126"/>
      <c r="EG57" s="126"/>
      <c r="EH57" s="126"/>
      <c r="EI57" s="126"/>
      <c r="EJ57" s="126"/>
      <c r="EK57" s="126"/>
      <c r="EL57" s="126"/>
      <c r="EM57" s="126"/>
      <c r="EN57" s="126"/>
      <c r="EO57" s="126"/>
      <c r="EP57" s="126"/>
      <c r="EQ57" s="126"/>
      <c r="ER57" s="126"/>
      <c r="ES57" s="126"/>
      <c r="ET57" s="126"/>
      <c r="EU57" s="126"/>
      <c r="EV57" s="126"/>
      <c r="EW57" s="126"/>
      <c r="EX57" s="126"/>
      <c r="EY57" s="126"/>
      <c r="EZ57" s="126"/>
      <c r="FA57" s="126"/>
      <c r="FB57" s="126"/>
      <c r="FC57" s="126"/>
      <c r="FD57" s="126"/>
      <c r="FE57" s="126"/>
      <c r="FF57" s="126"/>
      <c r="FG57" s="126"/>
      <c r="FH57" s="126"/>
      <c r="FI57" s="126"/>
      <c r="FJ57" s="126"/>
      <c r="FK57" s="126"/>
      <c r="FL57" s="126"/>
      <c r="FM57" s="126"/>
      <c r="FN57" s="126"/>
      <c r="FO57" s="126"/>
      <c r="FP57" s="126"/>
      <c r="FQ57" s="126"/>
      <c r="FR57" s="126"/>
      <c r="FS57" s="126"/>
      <c r="FT57" s="126"/>
      <c r="FU57" s="126"/>
      <c r="FV57" s="126"/>
      <c r="FW57" s="126"/>
      <c r="FX57" s="126"/>
      <c r="FY57" s="126"/>
      <c r="FZ57" s="126"/>
      <c r="GA57" s="126"/>
      <c r="GB57" s="126"/>
      <c r="GC57" s="126"/>
      <c r="GD57" s="126"/>
      <c r="GE57" s="126"/>
      <c r="GF57" s="126"/>
      <c r="GG57" s="126"/>
      <c r="GH57" s="126"/>
      <c r="GI57" s="126"/>
      <c r="GJ57" s="126"/>
      <c r="GK57" s="126"/>
      <c r="GL57" s="126"/>
      <c r="GM57" s="126"/>
      <c r="GN57" s="126"/>
      <c r="GO57" s="126"/>
      <c r="GP57" s="126"/>
      <c r="GQ57" s="126"/>
      <c r="GR57" s="126"/>
      <c r="GS57" s="126"/>
      <c r="GT57" s="126"/>
      <c r="GU57" s="126"/>
      <c r="GV57" s="126"/>
      <c r="GW57" s="126"/>
      <c r="GX57" s="126"/>
      <c r="GY57" s="126"/>
      <c r="GZ57" s="126"/>
      <c r="HA57" s="126"/>
      <c r="HB57" s="126"/>
      <c r="HC57" s="126"/>
      <c r="HD57" s="126"/>
      <c r="HE57" s="126"/>
      <c r="HF57" s="126"/>
      <c r="HG57" s="126"/>
      <c r="HH57" s="126"/>
      <c r="HI57" s="126"/>
      <c r="HJ57" s="126"/>
      <c r="HK57" s="126"/>
      <c r="HL57" s="126"/>
      <c r="HM57" s="126"/>
      <c r="HN57" s="126"/>
      <c r="HO57" s="126"/>
      <c r="HP57" s="126"/>
      <c r="HQ57" s="126"/>
      <c r="HR57" s="126"/>
      <c r="HS57" s="126"/>
      <c r="HT57" s="126"/>
      <c r="HU57" s="126"/>
      <c r="HV57" s="126"/>
      <c r="HW57" s="126"/>
      <c r="HX57" s="126"/>
      <c r="HY57" s="126"/>
      <c r="HZ57" s="126"/>
      <c r="IA57" s="126"/>
      <c r="IB57" s="126"/>
      <c r="IC57" s="126"/>
      <c r="ID57" s="126"/>
      <c r="IE57" s="126"/>
      <c r="IF57" s="126"/>
      <c r="IG57" s="126"/>
      <c r="IH57" s="126"/>
      <c r="II57" s="126"/>
      <c r="IJ57" s="126"/>
      <c r="IK57" s="126"/>
      <c r="IL57" s="126"/>
      <c r="IM57" s="126"/>
      <c r="IN57" s="126"/>
      <c r="IO57" s="126"/>
      <c r="IP57" s="126"/>
      <c r="IQ57" s="126"/>
      <c r="IR57" s="126"/>
      <c r="IS57" s="126"/>
      <c r="IT57" s="126"/>
      <c r="IU57" s="126"/>
      <c r="IV57" s="126"/>
      <c r="IW57" s="12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5" scale="9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&amp;C&amp;"MS Sans Serif,Regular"Page &amp;P of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A19"/>
  <sheetViews>
    <sheetView showFormulas="false" showGridLines="fals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A1" activeCellId="0" sqref="A1"/>
    </sheetView>
  </sheetViews>
  <sheetFormatPr defaultColWidth="11.9921875" defaultRowHeight="13.5" customHeight="true" zeroHeight="false" outlineLevelRow="0" outlineLevelCol="0"/>
  <cols>
    <col collapsed="false" customWidth="true" hidden="false" outlineLevel="0" max="1" min="1" style="74" width="43.99"/>
    <col collapsed="false" customWidth="true" hidden="false" outlineLevel="0" max="2" min="2" style="74" width="3.99"/>
    <col collapsed="false" customWidth="true" hidden="false" outlineLevel="0" max="26" min="3" style="74" width="13.32"/>
    <col collapsed="false" customWidth="true" hidden="false" outlineLevel="0" max="27" min="27" style="74" width="15.99"/>
  </cols>
  <sheetData>
    <row r="1" customFormat="false" ht="12" hidden="false" customHeight="true" outlineLevel="0" collapsed="false">
      <c r="A1" s="152" t="s">
        <v>114</v>
      </c>
    </row>
    <row r="2" customFormat="false" ht="12" hidden="false" customHeight="true" outlineLevel="0" collapsed="false">
      <c r="A2" s="152" t="s">
        <v>115</v>
      </c>
    </row>
    <row r="3" customFormat="false" ht="12" hidden="false" customHeight="true" outlineLevel="0" collapsed="false">
      <c r="A3" s="152" t="s">
        <v>116</v>
      </c>
    </row>
    <row r="4" customFormat="false" ht="12" hidden="false" customHeight="true" outlineLevel="0" collapsed="false">
      <c r="A4" s="152" t="s">
        <v>117</v>
      </c>
    </row>
    <row r="6" customFormat="false" ht="12" hidden="false" customHeight="true" outlineLevel="0" collapsed="false">
      <c r="A6" s="153" t="s">
        <v>71</v>
      </c>
      <c r="C6" s="154" t="s">
        <v>118</v>
      </c>
      <c r="D6" s="154" t="s">
        <v>119</v>
      </c>
      <c r="E6" s="154" t="s">
        <v>120</v>
      </c>
      <c r="F6" s="154" t="s">
        <v>121</v>
      </c>
      <c r="G6" s="154" t="s">
        <v>122</v>
      </c>
      <c r="H6" s="154" t="s">
        <v>123</v>
      </c>
      <c r="I6" s="154" t="s">
        <v>124</v>
      </c>
      <c r="J6" s="154" t="s">
        <v>125</v>
      </c>
      <c r="K6" s="154" t="s">
        <v>126</v>
      </c>
      <c r="L6" s="154" t="s">
        <v>127</v>
      </c>
      <c r="M6" s="154" t="s">
        <v>128</v>
      </c>
      <c r="N6" s="154" t="s">
        <v>129</v>
      </c>
      <c r="O6" s="154" t="s">
        <v>130</v>
      </c>
      <c r="P6" s="154" t="s">
        <v>131</v>
      </c>
      <c r="Q6" s="154" t="s">
        <v>132</v>
      </c>
      <c r="R6" s="154" t="s">
        <v>133</v>
      </c>
      <c r="S6" s="154" t="s">
        <v>134</v>
      </c>
      <c r="T6" s="154" t="s">
        <v>135</v>
      </c>
      <c r="U6" s="154" t="s">
        <v>136</v>
      </c>
      <c r="V6" s="154" t="s">
        <v>137</v>
      </c>
      <c r="W6" s="154" t="s">
        <v>138</v>
      </c>
      <c r="X6" s="154" t="s">
        <v>139</v>
      </c>
      <c r="Y6" s="154" t="s">
        <v>140</v>
      </c>
      <c r="Z6" s="154" t="s">
        <v>141</v>
      </c>
      <c r="AA6" s="154" t="s">
        <v>32</v>
      </c>
    </row>
    <row r="7" customFormat="false" ht="11.25" hidden="false" customHeight="true" outlineLevel="0" collapsed="false">
      <c r="A7" s="155" t="s">
        <v>33</v>
      </c>
      <c r="C7" s="155" t="n">
        <v>0</v>
      </c>
      <c r="D7" s="155" t="n">
        <v>0</v>
      </c>
      <c r="E7" s="155" t="n">
        <v>0</v>
      </c>
      <c r="F7" s="155" t="n">
        <v>0</v>
      </c>
      <c r="G7" s="155" t="n">
        <v>0</v>
      </c>
      <c r="H7" s="155" t="n">
        <v>0</v>
      </c>
      <c r="I7" s="155" t="n">
        <v>0</v>
      </c>
      <c r="J7" s="155" t="n">
        <v>0</v>
      </c>
      <c r="K7" s="155" t="n">
        <v>0</v>
      </c>
      <c r="L7" s="155" t="n">
        <v>0</v>
      </c>
      <c r="M7" s="155" t="n">
        <v>0</v>
      </c>
      <c r="N7" s="155" t="n">
        <v>0</v>
      </c>
      <c r="O7" s="155" t="n">
        <v>0</v>
      </c>
      <c r="P7" s="155" t="n">
        <v>0</v>
      </c>
      <c r="Q7" s="155" t="n">
        <v>0</v>
      </c>
      <c r="R7" s="155" t="n">
        <v>0</v>
      </c>
      <c r="S7" s="155" t="n">
        <v>0</v>
      </c>
      <c r="T7" s="155" t="n">
        <v>0</v>
      </c>
      <c r="U7" s="155" t="n">
        <v>0</v>
      </c>
      <c r="V7" s="155" t="n">
        <v>0</v>
      </c>
      <c r="W7" s="155" t="n">
        <v>0</v>
      </c>
      <c r="X7" s="155" t="n">
        <v>0</v>
      </c>
      <c r="Y7" s="155" t="n">
        <v>0</v>
      </c>
      <c r="Z7" s="155" t="n">
        <v>0</v>
      </c>
    </row>
    <row r="8" customFormat="false" ht="11.25" hidden="false" customHeight="true" outlineLevel="0" collapsed="false">
      <c r="A8" s="155" t="s">
        <v>34</v>
      </c>
      <c r="C8" s="155" t="n">
        <v>0</v>
      </c>
      <c r="D8" s="155" t="n">
        <v>0</v>
      </c>
      <c r="E8" s="155" t="n">
        <v>0</v>
      </c>
      <c r="F8" s="155" t="n">
        <v>0</v>
      </c>
      <c r="G8" s="155" t="n">
        <v>0</v>
      </c>
      <c r="H8" s="155" t="n">
        <v>0</v>
      </c>
      <c r="I8" s="155" t="n">
        <v>0</v>
      </c>
      <c r="J8" s="155" t="n">
        <v>0</v>
      </c>
      <c r="K8" s="155" t="n">
        <v>0</v>
      </c>
      <c r="L8" s="155" t="n">
        <v>0</v>
      </c>
      <c r="M8" s="155" t="n">
        <v>0</v>
      </c>
      <c r="N8" s="155" t="n">
        <v>0</v>
      </c>
      <c r="O8" s="155" t="n">
        <v>0</v>
      </c>
      <c r="P8" s="155" t="n">
        <v>0</v>
      </c>
      <c r="Q8" s="155" t="n">
        <v>0</v>
      </c>
      <c r="R8" s="155" t="n">
        <v>0</v>
      </c>
      <c r="S8" s="155" t="n">
        <v>0</v>
      </c>
      <c r="T8" s="155" t="n">
        <v>0</v>
      </c>
      <c r="U8" s="155" t="n">
        <v>0</v>
      </c>
      <c r="V8" s="155" t="n">
        <v>0</v>
      </c>
      <c r="W8" s="155" t="n">
        <v>0</v>
      </c>
      <c r="X8" s="155" t="n">
        <v>0</v>
      </c>
      <c r="Y8" s="155" t="n">
        <v>0</v>
      </c>
      <c r="Z8" s="155" t="n">
        <v>0</v>
      </c>
    </row>
    <row r="9" customFormat="false" ht="11.25" hidden="false" customHeight="true" outlineLevel="0" collapsed="false">
      <c r="A9" s="155" t="s">
        <v>35</v>
      </c>
      <c r="C9" s="155" t="n">
        <v>0</v>
      </c>
      <c r="D9" s="155" t="n">
        <v>0</v>
      </c>
      <c r="E9" s="155" t="n">
        <v>0</v>
      </c>
      <c r="F9" s="155" t="n">
        <v>0</v>
      </c>
      <c r="G9" s="155" t="n">
        <v>0</v>
      </c>
      <c r="H9" s="155" t="n">
        <v>0</v>
      </c>
      <c r="I9" s="155" t="n">
        <v>0</v>
      </c>
      <c r="J9" s="155" t="n">
        <v>0</v>
      </c>
      <c r="K9" s="155" t="n">
        <v>0</v>
      </c>
      <c r="L9" s="155" t="n">
        <v>0</v>
      </c>
      <c r="M9" s="155" t="n">
        <v>0</v>
      </c>
      <c r="N9" s="155" t="n">
        <v>0</v>
      </c>
      <c r="O9" s="155" t="n">
        <v>0</v>
      </c>
      <c r="P9" s="155" t="n">
        <v>0</v>
      </c>
      <c r="Q9" s="155" t="n">
        <v>0</v>
      </c>
      <c r="R9" s="155" t="n">
        <v>0</v>
      </c>
      <c r="S9" s="155" t="n">
        <v>0</v>
      </c>
      <c r="T9" s="155" t="n">
        <v>0</v>
      </c>
      <c r="U9" s="155" t="n">
        <v>0</v>
      </c>
      <c r="V9" s="155" t="n">
        <v>0</v>
      </c>
      <c r="W9" s="155" t="n">
        <v>0</v>
      </c>
      <c r="X9" s="155" t="n">
        <v>0</v>
      </c>
      <c r="Y9" s="155" t="n">
        <v>0</v>
      </c>
      <c r="Z9" s="155" t="n">
        <v>0</v>
      </c>
    </row>
    <row r="10" customFormat="false" ht="11.25" hidden="false" customHeight="true" outlineLevel="0" collapsed="false">
      <c r="A10" s="155" t="s">
        <v>112</v>
      </c>
      <c r="C10" s="155" t="n">
        <v>0</v>
      </c>
      <c r="D10" s="155" t="n">
        <v>0</v>
      </c>
      <c r="E10" s="155" t="n">
        <v>0</v>
      </c>
      <c r="F10" s="155" t="n">
        <v>0</v>
      </c>
      <c r="G10" s="155" t="n">
        <v>0</v>
      </c>
      <c r="H10" s="155" t="n">
        <v>0</v>
      </c>
      <c r="I10" s="155" t="n">
        <v>0</v>
      </c>
      <c r="J10" s="155" t="n">
        <v>0</v>
      </c>
      <c r="K10" s="155" t="n">
        <v>0</v>
      </c>
      <c r="L10" s="155" t="n">
        <v>0</v>
      </c>
      <c r="M10" s="155" t="n">
        <v>0</v>
      </c>
      <c r="N10" s="155" t="n">
        <v>0</v>
      </c>
      <c r="O10" s="155" t="n">
        <v>0</v>
      </c>
      <c r="P10" s="155" t="n">
        <v>0</v>
      </c>
      <c r="Q10" s="155" t="n">
        <v>0</v>
      </c>
      <c r="R10" s="155" t="n">
        <v>0</v>
      </c>
      <c r="S10" s="155" t="n">
        <v>0</v>
      </c>
      <c r="T10" s="155" t="n">
        <v>0</v>
      </c>
      <c r="U10" s="155" t="n">
        <v>0</v>
      </c>
      <c r="V10" s="155" t="n">
        <v>0</v>
      </c>
      <c r="W10" s="155" t="n">
        <v>0</v>
      </c>
      <c r="X10" s="155" t="n">
        <v>0</v>
      </c>
      <c r="Y10" s="155" t="n">
        <v>0</v>
      </c>
      <c r="Z10" s="155" t="n">
        <v>0</v>
      </c>
    </row>
    <row r="11" customFormat="false" ht="11.25" hidden="false" customHeight="true" outlineLevel="0" collapsed="false">
      <c r="A11" s="156" t="s">
        <v>37</v>
      </c>
      <c r="B11" s="157"/>
      <c r="C11" s="157" t="n">
        <v>0</v>
      </c>
      <c r="D11" s="157" t="n">
        <v>0</v>
      </c>
      <c r="E11" s="157" t="n">
        <v>0</v>
      </c>
      <c r="F11" s="157" t="n">
        <v>0</v>
      </c>
      <c r="G11" s="157" t="n">
        <v>0</v>
      </c>
      <c r="H11" s="157" t="n">
        <v>0</v>
      </c>
      <c r="I11" s="157" t="n">
        <v>0</v>
      </c>
      <c r="J11" s="157" t="n">
        <v>0</v>
      </c>
      <c r="K11" s="157" t="n">
        <v>0</v>
      </c>
      <c r="L11" s="157" t="n">
        <v>0</v>
      </c>
      <c r="M11" s="157" t="n">
        <v>0</v>
      </c>
      <c r="N11" s="157" t="n">
        <v>0</v>
      </c>
      <c r="O11" s="157" t="n">
        <v>0</v>
      </c>
      <c r="P11" s="157" t="n">
        <v>0</v>
      </c>
      <c r="Q11" s="157" t="n">
        <v>0</v>
      </c>
      <c r="R11" s="157" t="n">
        <v>0</v>
      </c>
      <c r="S11" s="157" t="n">
        <v>0</v>
      </c>
      <c r="T11" s="157" t="n">
        <v>0</v>
      </c>
      <c r="U11" s="157" t="n">
        <v>0</v>
      </c>
      <c r="V11" s="157" t="n">
        <v>0</v>
      </c>
      <c r="W11" s="157" t="n">
        <v>0</v>
      </c>
      <c r="X11" s="157" t="n">
        <v>0</v>
      </c>
      <c r="Y11" s="157" t="n">
        <v>0</v>
      </c>
      <c r="Z11" s="158" t="n">
        <v>0</v>
      </c>
    </row>
    <row r="13" customFormat="false" ht="11.25" hidden="false" customHeight="true" outlineLevel="0" collapsed="false">
      <c r="A13" s="155" t="s">
        <v>142</v>
      </c>
      <c r="C13" s="155" t="n">
        <v>0</v>
      </c>
      <c r="D13" s="155" t="n">
        <v>0</v>
      </c>
      <c r="E13" s="155" t="n">
        <v>0</v>
      </c>
      <c r="F13" s="155" t="n">
        <v>0</v>
      </c>
      <c r="G13" s="155" t="n">
        <v>0</v>
      </c>
      <c r="H13" s="155" t="n">
        <v>0</v>
      </c>
      <c r="I13" s="155" t="n">
        <v>0</v>
      </c>
      <c r="J13" s="155" t="n">
        <v>0</v>
      </c>
      <c r="K13" s="155" t="n">
        <v>0</v>
      </c>
      <c r="L13" s="155" t="n">
        <v>0</v>
      </c>
      <c r="M13" s="155" t="n">
        <v>0</v>
      </c>
      <c r="N13" s="155" t="n">
        <v>0</v>
      </c>
      <c r="O13" s="155" t="n">
        <v>0</v>
      </c>
      <c r="P13" s="155" t="n">
        <v>0</v>
      </c>
      <c r="Q13" s="155" t="n">
        <v>0</v>
      </c>
      <c r="R13" s="155" t="n">
        <v>0</v>
      </c>
      <c r="S13" s="155" t="n">
        <v>0</v>
      </c>
      <c r="T13" s="155" t="n">
        <v>0</v>
      </c>
      <c r="U13" s="155" t="n">
        <v>0</v>
      </c>
      <c r="V13" s="155" t="n">
        <v>0</v>
      </c>
      <c r="W13" s="155" t="n">
        <v>0</v>
      </c>
      <c r="X13" s="155" t="n">
        <v>0</v>
      </c>
      <c r="Y13" s="155" t="n">
        <v>0</v>
      </c>
      <c r="Z13" s="155" t="n">
        <v>0</v>
      </c>
    </row>
    <row r="14" customFormat="false" ht="11.25" hidden="false" customHeight="true" outlineLevel="0" collapsed="false">
      <c r="A14" s="155" t="s">
        <v>77</v>
      </c>
      <c r="C14" s="159" t="n">
        <v>0</v>
      </c>
      <c r="D14" s="159" t="n">
        <v>0</v>
      </c>
      <c r="E14" s="159" t="n">
        <v>0</v>
      </c>
      <c r="F14" s="159" t="n">
        <v>0</v>
      </c>
      <c r="G14" s="159" t="n">
        <v>0</v>
      </c>
      <c r="H14" s="159" t="n">
        <v>0</v>
      </c>
      <c r="I14" s="159" t="n">
        <v>0</v>
      </c>
      <c r="J14" s="159" t="n">
        <v>0</v>
      </c>
      <c r="K14" s="159" t="n">
        <v>0</v>
      </c>
      <c r="L14" s="159" t="n">
        <v>0</v>
      </c>
      <c r="M14" s="159" t="n">
        <v>0</v>
      </c>
      <c r="N14" s="159" t="n">
        <v>0</v>
      </c>
      <c r="O14" s="159" t="n">
        <v>0</v>
      </c>
      <c r="P14" s="159" t="n">
        <v>0</v>
      </c>
      <c r="Q14" s="159" t="n">
        <v>0</v>
      </c>
      <c r="R14" s="159" t="n">
        <v>0</v>
      </c>
      <c r="S14" s="159" t="n">
        <v>0</v>
      </c>
      <c r="T14" s="159" t="n">
        <v>0</v>
      </c>
      <c r="U14" s="159" t="n">
        <v>0</v>
      </c>
      <c r="V14" s="159" t="n">
        <v>0</v>
      </c>
      <c r="W14" s="159" t="n">
        <v>0</v>
      </c>
      <c r="X14" s="159" t="n">
        <v>0</v>
      </c>
      <c r="Y14" s="159" t="n">
        <v>0</v>
      </c>
      <c r="Z14" s="159" t="n">
        <v>0</v>
      </c>
    </row>
    <row r="16" customFormat="false" ht="12" hidden="false" customHeight="true" outlineLevel="0" collapsed="false">
      <c r="A16" s="153" t="s">
        <v>73</v>
      </c>
    </row>
    <row r="17" customFormat="false" ht="11.25" hidden="false" customHeight="true" outlineLevel="0" collapsed="false">
      <c r="A17" s="82" t="s">
        <v>75</v>
      </c>
      <c r="B17" s="83"/>
      <c r="C17" s="83" t="n">
        <v>-15792</v>
      </c>
      <c r="D17" s="83" t="n">
        <v>-14223</v>
      </c>
      <c r="E17" s="83" t="n">
        <v>-15709</v>
      </c>
      <c r="F17" s="83" t="n">
        <v>11889</v>
      </c>
      <c r="G17" s="83" t="n">
        <v>12282</v>
      </c>
      <c r="H17" s="83" t="n">
        <v>11859</v>
      </c>
      <c r="I17" s="83" t="n">
        <v>12227</v>
      </c>
      <c r="J17" s="83" t="n">
        <v>12198</v>
      </c>
      <c r="K17" s="83" t="n">
        <v>11777</v>
      </c>
      <c r="L17" s="83" t="n">
        <v>12141</v>
      </c>
      <c r="M17" s="83" t="n">
        <v>0</v>
      </c>
      <c r="N17" s="83" t="n">
        <v>0</v>
      </c>
      <c r="O17" s="83" t="n">
        <v>0</v>
      </c>
      <c r="P17" s="83" t="n">
        <v>0</v>
      </c>
      <c r="Q17" s="83" t="n">
        <v>0</v>
      </c>
      <c r="R17" s="83" t="n">
        <v>0</v>
      </c>
      <c r="S17" s="83" t="n">
        <v>0</v>
      </c>
      <c r="T17" s="83" t="n">
        <v>0</v>
      </c>
      <c r="U17" s="83" t="n">
        <v>0</v>
      </c>
      <c r="V17" s="83" t="n">
        <v>0</v>
      </c>
      <c r="W17" s="83" t="n">
        <v>0</v>
      </c>
      <c r="X17" s="83" t="n">
        <v>0</v>
      </c>
      <c r="Y17" s="83" t="n">
        <v>0</v>
      </c>
      <c r="Z17" s="83" t="n">
        <v>0</v>
      </c>
      <c r="AA17" s="84" t="n">
        <v>38649</v>
      </c>
    </row>
    <row r="18" customFormat="false" ht="11.25" hidden="false" customHeight="true" outlineLevel="0" collapsed="false">
      <c r="A18" s="79" t="s">
        <v>76</v>
      </c>
      <c r="B18" s="73"/>
      <c r="C18" s="79" t="n">
        <v>-17184</v>
      </c>
      <c r="D18" s="79" t="n">
        <v>-15476</v>
      </c>
      <c r="E18" s="79" t="n">
        <v>-17093</v>
      </c>
      <c r="F18" s="79" t="n">
        <v>11888</v>
      </c>
      <c r="G18" s="79" t="n">
        <v>12281</v>
      </c>
      <c r="H18" s="79" t="n">
        <v>11858</v>
      </c>
      <c r="I18" s="79" t="n">
        <v>12226</v>
      </c>
      <c r="J18" s="79" t="n">
        <v>12198</v>
      </c>
      <c r="K18" s="79" t="n">
        <v>11777</v>
      </c>
      <c r="L18" s="79" t="n">
        <v>12140</v>
      </c>
      <c r="M18" s="79" t="n">
        <v>0</v>
      </c>
      <c r="N18" s="79" t="n">
        <v>0</v>
      </c>
      <c r="O18" s="79" t="n">
        <v>0</v>
      </c>
      <c r="P18" s="79" t="n">
        <v>0</v>
      </c>
      <c r="Q18" s="79" t="n">
        <v>0</v>
      </c>
      <c r="R18" s="79" t="n">
        <v>0</v>
      </c>
      <c r="S18" s="79" t="n">
        <v>0</v>
      </c>
      <c r="T18" s="79" t="n">
        <v>0</v>
      </c>
      <c r="U18" s="79" t="n">
        <v>0</v>
      </c>
      <c r="V18" s="79" t="n">
        <v>0</v>
      </c>
      <c r="W18" s="79" t="n">
        <v>0</v>
      </c>
      <c r="X18" s="79" t="n">
        <v>0</v>
      </c>
      <c r="Y18" s="79" t="n">
        <v>0</v>
      </c>
      <c r="Z18" s="79" t="n">
        <v>0</v>
      </c>
      <c r="AA18" s="79" t="n">
        <v>34615</v>
      </c>
    </row>
    <row r="19" customFormat="false" ht="11.25" hidden="false" customHeight="true" outlineLevel="0" collapsed="false">
      <c r="A19" s="79" t="s">
        <v>77</v>
      </c>
      <c r="B19" s="73"/>
      <c r="C19" s="85" t="n">
        <v>1392</v>
      </c>
      <c r="D19" s="85" t="n">
        <v>1253</v>
      </c>
      <c r="E19" s="85" t="n">
        <v>1384</v>
      </c>
      <c r="F19" s="85" t="n">
        <v>1</v>
      </c>
      <c r="G19" s="85" t="n">
        <v>1</v>
      </c>
      <c r="H19" s="85" t="n">
        <v>1</v>
      </c>
      <c r="I19" s="85" t="n">
        <v>1</v>
      </c>
      <c r="J19" s="85" t="n">
        <v>0</v>
      </c>
      <c r="K19" s="85" t="n">
        <v>0</v>
      </c>
      <c r="L19" s="85" t="n">
        <v>1</v>
      </c>
      <c r="M19" s="85" t="n">
        <v>0</v>
      </c>
      <c r="N19" s="85" t="n">
        <v>0</v>
      </c>
      <c r="O19" s="85" t="n">
        <v>0</v>
      </c>
      <c r="P19" s="85" t="n">
        <v>0</v>
      </c>
      <c r="Q19" s="85" t="n">
        <v>0</v>
      </c>
      <c r="R19" s="85" t="n">
        <v>0</v>
      </c>
      <c r="S19" s="85" t="n">
        <v>0</v>
      </c>
      <c r="T19" s="85" t="n">
        <v>0</v>
      </c>
      <c r="U19" s="85" t="n">
        <v>0</v>
      </c>
      <c r="V19" s="85" t="n">
        <v>0</v>
      </c>
      <c r="W19" s="85" t="n">
        <v>0</v>
      </c>
      <c r="X19" s="85" t="n">
        <v>0</v>
      </c>
      <c r="Y19" s="85" t="n">
        <v>0</v>
      </c>
      <c r="Z19" s="85" t="n">
        <v>0</v>
      </c>
      <c r="AA19" s="85" t="n">
        <v>4034</v>
      </c>
    </row>
  </sheetData>
  <printOptions headings="false" gridLines="true" gridLinesSet="true" horizontalCentered="false" verticalCentered="false"/>
  <pageMargins left="0.747916666666667" right="0.747916666666667" top="0.984027777777778" bottom="0.984027777777778" header="0.511811023622047" footer="0.5"/>
  <pageSetup paperSize="5" scale="9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&amp;L&amp;A&amp;CPage &amp;P of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43"/>
  <sheetViews>
    <sheetView showFormulas="false" showGridLines="false" showRowColHeaders="true" showZeros="true" rightToLeft="false" tabSelected="false" showOutlineSymbols="true" defaultGridColor="false" view="normal" topLeftCell="A1" colorId="22" zoomScale="100" zoomScaleNormal="100" zoomScalePageLayoutView="100" workbookViewId="0">
      <pane xSplit="0" ySplit="5" topLeftCell="W6" activePane="bottomLeft" state="frozen"/>
      <selection pane="topLeft" activeCell="A1" activeCellId="0" sqref="A1"/>
      <selection pane="bottomLeft" activeCell="A3" activeCellId="0" sqref="A3"/>
    </sheetView>
  </sheetViews>
  <sheetFormatPr defaultColWidth="11.9921875" defaultRowHeight="13.5" customHeight="true" zeroHeight="false" outlineLevelRow="0" outlineLevelCol="0"/>
  <cols>
    <col collapsed="false" customWidth="true" hidden="false" outlineLevel="0" max="1" min="1" style="39" width="36.65"/>
    <col collapsed="false" customWidth="true" hidden="false" outlineLevel="0" max="2" min="2" style="40" width="3.99"/>
    <col collapsed="false" customWidth="true" hidden="false" outlineLevel="0" max="26" min="3" style="40" width="13.32"/>
    <col collapsed="false" customWidth="true" hidden="true" outlineLevel="0" max="27" min="27" style="40" width="15.99"/>
    <col collapsed="false" customWidth="false" hidden="false" outlineLevel="0" max="257" min="28" style="40" width="11.99"/>
  </cols>
  <sheetData>
    <row r="1" customFormat="false" ht="12" hidden="false" customHeight="true" outlineLevel="0" collapsed="false">
      <c r="A1" s="41" t="s">
        <v>143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  <c r="AT1" s="42"/>
      <c r="AU1" s="42"/>
      <c r="AV1" s="42"/>
      <c r="AW1" s="42"/>
      <c r="AX1" s="42"/>
      <c r="AY1" s="42"/>
      <c r="AZ1" s="42"/>
      <c r="BA1" s="42"/>
      <c r="BB1" s="42"/>
      <c r="BC1" s="42"/>
      <c r="BD1" s="42"/>
      <c r="BE1" s="42"/>
      <c r="BF1" s="42"/>
      <c r="BG1" s="42"/>
      <c r="BH1" s="42"/>
      <c r="BI1" s="42"/>
      <c r="BJ1" s="42"/>
      <c r="BK1" s="42"/>
      <c r="BL1" s="42"/>
      <c r="BM1" s="42"/>
      <c r="BN1" s="42"/>
      <c r="BO1" s="42"/>
      <c r="BP1" s="42"/>
      <c r="BQ1" s="42"/>
      <c r="BR1" s="42"/>
      <c r="BS1" s="42"/>
      <c r="BT1" s="42"/>
      <c r="BU1" s="42"/>
      <c r="BV1" s="42"/>
      <c r="BW1" s="42"/>
      <c r="BX1" s="42"/>
      <c r="BY1" s="42"/>
      <c r="BZ1" s="42"/>
      <c r="CA1" s="42"/>
      <c r="CB1" s="42"/>
      <c r="CC1" s="42"/>
      <c r="CD1" s="42"/>
      <c r="CE1" s="42"/>
      <c r="CF1" s="42"/>
      <c r="CG1" s="42"/>
      <c r="CH1" s="42"/>
      <c r="CI1" s="42"/>
      <c r="CJ1" s="42"/>
      <c r="CK1" s="42"/>
      <c r="CL1" s="42"/>
      <c r="CM1" s="42"/>
      <c r="CN1" s="42"/>
      <c r="CO1" s="42"/>
      <c r="CP1" s="42"/>
      <c r="CQ1" s="42"/>
      <c r="CR1" s="42"/>
      <c r="CS1" s="42"/>
      <c r="CT1" s="42"/>
      <c r="CU1" s="42"/>
      <c r="CV1" s="42"/>
      <c r="CW1" s="42"/>
      <c r="CX1" s="42"/>
      <c r="CY1" s="42"/>
      <c r="CZ1" s="42"/>
      <c r="DA1" s="42"/>
      <c r="DB1" s="42"/>
      <c r="DC1" s="42"/>
      <c r="DD1" s="42"/>
      <c r="DE1" s="42"/>
      <c r="DF1" s="42"/>
      <c r="DG1" s="42"/>
      <c r="DH1" s="42"/>
      <c r="DI1" s="42"/>
      <c r="DJ1" s="42"/>
      <c r="DK1" s="42"/>
      <c r="DL1" s="42"/>
      <c r="DM1" s="42"/>
      <c r="DN1" s="42"/>
      <c r="DO1" s="42"/>
      <c r="DP1" s="42"/>
      <c r="DQ1" s="42"/>
      <c r="DR1" s="42"/>
      <c r="DS1" s="42"/>
      <c r="DT1" s="42"/>
      <c r="DU1" s="42"/>
      <c r="DV1" s="42"/>
      <c r="DW1" s="42"/>
      <c r="DX1" s="42"/>
      <c r="DY1" s="42"/>
      <c r="DZ1" s="42"/>
      <c r="EA1" s="42"/>
      <c r="EB1" s="42"/>
      <c r="EC1" s="42"/>
      <c r="ED1" s="42"/>
      <c r="EE1" s="42"/>
      <c r="EF1" s="42"/>
      <c r="EG1" s="42"/>
      <c r="EH1" s="42"/>
      <c r="EI1" s="42"/>
      <c r="EJ1" s="42"/>
      <c r="EK1" s="42"/>
      <c r="EL1" s="42"/>
      <c r="EM1" s="42"/>
      <c r="EN1" s="42"/>
      <c r="EO1" s="42"/>
      <c r="EP1" s="42"/>
      <c r="EQ1" s="42"/>
      <c r="ER1" s="42"/>
      <c r="ES1" s="42"/>
      <c r="ET1" s="42"/>
      <c r="EU1" s="42"/>
      <c r="EV1" s="42"/>
      <c r="EW1" s="42"/>
      <c r="EX1" s="42"/>
      <c r="EY1" s="42"/>
      <c r="EZ1" s="42"/>
      <c r="FA1" s="42"/>
      <c r="FB1" s="42"/>
      <c r="FC1" s="42"/>
      <c r="FD1" s="42"/>
      <c r="FE1" s="42"/>
      <c r="FF1" s="42"/>
      <c r="FG1" s="42"/>
      <c r="FH1" s="42"/>
      <c r="FI1" s="42"/>
      <c r="FJ1" s="42"/>
      <c r="FK1" s="42"/>
      <c r="FL1" s="42"/>
      <c r="FM1" s="42"/>
      <c r="FN1" s="42"/>
      <c r="FO1" s="42"/>
      <c r="FP1" s="42"/>
      <c r="FQ1" s="42"/>
      <c r="FR1" s="42"/>
      <c r="FS1" s="42"/>
      <c r="FT1" s="42"/>
      <c r="FU1" s="42"/>
      <c r="FV1" s="42"/>
      <c r="FW1" s="42"/>
      <c r="FX1" s="42"/>
      <c r="FY1" s="42"/>
      <c r="FZ1" s="42"/>
      <c r="GA1" s="42"/>
      <c r="GB1" s="42"/>
      <c r="GC1" s="42"/>
      <c r="GD1" s="42"/>
      <c r="GE1" s="42"/>
      <c r="GF1" s="42"/>
      <c r="GG1" s="42"/>
      <c r="GH1" s="42"/>
      <c r="GI1" s="42"/>
      <c r="GJ1" s="42"/>
      <c r="GK1" s="42"/>
      <c r="GL1" s="42"/>
      <c r="GM1" s="42"/>
      <c r="GN1" s="42"/>
      <c r="GO1" s="42"/>
      <c r="GP1" s="42"/>
      <c r="GQ1" s="42"/>
      <c r="GR1" s="42"/>
      <c r="GS1" s="42"/>
      <c r="GT1" s="42"/>
      <c r="GU1" s="42"/>
      <c r="GV1" s="42"/>
      <c r="GW1" s="42"/>
      <c r="GX1" s="42"/>
      <c r="GY1" s="42"/>
      <c r="GZ1" s="42"/>
      <c r="HA1" s="42"/>
      <c r="HB1" s="42"/>
      <c r="HC1" s="42"/>
      <c r="HD1" s="42"/>
      <c r="HE1" s="42"/>
      <c r="HF1" s="42"/>
      <c r="HG1" s="42"/>
      <c r="HH1" s="42"/>
      <c r="HI1" s="42"/>
      <c r="HJ1" s="42"/>
      <c r="HK1" s="42"/>
      <c r="HL1" s="42"/>
      <c r="HM1" s="42"/>
      <c r="HN1" s="42"/>
      <c r="HO1" s="42"/>
      <c r="HP1" s="42"/>
      <c r="HQ1" s="42"/>
      <c r="HR1" s="42"/>
      <c r="HS1" s="42"/>
      <c r="HT1" s="42"/>
      <c r="HU1" s="42"/>
      <c r="HV1" s="42"/>
      <c r="HW1" s="42"/>
      <c r="HX1" s="42"/>
      <c r="HY1" s="42"/>
      <c r="HZ1" s="42"/>
      <c r="IA1" s="42"/>
      <c r="IB1" s="42"/>
      <c r="IC1" s="42"/>
      <c r="ID1" s="42"/>
      <c r="IE1" s="42"/>
      <c r="IF1" s="42"/>
      <c r="IG1" s="42"/>
      <c r="IH1" s="42"/>
      <c r="II1" s="42"/>
      <c r="IJ1" s="42"/>
      <c r="IK1" s="42"/>
      <c r="IL1" s="42"/>
      <c r="IM1" s="42"/>
      <c r="IN1" s="42"/>
      <c r="IO1" s="42"/>
      <c r="IP1" s="42"/>
      <c r="IQ1" s="42"/>
      <c r="IR1" s="42"/>
      <c r="IS1" s="42"/>
      <c r="IT1" s="42"/>
      <c r="IU1" s="42"/>
      <c r="IV1" s="42"/>
      <c r="IW1" s="42"/>
    </row>
    <row r="2" customFormat="false" ht="12" hidden="false" customHeight="true" outlineLevel="0" collapsed="false">
      <c r="A2" s="41" t="s">
        <v>115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  <c r="AT2" s="42"/>
      <c r="AU2" s="42"/>
      <c r="AV2" s="42"/>
      <c r="AW2" s="42"/>
      <c r="AX2" s="42"/>
      <c r="AY2" s="42"/>
      <c r="AZ2" s="42"/>
      <c r="BA2" s="42"/>
      <c r="BB2" s="42"/>
      <c r="BC2" s="42"/>
      <c r="BD2" s="42"/>
      <c r="BE2" s="42"/>
      <c r="BF2" s="42"/>
      <c r="BG2" s="42"/>
      <c r="BH2" s="42"/>
      <c r="BI2" s="42"/>
      <c r="BJ2" s="42"/>
      <c r="BK2" s="42"/>
      <c r="BL2" s="42"/>
      <c r="BM2" s="42"/>
      <c r="BN2" s="42"/>
      <c r="BO2" s="42"/>
      <c r="BP2" s="42"/>
      <c r="BQ2" s="42"/>
      <c r="BR2" s="42"/>
      <c r="BS2" s="42"/>
      <c r="BT2" s="42"/>
      <c r="BU2" s="42"/>
      <c r="BV2" s="42"/>
      <c r="BW2" s="42"/>
      <c r="BX2" s="42"/>
      <c r="BY2" s="42"/>
      <c r="BZ2" s="42"/>
      <c r="CA2" s="42"/>
      <c r="CB2" s="42"/>
      <c r="CC2" s="42"/>
      <c r="CD2" s="42"/>
      <c r="CE2" s="42"/>
      <c r="CF2" s="42"/>
      <c r="CG2" s="42"/>
      <c r="CH2" s="42"/>
      <c r="CI2" s="42"/>
      <c r="CJ2" s="42"/>
      <c r="CK2" s="42"/>
      <c r="CL2" s="42"/>
      <c r="CM2" s="42"/>
      <c r="CN2" s="42"/>
      <c r="CO2" s="42"/>
      <c r="CP2" s="42"/>
      <c r="CQ2" s="42"/>
      <c r="CR2" s="42"/>
      <c r="CS2" s="42"/>
      <c r="CT2" s="42"/>
      <c r="CU2" s="42"/>
      <c r="CV2" s="42"/>
      <c r="CW2" s="42"/>
      <c r="CX2" s="42"/>
      <c r="CY2" s="42"/>
      <c r="CZ2" s="42"/>
      <c r="DA2" s="42"/>
      <c r="DB2" s="42"/>
      <c r="DC2" s="42"/>
      <c r="DD2" s="42"/>
      <c r="DE2" s="42"/>
      <c r="DF2" s="42"/>
      <c r="DG2" s="42"/>
      <c r="DH2" s="42"/>
      <c r="DI2" s="42"/>
      <c r="DJ2" s="42"/>
      <c r="DK2" s="42"/>
      <c r="DL2" s="42"/>
      <c r="DM2" s="42"/>
      <c r="DN2" s="42"/>
      <c r="DO2" s="42"/>
      <c r="DP2" s="42"/>
      <c r="DQ2" s="42"/>
      <c r="DR2" s="42"/>
      <c r="DS2" s="42"/>
      <c r="DT2" s="42"/>
      <c r="DU2" s="42"/>
      <c r="DV2" s="42"/>
      <c r="DW2" s="42"/>
      <c r="DX2" s="42"/>
      <c r="DY2" s="42"/>
      <c r="DZ2" s="42"/>
      <c r="EA2" s="42"/>
      <c r="EB2" s="42"/>
      <c r="EC2" s="42"/>
      <c r="ED2" s="42"/>
      <c r="EE2" s="42"/>
      <c r="EF2" s="42"/>
      <c r="EG2" s="42"/>
      <c r="EH2" s="42"/>
      <c r="EI2" s="42"/>
      <c r="EJ2" s="42"/>
      <c r="EK2" s="42"/>
      <c r="EL2" s="42"/>
      <c r="EM2" s="42"/>
      <c r="EN2" s="42"/>
      <c r="EO2" s="42"/>
      <c r="EP2" s="42"/>
      <c r="EQ2" s="42"/>
      <c r="ER2" s="42"/>
      <c r="ES2" s="42"/>
      <c r="ET2" s="42"/>
      <c r="EU2" s="42"/>
      <c r="EV2" s="42"/>
      <c r="EW2" s="42"/>
      <c r="EX2" s="42"/>
      <c r="EY2" s="42"/>
      <c r="EZ2" s="42"/>
      <c r="FA2" s="42"/>
      <c r="FB2" s="42"/>
      <c r="FC2" s="42"/>
      <c r="FD2" s="42"/>
      <c r="FE2" s="42"/>
      <c r="FF2" s="42"/>
      <c r="FG2" s="42"/>
      <c r="FH2" s="42"/>
      <c r="FI2" s="42"/>
      <c r="FJ2" s="42"/>
      <c r="FK2" s="42"/>
      <c r="FL2" s="42"/>
      <c r="FM2" s="42"/>
      <c r="FN2" s="42"/>
      <c r="FO2" s="42"/>
      <c r="FP2" s="42"/>
      <c r="FQ2" s="42"/>
      <c r="FR2" s="42"/>
      <c r="FS2" s="42"/>
      <c r="FT2" s="42"/>
      <c r="FU2" s="42"/>
      <c r="FV2" s="42"/>
      <c r="FW2" s="42"/>
      <c r="FX2" s="42"/>
      <c r="FY2" s="42"/>
      <c r="FZ2" s="42"/>
      <c r="GA2" s="42"/>
      <c r="GB2" s="42"/>
      <c r="GC2" s="42"/>
      <c r="GD2" s="42"/>
      <c r="GE2" s="42"/>
      <c r="GF2" s="42"/>
      <c r="GG2" s="42"/>
      <c r="GH2" s="42"/>
      <c r="GI2" s="42"/>
      <c r="GJ2" s="42"/>
      <c r="GK2" s="42"/>
      <c r="GL2" s="42"/>
      <c r="GM2" s="42"/>
      <c r="GN2" s="42"/>
      <c r="GO2" s="42"/>
      <c r="GP2" s="42"/>
      <c r="GQ2" s="42"/>
      <c r="GR2" s="42"/>
      <c r="GS2" s="42"/>
      <c r="GT2" s="42"/>
      <c r="GU2" s="42"/>
      <c r="GV2" s="42"/>
      <c r="GW2" s="42"/>
      <c r="GX2" s="42"/>
      <c r="GY2" s="42"/>
      <c r="GZ2" s="42"/>
      <c r="HA2" s="42"/>
      <c r="HB2" s="42"/>
      <c r="HC2" s="42"/>
      <c r="HD2" s="42"/>
      <c r="HE2" s="42"/>
      <c r="HF2" s="42"/>
      <c r="HG2" s="42"/>
      <c r="HH2" s="42"/>
      <c r="HI2" s="42"/>
      <c r="HJ2" s="42"/>
      <c r="HK2" s="42"/>
      <c r="HL2" s="42"/>
      <c r="HM2" s="42"/>
      <c r="HN2" s="42"/>
      <c r="HO2" s="42"/>
      <c r="HP2" s="42"/>
      <c r="HQ2" s="42"/>
      <c r="HR2" s="42"/>
      <c r="HS2" s="42"/>
      <c r="HT2" s="42"/>
      <c r="HU2" s="42"/>
      <c r="HV2" s="42"/>
      <c r="HW2" s="42"/>
      <c r="HX2" s="42"/>
      <c r="HY2" s="42"/>
      <c r="HZ2" s="42"/>
      <c r="IA2" s="42"/>
      <c r="IB2" s="42"/>
      <c r="IC2" s="42"/>
      <c r="ID2" s="42"/>
      <c r="IE2" s="42"/>
      <c r="IF2" s="42"/>
      <c r="IG2" s="42"/>
      <c r="IH2" s="42"/>
      <c r="II2" s="42"/>
      <c r="IJ2" s="42"/>
      <c r="IK2" s="42"/>
      <c r="IL2" s="42"/>
      <c r="IM2" s="42"/>
      <c r="IN2" s="42"/>
      <c r="IO2" s="42"/>
      <c r="IP2" s="42"/>
      <c r="IQ2" s="42"/>
      <c r="IR2" s="42"/>
      <c r="IS2" s="42"/>
      <c r="IT2" s="42"/>
      <c r="IU2" s="42"/>
      <c r="IV2" s="42"/>
      <c r="IW2" s="42"/>
    </row>
    <row r="3" customFormat="false" ht="12" hidden="false" customHeight="true" outlineLevel="0" collapsed="false">
      <c r="A3" s="41" t="s">
        <v>144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42"/>
      <c r="AM3" s="42"/>
      <c r="AN3" s="42"/>
      <c r="AO3" s="42"/>
      <c r="AP3" s="42"/>
      <c r="AQ3" s="42"/>
      <c r="AR3" s="42"/>
      <c r="AS3" s="42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  <c r="BF3" s="42"/>
      <c r="BG3" s="42"/>
      <c r="BH3" s="42"/>
      <c r="BI3" s="42"/>
      <c r="BJ3" s="42"/>
      <c r="BK3" s="42"/>
      <c r="BL3" s="42"/>
      <c r="BM3" s="42"/>
      <c r="BN3" s="42"/>
      <c r="BO3" s="42"/>
      <c r="BP3" s="42"/>
      <c r="BQ3" s="42"/>
      <c r="BR3" s="42"/>
      <c r="BS3" s="42"/>
      <c r="BT3" s="42"/>
      <c r="BU3" s="42"/>
      <c r="BV3" s="42"/>
      <c r="BW3" s="42"/>
      <c r="BX3" s="42"/>
      <c r="BY3" s="42"/>
      <c r="BZ3" s="42"/>
      <c r="CA3" s="42"/>
      <c r="CB3" s="42"/>
      <c r="CC3" s="42"/>
      <c r="CD3" s="42"/>
      <c r="CE3" s="42"/>
      <c r="CF3" s="42"/>
      <c r="CG3" s="42"/>
      <c r="CH3" s="42"/>
      <c r="CI3" s="42"/>
      <c r="CJ3" s="42"/>
      <c r="CK3" s="42"/>
      <c r="CL3" s="42"/>
      <c r="CM3" s="42"/>
      <c r="CN3" s="42"/>
      <c r="CO3" s="42"/>
      <c r="CP3" s="42"/>
      <c r="CQ3" s="42"/>
      <c r="CR3" s="42"/>
      <c r="CS3" s="42"/>
      <c r="CT3" s="42"/>
      <c r="CU3" s="42"/>
      <c r="CV3" s="42"/>
      <c r="CW3" s="42"/>
      <c r="CX3" s="42"/>
      <c r="CY3" s="42"/>
      <c r="CZ3" s="42"/>
      <c r="DA3" s="42"/>
      <c r="DB3" s="42"/>
      <c r="DC3" s="42"/>
      <c r="DD3" s="42"/>
      <c r="DE3" s="42"/>
      <c r="DF3" s="42"/>
      <c r="DG3" s="42"/>
      <c r="DH3" s="42"/>
      <c r="DI3" s="42"/>
      <c r="DJ3" s="42"/>
      <c r="DK3" s="42"/>
      <c r="DL3" s="42"/>
      <c r="DM3" s="42"/>
      <c r="DN3" s="42"/>
      <c r="DO3" s="42"/>
      <c r="DP3" s="42"/>
      <c r="DQ3" s="42"/>
      <c r="DR3" s="42"/>
      <c r="DS3" s="42"/>
      <c r="DT3" s="42"/>
      <c r="DU3" s="42"/>
      <c r="DV3" s="42"/>
      <c r="DW3" s="42"/>
      <c r="DX3" s="42"/>
      <c r="DY3" s="42"/>
      <c r="DZ3" s="42"/>
      <c r="EA3" s="42"/>
      <c r="EB3" s="42"/>
      <c r="EC3" s="42"/>
      <c r="ED3" s="42"/>
      <c r="EE3" s="42"/>
      <c r="EF3" s="42"/>
      <c r="EG3" s="42"/>
      <c r="EH3" s="42"/>
      <c r="EI3" s="42"/>
      <c r="EJ3" s="42"/>
      <c r="EK3" s="42"/>
      <c r="EL3" s="42"/>
      <c r="EM3" s="42"/>
      <c r="EN3" s="42"/>
      <c r="EO3" s="42"/>
      <c r="EP3" s="42"/>
      <c r="EQ3" s="42"/>
      <c r="ER3" s="42"/>
      <c r="ES3" s="42"/>
      <c r="ET3" s="42"/>
      <c r="EU3" s="42"/>
      <c r="EV3" s="42"/>
      <c r="EW3" s="42"/>
      <c r="EX3" s="42"/>
      <c r="EY3" s="42"/>
      <c r="EZ3" s="42"/>
      <c r="FA3" s="42"/>
      <c r="FB3" s="42"/>
      <c r="FC3" s="42"/>
      <c r="FD3" s="42"/>
      <c r="FE3" s="42"/>
      <c r="FF3" s="42"/>
      <c r="FG3" s="42"/>
      <c r="FH3" s="42"/>
      <c r="FI3" s="42"/>
      <c r="FJ3" s="42"/>
      <c r="FK3" s="42"/>
      <c r="FL3" s="42"/>
      <c r="FM3" s="42"/>
      <c r="FN3" s="42"/>
      <c r="FO3" s="42"/>
      <c r="FP3" s="42"/>
      <c r="FQ3" s="42"/>
      <c r="FR3" s="42"/>
      <c r="FS3" s="42"/>
      <c r="FT3" s="42"/>
      <c r="FU3" s="42"/>
      <c r="FV3" s="42"/>
      <c r="FW3" s="42"/>
      <c r="FX3" s="42"/>
      <c r="FY3" s="42"/>
      <c r="FZ3" s="42"/>
      <c r="GA3" s="42"/>
      <c r="GB3" s="42"/>
      <c r="GC3" s="42"/>
      <c r="GD3" s="42"/>
      <c r="GE3" s="42"/>
      <c r="GF3" s="42"/>
      <c r="GG3" s="42"/>
      <c r="GH3" s="42"/>
      <c r="GI3" s="42"/>
      <c r="GJ3" s="42"/>
      <c r="GK3" s="42"/>
      <c r="GL3" s="42"/>
      <c r="GM3" s="42"/>
      <c r="GN3" s="42"/>
      <c r="GO3" s="42"/>
      <c r="GP3" s="42"/>
      <c r="GQ3" s="42"/>
      <c r="GR3" s="42"/>
      <c r="GS3" s="42"/>
      <c r="GT3" s="42"/>
      <c r="GU3" s="42"/>
      <c r="GV3" s="42"/>
      <c r="GW3" s="42"/>
      <c r="GX3" s="42"/>
      <c r="GY3" s="42"/>
      <c r="GZ3" s="42"/>
      <c r="HA3" s="42"/>
      <c r="HB3" s="42"/>
      <c r="HC3" s="42"/>
      <c r="HD3" s="42"/>
      <c r="HE3" s="42"/>
      <c r="HF3" s="42"/>
      <c r="HG3" s="42"/>
      <c r="HH3" s="42"/>
      <c r="HI3" s="42"/>
      <c r="HJ3" s="42"/>
      <c r="HK3" s="42"/>
      <c r="HL3" s="42"/>
      <c r="HM3" s="42"/>
      <c r="HN3" s="42"/>
      <c r="HO3" s="42"/>
      <c r="HP3" s="42"/>
      <c r="HQ3" s="42"/>
      <c r="HR3" s="42"/>
      <c r="HS3" s="42"/>
      <c r="HT3" s="42"/>
      <c r="HU3" s="42"/>
      <c r="HV3" s="42"/>
      <c r="HW3" s="42"/>
      <c r="HX3" s="42"/>
      <c r="HY3" s="42"/>
      <c r="HZ3" s="42"/>
      <c r="IA3" s="42"/>
      <c r="IB3" s="42"/>
      <c r="IC3" s="42"/>
      <c r="ID3" s="42"/>
      <c r="IE3" s="42"/>
      <c r="IF3" s="42"/>
      <c r="IG3" s="42"/>
      <c r="IH3" s="42"/>
      <c r="II3" s="42"/>
      <c r="IJ3" s="42"/>
      <c r="IK3" s="42"/>
      <c r="IL3" s="42"/>
      <c r="IM3" s="42"/>
      <c r="IN3" s="42"/>
      <c r="IO3" s="42"/>
      <c r="IP3" s="42"/>
      <c r="IQ3" s="42"/>
      <c r="IR3" s="42"/>
      <c r="IS3" s="42"/>
      <c r="IT3" s="42"/>
      <c r="IU3" s="42"/>
      <c r="IV3" s="42"/>
      <c r="IW3" s="42"/>
    </row>
    <row r="4" customFormat="false" ht="13.5" hidden="false" customHeight="true" outlineLevel="0" collapsed="false">
      <c r="A4" s="42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  <c r="BF4" s="42"/>
      <c r="BG4" s="42"/>
      <c r="BH4" s="42"/>
      <c r="BI4" s="42"/>
      <c r="BJ4" s="42"/>
      <c r="BK4" s="42"/>
      <c r="BL4" s="42"/>
      <c r="BM4" s="42"/>
      <c r="BN4" s="42"/>
      <c r="BO4" s="42"/>
      <c r="BP4" s="42"/>
      <c r="BQ4" s="42"/>
      <c r="BR4" s="42"/>
      <c r="BS4" s="42"/>
      <c r="BT4" s="42"/>
      <c r="BU4" s="42"/>
      <c r="BV4" s="42"/>
      <c r="BW4" s="42"/>
      <c r="BX4" s="42"/>
      <c r="BY4" s="42"/>
      <c r="BZ4" s="42"/>
      <c r="CA4" s="42"/>
      <c r="CB4" s="42"/>
      <c r="CC4" s="42"/>
      <c r="CD4" s="42"/>
      <c r="CE4" s="42"/>
      <c r="CF4" s="42"/>
      <c r="CG4" s="42"/>
      <c r="CH4" s="42"/>
      <c r="CI4" s="42"/>
      <c r="CJ4" s="42"/>
      <c r="CK4" s="42"/>
      <c r="CL4" s="42"/>
      <c r="CM4" s="42"/>
      <c r="CN4" s="42"/>
      <c r="CO4" s="42"/>
      <c r="CP4" s="42"/>
      <c r="CQ4" s="42"/>
      <c r="CR4" s="42"/>
      <c r="CS4" s="42"/>
      <c r="CT4" s="42"/>
      <c r="CU4" s="42"/>
      <c r="CV4" s="42"/>
      <c r="CW4" s="42"/>
      <c r="CX4" s="42"/>
      <c r="CY4" s="42"/>
      <c r="CZ4" s="42"/>
      <c r="DA4" s="42"/>
      <c r="DB4" s="42"/>
      <c r="DC4" s="42"/>
      <c r="DD4" s="42"/>
      <c r="DE4" s="42"/>
      <c r="DF4" s="42"/>
      <c r="DG4" s="42"/>
      <c r="DH4" s="42"/>
      <c r="DI4" s="42"/>
      <c r="DJ4" s="42"/>
      <c r="DK4" s="42"/>
      <c r="DL4" s="42"/>
      <c r="DM4" s="42"/>
      <c r="DN4" s="42"/>
      <c r="DO4" s="42"/>
      <c r="DP4" s="42"/>
      <c r="DQ4" s="42"/>
      <c r="DR4" s="42"/>
      <c r="DS4" s="42"/>
      <c r="DT4" s="42"/>
      <c r="DU4" s="42"/>
      <c r="DV4" s="42"/>
      <c r="DW4" s="42"/>
      <c r="DX4" s="42"/>
      <c r="DY4" s="42"/>
      <c r="DZ4" s="42"/>
      <c r="EA4" s="42"/>
      <c r="EB4" s="42"/>
      <c r="EC4" s="42"/>
      <c r="ED4" s="42"/>
      <c r="EE4" s="42"/>
      <c r="EF4" s="42"/>
      <c r="EG4" s="42"/>
      <c r="EH4" s="42"/>
      <c r="EI4" s="42"/>
      <c r="EJ4" s="42"/>
      <c r="EK4" s="42"/>
      <c r="EL4" s="42"/>
      <c r="EM4" s="42"/>
      <c r="EN4" s="42"/>
      <c r="EO4" s="42"/>
      <c r="EP4" s="42"/>
      <c r="EQ4" s="42"/>
      <c r="ER4" s="42"/>
      <c r="ES4" s="42"/>
      <c r="ET4" s="42"/>
      <c r="EU4" s="42"/>
      <c r="EV4" s="42"/>
      <c r="EW4" s="42"/>
      <c r="EX4" s="42"/>
      <c r="EY4" s="42"/>
      <c r="EZ4" s="42"/>
      <c r="FA4" s="42"/>
      <c r="FB4" s="42"/>
      <c r="FC4" s="42"/>
      <c r="FD4" s="42"/>
      <c r="FE4" s="42"/>
      <c r="FF4" s="42"/>
      <c r="FG4" s="42"/>
      <c r="FH4" s="42"/>
      <c r="FI4" s="42"/>
      <c r="FJ4" s="42"/>
      <c r="FK4" s="42"/>
      <c r="FL4" s="42"/>
      <c r="FM4" s="42"/>
      <c r="FN4" s="42"/>
      <c r="FO4" s="42"/>
      <c r="FP4" s="42"/>
      <c r="FQ4" s="42"/>
      <c r="FR4" s="42"/>
      <c r="FS4" s="42"/>
      <c r="FT4" s="42"/>
      <c r="FU4" s="42"/>
      <c r="FV4" s="42"/>
      <c r="FW4" s="42"/>
      <c r="FX4" s="42"/>
      <c r="FY4" s="42"/>
      <c r="FZ4" s="42"/>
      <c r="GA4" s="42"/>
      <c r="GB4" s="42"/>
      <c r="GC4" s="42"/>
      <c r="GD4" s="42"/>
      <c r="GE4" s="42"/>
      <c r="GF4" s="42"/>
      <c r="GG4" s="42"/>
      <c r="GH4" s="42"/>
      <c r="GI4" s="42"/>
      <c r="GJ4" s="42"/>
      <c r="GK4" s="42"/>
      <c r="GL4" s="42"/>
      <c r="GM4" s="42"/>
      <c r="GN4" s="42"/>
      <c r="GO4" s="42"/>
      <c r="GP4" s="42"/>
      <c r="GQ4" s="42"/>
      <c r="GR4" s="42"/>
      <c r="GS4" s="42"/>
      <c r="GT4" s="42"/>
      <c r="GU4" s="42"/>
      <c r="GV4" s="42"/>
      <c r="GW4" s="42"/>
      <c r="GX4" s="42"/>
      <c r="GY4" s="42"/>
      <c r="GZ4" s="42"/>
      <c r="HA4" s="42"/>
      <c r="HB4" s="42"/>
      <c r="HC4" s="42"/>
      <c r="HD4" s="42"/>
      <c r="HE4" s="42"/>
      <c r="HF4" s="42"/>
      <c r="HG4" s="42"/>
      <c r="HH4" s="42"/>
      <c r="HI4" s="42"/>
      <c r="HJ4" s="42"/>
      <c r="HK4" s="42"/>
      <c r="HL4" s="42"/>
      <c r="HM4" s="42"/>
      <c r="HN4" s="42"/>
      <c r="HO4" s="42"/>
      <c r="HP4" s="42"/>
      <c r="HQ4" s="42"/>
      <c r="HR4" s="42"/>
      <c r="HS4" s="42"/>
      <c r="HT4" s="42"/>
      <c r="HU4" s="42"/>
      <c r="HV4" s="42"/>
      <c r="HW4" s="42"/>
      <c r="HX4" s="42"/>
      <c r="HY4" s="42"/>
      <c r="HZ4" s="42"/>
      <c r="IA4" s="42"/>
      <c r="IB4" s="42"/>
      <c r="IC4" s="42"/>
      <c r="ID4" s="42"/>
      <c r="IE4" s="42"/>
      <c r="IF4" s="42"/>
      <c r="IG4" s="42"/>
      <c r="IH4" s="42"/>
      <c r="II4" s="42"/>
      <c r="IJ4" s="42"/>
      <c r="IK4" s="42"/>
      <c r="IL4" s="42"/>
      <c r="IM4" s="42"/>
      <c r="IN4" s="42"/>
      <c r="IO4" s="42"/>
      <c r="IP4" s="42"/>
      <c r="IQ4" s="42"/>
      <c r="IR4" s="42"/>
      <c r="IS4" s="42"/>
      <c r="IT4" s="42"/>
      <c r="IU4" s="42"/>
      <c r="IV4" s="42"/>
      <c r="IW4" s="42"/>
    </row>
    <row r="5" customFormat="false" ht="12" hidden="false" customHeight="true" outlineLevel="0" collapsed="false">
      <c r="A5" s="43" t="s">
        <v>32</v>
      </c>
      <c r="B5" s="42"/>
      <c r="C5" s="44" t="s">
        <v>118</v>
      </c>
      <c r="D5" s="44" t="s">
        <v>119</v>
      </c>
      <c r="E5" s="44" t="s">
        <v>120</v>
      </c>
      <c r="F5" s="44" t="s">
        <v>121</v>
      </c>
      <c r="G5" s="44" t="s">
        <v>122</v>
      </c>
      <c r="H5" s="44" t="s">
        <v>123</v>
      </c>
      <c r="I5" s="44" t="s">
        <v>124</v>
      </c>
      <c r="J5" s="44" t="s">
        <v>125</v>
      </c>
      <c r="K5" s="44" t="s">
        <v>126</v>
      </c>
      <c r="L5" s="44" t="s">
        <v>127</v>
      </c>
      <c r="M5" s="44" t="s">
        <v>128</v>
      </c>
      <c r="N5" s="44" t="s">
        <v>129</v>
      </c>
      <c r="O5" s="44" t="s">
        <v>130</v>
      </c>
      <c r="P5" s="44" t="s">
        <v>131</v>
      </c>
      <c r="Q5" s="44" t="s">
        <v>132</v>
      </c>
      <c r="R5" s="44" t="s">
        <v>133</v>
      </c>
      <c r="S5" s="44" t="s">
        <v>134</v>
      </c>
      <c r="T5" s="44" t="s">
        <v>135</v>
      </c>
      <c r="U5" s="44" t="s">
        <v>136</v>
      </c>
      <c r="V5" s="44" t="s">
        <v>137</v>
      </c>
      <c r="W5" s="44" t="s">
        <v>138</v>
      </c>
      <c r="X5" s="44" t="s">
        <v>139</v>
      </c>
      <c r="Y5" s="44" t="s">
        <v>140</v>
      </c>
      <c r="Z5" s="44" t="s">
        <v>141</v>
      </c>
      <c r="AA5" s="160" t="s">
        <v>32</v>
      </c>
      <c r="AB5" s="42"/>
      <c r="AC5" s="42"/>
      <c r="AD5" s="42"/>
      <c r="AE5" s="42"/>
      <c r="AF5" s="42"/>
      <c r="AG5" s="42"/>
      <c r="AH5" s="42"/>
      <c r="AI5" s="42"/>
      <c r="AJ5" s="42"/>
      <c r="AK5" s="42"/>
      <c r="AL5" s="42"/>
      <c r="AM5" s="42"/>
      <c r="AN5" s="42"/>
      <c r="AO5" s="42"/>
      <c r="AP5" s="42"/>
      <c r="AQ5" s="42"/>
      <c r="AR5" s="42"/>
      <c r="AS5" s="42"/>
      <c r="AT5" s="42"/>
      <c r="AU5" s="42"/>
      <c r="AV5" s="42"/>
      <c r="AW5" s="42"/>
      <c r="AX5" s="42"/>
      <c r="AY5" s="42"/>
      <c r="AZ5" s="42"/>
      <c r="BA5" s="42"/>
      <c r="BB5" s="42"/>
      <c r="BC5" s="42"/>
      <c r="BD5" s="42"/>
      <c r="BE5" s="42"/>
      <c r="BF5" s="42"/>
      <c r="BG5" s="42"/>
      <c r="BH5" s="42"/>
      <c r="BI5" s="42"/>
      <c r="BJ5" s="42"/>
      <c r="BK5" s="42"/>
      <c r="BL5" s="42"/>
      <c r="BM5" s="42"/>
      <c r="BN5" s="42"/>
      <c r="BO5" s="42"/>
      <c r="BP5" s="42"/>
      <c r="BQ5" s="42"/>
      <c r="BR5" s="42"/>
      <c r="BS5" s="42"/>
      <c r="BT5" s="42"/>
      <c r="BU5" s="42"/>
      <c r="BV5" s="42"/>
      <c r="BW5" s="42"/>
      <c r="BX5" s="42"/>
      <c r="BY5" s="42"/>
      <c r="BZ5" s="42"/>
      <c r="CA5" s="42"/>
      <c r="CB5" s="42"/>
      <c r="CC5" s="42"/>
      <c r="CD5" s="42"/>
      <c r="CE5" s="42"/>
      <c r="CF5" s="42"/>
      <c r="CG5" s="42"/>
      <c r="CH5" s="42"/>
      <c r="CI5" s="42"/>
      <c r="CJ5" s="42"/>
      <c r="CK5" s="42"/>
      <c r="CL5" s="42"/>
      <c r="CM5" s="42"/>
      <c r="CN5" s="42"/>
      <c r="CO5" s="42"/>
      <c r="CP5" s="42"/>
      <c r="CQ5" s="42"/>
      <c r="CR5" s="42"/>
      <c r="CS5" s="42"/>
      <c r="CT5" s="42"/>
      <c r="CU5" s="42"/>
      <c r="CV5" s="42"/>
      <c r="CW5" s="42"/>
      <c r="CX5" s="42"/>
      <c r="CY5" s="42"/>
      <c r="CZ5" s="42"/>
      <c r="DA5" s="42"/>
      <c r="DB5" s="42"/>
      <c r="DC5" s="42"/>
      <c r="DD5" s="42"/>
      <c r="DE5" s="42"/>
      <c r="DF5" s="42"/>
      <c r="DG5" s="42"/>
      <c r="DH5" s="42"/>
      <c r="DI5" s="42"/>
      <c r="DJ5" s="42"/>
      <c r="DK5" s="42"/>
      <c r="DL5" s="42"/>
      <c r="DM5" s="42"/>
      <c r="DN5" s="42"/>
      <c r="DO5" s="42"/>
      <c r="DP5" s="42"/>
      <c r="DQ5" s="42"/>
      <c r="DR5" s="42"/>
      <c r="DS5" s="42"/>
      <c r="DT5" s="42"/>
      <c r="DU5" s="42"/>
      <c r="DV5" s="42"/>
      <c r="DW5" s="42"/>
      <c r="DX5" s="42"/>
      <c r="DY5" s="42"/>
      <c r="DZ5" s="42"/>
      <c r="EA5" s="42"/>
      <c r="EB5" s="42"/>
      <c r="EC5" s="42"/>
      <c r="ED5" s="42"/>
      <c r="EE5" s="42"/>
      <c r="EF5" s="42"/>
      <c r="EG5" s="42"/>
      <c r="EH5" s="42"/>
      <c r="EI5" s="42"/>
      <c r="EJ5" s="42"/>
      <c r="EK5" s="42"/>
      <c r="EL5" s="42"/>
      <c r="EM5" s="42"/>
      <c r="EN5" s="42"/>
      <c r="EO5" s="42"/>
      <c r="EP5" s="42"/>
      <c r="EQ5" s="42"/>
      <c r="ER5" s="42"/>
      <c r="ES5" s="42"/>
      <c r="ET5" s="42"/>
      <c r="EU5" s="42"/>
      <c r="EV5" s="42"/>
      <c r="EW5" s="42"/>
      <c r="EX5" s="42"/>
      <c r="EY5" s="42"/>
      <c r="EZ5" s="42"/>
      <c r="FA5" s="42"/>
      <c r="FB5" s="42"/>
      <c r="FC5" s="42"/>
      <c r="FD5" s="42"/>
      <c r="FE5" s="42"/>
      <c r="FF5" s="42"/>
      <c r="FG5" s="42"/>
      <c r="FH5" s="42"/>
      <c r="FI5" s="42"/>
      <c r="FJ5" s="42"/>
      <c r="FK5" s="42"/>
      <c r="FL5" s="42"/>
      <c r="FM5" s="42"/>
      <c r="FN5" s="42"/>
      <c r="FO5" s="42"/>
      <c r="FP5" s="42"/>
      <c r="FQ5" s="42"/>
      <c r="FR5" s="42"/>
      <c r="FS5" s="42"/>
      <c r="FT5" s="42"/>
      <c r="FU5" s="42"/>
      <c r="FV5" s="42"/>
      <c r="FW5" s="42"/>
      <c r="FX5" s="42"/>
      <c r="FY5" s="42"/>
      <c r="FZ5" s="42"/>
      <c r="GA5" s="42"/>
      <c r="GB5" s="42"/>
      <c r="GC5" s="42"/>
      <c r="GD5" s="42"/>
      <c r="GE5" s="42"/>
      <c r="GF5" s="42"/>
      <c r="GG5" s="42"/>
      <c r="GH5" s="42"/>
      <c r="GI5" s="42"/>
      <c r="GJ5" s="42"/>
      <c r="GK5" s="42"/>
      <c r="GL5" s="42"/>
      <c r="GM5" s="42"/>
      <c r="GN5" s="42"/>
      <c r="GO5" s="42"/>
      <c r="GP5" s="42"/>
      <c r="GQ5" s="42"/>
      <c r="GR5" s="42"/>
      <c r="GS5" s="42"/>
      <c r="GT5" s="42"/>
      <c r="GU5" s="42"/>
      <c r="GV5" s="42"/>
      <c r="GW5" s="42"/>
      <c r="GX5" s="42"/>
      <c r="GY5" s="42"/>
      <c r="GZ5" s="42"/>
      <c r="HA5" s="42"/>
      <c r="HB5" s="42"/>
      <c r="HC5" s="42"/>
      <c r="HD5" s="42"/>
      <c r="HE5" s="42"/>
      <c r="HF5" s="42"/>
      <c r="HG5" s="42"/>
      <c r="HH5" s="42"/>
      <c r="HI5" s="42"/>
      <c r="HJ5" s="42"/>
      <c r="HK5" s="42"/>
      <c r="HL5" s="42"/>
      <c r="HM5" s="42"/>
      <c r="HN5" s="42"/>
      <c r="HO5" s="42"/>
      <c r="HP5" s="42"/>
      <c r="HQ5" s="42"/>
      <c r="HR5" s="42"/>
      <c r="HS5" s="42"/>
      <c r="HT5" s="42"/>
      <c r="HU5" s="42"/>
      <c r="HV5" s="42"/>
      <c r="HW5" s="42"/>
      <c r="HX5" s="42"/>
      <c r="HY5" s="42"/>
      <c r="HZ5" s="42"/>
      <c r="IA5" s="42"/>
      <c r="IB5" s="42"/>
      <c r="IC5" s="42"/>
      <c r="ID5" s="42"/>
      <c r="IE5" s="42"/>
      <c r="IF5" s="42"/>
      <c r="IG5" s="42"/>
      <c r="IH5" s="42"/>
      <c r="II5" s="42"/>
      <c r="IJ5" s="42"/>
      <c r="IK5" s="42"/>
      <c r="IL5" s="42"/>
      <c r="IM5" s="42"/>
      <c r="IN5" s="42"/>
      <c r="IO5" s="42"/>
      <c r="IP5" s="42"/>
      <c r="IQ5" s="42"/>
      <c r="IR5" s="42"/>
      <c r="IS5" s="42"/>
      <c r="IT5" s="42"/>
      <c r="IU5" s="42"/>
      <c r="IV5" s="42"/>
      <c r="IW5" s="42"/>
    </row>
    <row r="6" customFormat="false" ht="11.25" hidden="false" customHeight="true" outlineLevel="0" collapsed="false">
      <c r="A6" s="45" t="s">
        <v>33</v>
      </c>
      <c r="B6" s="42"/>
      <c r="C6" s="46" t="n">
        <v>-1565.4904</v>
      </c>
      <c r="D6" s="46" t="n">
        <v>3266.889</v>
      </c>
      <c r="E6" s="46" t="n">
        <v>15695.457</v>
      </c>
      <c r="F6" s="46" t="n">
        <v>1911.5032</v>
      </c>
      <c r="G6" s="46" t="n">
        <v>3026.557</v>
      </c>
      <c r="H6" s="46" t="n">
        <v>6817.2548</v>
      </c>
      <c r="I6" s="46" t="n">
        <v>-11685.9387</v>
      </c>
      <c r="J6" s="46" t="n">
        <v>-16847.2291</v>
      </c>
      <c r="K6" s="46" t="n">
        <v>-11882.7452</v>
      </c>
      <c r="L6" s="46" t="n">
        <v>-6040.8097</v>
      </c>
      <c r="M6" s="46" t="n">
        <v>23.0398</v>
      </c>
      <c r="N6" s="46" t="n">
        <v>-2140.4344</v>
      </c>
      <c r="O6" s="46" t="n">
        <v>-2979.1764</v>
      </c>
      <c r="P6" s="46" t="n">
        <v>527.7683</v>
      </c>
      <c r="Q6" s="46" t="n">
        <v>3827.3075</v>
      </c>
      <c r="R6" s="46" t="n">
        <v>-888.4968</v>
      </c>
      <c r="S6" s="46" t="n">
        <v>8800.7505</v>
      </c>
      <c r="T6" s="46" t="n">
        <v>2011.5365</v>
      </c>
      <c r="U6" s="46" t="n">
        <v>-13199.314</v>
      </c>
      <c r="V6" s="46" t="n">
        <v>-17941.2172</v>
      </c>
      <c r="W6" s="46" t="n">
        <v>-15455.1635</v>
      </c>
      <c r="X6" s="46" t="n">
        <v>-5683.1527</v>
      </c>
      <c r="Y6" s="46" t="n">
        <v>-16633.3333</v>
      </c>
      <c r="Z6" s="46" t="n">
        <v>-19935.4839</v>
      </c>
      <c r="AA6" s="42" t="n">
        <v>-4086.7879</v>
      </c>
      <c r="AB6" s="42"/>
      <c r="AC6" s="42"/>
      <c r="AD6" s="42"/>
      <c r="AE6" s="42"/>
      <c r="AF6" s="42"/>
      <c r="AG6" s="42"/>
      <c r="AH6" s="42"/>
      <c r="AI6" s="42"/>
      <c r="AJ6" s="42"/>
      <c r="AK6" s="42"/>
      <c r="AL6" s="42"/>
      <c r="AM6" s="42"/>
      <c r="AN6" s="42"/>
      <c r="AO6" s="42"/>
      <c r="AP6" s="42"/>
      <c r="AQ6" s="42"/>
      <c r="AR6" s="42"/>
      <c r="AS6" s="42"/>
      <c r="AT6" s="42"/>
      <c r="AU6" s="42"/>
      <c r="AV6" s="42"/>
      <c r="AW6" s="42"/>
      <c r="AX6" s="42"/>
      <c r="AY6" s="42"/>
      <c r="AZ6" s="42"/>
      <c r="BA6" s="42"/>
      <c r="BB6" s="42"/>
      <c r="BC6" s="42"/>
      <c r="BD6" s="42"/>
      <c r="BE6" s="42"/>
      <c r="BF6" s="42"/>
      <c r="BG6" s="42"/>
      <c r="BH6" s="42"/>
      <c r="BI6" s="42"/>
      <c r="BJ6" s="42"/>
      <c r="BK6" s="42"/>
      <c r="BL6" s="42"/>
      <c r="BM6" s="42"/>
      <c r="BN6" s="42"/>
      <c r="BO6" s="42"/>
      <c r="BP6" s="42"/>
      <c r="BQ6" s="42"/>
      <c r="BR6" s="42"/>
      <c r="BS6" s="42"/>
      <c r="BT6" s="42"/>
      <c r="BU6" s="42"/>
      <c r="BV6" s="42"/>
      <c r="BW6" s="42"/>
      <c r="BX6" s="42"/>
      <c r="BY6" s="42"/>
      <c r="BZ6" s="42"/>
      <c r="CA6" s="42"/>
      <c r="CB6" s="42"/>
      <c r="CC6" s="42"/>
      <c r="CD6" s="42"/>
      <c r="CE6" s="42"/>
      <c r="CF6" s="42"/>
      <c r="CG6" s="42"/>
      <c r="CH6" s="42"/>
      <c r="CI6" s="42"/>
      <c r="CJ6" s="42"/>
      <c r="CK6" s="42"/>
      <c r="CL6" s="42"/>
      <c r="CM6" s="42"/>
      <c r="CN6" s="42"/>
      <c r="CO6" s="42"/>
      <c r="CP6" s="42"/>
      <c r="CQ6" s="42"/>
      <c r="CR6" s="42"/>
      <c r="CS6" s="42"/>
      <c r="CT6" s="42"/>
      <c r="CU6" s="42"/>
      <c r="CV6" s="42"/>
      <c r="CW6" s="42"/>
      <c r="CX6" s="42"/>
      <c r="CY6" s="42"/>
      <c r="CZ6" s="42"/>
      <c r="DA6" s="42"/>
      <c r="DB6" s="42"/>
      <c r="DC6" s="42"/>
      <c r="DD6" s="42"/>
      <c r="DE6" s="42"/>
      <c r="DF6" s="42"/>
      <c r="DG6" s="42"/>
      <c r="DH6" s="42"/>
      <c r="DI6" s="42"/>
      <c r="DJ6" s="42"/>
      <c r="DK6" s="42"/>
      <c r="DL6" s="42"/>
      <c r="DM6" s="42"/>
      <c r="DN6" s="42"/>
      <c r="DO6" s="42"/>
      <c r="DP6" s="42"/>
      <c r="DQ6" s="42"/>
      <c r="DR6" s="42"/>
      <c r="DS6" s="42"/>
      <c r="DT6" s="42"/>
      <c r="DU6" s="42"/>
      <c r="DV6" s="42"/>
      <c r="DW6" s="42"/>
      <c r="DX6" s="42"/>
      <c r="DY6" s="42"/>
      <c r="DZ6" s="42"/>
      <c r="EA6" s="42"/>
      <c r="EB6" s="42"/>
      <c r="EC6" s="42"/>
      <c r="ED6" s="42"/>
      <c r="EE6" s="42"/>
      <c r="EF6" s="42"/>
      <c r="EG6" s="42"/>
      <c r="EH6" s="42"/>
      <c r="EI6" s="42"/>
      <c r="EJ6" s="42"/>
      <c r="EK6" s="42"/>
      <c r="EL6" s="42"/>
      <c r="EM6" s="42"/>
      <c r="EN6" s="42"/>
      <c r="EO6" s="42"/>
      <c r="EP6" s="42"/>
      <c r="EQ6" s="42"/>
      <c r="ER6" s="42"/>
      <c r="ES6" s="42"/>
      <c r="ET6" s="42"/>
      <c r="EU6" s="42"/>
      <c r="EV6" s="42"/>
      <c r="EW6" s="42"/>
      <c r="EX6" s="42"/>
      <c r="EY6" s="42"/>
      <c r="EZ6" s="42"/>
      <c r="FA6" s="42"/>
      <c r="FB6" s="42"/>
      <c r="FC6" s="42"/>
      <c r="FD6" s="42"/>
      <c r="FE6" s="42"/>
      <c r="FF6" s="42"/>
      <c r="FG6" s="42"/>
      <c r="FH6" s="42"/>
      <c r="FI6" s="42"/>
      <c r="FJ6" s="42"/>
      <c r="FK6" s="42"/>
      <c r="FL6" s="42"/>
      <c r="FM6" s="42"/>
      <c r="FN6" s="42"/>
      <c r="FO6" s="42"/>
      <c r="FP6" s="42"/>
      <c r="FQ6" s="42"/>
      <c r="FR6" s="42"/>
      <c r="FS6" s="42"/>
      <c r="FT6" s="42"/>
      <c r="FU6" s="42"/>
      <c r="FV6" s="42"/>
      <c r="FW6" s="42"/>
      <c r="FX6" s="42"/>
      <c r="FY6" s="42"/>
      <c r="FZ6" s="42"/>
      <c r="GA6" s="42"/>
      <c r="GB6" s="42"/>
      <c r="GC6" s="42"/>
      <c r="GD6" s="42"/>
      <c r="GE6" s="42"/>
      <c r="GF6" s="42"/>
      <c r="GG6" s="42"/>
      <c r="GH6" s="42"/>
      <c r="GI6" s="42"/>
      <c r="GJ6" s="42"/>
      <c r="GK6" s="42"/>
      <c r="GL6" s="42"/>
      <c r="GM6" s="42"/>
      <c r="GN6" s="42"/>
      <c r="GO6" s="42"/>
      <c r="GP6" s="42"/>
      <c r="GQ6" s="42"/>
      <c r="GR6" s="42"/>
      <c r="GS6" s="42"/>
      <c r="GT6" s="42"/>
      <c r="GU6" s="42"/>
      <c r="GV6" s="42"/>
      <c r="GW6" s="42"/>
      <c r="GX6" s="42"/>
      <c r="GY6" s="42"/>
      <c r="GZ6" s="42"/>
      <c r="HA6" s="42"/>
      <c r="HB6" s="42"/>
      <c r="HC6" s="42"/>
      <c r="HD6" s="42"/>
      <c r="HE6" s="42"/>
      <c r="HF6" s="42"/>
      <c r="HG6" s="42"/>
      <c r="HH6" s="42"/>
      <c r="HI6" s="42"/>
      <c r="HJ6" s="42"/>
      <c r="HK6" s="42"/>
      <c r="HL6" s="42"/>
      <c r="HM6" s="42"/>
      <c r="HN6" s="42"/>
      <c r="HO6" s="42"/>
      <c r="HP6" s="42"/>
      <c r="HQ6" s="42"/>
      <c r="HR6" s="42"/>
      <c r="HS6" s="42"/>
      <c r="HT6" s="42"/>
      <c r="HU6" s="42"/>
      <c r="HV6" s="42"/>
      <c r="HW6" s="42"/>
      <c r="HX6" s="42"/>
      <c r="HY6" s="42"/>
      <c r="HZ6" s="42"/>
      <c r="IA6" s="42"/>
      <c r="IB6" s="42"/>
      <c r="IC6" s="42"/>
      <c r="ID6" s="42"/>
      <c r="IE6" s="42"/>
      <c r="IF6" s="42"/>
      <c r="IG6" s="42"/>
      <c r="IH6" s="42"/>
      <c r="II6" s="42"/>
      <c r="IJ6" s="42"/>
      <c r="IK6" s="42"/>
      <c r="IL6" s="42"/>
      <c r="IM6" s="42"/>
      <c r="IN6" s="42"/>
      <c r="IO6" s="42"/>
      <c r="IP6" s="42"/>
      <c r="IQ6" s="42"/>
      <c r="IR6" s="42"/>
      <c r="IS6" s="42"/>
      <c r="IT6" s="42"/>
      <c r="IU6" s="42"/>
      <c r="IV6" s="42"/>
      <c r="IW6" s="42"/>
    </row>
    <row r="7" customFormat="false" ht="11.25" hidden="false" customHeight="true" outlineLevel="0" collapsed="false">
      <c r="A7" s="45" t="s">
        <v>34</v>
      </c>
      <c r="B7" s="42"/>
      <c r="C7" s="46" t="n">
        <v>-7967.7097</v>
      </c>
      <c r="D7" s="46" t="n">
        <v>5964.2857</v>
      </c>
      <c r="E7" s="46" t="n">
        <v>-15451.6129</v>
      </c>
      <c r="F7" s="46" t="n">
        <v>-5366.6667</v>
      </c>
      <c r="G7" s="46" t="n">
        <v>-7322.5806</v>
      </c>
      <c r="H7" s="46" t="n">
        <v>6633.3667</v>
      </c>
      <c r="I7" s="46" t="n">
        <v>-28705.6129</v>
      </c>
      <c r="J7" s="46" t="n">
        <v>-43798.3225</v>
      </c>
      <c r="K7" s="46" t="n">
        <v>-26231.4667</v>
      </c>
      <c r="L7" s="46" t="n">
        <v>-6096.7742</v>
      </c>
      <c r="M7" s="46" t="n">
        <v>-12366.6333</v>
      </c>
      <c r="N7" s="46" t="n">
        <v>-16419.3226</v>
      </c>
      <c r="O7" s="46" t="n">
        <v>-19483.871</v>
      </c>
      <c r="P7" s="46" t="n">
        <v>-19714.25</v>
      </c>
      <c r="Q7" s="46" t="n">
        <v>-12290.3548</v>
      </c>
      <c r="R7" s="46" t="n">
        <v>-6966.6667</v>
      </c>
      <c r="S7" s="46" t="n">
        <v>-1741.9032</v>
      </c>
      <c r="T7" s="46" t="n">
        <v>-4466.6667</v>
      </c>
      <c r="U7" s="46" t="n">
        <v>-40997.3549</v>
      </c>
      <c r="V7" s="46" t="n">
        <v>-51094.0968</v>
      </c>
      <c r="W7" s="46" t="n">
        <v>-40663.1</v>
      </c>
      <c r="X7" s="46" t="n">
        <v>-17064.5161</v>
      </c>
      <c r="Y7" s="46" t="n">
        <v>-17666.6667</v>
      </c>
      <c r="Z7" s="46" t="n">
        <v>-23967.7419</v>
      </c>
      <c r="AA7" s="42" t="n">
        <v>-17345.6014</v>
      </c>
      <c r="AB7" s="42"/>
      <c r="AC7" s="42"/>
      <c r="AD7" s="42"/>
      <c r="AE7" s="42"/>
      <c r="AF7" s="42"/>
      <c r="AG7" s="42"/>
      <c r="AH7" s="42"/>
      <c r="AI7" s="42"/>
      <c r="AJ7" s="42"/>
      <c r="AK7" s="42"/>
      <c r="AL7" s="42"/>
      <c r="AM7" s="42"/>
      <c r="AN7" s="42"/>
      <c r="AO7" s="42"/>
      <c r="AP7" s="42"/>
      <c r="AQ7" s="42"/>
      <c r="AR7" s="42"/>
      <c r="AS7" s="42"/>
      <c r="AT7" s="42"/>
      <c r="AU7" s="42"/>
      <c r="AV7" s="42"/>
      <c r="AW7" s="42"/>
      <c r="AX7" s="42"/>
      <c r="AY7" s="42"/>
      <c r="AZ7" s="42"/>
      <c r="BA7" s="42"/>
      <c r="BB7" s="42"/>
      <c r="BC7" s="42"/>
      <c r="BD7" s="42"/>
      <c r="BE7" s="42"/>
      <c r="BF7" s="42"/>
      <c r="BG7" s="42"/>
      <c r="BH7" s="42"/>
      <c r="BI7" s="42"/>
      <c r="BJ7" s="42"/>
      <c r="BK7" s="42"/>
      <c r="BL7" s="42"/>
      <c r="BM7" s="42"/>
      <c r="BN7" s="42"/>
      <c r="BO7" s="42"/>
      <c r="BP7" s="42"/>
      <c r="BQ7" s="42"/>
      <c r="BR7" s="42"/>
      <c r="BS7" s="42"/>
      <c r="BT7" s="42"/>
      <c r="BU7" s="42"/>
      <c r="BV7" s="42"/>
      <c r="BW7" s="42"/>
      <c r="BX7" s="42"/>
      <c r="BY7" s="42"/>
      <c r="BZ7" s="42"/>
      <c r="CA7" s="42"/>
      <c r="CB7" s="42"/>
      <c r="CC7" s="42"/>
      <c r="CD7" s="42"/>
      <c r="CE7" s="42"/>
      <c r="CF7" s="42"/>
      <c r="CG7" s="42"/>
      <c r="CH7" s="42"/>
      <c r="CI7" s="42"/>
      <c r="CJ7" s="42"/>
      <c r="CK7" s="42"/>
      <c r="CL7" s="42"/>
      <c r="CM7" s="42"/>
      <c r="CN7" s="42"/>
      <c r="CO7" s="42"/>
      <c r="CP7" s="42"/>
      <c r="CQ7" s="42"/>
      <c r="CR7" s="42"/>
      <c r="CS7" s="42"/>
      <c r="CT7" s="42"/>
      <c r="CU7" s="42"/>
      <c r="CV7" s="42"/>
      <c r="CW7" s="42"/>
      <c r="CX7" s="42"/>
      <c r="CY7" s="42"/>
      <c r="CZ7" s="42"/>
      <c r="DA7" s="42"/>
      <c r="DB7" s="42"/>
      <c r="DC7" s="42"/>
      <c r="DD7" s="42"/>
      <c r="DE7" s="42"/>
      <c r="DF7" s="42"/>
      <c r="DG7" s="42"/>
      <c r="DH7" s="42"/>
      <c r="DI7" s="42"/>
      <c r="DJ7" s="42"/>
      <c r="DK7" s="42"/>
      <c r="DL7" s="42"/>
      <c r="DM7" s="42"/>
      <c r="DN7" s="42"/>
      <c r="DO7" s="42"/>
      <c r="DP7" s="42"/>
      <c r="DQ7" s="42"/>
      <c r="DR7" s="42"/>
      <c r="DS7" s="42"/>
      <c r="DT7" s="42"/>
      <c r="DU7" s="42"/>
      <c r="DV7" s="42"/>
      <c r="DW7" s="42"/>
      <c r="DX7" s="42"/>
      <c r="DY7" s="42"/>
      <c r="DZ7" s="42"/>
      <c r="EA7" s="42"/>
      <c r="EB7" s="42"/>
      <c r="EC7" s="42"/>
      <c r="ED7" s="42"/>
      <c r="EE7" s="42"/>
      <c r="EF7" s="42"/>
      <c r="EG7" s="42"/>
      <c r="EH7" s="42"/>
      <c r="EI7" s="42"/>
      <c r="EJ7" s="42"/>
      <c r="EK7" s="42"/>
      <c r="EL7" s="42"/>
      <c r="EM7" s="42"/>
      <c r="EN7" s="42"/>
      <c r="EO7" s="42"/>
      <c r="EP7" s="42"/>
      <c r="EQ7" s="42"/>
      <c r="ER7" s="42"/>
      <c r="ES7" s="42"/>
      <c r="ET7" s="42"/>
      <c r="EU7" s="42"/>
      <c r="EV7" s="42"/>
      <c r="EW7" s="42"/>
      <c r="EX7" s="42"/>
      <c r="EY7" s="42"/>
      <c r="EZ7" s="42"/>
      <c r="FA7" s="42"/>
      <c r="FB7" s="42"/>
      <c r="FC7" s="42"/>
      <c r="FD7" s="42"/>
      <c r="FE7" s="42"/>
      <c r="FF7" s="42"/>
      <c r="FG7" s="42"/>
      <c r="FH7" s="42"/>
      <c r="FI7" s="42"/>
      <c r="FJ7" s="42"/>
      <c r="FK7" s="42"/>
      <c r="FL7" s="42"/>
      <c r="FM7" s="42"/>
      <c r="FN7" s="42"/>
      <c r="FO7" s="42"/>
      <c r="FP7" s="42"/>
      <c r="FQ7" s="42"/>
      <c r="FR7" s="42"/>
      <c r="FS7" s="42"/>
      <c r="FT7" s="42"/>
      <c r="FU7" s="42"/>
      <c r="FV7" s="42"/>
      <c r="FW7" s="42"/>
      <c r="FX7" s="42"/>
      <c r="FY7" s="42"/>
      <c r="FZ7" s="42"/>
      <c r="GA7" s="42"/>
      <c r="GB7" s="42"/>
      <c r="GC7" s="42"/>
      <c r="GD7" s="42"/>
      <c r="GE7" s="42"/>
      <c r="GF7" s="42"/>
      <c r="GG7" s="42"/>
      <c r="GH7" s="42"/>
      <c r="GI7" s="42"/>
      <c r="GJ7" s="42"/>
      <c r="GK7" s="42"/>
      <c r="GL7" s="42"/>
      <c r="GM7" s="42"/>
      <c r="GN7" s="42"/>
      <c r="GO7" s="42"/>
      <c r="GP7" s="42"/>
      <c r="GQ7" s="42"/>
      <c r="GR7" s="42"/>
      <c r="GS7" s="42"/>
      <c r="GT7" s="42"/>
      <c r="GU7" s="42"/>
      <c r="GV7" s="42"/>
      <c r="GW7" s="42"/>
      <c r="GX7" s="42"/>
      <c r="GY7" s="42"/>
      <c r="GZ7" s="42"/>
      <c r="HA7" s="42"/>
      <c r="HB7" s="42"/>
      <c r="HC7" s="42"/>
      <c r="HD7" s="42"/>
      <c r="HE7" s="42"/>
      <c r="HF7" s="42"/>
      <c r="HG7" s="42"/>
      <c r="HH7" s="42"/>
      <c r="HI7" s="42"/>
      <c r="HJ7" s="42"/>
      <c r="HK7" s="42"/>
      <c r="HL7" s="42"/>
      <c r="HM7" s="42"/>
      <c r="HN7" s="42"/>
      <c r="HO7" s="42"/>
      <c r="HP7" s="42"/>
      <c r="HQ7" s="42"/>
      <c r="HR7" s="42"/>
      <c r="HS7" s="42"/>
      <c r="HT7" s="42"/>
      <c r="HU7" s="42"/>
      <c r="HV7" s="42"/>
      <c r="HW7" s="42"/>
      <c r="HX7" s="42"/>
      <c r="HY7" s="42"/>
      <c r="HZ7" s="42"/>
      <c r="IA7" s="42"/>
      <c r="IB7" s="42"/>
      <c r="IC7" s="42"/>
      <c r="ID7" s="42"/>
      <c r="IE7" s="42"/>
      <c r="IF7" s="42"/>
      <c r="IG7" s="42"/>
      <c r="IH7" s="42"/>
      <c r="II7" s="42"/>
      <c r="IJ7" s="42"/>
      <c r="IK7" s="42"/>
      <c r="IL7" s="42"/>
      <c r="IM7" s="42"/>
      <c r="IN7" s="42"/>
      <c r="IO7" s="42"/>
      <c r="IP7" s="42"/>
      <c r="IQ7" s="42"/>
      <c r="IR7" s="42"/>
      <c r="IS7" s="42"/>
      <c r="IT7" s="42"/>
      <c r="IU7" s="42"/>
      <c r="IV7" s="42"/>
      <c r="IW7" s="42"/>
    </row>
    <row r="8" customFormat="false" ht="11.25" hidden="false" customHeight="true" outlineLevel="0" collapsed="false">
      <c r="A8" s="45" t="s">
        <v>35</v>
      </c>
      <c r="B8" s="42"/>
      <c r="C8" s="46" t="n">
        <v>20000</v>
      </c>
      <c r="D8" s="46" t="n">
        <v>10000</v>
      </c>
      <c r="E8" s="46" t="n">
        <v>10000</v>
      </c>
      <c r="F8" s="46" t="n">
        <v>-5000</v>
      </c>
      <c r="G8" s="46" t="n">
        <v>10000</v>
      </c>
      <c r="H8" s="46" t="n">
        <v>10000</v>
      </c>
      <c r="I8" s="46" t="n">
        <v>30000</v>
      </c>
      <c r="J8" s="46" t="n">
        <v>30000</v>
      </c>
      <c r="K8" s="46" t="n">
        <v>30000</v>
      </c>
      <c r="L8" s="46" t="n">
        <v>30000</v>
      </c>
      <c r="M8" s="46" t="n">
        <v>20000</v>
      </c>
      <c r="N8" s="46" t="n">
        <v>20000</v>
      </c>
      <c r="O8" s="46" t="n">
        <v>20000</v>
      </c>
      <c r="P8" s="46" t="n">
        <v>20000</v>
      </c>
      <c r="Q8" s="46" t="n">
        <v>20000</v>
      </c>
      <c r="R8" s="46" t="n">
        <v>5000</v>
      </c>
      <c r="S8" s="46" t="n">
        <v>5000</v>
      </c>
      <c r="T8" s="46" t="n">
        <v>5000</v>
      </c>
      <c r="U8" s="46" t="n">
        <v>5000</v>
      </c>
      <c r="V8" s="46" t="n">
        <v>5000</v>
      </c>
      <c r="W8" s="46" t="n">
        <v>5000</v>
      </c>
      <c r="X8" s="46" t="n">
        <v>5000</v>
      </c>
      <c r="Y8" s="46" t="n">
        <v>0</v>
      </c>
      <c r="Z8" s="46" t="n">
        <v>0</v>
      </c>
      <c r="AA8" s="42" t="n">
        <v>12945.2055</v>
      </c>
      <c r="AB8" s="42"/>
      <c r="AC8" s="42"/>
      <c r="AD8" s="42"/>
      <c r="AE8" s="42"/>
      <c r="AF8" s="42"/>
      <c r="AG8" s="42"/>
      <c r="AH8" s="42"/>
      <c r="AI8" s="42"/>
      <c r="AJ8" s="42"/>
      <c r="AK8" s="42"/>
      <c r="AL8" s="42"/>
      <c r="AM8" s="42"/>
      <c r="AN8" s="42"/>
      <c r="AO8" s="42"/>
      <c r="AP8" s="42"/>
      <c r="AQ8" s="42"/>
      <c r="AR8" s="42"/>
      <c r="AS8" s="42"/>
      <c r="AT8" s="42"/>
      <c r="AU8" s="42"/>
      <c r="AV8" s="42"/>
      <c r="AW8" s="42"/>
      <c r="AX8" s="42"/>
      <c r="AY8" s="42"/>
      <c r="AZ8" s="42"/>
      <c r="BA8" s="42"/>
      <c r="BB8" s="42"/>
      <c r="BC8" s="42"/>
      <c r="BD8" s="42"/>
      <c r="BE8" s="42"/>
      <c r="BF8" s="42"/>
      <c r="BG8" s="42"/>
      <c r="BH8" s="42"/>
      <c r="BI8" s="42"/>
      <c r="BJ8" s="42"/>
      <c r="BK8" s="42"/>
      <c r="BL8" s="42"/>
      <c r="BM8" s="42"/>
      <c r="BN8" s="42"/>
      <c r="BO8" s="42"/>
      <c r="BP8" s="42"/>
      <c r="BQ8" s="42"/>
      <c r="BR8" s="42"/>
      <c r="BS8" s="42"/>
      <c r="BT8" s="42"/>
      <c r="BU8" s="42"/>
      <c r="BV8" s="42"/>
      <c r="BW8" s="42"/>
      <c r="BX8" s="42"/>
      <c r="BY8" s="42"/>
      <c r="BZ8" s="42"/>
      <c r="CA8" s="42"/>
      <c r="CB8" s="42"/>
      <c r="CC8" s="42"/>
      <c r="CD8" s="42"/>
      <c r="CE8" s="42"/>
      <c r="CF8" s="42"/>
      <c r="CG8" s="42"/>
      <c r="CH8" s="42"/>
      <c r="CI8" s="42"/>
      <c r="CJ8" s="42"/>
      <c r="CK8" s="42"/>
      <c r="CL8" s="42"/>
      <c r="CM8" s="42"/>
      <c r="CN8" s="42"/>
      <c r="CO8" s="42"/>
      <c r="CP8" s="42"/>
      <c r="CQ8" s="42"/>
      <c r="CR8" s="42"/>
      <c r="CS8" s="42"/>
      <c r="CT8" s="42"/>
      <c r="CU8" s="42"/>
      <c r="CV8" s="42"/>
      <c r="CW8" s="42"/>
      <c r="CX8" s="42"/>
      <c r="CY8" s="42"/>
      <c r="CZ8" s="42"/>
      <c r="DA8" s="42"/>
      <c r="DB8" s="42"/>
      <c r="DC8" s="42"/>
      <c r="DD8" s="42"/>
      <c r="DE8" s="42"/>
      <c r="DF8" s="42"/>
      <c r="DG8" s="42"/>
      <c r="DH8" s="42"/>
      <c r="DI8" s="42"/>
      <c r="DJ8" s="42"/>
      <c r="DK8" s="42"/>
      <c r="DL8" s="42"/>
      <c r="DM8" s="42"/>
      <c r="DN8" s="42"/>
      <c r="DO8" s="42"/>
      <c r="DP8" s="42"/>
      <c r="DQ8" s="42"/>
      <c r="DR8" s="42"/>
      <c r="DS8" s="42"/>
      <c r="DT8" s="42"/>
      <c r="DU8" s="42"/>
      <c r="DV8" s="42"/>
      <c r="DW8" s="42"/>
      <c r="DX8" s="42"/>
      <c r="DY8" s="42"/>
      <c r="DZ8" s="42"/>
      <c r="EA8" s="42"/>
      <c r="EB8" s="42"/>
      <c r="EC8" s="42"/>
      <c r="ED8" s="42"/>
      <c r="EE8" s="42"/>
      <c r="EF8" s="42"/>
      <c r="EG8" s="42"/>
      <c r="EH8" s="42"/>
      <c r="EI8" s="42"/>
      <c r="EJ8" s="42"/>
      <c r="EK8" s="42"/>
      <c r="EL8" s="42"/>
      <c r="EM8" s="42"/>
      <c r="EN8" s="42"/>
      <c r="EO8" s="42"/>
      <c r="EP8" s="42"/>
      <c r="EQ8" s="42"/>
      <c r="ER8" s="42"/>
      <c r="ES8" s="42"/>
      <c r="ET8" s="42"/>
      <c r="EU8" s="42"/>
      <c r="EV8" s="42"/>
      <c r="EW8" s="42"/>
      <c r="EX8" s="42"/>
      <c r="EY8" s="42"/>
      <c r="EZ8" s="42"/>
      <c r="FA8" s="42"/>
      <c r="FB8" s="42"/>
      <c r="FC8" s="42"/>
      <c r="FD8" s="42"/>
      <c r="FE8" s="42"/>
      <c r="FF8" s="42"/>
      <c r="FG8" s="42"/>
      <c r="FH8" s="42"/>
      <c r="FI8" s="42"/>
      <c r="FJ8" s="42"/>
      <c r="FK8" s="42"/>
      <c r="FL8" s="42"/>
      <c r="FM8" s="42"/>
      <c r="FN8" s="42"/>
      <c r="FO8" s="42"/>
      <c r="FP8" s="42"/>
      <c r="FQ8" s="42"/>
      <c r="FR8" s="42"/>
      <c r="FS8" s="42"/>
      <c r="FT8" s="42"/>
      <c r="FU8" s="42"/>
      <c r="FV8" s="42"/>
      <c r="FW8" s="42"/>
      <c r="FX8" s="42"/>
      <c r="FY8" s="42"/>
      <c r="FZ8" s="42"/>
      <c r="GA8" s="42"/>
      <c r="GB8" s="42"/>
      <c r="GC8" s="42"/>
      <c r="GD8" s="42"/>
      <c r="GE8" s="42"/>
      <c r="GF8" s="42"/>
      <c r="GG8" s="42"/>
      <c r="GH8" s="42"/>
      <c r="GI8" s="42"/>
      <c r="GJ8" s="42"/>
      <c r="GK8" s="42"/>
      <c r="GL8" s="42"/>
      <c r="GM8" s="42"/>
      <c r="GN8" s="42"/>
      <c r="GO8" s="42"/>
      <c r="GP8" s="42"/>
      <c r="GQ8" s="42"/>
      <c r="GR8" s="42"/>
      <c r="GS8" s="42"/>
      <c r="GT8" s="42"/>
      <c r="GU8" s="42"/>
      <c r="GV8" s="42"/>
      <c r="GW8" s="42"/>
      <c r="GX8" s="42"/>
      <c r="GY8" s="42"/>
      <c r="GZ8" s="42"/>
      <c r="HA8" s="42"/>
      <c r="HB8" s="42"/>
      <c r="HC8" s="42"/>
      <c r="HD8" s="42"/>
      <c r="HE8" s="42"/>
      <c r="HF8" s="42"/>
      <c r="HG8" s="42"/>
      <c r="HH8" s="42"/>
      <c r="HI8" s="42"/>
      <c r="HJ8" s="42"/>
      <c r="HK8" s="42"/>
      <c r="HL8" s="42"/>
      <c r="HM8" s="42"/>
      <c r="HN8" s="42"/>
      <c r="HO8" s="42"/>
      <c r="HP8" s="42"/>
      <c r="HQ8" s="42"/>
      <c r="HR8" s="42"/>
      <c r="HS8" s="42"/>
      <c r="HT8" s="42"/>
      <c r="HU8" s="42"/>
      <c r="HV8" s="42"/>
      <c r="HW8" s="42"/>
      <c r="HX8" s="42"/>
      <c r="HY8" s="42"/>
      <c r="HZ8" s="42"/>
      <c r="IA8" s="42"/>
      <c r="IB8" s="42"/>
      <c r="IC8" s="42"/>
      <c r="ID8" s="42"/>
      <c r="IE8" s="42"/>
      <c r="IF8" s="42"/>
      <c r="IG8" s="42"/>
      <c r="IH8" s="42"/>
      <c r="II8" s="42"/>
      <c r="IJ8" s="42"/>
      <c r="IK8" s="42"/>
      <c r="IL8" s="42"/>
      <c r="IM8" s="42"/>
      <c r="IN8" s="42"/>
      <c r="IO8" s="42"/>
      <c r="IP8" s="42"/>
      <c r="IQ8" s="42"/>
      <c r="IR8" s="42"/>
      <c r="IS8" s="42"/>
      <c r="IT8" s="42"/>
      <c r="IU8" s="42"/>
      <c r="IV8" s="42"/>
      <c r="IW8" s="42"/>
    </row>
    <row r="9" customFormat="false" ht="11.25" hidden="false" customHeight="true" outlineLevel="0" collapsed="false">
      <c r="A9" s="45" t="s">
        <v>36</v>
      </c>
      <c r="B9" s="42"/>
      <c r="C9" s="46" t="n">
        <v>0</v>
      </c>
      <c r="D9" s="46" t="n">
        <v>0</v>
      </c>
      <c r="E9" s="46" t="n">
        <v>0</v>
      </c>
      <c r="F9" s="46" t="n">
        <v>0</v>
      </c>
      <c r="G9" s="46" t="n">
        <v>0</v>
      </c>
      <c r="H9" s="46" t="n">
        <v>0</v>
      </c>
      <c r="I9" s="46" t="n">
        <v>0</v>
      </c>
      <c r="J9" s="46" t="n">
        <v>0</v>
      </c>
      <c r="K9" s="46" t="n">
        <v>0</v>
      </c>
      <c r="L9" s="46" t="n">
        <v>0</v>
      </c>
      <c r="M9" s="46" t="n">
        <v>0</v>
      </c>
      <c r="N9" s="46" t="n">
        <v>0</v>
      </c>
      <c r="O9" s="46" t="n">
        <v>0</v>
      </c>
      <c r="P9" s="46" t="n">
        <v>0</v>
      </c>
      <c r="Q9" s="46" t="n">
        <v>0</v>
      </c>
      <c r="R9" s="46" t="n">
        <v>0</v>
      </c>
      <c r="S9" s="46" t="n">
        <v>0</v>
      </c>
      <c r="T9" s="46" t="n">
        <v>0</v>
      </c>
      <c r="U9" s="46" t="n">
        <v>0</v>
      </c>
      <c r="V9" s="46" t="n">
        <v>0</v>
      </c>
      <c r="W9" s="46" t="n">
        <v>0</v>
      </c>
      <c r="X9" s="46" t="n">
        <v>0</v>
      </c>
      <c r="Y9" s="46" t="n">
        <v>0</v>
      </c>
      <c r="Z9" s="46" t="n">
        <v>0</v>
      </c>
      <c r="AA9" s="42" t="n">
        <v>0</v>
      </c>
      <c r="AB9" s="42"/>
      <c r="AC9" s="42"/>
      <c r="AD9" s="42"/>
      <c r="AE9" s="42"/>
      <c r="AF9" s="42"/>
      <c r="AG9" s="42"/>
      <c r="AH9" s="42"/>
      <c r="AI9" s="42"/>
      <c r="AJ9" s="42"/>
      <c r="AK9" s="42"/>
      <c r="AL9" s="42"/>
      <c r="AM9" s="42"/>
      <c r="AN9" s="42"/>
      <c r="AO9" s="42"/>
      <c r="AP9" s="42"/>
      <c r="AQ9" s="42"/>
      <c r="AR9" s="42"/>
      <c r="AS9" s="42"/>
      <c r="AT9" s="42"/>
      <c r="AU9" s="42"/>
      <c r="AV9" s="42"/>
      <c r="AW9" s="42"/>
      <c r="AX9" s="42"/>
      <c r="AY9" s="42"/>
      <c r="AZ9" s="42"/>
      <c r="BA9" s="42"/>
      <c r="BB9" s="42"/>
      <c r="BC9" s="42"/>
      <c r="BD9" s="42"/>
      <c r="BE9" s="42"/>
      <c r="BF9" s="42"/>
      <c r="BG9" s="42"/>
      <c r="BH9" s="42"/>
      <c r="BI9" s="42"/>
      <c r="BJ9" s="42"/>
      <c r="BK9" s="42"/>
      <c r="BL9" s="42"/>
      <c r="BM9" s="42"/>
      <c r="BN9" s="42"/>
      <c r="BO9" s="42"/>
      <c r="BP9" s="42"/>
      <c r="BQ9" s="42"/>
      <c r="BR9" s="42"/>
      <c r="BS9" s="42"/>
      <c r="BT9" s="42"/>
      <c r="BU9" s="42"/>
      <c r="BV9" s="42"/>
      <c r="BW9" s="42"/>
      <c r="BX9" s="42"/>
      <c r="BY9" s="42"/>
      <c r="BZ9" s="42"/>
      <c r="CA9" s="42"/>
      <c r="CB9" s="42"/>
      <c r="CC9" s="42"/>
      <c r="CD9" s="42"/>
      <c r="CE9" s="42"/>
      <c r="CF9" s="42"/>
      <c r="CG9" s="42"/>
      <c r="CH9" s="42"/>
      <c r="CI9" s="42"/>
      <c r="CJ9" s="42"/>
      <c r="CK9" s="42"/>
      <c r="CL9" s="42"/>
      <c r="CM9" s="42"/>
      <c r="CN9" s="42"/>
      <c r="CO9" s="42"/>
      <c r="CP9" s="42"/>
      <c r="CQ9" s="42"/>
      <c r="CR9" s="42"/>
      <c r="CS9" s="42"/>
      <c r="CT9" s="42"/>
      <c r="CU9" s="42"/>
      <c r="CV9" s="42"/>
      <c r="CW9" s="42"/>
      <c r="CX9" s="42"/>
      <c r="CY9" s="42"/>
      <c r="CZ9" s="42"/>
      <c r="DA9" s="42"/>
      <c r="DB9" s="42"/>
      <c r="DC9" s="42"/>
      <c r="DD9" s="42"/>
      <c r="DE9" s="42"/>
      <c r="DF9" s="42"/>
      <c r="DG9" s="42"/>
      <c r="DH9" s="42"/>
      <c r="DI9" s="42"/>
      <c r="DJ9" s="42"/>
      <c r="DK9" s="42"/>
      <c r="DL9" s="42"/>
      <c r="DM9" s="42"/>
      <c r="DN9" s="42"/>
      <c r="DO9" s="42"/>
      <c r="DP9" s="42"/>
      <c r="DQ9" s="42"/>
      <c r="DR9" s="42"/>
      <c r="DS9" s="42"/>
      <c r="DT9" s="42"/>
      <c r="DU9" s="42"/>
      <c r="DV9" s="42"/>
      <c r="DW9" s="42"/>
      <c r="DX9" s="42"/>
      <c r="DY9" s="42"/>
      <c r="DZ9" s="42"/>
      <c r="EA9" s="42"/>
      <c r="EB9" s="42"/>
      <c r="EC9" s="42"/>
      <c r="ED9" s="42"/>
      <c r="EE9" s="42"/>
      <c r="EF9" s="42"/>
      <c r="EG9" s="42"/>
      <c r="EH9" s="42"/>
      <c r="EI9" s="42"/>
      <c r="EJ9" s="42"/>
      <c r="EK9" s="42"/>
      <c r="EL9" s="42"/>
      <c r="EM9" s="42"/>
      <c r="EN9" s="42"/>
      <c r="EO9" s="42"/>
      <c r="EP9" s="42"/>
      <c r="EQ9" s="42"/>
      <c r="ER9" s="42"/>
      <c r="ES9" s="42"/>
      <c r="ET9" s="42"/>
      <c r="EU9" s="42"/>
      <c r="EV9" s="42"/>
      <c r="EW9" s="42"/>
      <c r="EX9" s="42"/>
      <c r="EY9" s="42"/>
      <c r="EZ9" s="42"/>
      <c r="FA9" s="42"/>
      <c r="FB9" s="42"/>
      <c r="FC9" s="42"/>
      <c r="FD9" s="42"/>
      <c r="FE9" s="42"/>
      <c r="FF9" s="42"/>
      <c r="FG9" s="42"/>
      <c r="FH9" s="42"/>
      <c r="FI9" s="42"/>
      <c r="FJ9" s="42"/>
      <c r="FK9" s="42"/>
      <c r="FL9" s="42"/>
      <c r="FM9" s="42"/>
      <c r="FN9" s="42"/>
      <c r="FO9" s="42"/>
      <c r="FP9" s="42"/>
      <c r="FQ9" s="42"/>
      <c r="FR9" s="42"/>
      <c r="FS9" s="42"/>
      <c r="FT9" s="42"/>
      <c r="FU9" s="42"/>
      <c r="FV9" s="42"/>
      <c r="FW9" s="42"/>
      <c r="FX9" s="42"/>
      <c r="FY9" s="42"/>
      <c r="FZ9" s="42"/>
      <c r="GA9" s="42"/>
      <c r="GB9" s="42"/>
      <c r="GC9" s="42"/>
      <c r="GD9" s="42"/>
      <c r="GE9" s="42"/>
      <c r="GF9" s="42"/>
      <c r="GG9" s="42"/>
      <c r="GH9" s="42"/>
      <c r="GI9" s="42"/>
      <c r="GJ9" s="42"/>
      <c r="GK9" s="42"/>
      <c r="GL9" s="42"/>
      <c r="GM9" s="42"/>
      <c r="GN9" s="42"/>
      <c r="GO9" s="42"/>
      <c r="GP9" s="42"/>
      <c r="GQ9" s="42"/>
      <c r="GR9" s="42"/>
      <c r="GS9" s="42"/>
      <c r="GT9" s="42"/>
      <c r="GU9" s="42"/>
      <c r="GV9" s="42"/>
      <c r="GW9" s="42"/>
      <c r="GX9" s="42"/>
      <c r="GY9" s="42"/>
      <c r="GZ9" s="42"/>
      <c r="HA9" s="42"/>
      <c r="HB9" s="42"/>
      <c r="HC9" s="42"/>
      <c r="HD9" s="42"/>
      <c r="HE9" s="42"/>
      <c r="HF9" s="42"/>
      <c r="HG9" s="42"/>
      <c r="HH9" s="42"/>
      <c r="HI9" s="42"/>
      <c r="HJ9" s="42"/>
      <c r="HK9" s="42"/>
      <c r="HL9" s="42"/>
      <c r="HM9" s="42"/>
      <c r="HN9" s="42"/>
      <c r="HO9" s="42"/>
      <c r="HP9" s="42"/>
      <c r="HQ9" s="42"/>
      <c r="HR9" s="42"/>
      <c r="HS9" s="42"/>
      <c r="HT9" s="42"/>
      <c r="HU9" s="42"/>
      <c r="HV9" s="42"/>
      <c r="HW9" s="42"/>
      <c r="HX9" s="42"/>
      <c r="HY9" s="42"/>
      <c r="HZ9" s="42"/>
      <c r="IA9" s="42"/>
      <c r="IB9" s="42"/>
      <c r="IC9" s="42"/>
      <c r="ID9" s="42"/>
      <c r="IE9" s="42"/>
      <c r="IF9" s="42"/>
      <c r="IG9" s="42"/>
      <c r="IH9" s="42"/>
      <c r="II9" s="42"/>
      <c r="IJ9" s="42"/>
      <c r="IK9" s="42"/>
      <c r="IL9" s="42"/>
      <c r="IM9" s="42"/>
      <c r="IN9" s="42"/>
      <c r="IO9" s="42"/>
      <c r="IP9" s="42"/>
      <c r="IQ9" s="42"/>
      <c r="IR9" s="42"/>
      <c r="IS9" s="42"/>
      <c r="IT9" s="42"/>
      <c r="IU9" s="42"/>
      <c r="IV9" s="42"/>
      <c r="IW9" s="42"/>
    </row>
    <row r="10" customFormat="false" ht="11.25" hidden="false" customHeight="true" outlineLevel="0" collapsed="false">
      <c r="A10" s="47" t="s">
        <v>37</v>
      </c>
      <c r="B10" s="48"/>
      <c r="C10" s="49" t="n">
        <v>10466.7999</v>
      </c>
      <c r="D10" s="49" t="n">
        <v>19231.1747</v>
      </c>
      <c r="E10" s="49" t="n">
        <v>10243.8441</v>
      </c>
      <c r="F10" s="49" t="n">
        <v>-8455.1635</v>
      </c>
      <c r="G10" s="49" t="n">
        <v>5703.9764</v>
      </c>
      <c r="H10" s="49" t="n">
        <v>23450.6215</v>
      </c>
      <c r="I10" s="49" t="n">
        <v>-10391.5516</v>
      </c>
      <c r="J10" s="49" t="n">
        <v>-30645.5516</v>
      </c>
      <c r="K10" s="49" t="n">
        <v>-8114.2119</v>
      </c>
      <c r="L10" s="49" t="n">
        <v>17862.4161</v>
      </c>
      <c r="M10" s="49" t="n">
        <v>7656.4065</v>
      </c>
      <c r="N10" s="49" t="n">
        <v>1440.243</v>
      </c>
      <c r="O10" s="49" t="n">
        <v>-2463.0474</v>
      </c>
      <c r="P10" s="49" t="n">
        <v>813.5183</v>
      </c>
      <c r="Q10" s="49" t="n">
        <v>11536.9527</v>
      </c>
      <c r="R10" s="49" t="n">
        <v>-2855.1635</v>
      </c>
      <c r="S10" s="49" t="n">
        <v>12058.8473</v>
      </c>
      <c r="T10" s="49" t="n">
        <v>2544.8698</v>
      </c>
      <c r="U10" s="49" t="n">
        <v>-49196.6689</v>
      </c>
      <c r="V10" s="49" t="n">
        <v>-64035.314</v>
      </c>
      <c r="W10" s="49" t="n">
        <v>-51118.2635</v>
      </c>
      <c r="X10" s="49" t="n">
        <v>-17747.6688</v>
      </c>
      <c r="Y10" s="49" t="n">
        <v>-34300</v>
      </c>
      <c r="Z10" s="50" t="n">
        <v>-43903.2258</v>
      </c>
      <c r="AA10" s="42" t="n">
        <v>-8487.1838</v>
      </c>
      <c r="AB10" s="42"/>
      <c r="AC10" s="42"/>
      <c r="AD10" s="42"/>
      <c r="AE10" s="42"/>
      <c r="AF10" s="42"/>
      <c r="AG10" s="42"/>
      <c r="AH10" s="42"/>
      <c r="AI10" s="42"/>
      <c r="AJ10" s="42"/>
      <c r="AK10" s="42"/>
      <c r="AL10" s="42"/>
      <c r="AM10" s="42"/>
      <c r="AN10" s="42"/>
      <c r="AO10" s="42"/>
      <c r="AP10" s="42"/>
      <c r="AQ10" s="42"/>
      <c r="AR10" s="42"/>
      <c r="AS10" s="42"/>
      <c r="AT10" s="42"/>
      <c r="AU10" s="42"/>
      <c r="AV10" s="42"/>
      <c r="AW10" s="42"/>
      <c r="AX10" s="42"/>
      <c r="AY10" s="42"/>
      <c r="AZ10" s="42"/>
      <c r="BA10" s="42"/>
      <c r="BB10" s="42"/>
      <c r="BC10" s="42"/>
      <c r="BD10" s="42"/>
      <c r="BE10" s="42"/>
      <c r="BF10" s="42"/>
      <c r="BG10" s="42"/>
      <c r="BH10" s="42"/>
      <c r="BI10" s="42"/>
      <c r="BJ10" s="42"/>
      <c r="BK10" s="42"/>
      <c r="BL10" s="42"/>
      <c r="BM10" s="42"/>
      <c r="BN10" s="42"/>
      <c r="BO10" s="42"/>
      <c r="BP10" s="42"/>
      <c r="BQ10" s="42"/>
      <c r="BR10" s="42"/>
      <c r="BS10" s="42"/>
      <c r="BT10" s="42"/>
      <c r="BU10" s="42"/>
      <c r="BV10" s="42"/>
      <c r="BW10" s="42"/>
      <c r="BX10" s="42"/>
      <c r="BY10" s="42"/>
      <c r="BZ10" s="42"/>
      <c r="CA10" s="42"/>
      <c r="CB10" s="42"/>
      <c r="CC10" s="42"/>
      <c r="CD10" s="42"/>
      <c r="CE10" s="42"/>
      <c r="CF10" s="42"/>
      <c r="CG10" s="42"/>
      <c r="CH10" s="42"/>
      <c r="CI10" s="42"/>
      <c r="CJ10" s="42"/>
      <c r="CK10" s="42"/>
      <c r="CL10" s="42"/>
      <c r="CM10" s="42"/>
      <c r="CN10" s="42"/>
      <c r="CO10" s="42"/>
      <c r="CP10" s="42"/>
      <c r="CQ10" s="42"/>
      <c r="CR10" s="42"/>
      <c r="CS10" s="42"/>
      <c r="CT10" s="42"/>
      <c r="CU10" s="42"/>
      <c r="CV10" s="42"/>
      <c r="CW10" s="42"/>
      <c r="CX10" s="42"/>
      <c r="CY10" s="42"/>
      <c r="CZ10" s="42"/>
      <c r="DA10" s="42"/>
      <c r="DB10" s="42"/>
      <c r="DC10" s="42"/>
      <c r="DD10" s="42"/>
      <c r="DE10" s="42"/>
      <c r="DF10" s="42"/>
      <c r="DG10" s="42"/>
      <c r="DH10" s="42"/>
      <c r="DI10" s="42"/>
      <c r="DJ10" s="42"/>
      <c r="DK10" s="42"/>
      <c r="DL10" s="42"/>
      <c r="DM10" s="42"/>
      <c r="DN10" s="42"/>
      <c r="DO10" s="42"/>
      <c r="DP10" s="42"/>
      <c r="DQ10" s="42"/>
      <c r="DR10" s="42"/>
      <c r="DS10" s="42"/>
      <c r="DT10" s="42"/>
      <c r="DU10" s="42"/>
      <c r="DV10" s="42"/>
      <c r="DW10" s="42"/>
      <c r="DX10" s="42"/>
      <c r="DY10" s="42"/>
      <c r="DZ10" s="42"/>
      <c r="EA10" s="42"/>
      <c r="EB10" s="42"/>
      <c r="EC10" s="42"/>
      <c r="ED10" s="42"/>
      <c r="EE10" s="42"/>
      <c r="EF10" s="42"/>
      <c r="EG10" s="42"/>
      <c r="EH10" s="42"/>
      <c r="EI10" s="42"/>
      <c r="EJ10" s="42"/>
      <c r="EK10" s="42"/>
      <c r="EL10" s="42"/>
      <c r="EM10" s="42"/>
      <c r="EN10" s="42"/>
      <c r="EO10" s="42"/>
      <c r="EP10" s="42"/>
      <c r="EQ10" s="42"/>
      <c r="ER10" s="42"/>
      <c r="ES10" s="42"/>
      <c r="ET10" s="42"/>
      <c r="EU10" s="42"/>
      <c r="EV10" s="42"/>
      <c r="EW10" s="42"/>
      <c r="EX10" s="42"/>
      <c r="EY10" s="42"/>
      <c r="EZ10" s="42"/>
      <c r="FA10" s="42"/>
      <c r="FB10" s="42"/>
      <c r="FC10" s="42"/>
      <c r="FD10" s="42"/>
      <c r="FE10" s="42"/>
      <c r="FF10" s="42"/>
      <c r="FG10" s="42"/>
      <c r="FH10" s="42"/>
      <c r="FI10" s="42"/>
      <c r="FJ10" s="42"/>
      <c r="FK10" s="42"/>
      <c r="FL10" s="42"/>
      <c r="FM10" s="42"/>
      <c r="FN10" s="42"/>
      <c r="FO10" s="42"/>
      <c r="FP10" s="42"/>
      <c r="FQ10" s="42"/>
      <c r="FR10" s="42"/>
      <c r="FS10" s="42"/>
      <c r="FT10" s="42"/>
      <c r="FU10" s="42"/>
      <c r="FV10" s="42"/>
      <c r="FW10" s="42"/>
      <c r="FX10" s="42"/>
      <c r="FY10" s="42"/>
      <c r="FZ10" s="42"/>
      <c r="GA10" s="42"/>
      <c r="GB10" s="42"/>
      <c r="GC10" s="42"/>
      <c r="GD10" s="42"/>
      <c r="GE10" s="42"/>
      <c r="GF10" s="42"/>
      <c r="GG10" s="42"/>
      <c r="GH10" s="42"/>
      <c r="GI10" s="42"/>
      <c r="GJ10" s="42"/>
      <c r="GK10" s="42"/>
      <c r="GL10" s="42"/>
      <c r="GM10" s="42"/>
      <c r="GN10" s="42"/>
      <c r="GO10" s="42"/>
      <c r="GP10" s="42"/>
      <c r="GQ10" s="42"/>
      <c r="GR10" s="42"/>
      <c r="GS10" s="42"/>
      <c r="GT10" s="42"/>
      <c r="GU10" s="42"/>
      <c r="GV10" s="42"/>
      <c r="GW10" s="42"/>
      <c r="GX10" s="42"/>
      <c r="GY10" s="42"/>
      <c r="GZ10" s="42"/>
      <c r="HA10" s="42"/>
      <c r="HB10" s="42"/>
      <c r="HC10" s="42"/>
      <c r="HD10" s="42"/>
      <c r="HE10" s="42"/>
      <c r="HF10" s="42"/>
      <c r="HG10" s="42"/>
      <c r="HH10" s="42"/>
      <c r="HI10" s="42"/>
      <c r="HJ10" s="42"/>
      <c r="HK10" s="42"/>
      <c r="HL10" s="42"/>
      <c r="HM10" s="42"/>
      <c r="HN10" s="42"/>
      <c r="HO10" s="42"/>
      <c r="HP10" s="42"/>
      <c r="HQ10" s="42"/>
      <c r="HR10" s="42"/>
      <c r="HS10" s="42"/>
      <c r="HT10" s="42"/>
      <c r="HU10" s="42"/>
      <c r="HV10" s="42"/>
      <c r="HW10" s="42"/>
      <c r="HX10" s="42"/>
      <c r="HY10" s="42"/>
      <c r="HZ10" s="42"/>
      <c r="IA10" s="42"/>
      <c r="IB10" s="42"/>
      <c r="IC10" s="42"/>
      <c r="ID10" s="42"/>
      <c r="IE10" s="42"/>
      <c r="IF10" s="42"/>
      <c r="IG10" s="42"/>
      <c r="IH10" s="42"/>
      <c r="II10" s="42"/>
      <c r="IJ10" s="42"/>
      <c r="IK10" s="42"/>
      <c r="IL10" s="42"/>
      <c r="IM10" s="42"/>
      <c r="IN10" s="42"/>
      <c r="IO10" s="42"/>
      <c r="IP10" s="42"/>
      <c r="IQ10" s="42"/>
      <c r="IR10" s="42"/>
      <c r="IS10" s="42"/>
      <c r="IT10" s="42"/>
      <c r="IU10" s="42"/>
      <c r="IV10" s="42"/>
      <c r="IW10" s="42"/>
    </row>
    <row r="11" customFormat="false" ht="13.5" hidden="false" customHeight="true" outlineLevel="0" collapsed="false">
      <c r="A11" s="42"/>
      <c r="B11" s="42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42"/>
      <c r="AB11" s="42"/>
      <c r="AC11" s="42"/>
      <c r="AD11" s="42"/>
      <c r="AE11" s="42"/>
      <c r="AF11" s="42"/>
      <c r="AG11" s="42"/>
      <c r="AH11" s="42"/>
      <c r="AI11" s="42"/>
      <c r="AJ11" s="42"/>
      <c r="AK11" s="42"/>
      <c r="AL11" s="42"/>
      <c r="AM11" s="42"/>
      <c r="AN11" s="42"/>
      <c r="AO11" s="42"/>
      <c r="AP11" s="42"/>
      <c r="AQ11" s="42"/>
      <c r="AR11" s="42"/>
      <c r="AS11" s="42"/>
      <c r="AT11" s="42"/>
      <c r="AU11" s="42"/>
      <c r="AV11" s="42"/>
      <c r="AW11" s="42"/>
      <c r="AX11" s="42"/>
      <c r="AY11" s="42"/>
      <c r="AZ11" s="42"/>
      <c r="BA11" s="42"/>
      <c r="BB11" s="42"/>
      <c r="BC11" s="42"/>
      <c r="BD11" s="42"/>
      <c r="BE11" s="42"/>
      <c r="BF11" s="42"/>
      <c r="BG11" s="42"/>
      <c r="BH11" s="42"/>
      <c r="BI11" s="42"/>
      <c r="BJ11" s="42"/>
      <c r="BK11" s="42"/>
      <c r="BL11" s="42"/>
      <c r="BM11" s="42"/>
      <c r="BN11" s="42"/>
      <c r="BO11" s="42"/>
      <c r="BP11" s="42"/>
      <c r="BQ11" s="42"/>
      <c r="BR11" s="42"/>
      <c r="BS11" s="42"/>
      <c r="BT11" s="42"/>
      <c r="BU11" s="42"/>
      <c r="BV11" s="42"/>
      <c r="BW11" s="42"/>
      <c r="BX11" s="42"/>
      <c r="BY11" s="42"/>
      <c r="BZ11" s="42"/>
      <c r="CA11" s="42"/>
      <c r="CB11" s="42"/>
      <c r="CC11" s="42"/>
      <c r="CD11" s="42"/>
      <c r="CE11" s="42"/>
      <c r="CF11" s="42"/>
      <c r="CG11" s="42"/>
      <c r="CH11" s="42"/>
      <c r="CI11" s="42"/>
      <c r="CJ11" s="42"/>
      <c r="CK11" s="42"/>
      <c r="CL11" s="42"/>
      <c r="CM11" s="42"/>
      <c r="CN11" s="42"/>
      <c r="CO11" s="42"/>
      <c r="CP11" s="42"/>
      <c r="CQ11" s="42"/>
      <c r="CR11" s="42"/>
      <c r="CS11" s="42"/>
      <c r="CT11" s="42"/>
      <c r="CU11" s="42"/>
      <c r="CV11" s="42"/>
      <c r="CW11" s="42"/>
      <c r="CX11" s="42"/>
      <c r="CY11" s="42"/>
      <c r="CZ11" s="42"/>
      <c r="DA11" s="42"/>
      <c r="DB11" s="42"/>
      <c r="DC11" s="42"/>
      <c r="DD11" s="42"/>
      <c r="DE11" s="42"/>
      <c r="DF11" s="42"/>
      <c r="DG11" s="42"/>
      <c r="DH11" s="42"/>
      <c r="DI11" s="42"/>
      <c r="DJ11" s="42"/>
      <c r="DK11" s="42"/>
      <c r="DL11" s="42"/>
      <c r="DM11" s="42"/>
      <c r="DN11" s="42"/>
      <c r="DO11" s="42"/>
      <c r="DP11" s="42"/>
      <c r="DQ11" s="42"/>
      <c r="DR11" s="42"/>
      <c r="DS11" s="42"/>
      <c r="DT11" s="42"/>
      <c r="DU11" s="42"/>
      <c r="DV11" s="42"/>
      <c r="DW11" s="42"/>
      <c r="DX11" s="42"/>
      <c r="DY11" s="42"/>
      <c r="DZ11" s="42"/>
      <c r="EA11" s="42"/>
      <c r="EB11" s="42"/>
      <c r="EC11" s="42"/>
      <c r="ED11" s="42"/>
      <c r="EE11" s="42"/>
      <c r="EF11" s="42"/>
      <c r="EG11" s="42"/>
      <c r="EH11" s="42"/>
      <c r="EI11" s="42"/>
      <c r="EJ11" s="42"/>
      <c r="EK11" s="42"/>
      <c r="EL11" s="42"/>
      <c r="EM11" s="42"/>
      <c r="EN11" s="42"/>
      <c r="EO11" s="42"/>
      <c r="EP11" s="42"/>
      <c r="EQ11" s="42"/>
      <c r="ER11" s="42"/>
      <c r="ES11" s="42"/>
      <c r="ET11" s="42"/>
      <c r="EU11" s="42"/>
      <c r="EV11" s="42"/>
      <c r="EW11" s="42"/>
      <c r="EX11" s="42"/>
      <c r="EY11" s="42"/>
      <c r="EZ11" s="42"/>
      <c r="FA11" s="42"/>
      <c r="FB11" s="42"/>
      <c r="FC11" s="42"/>
      <c r="FD11" s="42"/>
      <c r="FE11" s="42"/>
      <c r="FF11" s="42"/>
      <c r="FG11" s="42"/>
      <c r="FH11" s="42"/>
      <c r="FI11" s="42"/>
      <c r="FJ11" s="42"/>
      <c r="FK11" s="42"/>
      <c r="FL11" s="42"/>
      <c r="FM11" s="42"/>
      <c r="FN11" s="42"/>
      <c r="FO11" s="42"/>
      <c r="FP11" s="42"/>
      <c r="FQ11" s="42"/>
      <c r="FR11" s="42"/>
      <c r="FS11" s="42"/>
      <c r="FT11" s="42"/>
      <c r="FU11" s="42"/>
      <c r="FV11" s="42"/>
      <c r="FW11" s="42"/>
      <c r="FX11" s="42"/>
      <c r="FY11" s="42"/>
      <c r="FZ11" s="42"/>
      <c r="GA11" s="42"/>
      <c r="GB11" s="42"/>
      <c r="GC11" s="42"/>
      <c r="GD11" s="42"/>
      <c r="GE11" s="42"/>
      <c r="GF11" s="42"/>
      <c r="GG11" s="42"/>
      <c r="GH11" s="42"/>
      <c r="GI11" s="42"/>
      <c r="GJ11" s="42"/>
      <c r="GK11" s="42"/>
      <c r="GL11" s="42"/>
      <c r="GM11" s="42"/>
      <c r="GN11" s="42"/>
      <c r="GO11" s="42"/>
      <c r="GP11" s="42"/>
      <c r="GQ11" s="42"/>
      <c r="GR11" s="42"/>
      <c r="GS11" s="42"/>
      <c r="GT11" s="42"/>
      <c r="GU11" s="42"/>
      <c r="GV11" s="42"/>
      <c r="GW11" s="42"/>
      <c r="GX11" s="42"/>
      <c r="GY11" s="42"/>
      <c r="GZ11" s="42"/>
      <c r="HA11" s="42"/>
      <c r="HB11" s="42"/>
      <c r="HC11" s="42"/>
      <c r="HD11" s="42"/>
      <c r="HE11" s="42"/>
      <c r="HF11" s="42"/>
      <c r="HG11" s="42"/>
      <c r="HH11" s="42"/>
      <c r="HI11" s="42"/>
      <c r="HJ11" s="42"/>
      <c r="HK11" s="42"/>
      <c r="HL11" s="42"/>
      <c r="HM11" s="42"/>
      <c r="HN11" s="42"/>
      <c r="HO11" s="42"/>
      <c r="HP11" s="42"/>
      <c r="HQ11" s="42"/>
      <c r="HR11" s="42"/>
      <c r="HS11" s="42"/>
      <c r="HT11" s="42"/>
      <c r="HU11" s="42"/>
      <c r="HV11" s="42"/>
      <c r="HW11" s="42"/>
      <c r="HX11" s="42"/>
      <c r="HY11" s="42"/>
      <c r="HZ11" s="42"/>
      <c r="IA11" s="42"/>
      <c r="IB11" s="42"/>
      <c r="IC11" s="42"/>
      <c r="ID11" s="42"/>
      <c r="IE11" s="42"/>
      <c r="IF11" s="42"/>
      <c r="IG11" s="42"/>
      <c r="IH11" s="42"/>
      <c r="II11" s="42"/>
      <c r="IJ11" s="42"/>
      <c r="IK11" s="42"/>
      <c r="IL11" s="42"/>
      <c r="IM11" s="42"/>
      <c r="IN11" s="42"/>
      <c r="IO11" s="42"/>
      <c r="IP11" s="42"/>
      <c r="IQ11" s="42"/>
      <c r="IR11" s="42"/>
      <c r="IS11" s="42"/>
      <c r="IT11" s="42"/>
      <c r="IU11" s="42"/>
      <c r="IV11" s="42"/>
      <c r="IW11" s="42"/>
    </row>
    <row r="12" customFormat="false" ht="13.5" hidden="false" customHeight="true" outlineLevel="0" collapsed="false">
      <c r="A12" s="42"/>
      <c r="B12" s="42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51"/>
      <c r="Z12" s="51"/>
      <c r="AA12" s="42"/>
      <c r="AB12" s="42"/>
      <c r="AC12" s="42"/>
      <c r="AD12" s="42"/>
      <c r="AE12" s="42"/>
      <c r="AF12" s="42"/>
      <c r="AG12" s="42"/>
      <c r="AH12" s="42"/>
      <c r="AI12" s="42"/>
      <c r="AJ12" s="42"/>
      <c r="AK12" s="42"/>
      <c r="AL12" s="42"/>
      <c r="AM12" s="42"/>
      <c r="AN12" s="42"/>
      <c r="AO12" s="42"/>
      <c r="AP12" s="42"/>
      <c r="AQ12" s="42"/>
      <c r="AR12" s="42"/>
      <c r="AS12" s="42"/>
      <c r="AT12" s="42"/>
      <c r="AU12" s="42"/>
      <c r="AV12" s="42"/>
      <c r="AW12" s="42"/>
      <c r="AX12" s="42"/>
      <c r="AY12" s="42"/>
      <c r="AZ12" s="42"/>
      <c r="BA12" s="42"/>
      <c r="BB12" s="42"/>
      <c r="BC12" s="42"/>
      <c r="BD12" s="42"/>
      <c r="BE12" s="42"/>
      <c r="BF12" s="42"/>
      <c r="BG12" s="42"/>
      <c r="BH12" s="42"/>
      <c r="BI12" s="42"/>
      <c r="BJ12" s="42"/>
      <c r="BK12" s="42"/>
      <c r="BL12" s="42"/>
      <c r="BM12" s="42"/>
      <c r="BN12" s="42"/>
      <c r="BO12" s="42"/>
      <c r="BP12" s="42"/>
      <c r="BQ12" s="42"/>
      <c r="BR12" s="42"/>
      <c r="BS12" s="42"/>
      <c r="BT12" s="42"/>
      <c r="BU12" s="42"/>
      <c r="BV12" s="42"/>
      <c r="BW12" s="42"/>
      <c r="BX12" s="42"/>
      <c r="BY12" s="42"/>
      <c r="BZ12" s="42"/>
      <c r="CA12" s="42"/>
      <c r="CB12" s="42"/>
      <c r="CC12" s="42"/>
      <c r="CD12" s="42"/>
      <c r="CE12" s="42"/>
      <c r="CF12" s="42"/>
      <c r="CG12" s="42"/>
      <c r="CH12" s="42"/>
      <c r="CI12" s="42"/>
      <c r="CJ12" s="42"/>
      <c r="CK12" s="42"/>
      <c r="CL12" s="42"/>
      <c r="CM12" s="42"/>
      <c r="CN12" s="42"/>
      <c r="CO12" s="42"/>
      <c r="CP12" s="42"/>
      <c r="CQ12" s="42"/>
      <c r="CR12" s="42"/>
      <c r="CS12" s="42"/>
      <c r="CT12" s="42"/>
      <c r="CU12" s="42"/>
      <c r="CV12" s="42"/>
      <c r="CW12" s="42"/>
      <c r="CX12" s="42"/>
      <c r="CY12" s="42"/>
      <c r="CZ12" s="42"/>
      <c r="DA12" s="42"/>
      <c r="DB12" s="42"/>
      <c r="DC12" s="42"/>
      <c r="DD12" s="42"/>
      <c r="DE12" s="42"/>
      <c r="DF12" s="42"/>
      <c r="DG12" s="42"/>
      <c r="DH12" s="42"/>
      <c r="DI12" s="42"/>
      <c r="DJ12" s="42"/>
      <c r="DK12" s="42"/>
      <c r="DL12" s="42"/>
      <c r="DM12" s="42"/>
      <c r="DN12" s="42"/>
      <c r="DO12" s="42"/>
      <c r="DP12" s="42"/>
      <c r="DQ12" s="42"/>
      <c r="DR12" s="42"/>
      <c r="DS12" s="42"/>
      <c r="DT12" s="42"/>
      <c r="DU12" s="42"/>
      <c r="DV12" s="42"/>
      <c r="DW12" s="42"/>
      <c r="DX12" s="42"/>
      <c r="DY12" s="42"/>
      <c r="DZ12" s="42"/>
      <c r="EA12" s="42"/>
      <c r="EB12" s="42"/>
      <c r="EC12" s="42"/>
      <c r="ED12" s="42"/>
      <c r="EE12" s="42"/>
      <c r="EF12" s="42"/>
      <c r="EG12" s="42"/>
      <c r="EH12" s="42"/>
      <c r="EI12" s="42"/>
      <c r="EJ12" s="42"/>
      <c r="EK12" s="42"/>
      <c r="EL12" s="42"/>
      <c r="EM12" s="42"/>
      <c r="EN12" s="42"/>
      <c r="EO12" s="42"/>
      <c r="EP12" s="42"/>
      <c r="EQ12" s="42"/>
      <c r="ER12" s="42"/>
      <c r="ES12" s="42"/>
      <c r="ET12" s="42"/>
      <c r="EU12" s="42"/>
      <c r="EV12" s="42"/>
      <c r="EW12" s="42"/>
      <c r="EX12" s="42"/>
      <c r="EY12" s="42"/>
      <c r="EZ12" s="42"/>
      <c r="FA12" s="42"/>
      <c r="FB12" s="42"/>
      <c r="FC12" s="42"/>
      <c r="FD12" s="42"/>
      <c r="FE12" s="42"/>
      <c r="FF12" s="42"/>
      <c r="FG12" s="42"/>
      <c r="FH12" s="42"/>
      <c r="FI12" s="42"/>
      <c r="FJ12" s="42"/>
      <c r="FK12" s="42"/>
      <c r="FL12" s="42"/>
      <c r="FM12" s="42"/>
      <c r="FN12" s="42"/>
      <c r="FO12" s="42"/>
      <c r="FP12" s="42"/>
      <c r="FQ12" s="42"/>
      <c r="FR12" s="42"/>
      <c r="FS12" s="42"/>
      <c r="FT12" s="42"/>
      <c r="FU12" s="42"/>
      <c r="FV12" s="42"/>
      <c r="FW12" s="42"/>
      <c r="FX12" s="42"/>
      <c r="FY12" s="42"/>
      <c r="FZ12" s="42"/>
      <c r="GA12" s="42"/>
      <c r="GB12" s="42"/>
      <c r="GC12" s="42"/>
      <c r="GD12" s="42"/>
      <c r="GE12" s="42"/>
      <c r="GF12" s="42"/>
      <c r="GG12" s="42"/>
      <c r="GH12" s="42"/>
      <c r="GI12" s="42"/>
      <c r="GJ12" s="42"/>
      <c r="GK12" s="42"/>
      <c r="GL12" s="42"/>
      <c r="GM12" s="42"/>
      <c r="GN12" s="42"/>
      <c r="GO12" s="42"/>
      <c r="GP12" s="42"/>
      <c r="GQ12" s="42"/>
      <c r="GR12" s="42"/>
      <c r="GS12" s="42"/>
      <c r="GT12" s="42"/>
      <c r="GU12" s="42"/>
      <c r="GV12" s="42"/>
      <c r="GW12" s="42"/>
      <c r="GX12" s="42"/>
      <c r="GY12" s="42"/>
      <c r="GZ12" s="42"/>
      <c r="HA12" s="42"/>
      <c r="HB12" s="42"/>
      <c r="HC12" s="42"/>
      <c r="HD12" s="42"/>
      <c r="HE12" s="42"/>
      <c r="HF12" s="42"/>
      <c r="HG12" s="42"/>
      <c r="HH12" s="42"/>
      <c r="HI12" s="42"/>
      <c r="HJ12" s="42"/>
      <c r="HK12" s="42"/>
      <c r="HL12" s="42"/>
      <c r="HM12" s="42"/>
      <c r="HN12" s="42"/>
      <c r="HO12" s="42"/>
      <c r="HP12" s="42"/>
      <c r="HQ12" s="42"/>
      <c r="HR12" s="42"/>
      <c r="HS12" s="42"/>
      <c r="HT12" s="42"/>
      <c r="HU12" s="42"/>
      <c r="HV12" s="42"/>
      <c r="HW12" s="42"/>
      <c r="HX12" s="42"/>
      <c r="HY12" s="42"/>
      <c r="HZ12" s="42"/>
      <c r="IA12" s="42"/>
      <c r="IB12" s="42"/>
      <c r="IC12" s="42"/>
      <c r="ID12" s="42"/>
      <c r="IE12" s="42"/>
      <c r="IF12" s="42"/>
      <c r="IG12" s="42"/>
      <c r="IH12" s="42"/>
      <c r="II12" s="42"/>
      <c r="IJ12" s="42"/>
      <c r="IK12" s="42"/>
      <c r="IL12" s="42"/>
      <c r="IM12" s="42"/>
      <c r="IN12" s="42"/>
      <c r="IO12" s="42"/>
      <c r="IP12" s="42"/>
      <c r="IQ12" s="42"/>
      <c r="IR12" s="42"/>
      <c r="IS12" s="42"/>
      <c r="IT12" s="42"/>
      <c r="IU12" s="42"/>
      <c r="IV12" s="42"/>
      <c r="IW12" s="42"/>
    </row>
    <row r="13" customFormat="false" ht="13.5" hidden="false" customHeight="true" outlineLevel="0" collapsed="false">
      <c r="A13" s="42"/>
      <c r="B13" s="42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42"/>
      <c r="AL13" s="42"/>
      <c r="AM13" s="42"/>
      <c r="AN13" s="42"/>
      <c r="AO13" s="42"/>
      <c r="AP13" s="42"/>
      <c r="AQ13" s="42"/>
      <c r="AR13" s="42"/>
      <c r="AS13" s="42"/>
      <c r="AT13" s="42"/>
      <c r="AU13" s="42"/>
      <c r="AV13" s="42"/>
      <c r="AW13" s="42"/>
      <c r="AX13" s="42"/>
      <c r="AY13" s="42"/>
      <c r="AZ13" s="42"/>
      <c r="BA13" s="42"/>
      <c r="BB13" s="42"/>
      <c r="BC13" s="42"/>
      <c r="BD13" s="42"/>
      <c r="BE13" s="42"/>
      <c r="BF13" s="42"/>
      <c r="BG13" s="42"/>
      <c r="BH13" s="42"/>
      <c r="BI13" s="42"/>
      <c r="BJ13" s="42"/>
      <c r="BK13" s="42"/>
      <c r="BL13" s="42"/>
      <c r="BM13" s="42"/>
      <c r="BN13" s="42"/>
      <c r="BO13" s="42"/>
      <c r="BP13" s="42"/>
      <c r="BQ13" s="42"/>
      <c r="BR13" s="42"/>
      <c r="BS13" s="42"/>
      <c r="BT13" s="42"/>
      <c r="BU13" s="42"/>
      <c r="BV13" s="42"/>
      <c r="BW13" s="42"/>
      <c r="BX13" s="42"/>
      <c r="BY13" s="42"/>
      <c r="BZ13" s="42"/>
      <c r="CA13" s="42"/>
      <c r="CB13" s="42"/>
      <c r="CC13" s="42"/>
      <c r="CD13" s="42"/>
      <c r="CE13" s="42"/>
      <c r="CF13" s="42"/>
      <c r="CG13" s="42"/>
      <c r="CH13" s="42"/>
      <c r="CI13" s="42"/>
      <c r="CJ13" s="42"/>
      <c r="CK13" s="42"/>
      <c r="CL13" s="42"/>
      <c r="CM13" s="42"/>
      <c r="CN13" s="42"/>
      <c r="CO13" s="42"/>
      <c r="CP13" s="42"/>
      <c r="CQ13" s="42"/>
      <c r="CR13" s="42"/>
      <c r="CS13" s="42"/>
      <c r="CT13" s="42"/>
      <c r="CU13" s="42"/>
      <c r="CV13" s="42"/>
      <c r="CW13" s="42"/>
      <c r="CX13" s="42"/>
      <c r="CY13" s="42"/>
      <c r="CZ13" s="42"/>
      <c r="DA13" s="42"/>
      <c r="DB13" s="42"/>
      <c r="DC13" s="42"/>
      <c r="DD13" s="42"/>
      <c r="DE13" s="42"/>
      <c r="DF13" s="42"/>
      <c r="DG13" s="42"/>
      <c r="DH13" s="42"/>
      <c r="DI13" s="42"/>
      <c r="DJ13" s="42"/>
      <c r="DK13" s="42"/>
      <c r="DL13" s="42"/>
      <c r="DM13" s="42"/>
      <c r="DN13" s="42"/>
      <c r="DO13" s="42"/>
      <c r="DP13" s="42"/>
      <c r="DQ13" s="42"/>
      <c r="DR13" s="42"/>
      <c r="DS13" s="42"/>
      <c r="DT13" s="42"/>
      <c r="DU13" s="42"/>
      <c r="DV13" s="42"/>
      <c r="DW13" s="42"/>
      <c r="DX13" s="42"/>
      <c r="DY13" s="42"/>
      <c r="DZ13" s="42"/>
      <c r="EA13" s="42"/>
      <c r="EB13" s="42"/>
      <c r="EC13" s="42"/>
      <c r="ED13" s="42"/>
      <c r="EE13" s="42"/>
      <c r="EF13" s="42"/>
      <c r="EG13" s="42"/>
      <c r="EH13" s="42"/>
      <c r="EI13" s="42"/>
      <c r="EJ13" s="42"/>
      <c r="EK13" s="42"/>
      <c r="EL13" s="42"/>
      <c r="EM13" s="42"/>
      <c r="EN13" s="42"/>
      <c r="EO13" s="42"/>
      <c r="EP13" s="42"/>
      <c r="EQ13" s="42"/>
      <c r="ER13" s="42"/>
      <c r="ES13" s="42"/>
      <c r="ET13" s="42"/>
      <c r="EU13" s="42"/>
      <c r="EV13" s="42"/>
      <c r="EW13" s="42"/>
      <c r="EX13" s="42"/>
      <c r="EY13" s="42"/>
      <c r="EZ13" s="42"/>
      <c r="FA13" s="42"/>
      <c r="FB13" s="42"/>
      <c r="FC13" s="42"/>
      <c r="FD13" s="42"/>
      <c r="FE13" s="42"/>
      <c r="FF13" s="42"/>
      <c r="FG13" s="42"/>
      <c r="FH13" s="42"/>
      <c r="FI13" s="42"/>
      <c r="FJ13" s="42"/>
      <c r="FK13" s="42"/>
      <c r="FL13" s="42"/>
      <c r="FM13" s="42"/>
      <c r="FN13" s="42"/>
      <c r="FO13" s="42"/>
      <c r="FP13" s="42"/>
      <c r="FQ13" s="42"/>
      <c r="FR13" s="42"/>
      <c r="FS13" s="42"/>
      <c r="FT13" s="42"/>
      <c r="FU13" s="42"/>
      <c r="FV13" s="42"/>
      <c r="FW13" s="42"/>
      <c r="FX13" s="42"/>
      <c r="FY13" s="42"/>
      <c r="FZ13" s="42"/>
      <c r="GA13" s="42"/>
      <c r="GB13" s="42"/>
      <c r="GC13" s="42"/>
      <c r="GD13" s="42"/>
      <c r="GE13" s="42"/>
      <c r="GF13" s="42"/>
      <c r="GG13" s="42"/>
      <c r="GH13" s="42"/>
      <c r="GI13" s="42"/>
      <c r="GJ13" s="42"/>
      <c r="GK13" s="42"/>
      <c r="GL13" s="42"/>
      <c r="GM13" s="42"/>
      <c r="GN13" s="42"/>
      <c r="GO13" s="42"/>
      <c r="GP13" s="42"/>
      <c r="GQ13" s="42"/>
      <c r="GR13" s="42"/>
      <c r="GS13" s="42"/>
      <c r="GT13" s="42"/>
      <c r="GU13" s="42"/>
      <c r="GV13" s="42"/>
      <c r="GW13" s="42"/>
      <c r="GX13" s="42"/>
      <c r="GY13" s="42"/>
      <c r="GZ13" s="42"/>
      <c r="HA13" s="42"/>
      <c r="HB13" s="42"/>
      <c r="HC13" s="42"/>
      <c r="HD13" s="42"/>
      <c r="HE13" s="42"/>
      <c r="HF13" s="42"/>
      <c r="HG13" s="42"/>
      <c r="HH13" s="42"/>
      <c r="HI13" s="42"/>
      <c r="HJ13" s="42"/>
      <c r="HK13" s="42"/>
      <c r="HL13" s="42"/>
      <c r="HM13" s="42"/>
      <c r="HN13" s="42"/>
      <c r="HO13" s="42"/>
      <c r="HP13" s="42"/>
      <c r="HQ13" s="42"/>
      <c r="HR13" s="42"/>
      <c r="HS13" s="42"/>
      <c r="HT13" s="42"/>
      <c r="HU13" s="42"/>
      <c r="HV13" s="42"/>
      <c r="HW13" s="42"/>
      <c r="HX13" s="42"/>
      <c r="HY13" s="42"/>
      <c r="HZ13" s="42"/>
      <c r="IA13" s="42"/>
      <c r="IB13" s="42"/>
      <c r="IC13" s="42"/>
      <c r="ID13" s="42"/>
      <c r="IE13" s="42"/>
      <c r="IF13" s="42"/>
      <c r="IG13" s="42"/>
      <c r="IH13" s="42"/>
      <c r="II13" s="42"/>
      <c r="IJ13" s="42"/>
      <c r="IK13" s="42"/>
      <c r="IL13" s="42"/>
      <c r="IM13" s="42"/>
      <c r="IN13" s="42"/>
      <c r="IO13" s="42"/>
      <c r="IP13" s="42"/>
      <c r="IQ13" s="42"/>
      <c r="IR13" s="42"/>
      <c r="IS13" s="42"/>
      <c r="IT13" s="42"/>
      <c r="IU13" s="42"/>
      <c r="IV13" s="42"/>
      <c r="IW13" s="42"/>
    </row>
    <row r="14" customFormat="false" ht="12" hidden="false" customHeight="true" outlineLevel="0" collapsed="false">
      <c r="A14" s="43" t="s">
        <v>38</v>
      </c>
      <c r="B14" s="42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42"/>
      <c r="AB14" s="42"/>
      <c r="AC14" s="42"/>
      <c r="AD14" s="42"/>
      <c r="AE14" s="42"/>
      <c r="AF14" s="42"/>
      <c r="AG14" s="42"/>
      <c r="AH14" s="42"/>
      <c r="AI14" s="42"/>
      <c r="AJ14" s="42"/>
      <c r="AK14" s="42"/>
      <c r="AL14" s="42"/>
      <c r="AM14" s="42"/>
      <c r="AN14" s="42"/>
      <c r="AO14" s="42"/>
      <c r="AP14" s="42"/>
      <c r="AQ14" s="42"/>
      <c r="AR14" s="42"/>
      <c r="AS14" s="42"/>
      <c r="AT14" s="42"/>
      <c r="AU14" s="42"/>
      <c r="AV14" s="42"/>
      <c r="AW14" s="42"/>
      <c r="AX14" s="42"/>
      <c r="AY14" s="42"/>
      <c r="AZ14" s="42"/>
      <c r="BA14" s="42"/>
      <c r="BB14" s="42"/>
      <c r="BC14" s="42"/>
      <c r="BD14" s="42"/>
      <c r="BE14" s="42"/>
      <c r="BF14" s="42"/>
      <c r="BG14" s="42"/>
      <c r="BH14" s="42"/>
      <c r="BI14" s="42"/>
      <c r="BJ14" s="42"/>
      <c r="BK14" s="42"/>
      <c r="BL14" s="42"/>
      <c r="BM14" s="42"/>
      <c r="BN14" s="42"/>
      <c r="BO14" s="42"/>
      <c r="BP14" s="42"/>
      <c r="BQ14" s="42"/>
      <c r="BR14" s="42"/>
      <c r="BS14" s="42"/>
      <c r="BT14" s="42"/>
      <c r="BU14" s="42"/>
      <c r="BV14" s="42"/>
      <c r="BW14" s="42"/>
      <c r="BX14" s="42"/>
      <c r="BY14" s="42"/>
      <c r="BZ14" s="42"/>
      <c r="CA14" s="42"/>
      <c r="CB14" s="42"/>
      <c r="CC14" s="42"/>
      <c r="CD14" s="42"/>
      <c r="CE14" s="42"/>
      <c r="CF14" s="42"/>
      <c r="CG14" s="42"/>
      <c r="CH14" s="42"/>
      <c r="CI14" s="42"/>
      <c r="CJ14" s="42"/>
      <c r="CK14" s="42"/>
      <c r="CL14" s="42"/>
      <c r="CM14" s="42"/>
      <c r="CN14" s="42"/>
      <c r="CO14" s="42"/>
      <c r="CP14" s="42"/>
      <c r="CQ14" s="42"/>
      <c r="CR14" s="42"/>
      <c r="CS14" s="42"/>
      <c r="CT14" s="42"/>
      <c r="CU14" s="42"/>
      <c r="CV14" s="42"/>
      <c r="CW14" s="42"/>
      <c r="CX14" s="42"/>
      <c r="CY14" s="42"/>
      <c r="CZ14" s="42"/>
      <c r="DA14" s="42"/>
      <c r="DB14" s="42"/>
      <c r="DC14" s="42"/>
      <c r="DD14" s="42"/>
      <c r="DE14" s="42"/>
      <c r="DF14" s="42"/>
      <c r="DG14" s="42"/>
      <c r="DH14" s="42"/>
      <c r="DI14" s="42"/>
      <c r="DJ14" s="42"/>
      <c r="DK14" s="42"/>
      <c r="DL14" s="42"/>
      <c r="DM14" s="42"/>
      <c r="DN14" s="42"/>
      <c r="DO14" s="42"/>
      <c r="DP14" s="42"/>
      <c r="DQ14" s="42"/>
      <c r="DR14" s="42"/>
      <c r="DS14" s="42"/>
      <c r="DT14" s="42"/>
      <c r="DU14" s="42"/>
      <c r="DV14" s="42"/>
      <c r="DW14" s="42"/>
      <c r="DX14" s="42"/>
      <c r="DY14" s="42"/>
      <c r="DZ14" s="42"/>
      <c r="EA14" s="42"/>
      <c r="EB14" s="42"/>
      <c r="EC14" s="42"/>
      <c r="ED14" s="42"/>
      <c r="EE14" s="42"/>
      <c r="EF14" s="42"/>
      <c r="EG14" s="42"/>
      <c r="EH14" s="42"/>
      <c r="EI14" s="42"/>
      <c r="EJ14" s="42"/>
      <c r="EK14" s="42"/>
      <c r="EL14" s="42"/>
      <c r="EM14" s="42"/>
      <c r="EN14" s="42"/>
      <c r="EO14" s="42"/>
      <c r="EP14" s="42"/>
      <c r="EQ14" s="42"/>
      <c r="ER14" s="42"/>
      <c r="ES14" s="42"/>
      <c r="ET14" s="42"/>
      <c r="EU14" s="42"/>
      <c r="EV14" s="42"/>
      <c r="EW14" s="42"/>
      <c r="EX14" s="42"/>
      <c r="EY14" s="42"/>
      <c r="EZ14" s="42"/>
      <c r="FA14" s="42"/>
      <c r="FB14" s="42"/>
      <c r="FC14" s="42"/>
      <c r="FD14" s="42"/>
      <c r="FE14" s="42"/>
      <c r="FF14" s="42"/>
      <c r="FG14" s="42"/>
      <c r="FH14" s="42"/>
      <c r="FI14" s="42"/>
      <c r="FJ14" s="42"/>
      <c r="FK14" s="42"/>
      <c r="FL14" s="42"/>
      <c r="FM14" s="42"/>
      <c r="FN14" s="42"/>
      <c r="FO14" s="42"/>
      <c r="FP14" s="42"/>
      <c r="FQ14" s="42"/>
      <c r="FR14" s="42"/>
      <c r="FS14" s="42"/>
      <c r="FT14" s="42"/>
      <c r="FU14" s="42"/>
      <c r="FV14" s="42"/>
      <c r="FW14" s="42"/>
      <c r="FX14" s="42"/>
      <c r="FY14" s="42"/>
      <c r="FZ14" s="42"/>
      <c r="GA14" s="42"/>
      <c r="GB14" s="42"/>
      <c r="GC14" s="42"/>
      <c r="GD14" s="42"/>
      <c r="GE14" s="42"/>
      <c r="GF14" s="42"/>
      <c r="GG14" s="42"/>
      <c r="GH14" s="42"/>
      <c r="GI14" s="42"/>
      <c r="GJ14" s="42"/>
      <c r="GK14" s="42"/>
      <c r="GL14" s="42"/>
      <c r="GM14" s="42"/>
      <c r="GN14" s="42"/>
      <c r="GO14" s="42"/>
      <c r="GP14" s="42"/>
      <c r="GQ14" s="42"/>
      <c r="GR14" s="42"/>
      <c r="GS14" s="42"/>
      <c r="GT14" s="42"/>
      <c r="GU14" s="42"/>
      <c r="GV14" s="42"/>
      <c r="GW14" s="42"/>
      <c r="GX14" s="42"/>
      <c r="GY14" s="42"/>
      <c r="GZ14" s="42"/>
      <c r="HA14" s="42"/>
      <c r="HB14" s="42"/>
      <c r="HC14" s="42"/>
      <c r="HD14" s="42"/>
      <c r="HE14" s="42"/>
      <c r="HF14" s="42"/>
      <c r="HG14" s="42"/>
      <c r="HH14" s="42"/>
      <c r="HI14" s="42"/>
      <c r="HJ14" s="42"/>
      <c r="HK14" s="42"/>
      <c r="HL14" s="42"/>
      <c r="HM14" s="42"/>
      <c r="HN14" s="42"/>
      <c r="HO14" s="42"/>
      <c r="HP14" s="42"/>
      <c r="HQ14" s="42"/>
      <c r="HR14" s="42"/>
      <c r="HS14" s="42"/>
      <c r="HT14" s="42"/>
      <c r="HU14" s="42"/>
      <c r="HV14" s="42"/>
      <c r="HW14" s="42"/>
      <c r="HX14" s="42"/>
      <c r="HY14" s="42"/>
      <c r="HZ14" s="42"/>
      <c r="IA14" s="42"/>
      <c r="IB14" s="42"/>
      <c r="IC14" s="42"/>
      <c r="ID14" s="42"/>
      <c r="IE14" s="42"/>
      <c r="IF14" s="42"/>
      <c r="IG14" s="42"/>
      <c r="IH14" s="42"/>
      <c r="II14" s="42"/>
      <c r="IJ14" s="42"/>
      <c r="IK14" s="42"/>
      <c r="IL14" s="42"/>
      <c r="IM14" s="42"/>
      <c r="IN14" s="42"/>
      <c r="IO14" s="42"/>
      <c r="IP14" s="42"/>
      <c r="IQ14" s="42"/>
      <c r="IR14" s="42"/>
      <c r="IS14" s="42"/>
      <c r="IT14" s="42"/>
      <c r="IU14" s="42"/>
      <c r="IV14" s="42"/>
      <c r="IW14" s="42"/>
    </row>
    <row r="15" customFormat="false" ht="11.25" hidden="false" customHeight="true" outlineLevel="0" collapsed="false">
      <c r="A15" s="45" t="s">
        <v>33</v>
      </c>
      <c r="B15" s="42"/>
      <c r="C15" s="46" t="n">
        <v>-1565.4904</v>
      </c>
      <c r="D15" s="46" t="n">
        <v>3266.889</v>
      </c>
      <c r="E15" s="46" t="n">
        <v>15695.457</v>
      </c>
      <c r="F15" s="46" t="n">
        <v>1911.5032</v>
      </c>
      <c r="G15" s="46" t="n">
        <v>3026.557</v>
      </c>
      <c r="H15" s="46" t="n">
        <v>6817.2548</v>
      </c>
      <c r="I15" s="46" t="n">
        <v>-11685.9387</v>
      </c>
      <c r="J15" s="46" t="n">
        <v>-16847.2291</v>
      </c>
      <c r="K15" s="46" t="n">
        <v>-11882.7452</v>
      </c>
      <c r="L15" s="46" t="n">
        <v>-6040.8097</v>
      </c>
      <c r="M15" s="46" t="n">
        <v>23.0398</v>
      </c>
      <c r="N15" s="46" t="n">
        <v>-2140.4344</v>
      </c>
      <c r="O15" s="46" t="n">
        <v>-2979.1764</v>
      </c>
      <c r="P15" s="46" t="n">
        <v>527.7683</v>
      </c>
      <c r="Q15" s="46" t="n">
        <v>3827.3075</v>
      </c>
      <c r="R15" s="46" t="n">
        <v>-888.4968</v>
      </c>
      <c r="S15" s="46" t="n">
        <v>8800.7505</v>
      </c>
      <c r="T15" s="46" t="n">
        <v>2011.5365</v>
      </c>
      <c r="U15" s="46" t="n">
        <v>-13199.314</v>
      </c>
      <c r="V15" s="46" t="n">
        <v>-17941.2172</v>
      </c>
      <c r="W15" s="46" t="n">
        <v>-15455.1635</v>
      </c>
      <c r="X15" s="46" t="n">
        <v>-5683.1527</v>
      </c>
      <c r="Y15" s="46" t="n">
        <v>-16633.3333</v>
      </c>
      <c r="Z15" s="46" t="n">
        <v>-19935.4839</v>
      </c>
      <c r="AA15" s="42" t="n">
        <v>-4086.7879</v>
      </c>
      <c r="AB15" s="42"/>
      <c r="AC15" s="42"/>
      <c r="AD15" s="42"/>
      <c r="AE15" s="42"/>
      <c r="AF15" s="42"/>
      <c r="AG15" s="42"/>
      <c r="AH15" s="42"/>
      <c r="AI15" s="42"/>
      <c r="AJ15" s="42"/>
      <c r="AK15" s="42"/>
      <c r="AL15" s="42"/>
      <c r="AM15" s="42"/>
      <c r="AN15" s="42"/>
      <c r="AO15" s="42"/>
      <c r="AP15" s="42"/>
      <c r="AQ15" s="42"/>
      <c r="AR15" s="42"/>
      <c r="AS15" s="42"/>
      <c r="AT15" s="42"/>
      <c r="AU15" s="42"/>
      <c r="AV15" s="42"/>
      <c r="AW15" s="42"/>
      <c r="AX15" s="42"/>
      <c r="AY15" s="42"/>
      <c r="AZ15" s="42"/>
      <c r="BA15" s="42"/>
      <c r="BB15" s="42"/>
      <c r="BC15" s="42"/>
      <c r="BD15" s="42"/>
      <c r="BE15" s="42"/>
      <c r="BF15" s="42"/>
      <c r="BG15" s="42"/>
      <c r="BH15" s="42"/>
      <c r="BI15" s="42"/>
      <c r="BJ15" s="42"/>
      <c r="BK15" s="42"/>
      <c r="BL15" s="42"/>
      <c r="BM15" s="42"/>
      <c r="BN15" s="42"/>
      <c r="BO15" s="42"/>
      <c r="BP15" s="42"/>
      <c r="BQ15" s="42"/>
      <c r="BR15" s="42"/>
      <c r="BS15" s="42"/>
      <c r="BT15" s="42"/>
      <c r="BU15" s="42"/>
      <c r="BV15" s="42"/>
      <c r="BW15" s="42"/>
      <c r="BX15" s="42"/>
      <c r="BY15" s="42"/>
      <c r="BZ15" s="42"/>
      <c r="CA15" s="42"/>
      <c r="CB15" s="42"/>
      <c r="CC15" s="42"/>
      <c r="CD15" s="42"/>
      <c r="CE15" s="42"/>
      <c r="CF15" s="42"/>
      <c r="CG15" s="42"/>
      <c r="CH15" s="42"/>
      <c r="CI15" s="42"/>
      <c r="CJ15" s="42"/>
      <c r="CK15" s="42"/>
      <c r="CL15" s="42"/>
      <c r="CM15" s="42"/>
      <c r="CN15" s="42"/>
      <c r="CO15" s="42"/>
      <c r="CP15" s="42"/>
      <c r="CQ15" s="42"/>
      <c r="CR15" s="42"/>
      <c r="CS15" s="42"/>
      <c r="CT15" s="42"/>
      <c r="CU15" s="42"/>
      <c r="CV15" s="42"/>
      <c r="CW15" s="42"/>
      <c r="CX15" s="42"/>
      <c r="CY15" s="42"/>
      <c r="CZ15" s="42"/>
      <c r="DA15" s="42"/>
      <c r="DB15" s="42"/>
      <c r="DC15" s="42"/>
      <c r="DD15" s="42"/>
      <c r="DE15" s="42"/>
      <c r="DF15" s="42"/>
      <c r="DG15" s="42"/>
      <c r="DH15" s="42"/>
      <c r="DI15" s="42"/>
      <c r="DJ15" s="42"/>
      <c r="DK15" s="42"/>
      <c r="DL15" s="42"/>
      <c r="DM15" s="42"/>
      <c r="DN15" s="42"/>
      <c r="DO15" s="42"/>
      <c r="DP15" s="42"/>
      <c r="DQ15" s="42"/>
      <c r="DR15" s="42"/>
      <c r="DS15" s="42"/>
      <c r="DT15" s="42"/>
      <c r="DU15" s="42"/>
      <c r="DV15" s="42"/>
      <c r="DW15" s="42"/>
      <c r="DX15" s="42"/>
      <c r="DY15" s="42"/>
      <c r="DZ15" s="42"/>
      <c r="EA15" s="42"/>
      <c r="EB15" s="42"/>
      <c r="EC15" s="42"/>
      <c r="ED15" s="42"/>
      <c r="EE15" s="42"/>
      <c r="EF15" s="42"/>
      <c r="EG15" s="42"/>
      <c r="EH15" s="42"/>
      <c r="EI15" s="42"/>
      <c r="EJ15" s="42"/>
      <c r="EK15" s="42"/>
      <c r="EL15" s="42"/>
      <c r="EM15" s="42"/>
      <c r="EN15" s="42"/>
      <c r="EO15" s="42"/>
      <c r="EP15" s="42"/>
      <c r="EQ15" s="42"/>
      <c r="ER15" s="42"/>
      <c r="ES15" s="42"/>
      <c r="ET15" s="42"/>
      <c r="EU15" s="42"/>
      <c r="EV15" s="42"/>
      <c r="EW15" s="42"/>
      <c r="EX15" s="42"/>
      <c r="EY15" s="42"/>
      <c r="EZ15" s="42"/>
      <c r="FA15" s="42"/>
      <c r="FB15" s="42"/>
      <c r="FC15" s="42"/>
      <c r="FD15" s="42"/>
      <c r="FE15" s="42"/>
      <c r="FF15" s="42"/>
      <c r="FG15" s="42"/>
      <c r="FH15" s="42"/>
      <c r="FI15" s="42"/>
      <c r="FJ15" s="42"/>
      <c r="FK15" s="42"/>
      <c r="FL15" s="42"/>
      <c r="FM15" s="42"/>
      <c r="FN15" s="42"/>
      <c r="FO15" s="42"/>
      <c r="FP15" s="42"/>
      <c r="FQ15" s="42"/>
      <c r="FR15" s="42"/>
      <c r="FS15" s="42"/>
      <c r="FT15" s="42"/>
      <c r="FU15" s="42"/>
      <c r="FV15" s="42"/>
      <c r="FW15" s="42"/>
      <c r="FX15" s="42"/>
      <c r="FY15" s="42"/>
      <c r="FZ15" s="42"/>
      <c r="GA15" s="42"/>
      <c r="GB15" s="42"/>
      <c r="GC15" s="42"/>
      <c r="GD15" s="42"/>
      <c r="GE15" s="42"/>
      <c r="GF15" s="42"/>
      <c r="GG15" s="42"/>
      <c r="GH15" s="42"/>
      <c r="GI15" s="42"/>
      <c r="GJ15" s="42"/>
      <c r="GK15" s="42"/>
      <c r="GL15" s="42"/>
      <c r="GM15" s="42"/>
      <c r="GN15" s="42"/>
      <c r="GO15" s="42"/>
      <c r="GP15" s="42"/>
      <c r="GQ15" s="42"/>
      <c r="GR15" s="42"/>
      <c r="GS15" s="42"/>
      <c r="GT15" s="42"/>
      <c r="GU15" s="42"/>
      <c r="GV15" s="42"/>
      <c r="GW15" s="42"/>
      <c r="GX15" s="42"/>
      <c r="GY15" s="42"/>
      <c r="GZ15" s="42"/>
      <c r="HA15" s="42"/>
      <c r="HB15" s="42"/>
      <c r="HC15" s="42"/>
      <c r="HD15" s="42"/>
      <c r="HE15" s="42"/>
      <c r="HF15" s="42"/>
      <c r="HG15" s="42"/>
      <c r="HH15" s="42"/>
      <c r="HI15" s="42"/>
      <c r="HJ15" s="42"/>
      <c r="HK15" s="42"/>
      <c r="HL15" s="42"/>
      <c r="HM15" s="42"/>
      <c r="HN15" s="42"/>
      <c r="HO15" s="42"/>
      <c r="HP15" s="42"/>
      <c r="HQ15" s="42"/>
      <c r="HR15" s="42"/>
      <c r="HS15" s="42"/>
      <c r="HT15" s="42"/>
      <c r="HU15" s="42"/>
      <c r="HV15" s="42"/>
      <c r="HW15" s="42"/>
      <c r="HX15" s="42"/>
      <c r="HY15" s="42"/>
      <c r="HZ15" s="42"/>
      <c r="IA15" s="42"/>
      <c r="IB15" s="42"/>
      <c r="IC15" s="42"/>
      <c r="ID15" s="42"/>
      <c r="IE15" s="42"/>
      <c r="IF15" s="42"/>
      <c r="IG15" s="42"/>
      <c r="IH15" s="42"/>
      <c r="II15" s="42"/>
      <c r="IJ15" s="42"/>
      <c r="IK15" s="42"/>
      <c r="IL15" s="42"/>
      <c r="IM15" s="42"/>
      <c r="IN15" s="42"/>
      <c r="IO15" s="42"/>
      <c r="IP15" s="42"/>
      <c r="IQ15" s="42"/>
      <c r="IR15" s="42"/>
      <c r="IS15" s="42"/>
      <c r="IT15" s="42"/>
      <c r="IU15" s="42"/>
      <c r="IV15" s="42"/>
      <c r="IW15" s="42"/>
    </row>
    <row r="16" customFormat="false" ht="11.25" hidden="false" customHeight="true" outlineLevel="0" collapsed="false">
      <c r="A16" s="45" t="s">
        <v>34</v>
      </c>
      <c r="B16" s="42"/>
      <c r="C16" s="46" t="n">
        <v>-7967.7097</v>
      </c>
      <c r="D16" s="46" t="n">
        <v>5964.2857</v>
      </c>
      <c r="E16" s="46" t="n">
        <v>-15451.6129</v>
      </c>
      <c r="F16" s="46" t="n">
        <v>-5366.6667</v>
      </c>
      <c r="G16" s="46" t="n">
        <v>-7322.5806</v>
      </c>
      <c r="H16" s="46" t="n">
        <v>6633.3667</v>
      </c>
      <c r="I16" s="46" t="n">
        <v>-25451.6129</v>
      </c>
      <c r="J16" s="46" t="n">
        <v>-40419.3548</v>
      </c>
      <c r="K16" s="46" t="n">
        <v>-23066.6667</v>
      </c>
      <c r="L16" s="46" t="n">
        <v>-6096.7742</v>
      </c>
      <c r="M16" s="46" t="n">
        <v>-12366.6333</v>
      </c>
      <c r="N16" s="46" t="n">
        <v>-16419.3226</v>
      </c>
      <c r="O16" s="46" t="n">
        <v>-19483.871</v>
      </c>
      <c r="P16" s="46" t="n">
        <v>-19714.25</v>
      </c>
      <c r="Q16" s="46" t="n">
        <v>-12290.3548</v>
      </c>
      <c r="R16" s="46" t="n">
        <v>-6966.6667</v>
      </c>
      <c r="S16" s="46" t="n">
        <v>-1741.9032</v>
      </c>
      <c r="T16" s="46" t="n">
        <v>-4466.6667</v>
      </c>
      <c r="U16" s="46" t="n">
        <v>-37709.7097</v>
      </c>
      <c r="V16" s="46" t="n">
        <v>-47806.4516</v>
      </c>
      <c r="W16" s="46" t="n">
        <v>-37366.6667</v>
      </c>
      <c r="X16" s="46" t="n">
        <v>-17064.5161</v>
      </c>
      <c r="Y16" s="46" t="n">
        <v>-17666.6667</v>
      </c>
      <c r="Z16" s="46" t="n">
        <v>-23967.7419</v>
      </c>
      <c r="AA16" s="42" t="n">
        <v>-16519.1726</v>
      </c>
      <c r="AB16" s="42"/>
      <c r="AC16" s="42"/>
      <c r="AD16" s="42"/>
      <c r="AE16" s="42"/>
      <c r="AF16" s="42"/>
      <c r="AG16" s="42"/>
      <c r="AH16" s="42"/>
      <c r="AI16" s="42"/>
      <c r="AJ16" s="42"/>
      <c r="AK16" s="42"/>
      <c r="AL16" s="42"/>
      <c r="AM16" s="42"/>
      <c r="AN16" s="42"/>
      <c r="AO16" s="42"/>
      <c r="AP16" s="42"/>
      <c r="AQ16" s="42"/>
      <c r="AR16" s="42"/>
      <c r="AS16" s="42"/>
      <c r="AT16" s="42"/>
      <c r="AU16" s="42"/>
      <c r="AV16" s="42"/>
      <c r="AW16" s="42"/>
      <c r="AX16" s="42"/>
      <c r="AY16" s="42"/>
      <c r="AZ16" s="42"/>
      <c r="BA16" s="42"/>
      <c r="BB16" s="42"/>
      <c r="BC16" s="42"/>
      <c r="BD16" s="42"/>
      <c r="BE16" s="42"/>
      <c r="BF16" s="42"/>
      <c r="BG16" s="42"/>
      <c r="BH16" s="42"/>
      <c r="BI16" s="42"/>
      <c r="BJ16" s="42"/>
      <c r="BK16" s="42"/>
      <c r="BL16" s="42"/>
      <c r="BM16" s="42"/>
      <c r="BN16" s="42"/>
      <c r="BO16" s="42"/>
      <c r="BP16" s="42"/>
      <c r="BQ16" s="42"/>
      <c r="BR16" s="42"/>
      <c r="BS16" s="42"/>
      <c r="BT16" s="42"/>
      <c r="BU16" s="42"/>
      <c r="BV16" s="42"/>
      <c r="BW16" s="42"/>
      <c r="BX16" s="42"/>
      <c r="BY16" s="42"/>
      <c r="BZ16" s="42"/>
      <c r="CA16" s="42"/>
      <c r="CB16" s="42"/>
      <c r="CC16" s="42"/>
      <c r="CD16" s="42"/>
      <c r="CE16" s="42"/>
      <c r="CF16" s="42"/>
      <c r="CG16" s="42"/>
      <c r="CH16" s="42"/>
      <c r="CI16" s="42"/>
      <c r="CJ16" s="42"/>
      <c r="CK16" s="42"/>
      <c r="CL16" s="42"/>
      <c r="CM16" s="42"/>
      <c r="CN16" s="42"/>
      <c r="CO16" s="42"/>
      <c r="CP16" s="42"/>
      <c r="CQ16" s="42"/>
      <c r="CR16" s="42"/>
      <c r="CS16" s="42"/>
      <c r="CT16" s="42"/>
      <c r="CU16" s="42"/>
      <c r="CV16" s="42"/>
      <c r="CW16" s="42"/>
      <c r="CX16" s="42"/>
      <c r="CY16" s="42"/>
      <c r="CZ16" s="42"/>
      <c r="DA16" s="42"/>
      <c r="DB16" s="42"/>
      <c r="DC16" s="42"/>
      <c r="DD16" s="42"/>
      <c r="DE16" s="42"/>
      <c r="DF16" s="42"/>
      <c r="DG16" s="42"/>
      <c r="DH16" s="42"/>
      <c r="DI16" s="42"/>
      <c r="DJ16" s="42"/>
      <c r="DK16" s="42"/>
      <c r="DL16" s="42"/>
      <c r="DM16" s="42"/>
      <c r="DN16" s="42"/>
      <c r="DO16" s="42"/>
      <c r="DP16" s="42"/>
      <c r="DQ16" s="42"/>
      <c r="DR16" s="42"/>
      <c r="DS16" s="42"/>
      <c r="DT16" s="42"/>
      <c r="DU16" s="42"/>
      <c r="DV16" s="42"/>
      <c r="DW16" s="42"/>
      <c r="DX16" s="42"/>
      <c r="DY16" s="42"/>
      <c r="DZ16" s="42"/>
      <c r="EA16" s="42"/>
      <c r="EB16" s="42"/>
      <c r="EC16" s="42"/>
      <c r="ED16" s="42"/>
      <c r="EE16" s="42"/>
      <c r="EF16" s="42"/>
      <c r="EG16" s="42"/>
      <c r="EH16" s="42"/>
      <c r="EI16" s="42"/>
      <c r="EJ16" s="42"/>
      <c r="EK16" s="42"/>
      <c r="EL16" s="42"/>
      <c r="EM16" s="42"/>
      <c r="EN16" s="42"/>
      <c r="EO16" s="42"/>
      <c r="EP16" s="42"/>
      <c r="EQ16" s="42"/>
      <c r="ER16" s="42"/>
      <c r="ES16" s="42"/>
      <c r="ET16" s="42"/>
      <c r="EU16" s="42"/>
      <c r="EV16" s="42"/>
      <c r="EW16" s="42"/>
      <c r="EX16" s="42"/>
      <c r="EY16" s="42"/>
      <c r="EZ16" s="42"/>
      <c r="FA16" s="42"/>
      <c r="FB16" s="42"/>
      <c r="FC16" s="42"/>
      <c r="FD16" s="42"/>
      <c r="FE16" s="42"/>
      <c r="FF16" s="42"/>
      <c r="FG16" s="42"/>
      <c r="FH16" s="42"/>
      <c r="FI16" s="42"/>
      <c r="FJ16" s="42"/>
      <c r="FK16" s="42"/>
      <c r="FL16" s="42"/>
      <c r="FM16" s="42"/>
      <c r="FN16" s="42"/>
      <c r="FO16" s="42"/>
      <c r="FP16" s="42"/>
      <c r="FQ16" s="42"/>
      <c r="FR16" s="42"/>
      <c r="FS16" s="42"/>
      <c r="FT16" s="42"/>
      <c r="FU16" s="42"/>
      <c r="FV16" s="42"/>
      <c r="FW16" s="42"/>
      <c r="FX16" s="42"/>
      <c r="FY16" s="42"/>
      <c r="FZ16" s="42"/>
      <c r="GA16" s="42"/>
      <c r="GB16" s="42"/>
      <c r="GC16" s="42"/>
      <c r="GD16" s="42"/>
      <c r="GE16" s="42"/>
      <c r="GF16" s="42"/>
      <c r="GG16" s="42"/>
      <c r="GH16" s="42"/>
      <c r="GI16" s="42"/>
      <c r="GJ16" s="42"/>
      <c r="GK16" s="42"/>
      <c r="GL16" s="42"/>
      <c r="GM16" s="42"/>
      <c r="GN16" s="42"/>
      <c r="GO16" s="42"/>
      <c r="GP16" s="42"/>
      <c r="GQ16" s="42"/>
      <c r="GR16" s="42"/>
      <c r="GS16" s="42"/>
      <c r="GT16" s="42"/>
      <c r="GU16" s="42"/>
      <c r="GV16" s="42"/>
      <c r="GW16" s="42"/>
      <c r="GX16" s="42"/>
      <c r="GY16" s="42"/>
      <c r="GZ16" s="42"/>
      <c r="HA16" s="42"/>
      <c r="HB16" s="42"/>
      <c r="HC16" s="42"/>
      <c r="HD16" s="42"/>
      <c r="HE16" s="42"/>
      <c r="HF16" s="42"/>
      <c r="HG16" s="42"/>
      <c r="HH16" s="42"/>
      <c r="HI16" s="42"/>
      <c r="HJ16" s="42"/>
      <c r="HK16" s="42"/>
      <c r="HL16" s="42"/>
      <c r="HM16" s="42"/>
      <c r="HN16" s="42"/>
      <c r="HO16" s="42"/>
      <c r="HP16" s="42"/>
      <c r="HQ16" s="42"/>
      <c r="HR16" s="42"/>
      <c r="HS16" s="42"/>
      <c r="HT16" s="42"/>
      <c r="HU16" s="42"/>
      <c r="HV16" s="42"/>
      <c r="HW16" s="42"/>
      <c r="HX16" s="42"/>
      <c r="HY16" s="42"/>
      <c r="HZ16" s="42"/>
      <c r="IA16" s="42"/>
      <c r="IB16" s="42"/>
      <c r="IC16" s="42"/>
      <c r="ID16" s="42"/>
      <c r="IE16" s="42"/>
      <c r="IF16" s="42"/>
      <c r="IG16" s="42"/>
      <c r="IH16" s="42"/>
      <c r="II16" s="42"/>
      <c r="IJ16" s="42"/>
      <c r="IK16" s="42"/>
      <c r="IL16" s="42"/>
      <c r="IM16" s="42"/>
      <c r="IN16" s="42"/>
      <c r="IO16" s="42"/>
      <c r="IP16" s="42"/>
      <c r="IQ16" s="42"/>
      <c r="IR16" s="42"/>
      <c r="IS16" s="42"/>
      <c r="IT16" s="42"/>
      <c r="IU16" s="42"/>
      <c r="IV16" s="42"/>
      <c r="IW16" s="42"/>
    </row>
    <row r="17" customFormat="false" ht="11.25" hidden="false" customHeight="true" outlineLevel="0" collapsed="false">
      <c r="A17" s="45" t="s">
        <v>35</v>
      </c>
      <c r="B17" s="42"/>
      <c r="C17" s="46" t="n">
        <v>20000</v>
      </c>
      <c r="D17" s="46" t="n">
        <v>10000</v>
      </c>
      <c r="E17" s="46" t="n">
        <v>10000</v>
      </c>
      <c r="F17" s="46" t="n">
        <v>-5000</v>
      </c>
      <c r="G17" s="46" t="n">
        <v>10000</v>
      </c>
      <c r="H17" s="46" t="n">
        <v>10000</v>
      </c>
      <c r="I17" s="46" t="n">
        <v>30000</v>
      </c>
      <c r="J17" s="46" t="n">
        <v>30000</v>
      </c>
      <c r="K17" s="46" t="n">
        <v>30000</v>
      </c>
      <c r="L17" s="46" t="n">
        <v>30000</v>
      </c>
      <c r="M17" s="46" t="n">
        <v>20000</v>
      </c>
      <c r="N17" s="46" t="n">
        <v>20000</v>
      </c>
      <c r="O17" s="46" t="n">
        <v>20000</v>
      </c>
      <c r="P17" s="46" t="n">
        <v>20000</v>
      </c>
      <c r="Q17" s="46" t="n">
        <v>20000</v>
      </c>
      <c r="R17" s="46" t="n">
        <v>5000</v>
      </c>
      <c r="S17" s="46" t="n">
        <v>5000</v>
      </c>
      <c r="T17" s="46" t="n">
        <v>5000</v>
      </c>
      <c r="U17" s="46" t="n">
        <v>5000</v>
      </c>
      <c r="V17" s="46" t="n">
        <v>5000</v>
      </c>
      <c r="W17" s="46" t="n">
        <v>5000</v>
      </c>
      <c r="X17" s="46" t="n">
        <v>5000</v>
      </c>
      <c r="Y17" s="46" t="n">
        <v>0</v>
      </c>
      <c r="Z17" s="46" t="n">
        <v>0</v>
      </c>
      <c r="AA17" s="42" t="n">
        <v>12945.2055</v>
      </c>
      <c r="AB17" s="42"/>
      <c r="AC17" s="42"/>
      <c r="AD17" s="42"/>
      <c r="AE17" s="42"/>
      <c r="AF17" s="42"/>
      <c r="AG17" s="42"/>
      <c r="AH17" s="42"/>
      <c r="AI17" s="42"/>
      <c r="AJ17" s="42"/>
      <c r="AK17" s="42"/>
      <c r="AL17" s="42"/>
      <c r="AM17" s="42"/>
      <c r="AN17" s="42"/>
      <c r="AO17" s="42"/>
      <c r="AP17" s="42"/>
      <c r="AQ17" s="42"/>
      <c r="AR17" s="42"/>
      <c r="AS17" s="42"/>
      <c r="AT17" s="42"/>
      <c r="AU17" s="42"/>
      <c r="AV17" s="42"/>
      <c r="AW17" s="42"/>
      <c r="AX17" s="42"/>
      <c r="AY17" s="42"/>
      <c r="AZ17" s="42"/>
      <c r="BA17" s="42"/>
      <c r="BB17" s="42"/>
      <c r="BC17" s="42"/>
      <c r="BD17" s="42"/>
      <c r="BE17" s="42"/>
      <c r="BF17" s="42"/>
      <c r="BG17" s="42"/>
      <c r="BH17" s="42"/>
      <c r="BI17" s="42"/>
      <c r="BJ17" s="42"/>
      <c r="BK17" s="42"/>
      <c r="BL17" s="42"/>
      <c r="BM17" s="42"/>
      <c r="BN17" s="42"/>
      <c r="BO17" s="42"/>
      <c r="BP17" s="42"/>
      <c r="BQ17" s="42"/>
      <c r="BR17" s="42"/>
      <c r="BS17" s="42"/>
      <c r="BT17" s="42"/>
      <c r="BU17" s="42"/>
      <c r="BV17" s="42"/>
      <c r="BW17" s="42"/>
      <c r="BX17" s="42"/>
      <c r="BY17" s="42"/>
      <c r="BZ17" s="42"/>
      <c r="CA17" s="42"/>
      <c r="CB17" s="42"/>
      <c r="CC17" s="42"/>
      <c r="CD17" s="42"/>
      <c r="CE17" s="42"/>
      <c r="CF17" s="42"/>
      <c r="CG17" s="42"/>
      <c r="CH17" s="42"/>
      <c r="CI17" s="42"/>
      <c r="CJ17" s="42"/>
      <c r="CK17" s="42"/>
      <c r="CL17" s="42"/>
      <c r="CM17" s="42"/>
      <c r="CN17" s="42"/>
      <c r="CO17" s="42"/>
      <c r="CP17" s="42"/>
      <c r="CQ17" s="42"/>
      <c r="CR17" s="42"/>
      <c r="CS17" s="42"/>
      <c r="CT17" s="42"/>
      <c r="CU17" s="42"/>
      <c r="CV17" s="42"/>
      <c r="CW17" s="42"/>
      <c r="CX17" s="42"/>
      <c r="CY17" s="42"/>
      <c r="CZ17" s="42"/>
      <c r="DA17" s="42"/>
      <c r="DB17" s="42"/>
      <c r="DC17" s="42"/>
      <c r="DD17" s="42"/>
      <c r="DE17" s="42"/>
      <c r="DF17" s="42"/>
      <c r="DG17" s="42"/>
      <c r="DH17" s="42"/>
      <c r="DI17" s="42"/>
      <c r="DJ17" s="42"/>
      <c r="DK17" s="42"/>
      <c r="DL17" s="42"/>
      <c r="DM17" s="42"/>
      <c r="DN17" s="42"/>
      <c r="DO17" s="42"/>
      <c r="DP17" s="42"/>
      <c r="DQ17" s="42"/>
      <c r="DR17" s="42"/>
      <c r="DS17" s="42"/>
      <c r="DT17" s="42"/>
      <c r="DU17" s="42"/>
      <c r="DV17" s="42"/>
      <c r="DW17" s="42"/>
      <c r="DX17" s="42"/>
      <c r="DY17" s="42"/>
      <c r="DZ17" s="42"/>
      <c r="EA17" s="42"/>
      <c r="EB17" s="42"/>
      <c r="EC17" s="42"/>
      <c r="ED17" s="42"/>
      <c r="EE17" s="42"/>
      <c r="EF17" s="42"/>
      <c r="EG17" s="42"/>
      <c r="EH17" s="42"/>
      <c r="EI17" s="42"/>
      <c r="EJ17" s="42"/>
      <c r="EK17" s="42"/>
      <c r="EL17" s="42"/>
      <c r="EM17" s="42"/>
      <c r="EN17" s="42"/>
      <c r="EO17" s="42"/>
      <c r="EP17" s="42"/>
      <c r="EQ17" s="42"/>
      <c r="ER17" s="42"/>
      <c r="ES17" s="42"/>
      <c r="ET17" s="42"/>
      <c r="EU17" s="42"/>
      <c r="EV17" s="42"/>
      <c r="EW17" s="42"/>
      <c r="EX17" s="42"/>
      <c r="EY17" s="42"/>
      <c r="EZ17" s="42"/>
      <c r="FA17" s="42"/>
      <c r="FB17" s="42"/>
      <c r="FC17" s="42"/>
      <c r="FD17" s="42"/>
      <c r="FE17" s="42"/>
      <c r="FF17" s="42"/>
      <c r="FG17" s="42"/>
      <c r="FH17" s="42"/>
      <c r="FI17" s="42"/>
      <c r="FJ17" s="42"/>
      <c r="FK17" s="42"/>
      <c r="FL17" s="42"/>
      <c r="FM17" s="42"/>
      <c r="FN17" s="42"/>
      <c r="FO17" s="42"/>
      <c r="FP17" s="42"/>
      <c r="FQ17" s="42"/>
      <c r="FR17" s="42"/>
      <c r="FS17" s="42"/>
      <c r="FT17" s="42"/>
      <c r="FU17" s="42"/>
      <c r="FV17" s="42"/>
      <c r="FW17" s="42"/>
      <c r="FX17" s="42"/>
      <c r="FY17" s="42"/>
      <c r="FZ17" s="42"/>
      <c r="GA17" s="42"/>
      <c r="GB17" s="42"/>
      <c r="GC17" s="42"/>
      <c r="GD17" s="42"/>
      <c r="GE17" s="42"/>
      <c r="GF17" s="42"/>
      <c r="GG17" s="42"/>
      <c r="GH17" s="42"/>
      <c r="GI17" s="42"/>
      <c r="GJ17" s="42"/>
      <c r="GK17" s="42"/>
      <c r="GL17" s="42"/>
      <c r="GM17" s="42"/>
      <c r="GN17" s="42"/>
      <c r="GO17" s="42"/>
      <c r="GP17" s="42"/>
      <c r="GQ17" s="42"/>
      <c r="GR17" s="42"/>
      <c r="GS17" s="42"/>
      <c r="GT17" s="42"/>
      <c r="GU17" s="42"/>
      <c r="GV17" s="42"/>
      <c r="GW17" s="42"/>
      <c r="GX17" s="42"/>
      <c r="GY17" s="42"/>
      <c r="GZ17" s="42"/>
      <c r="HA17" s="42"/>
      <c r="HB17" s="42"/>
      <c r="HC17" s="42"/>
      <c r="HD17" s="42"/>
      <c r="HE17" s="42"/>
      <c r="HF17" s="42"/>
      <c r="HG17" s="42"/>
      <c r="HH17" s="42"/>
      <c r="HI17" s="42"/>
      <c r="HJ17" s="42"/>
      <c r="HK17" s="42"/>
      <c r="HL17" s="42"/>
      <c r="HM17" s="42"/>
      <c r="HN17" s="42"/>
      <c r="HO17" s="42"/>
      <c r="HP17" s="42"/>
      <c r="HQ17" s="42"/>
      <c r="HR17" s="42"/>
      <c r="HS17" s="42"/>
      <c r="HT17" s="42"/>
      <c r="HU17" s="42"/>
      <c r="HV17" s="42"/>
      <c r="HW17" s="42"/>
      <c r="HX17" s="42"/>
      <c r="HY17" s="42"/>
      <c r="HZ17" s="42"/>
      <c r="IA17" s="42"/>
      <c r="IB17" s="42"/>
      <c r="IC17" s="42"/>
      <c r="ID17" s="42"/>
      <c r="IE17" s="42"/>
      <c r="IF17" s="42"/>
      <c r="IG17" s="42"/>
      <c r="IH17" s="42"/>
      <c r="II17" s="42"/>
      <c r="IJ17" s="42"/>
      <c r="IK17" s="42"/>
      <c r="IL17" s="42"/>
      <c r="IM17" s="42"/>
      <c r="IN17" s="42"/>
      <c r="IO17" s="42"/>
      <c r="IP17" s="42"/>
      <c r="IQ17" s="42"/>
      <c r="IR17" s="42"/>
      <c r="IS17" s="42"/>
      <c r="IT17" s="42"/>
      <c r="IU17" s="42"/>
      <c r="IV17" s="42"/>
      <c r="IW17" s="42"/>
    </row>
    <row r="18" customFormat="false" ht="11.25" hidden="false" customHeight="true" outlineLevel="0" collapsed="false">
      <c r="A18" s="45" t="s">
        <v>36</v>
      </c>
      <c r="B18" s="42"/>
      <c r="C18" s="46" t="n">
        <v>0</v>
      </c>
      <c r="D18" s="46" t="n">
        <v>0</v>
      </c>
      <c r="E18" s="46" t="n">
        <v>0</v>
      </c>
      <c r="F18" s="46" t="n">
        <v>0</v>
      </c>
      <c r="G18" s="46" t="n">
        <v>0</v>
      </c>
      <c r="H18" s="46" t="n">
        <v>0</v>
      </c>
      <c r="I18" s="46" t="n">
        <v>0</v>
      </c>
      <c r="J18" s="46" t="n">
        <v>0</v>
      </c>
      <c r="K18" s="46" t="n">
        <v>0</v>
      </c>
      <c r="L18" s="46" t="n">
        <v>0</v>
      </c>
      <c r="M18" s="46" t="n">
        <v>0</v>
      </c>
      <c r="N18" s="46" t="n">
        <v>0</v>
      </c>
      <c r="O18" s="46" t="n">
        <v>0</v>
      </c>
      <c r="P18" s="46" t="n">
        <v>0</v>
      </c>
      <c r="Q18" s="46" t="n">
        <v>0</v>
      </c>
      <c r="R18" s="46" t="n">
        <v>0</v>
      </c>
      <c r="S18" s="46" t="n">
        <v>0</v>
      </c>
      <c r="T18" s="46" t="n">
        <v>0</v>
      </c>
      <c r="U18" s="46" t="n">
        <v>0</v>
      </c>
      <c r="V18" s="46" t="n">
        <v>0</v>
      </c>
      <c r="W18" s="46" t="n">
        <v>0</v>
      </c>
      <c r="X18" s="46" t="n">
        <v>0</v>
      </c>
      <c r="Y18" s="46" t="n">
        <v>0</v>
      </c>
      <c r="Z18" s="46" t="n">
        <v>0</v>
      </c>
      <c r="AA18" s="42" t="n">
        <v>0</v>
      </c>
      <c r="AB18" s="42"/>
      <c r="AC18" s="42"/>
      <c r="AD18" s="42"/>
      <c r="AE18" s="42"/>
      <c r="AF18" s="42"/>
      <c r="AG18" s="42"/>
      <c r="AH18" s="42"/>
      <c r="AI18" s="42"/>
      <c r="AJ18" s="42"/>
      <c r="AK18" s="42"/>
      <c r="AL18" s="42"/>
      <c r="AM18" s="42"/>
      <c r="AN18" s="42"/>
      <c r="AO18" s="42"/>
      <c r="AP18" s="42"/>
      <c r="AQ18" s="42"/>
      <c r="AR18" s="42"/>
      <c r="AS18" s="42"/>
      <c r="AT18" s="42"/>
      <c r="AU18" s="42"/>
      <c r="AV18" s="42"/>
      <c r="AW18" s="42"/>
      <c r="AX18" s="42"/>
      <c r="AY18" s="42"/>
      <c r="AZ18" s="42"/>
      <c r="BA18" s="42"/>
      <c r="BB18" s="42"/>
      <c r="BC18" s="42"/>
      <c r="BD18" s="42"/>
      <c r="BE18" s="42"/>
      <c r="BF18" s="42"/>
      <c r="BG18" s="42"/>
      <c r="BH18" s="42"/>
      <c r="BI18" s="42"/>
      <c r="BJ18" s="42"/>
      <c r="BK18" s="42"/>
      <c r="BL18" s="42"/>
      <c r="BM18" s="42"/>
      <c r="BN18" s="42"/>
      <c r="BO18" s="42"/>
      <c r="BP18" s="42"/>
      <c r="BQ18" s="42"/>
      <c r="BR18" s="42"/>
      <c r="BS18" s="42"/>
      <c r="BT18" s="42"/>
      <c r="BU18" s="42"/>
      <c r="BV18" s="42"/>
      <c r="BW18" s="42"/>
      <c r="BX18" s="42"/>
      <c r="BY18" s="42"/>
      <c r="BZ18" s="42"/>
      <c r="CA18" s="42"/>
      <c r="CB18" s="42"/>
      <c r="CC18" s="42"/>
      <c r="CD18" s="42"/>
      <c r="CE18" s="42"/>
      <c r="CF18" s="42"/>
      <c r="CG18" s="42"/>
      <c r="CH18" s="42"/>
      <c r="CI18" s="42"/>
      <c r="CJ18" s="42"/>
      <c r="CK18" s="42"/>
      <c r="CL18" s="42"/>
      <c r="CM18" s="42"/>
      <c r="CN18" s="42"/>
      <c r="CO18" s="42"/>
      <c r="CP18" s="42"/>
      <c r="CQ18" s="42"/>
      <c r="CR18" s="42"/>
      <c r="CS18" s="42"/>
      <c r="CT18" s="42"/>
      <c r="CU18" s="42"/>
      <c r="CV18" s="42"/>
      <c r="CW18" s="42"/>
      <c r="CX18" s="42"/>
      <c r="CY18" s="42"/>
      <c r="CZ18" s="42"/>
      <c r="DA18" s="42"/>
      <c r="DB18" s="42"/>
      <c r="DC18" s="42"/>
      <c r="DD18" s="42"/>
      <c r="DE18" s="42"/>
      <c r="DF18" s="42"/>
      <c r="DG18" s="42"/>
      <c r="DH18" s="42"/>
      <c r="DI18" s="42"/>
      <c r="DJ18" s="42"/>
      <c r="DK18" s="42"/>
      <c r="DL18" s="42"/>
      <c r="DM18" s="42"/>
      <c r="DN18" s="42"/>
      <c r="DO18" s="42"/>
      <c r="DP18" s="42"/>
      <c r="DQ18" s="42"/>
      <c r="DR18" s="42"/>
      <c r="DS18" s="42"/>
      <c r="DT18" s="42"/>
      <c r="DU18" s="42"/>
      <c r="DV18" s="42"/>
      <c r="DW18" s="42"/>
      <c r="DX18" s="42"/>
      <c r="DY18" s="42"/>
      <c r="DZ18" s="42"/>
      <c r="EA18" s="42"/>
      <c r="EB18" s="42"/>
      <c r="EC18" s="42"/>
      <c r="ED18" s="42"/>
      <c r="EE18" s="42"/>
      <c r="EF18" s="42"/>
      <c r="EG18" s="42"/>
      <c r="EH18" s="42"/>
      <c r="EI18" s="42"/>
      <c r="EJ18" s="42"/>
      <c r="EK18" s="42"/>
      <c r="EL18" s="42"/>
      <c r="EM18" s="42"/>
      <c r="EN18" s="42"/>
      <c r="EO18" s="42"/>
      <c r="EP18" s="42"/>
      <c r="EQ18" s="42"/>
      <c r="ER18" s="42"/>
      <c r="ES18" s="42"/>
      <c r="ET18" s="42"/>
      <c r="EU18" s="42"/>
      <c r="EV18" s="42"/>
      <c r="EW18" s="42"/>
      <c r="EX18" s="42"/>
      <c r="EY18" s="42"/>
      <c r="EZ18" s="42"/>
      <c r="FA18" s="42"/>
      <c r="FB18" s="42"/>
      <c r="FC18" s="42"/>
      <c r="FD18" s="42"/>
      <c r="FE18" s="42"/>
      <c r="FF18" s="42"/>
      <c r="FG18" s="42"/>
      <c r="FH18" s="42"/>
      <c r="FI18" s="42"/>
      <c r="FJ18" s="42"/>
      <c r="FK18" s="42"/>
      <c r="FL18" s="42"/>
      <c r="FM18" s="42"/>
      <c r="FN18" s="42"/>
      <c r="FO18" s="42"/>
      <c r="FP18" s="42"/>
      <c r="FQ18" s="42"/>
      <c r="FR18" s="42"/>
      <c r="FS18" s="42"/>
      <c r="FT18" s="42"/>
      <c r="FU18" s="42"/>
      <c r="FV18" s="42"/>
      <c r="FW18" s="42"/>
      <c r="FX18" s="42"/>
      <c r="FY18" s="42"/>
      <c r="FZ18" s="42"/>
      <c r="GA18" s="42"/>
      <c r="GB18" s="42"/>
      <c r="GC18" s="42"/>
      <c r="GD18" s="42"/>
      <c r="GE18" s="42"/>
      <c r="GF18" s="42"/>
      <c r="GG18" s="42"/>
      <c r="GH18" s="42"/>
      <c r="GI18" s="42"/>
      <c r="GJ18" s="42"/>
      <c r="GK18" s="42"/>
      <c r="GL18" s="42"/>
      <c r="GM18" s="42"/>
      <c r="GN18" s="42"/>
      <c r="GO18" s="42"/>
      <c r="GP18" s="42"/>
      <c r="GQ18" s="42"/>
      <c r="GR18" s="42"/>
      <c r="GS18" s="42"/>
      <c r="GT18" s="42"/>
      <c r="GU18" s="42"/>
      <c r="GV18" s="42"/>
      <c r="GW18" s="42"/>
      <c r="GX18" s="42"/>
      <c r="GY18" s="42"/>
      <c r="GZ18" s="42"/>
      <c r="HA18" s="42"/>
      <c r="HB18" s="42"/>
      <c r="HC18" s="42"/>
      <c r="HD18" s="42"/>
      <c r="HE18" s="42"/>
      <c r="HF18" s="42"/>
      <c r="HG18" s="42"/>
      <c r="HH18" s="42"/>
      <c r="HI18" s="42"/>
      <c r="HJ18" s="42"/>
      <c r="HK18" s="42"/>
      <c r="HL18" s="42"/>
      <c r="HM18" s="42"/>
      <c r="HN18" s="42"/>
      <c r="HO18" s="42"/>
      <c r="HP18" s="42"/>
      <c r="HQ18" s="42"/>
      <c r="HR18" s="42"/>
      <c r="HS18" s="42"/>
      <c r="HT18" s="42"/>
      <c r="HU18" s="42"/>
      <c r="HV18" s="42"/>
      <c r="HW18" s="42"/>
      <c r="HX18" s="42"/>
      <c r="HY18" s="42"/>
      <c r="HZ18" s="42"/>
      <c r="IA18" s="42"/>
      <c r="IB18" s="42"/>
      <c r="IC18" s="42"/>
      <c r="ID18" s="42"/>
      <c r="IE18" s="42"/>
      <c r="IF18" s="42"/>
      <c r="IG18" s="42"/>
      <c r="IH18" s="42"/>
      <c r="II18" s="42"/>
      <c r="IJ18" s="42"/>
      <c r="IK18" s="42"/>
      <c r="IL18" s="42"/>
      <c r="IM18" s="42"/>
      <c r="IN18" s="42"/>
      <c r="IO18" s="42"/>
      <c r="IP18" s="42"/>
      <c r="IQ18" s="42"/>
      <c r="IR18" s="42"/>
      <c r="IS18" s="42"/>
      <c r="IT18" s="42"/>
      <c r="IU18" s="42"/>
      <c r="IV18" s="42"/>
      <c r="IW18" s="42"/>
    </row>
    <row r="19" customFormat="false" ht="11.25" hidden="false" customHeight="true" outlineLevel="0" collapsed="false">
      <c r="A19" s="47" t="s">
        <v>37</v>
      </c>
      <c r="B19" s="48"/>
      <c r="C19" s="49" t="n">
        <v>10466.7999</v>
      </c>
      <c r="D19" s="49" t="n">
        <v>19231.1747</v>
      </c>
      <c r="E19" s="49" t="n">
        <v>10243.8441</v>
      </c>
      <c r="F19" s="49" t="n">
        <v>-8455.1635</v>
      </c>
      <c r="G19" s="49" t="n">
        <v>5703.9764</v>
      </c>
      <c r="H19" s="49" t="n">
        <v>23450.6215</v>
      </c>
      <c r="I19" s="49" t="n">
        <v>-7137.5516</v>
      </c>
      <c r="J19" s="49" t="n">
        <v>-27266.5839</v>
      </c>
      <c r="K19" s="49" t="n">
        <v>-4949.4119</v>
      </c>
      <c r="L19" s="49" t="n">
        <v>17862.4161</v>
      </c>
      <c r="M19" s="49" t="n">
        <v>7656.4065</v>
      </c>
      <c r="N19" s="49" t="n">
        <v>1440.243</v>
      </c>
      <c r="O19" s="49" t="n">
        <v>-2463.0474</v>
      </c>
      <c r="P19" s="49" t="n">
        <v>813.5183</v>
      </c>
      <c r="Q19" s="49" t="n">
        <v>11536.9527</v>
      </c>
      <c r="R19" s="49" t="n">
        <v>-2855.1635</v>
      </c>
      <c r="S19" s="49" t="n">
        <v>12058.8473</v>
      </c>
      <c r="T19" s="49" t="n">
        <v>2544.8698</v>
      </c>
      <c r="U19" s="49" t="n">
        <v>-45909.0237</v>
      </c>
      <c r="V19" s="49" t="n">
        <v>-60747.6688</v>
      </c>
      <c r="W19" s="49" t="n">
        <v>-47821.8302</v>
      </c>
      <c r="X19" s="49" t="n">
        <v>-17747.6688</v>
      </c>
      <c r="Y19" s="49" t="n">
        <v>-34300</v>
      </c>
      <c r="Z19" s="50" t="n">
        <v>-43903.2258</v>
      </c>
      <c r="AA19" s="42" t="n">
        <v>-7660.755</v>
      </c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  <c r="BF19" s="42"/>
      <c r="BG19" s="42"/>
      <c r="BH19" s="42"/>
      <c r="BI19" s="42"/>
      <c r="BJ19" s="42"/>
      <c r="BK19" s="42"/>
      <c r="BL19" s="42"/>
      <c r="BM19" s="42"/>
      <c r="BN19" s="42"/>
      <c r="BO19" s="42"/>
      <c r="BP19" s="42"/>
      <c r="BQ19" s="42"/>
      <c r="BR19" s="42"/>
      <c r="BS19" s="42"/>
      <c r="BT19" s="42"/>
      <c r="BU19" s="42"/>
      <c r="BV19" s="42"/>
      <c r="BW19" s="42"/>
      <c r="BX19" s="42"/>
      <c r="BY19" s="42"/>
      <c r="BZ19" s="42"/>
      <c r="CA19" s="42"/>
      <c r="CB19" s="42"/>
      <c r="CC19" s="42"/>
      <c r="CD19" s="42"/>
      <c r="CE19" s="42"/>
      <c r="CF19" s="42"/>
      <c r="CG19" s="42"/>
      <c r="CH19" s="42"/>
      <c r="CI19" s="42"/>
      <c r="CJ19" s="42"/>
      <c r="CK19" s="42"/>
      <c r="CL19" s="42"/>
      <c r="CM19" s="42"/>
      <c r="CN19" s="42"/>
      <c r="CO19" s="42"/>
      <c r="CP19" s="42"/>
      <c r="CQ19" s="42"/>
      <c r="CR19" s="42"/>
      <c r="CS19" s="42"/>
      <c r="CT19" s="42"/>
      <c r="CU19" s="42"/>
      <c r="CV19" s="42"/>
      <c r="CW19" s="42"/>
      <c r="CX19" s="42"/>
      <c r="CY19" s="42"/>
      <c r="CZ19" s="42"/>
      <c r="DA19" s="42"/>
      <c r="DB19" s="42"/>
      <c r="DC19" s="42"/>
      <c r="DD19" s="42"/>
      <c r="DE19" s="42"/>
      <c r="DF19" s="42"/>
      <c r="DG19" s="42"/>
      <c r="DH19" s="42"/>
      <c r="DI19" s="42"/>
      <c r="DJ19" s="42"/>
      <c r="DK19" s="42"/>
      <c r="DL19" s="42"/>
      <c r="DM19" s="42"/>
      <c r="DN19" s="42"/>
      <c r="DO19" s="42"/>
      <c r="DP19" s="42"/>
      <c r="DQ19" s="42"/>
      <c r="DR19" s="42"/>
      <c r="DS19" s="42"/>
      <c r="DT19" s="42"/>
      <c r="DU19" s="42"/>
      <c r="DV19" s="42"/>
      <c r="DW19" s="42"/>
      <c r="DX19" s="42"/>
      <c r="DY19" s="42"/>
      <c r="DZ19" s="42"/>
      <c r="EA19" s="42"/>
      <c r="EB19" s="42"/>
      <c r="EC19" s="42"/>
      <c r="ED19" s="42"/>
      <c r="EE19" s="42"/>
      <c r="EF19" s="42"/>
      <c r="EG19" s="42"/>
      <c r="EH19" s="42"/>
      <c r="EI19" s="42"/>
      <c r="EJ19" s="42"/>
      <c r="EK19" s="42"/>
      <c r="EL19" s="42"/>
      <c r="EM19" s="42"/>
      <c r="EN19" s="42"/>
      <c r="EO19" s="42"/>
      <c r="EP19" s="42"/>
      <c r="EQ19" s="42"/>
      <c r="ER19" s="42"/>
      <c r="ES19" s="42"/>
      <c r="ET19" s="42"/>
      <c r="EU19" s="42"/>
      <c r="EV19" s="42"/>
      <c r="EW19" s="42"/>
      <c r="EX19" s="42"/>
      <c r="EY19" s="42"/>
      <c r="EZ19" s="42"/>
      <c r="FA19" s="42"/>
      <c r="FB19" s="42"/>
      <c r="FC19" s="42"/>
      <c r="FD19" s="42"/>
      <c r="FE19" s="42"/>
      <c r="FF19" s="42"/>
      <c r="FG19" s="42"/>
      <c r="FH19" s="42"/>
      <c r="FI19" s="42"/>
      <c r="FJ19" s="42"/>
      <c r="FK19" s="42"/>
      <c r="FL19" s="42"/>
      <c r="FM19" s="42"/>
      <c r="FN19" s="42"/>
      <c r="FO19" s="42"/>
      <c r="FP19" s="42"/>
      <c r="FQ19" s="42"/>
      <c r="FR19" s="42"/>
      <c r="FS19" s="42"/>
      <c r="FT19" s="42"/>
      <c r="FU19" s="42"/>
      <c r="FV19" s="42"/>
      <c r="FW19" s="42"/>
      <c r="FX19" s="42"/>
      <c r="FY19" s="42"/>
      <c r="FZ19" s="42"/>
      <c r="GA19" s="42"/>
      <c r="GB19" s="42"/>
      <c r="GC19" s="42"/>
      <c r="GD19" s="42"/>
      <c r="GE19" s="42"/>
      <c r="GF19" s="42"/>
      <c r="GG19" s="42"/>
      <c r="GH19" s="42"/>
      <c r="GI19" s="42"/>
      <c r="GJ19" s="42"/>
      <c r="GK19" s="42"/>
      <c r="GL19" s="42"/>
      <c r="GM19" s="42"/>
      <c r="GN19" s="42"/>
      <c r="GO19" s="42"/>
      <c r="GP19" s="42"/>
      <c r="GQ19" s="42"/>
      <c r="GR19" s="42"/>
      <c r="GS19" s="42"/>
      <c r="GT19" s="42"/>
      <c r="GU19" s="42"/>
      <c r="GV19" s="42"/>
      <c r="GW19" s="42"/>
      <c r="GX19" s="42"/>
      <c r="GY19" s="42"/>
      <c r="GZ19" s="42"/>
      <c r="HA19" s="42"/>
      <c r="HB19" s="42"/>
      <c r="HC19" s="42"/>
      <c r="HD19" s="42"/>
      <c r="HE19" s="42"/>
      <c r="HF19" s="42"/>
      <c r="HG19" s="42"/>
      <c r="HH19" s="42"/>
      <c r="HI19" s="42"/>
      <c r="HJ19" s="42"/>
      <c r="HK19" s="42"/>
      <c r="HL19" s="42"/>
      <c r="HM19" s="42"/>
      <c r="HN19" s="42"/>
      <c r="HO19" s="42"/>
      <c r="HP19" s="42"/>
      <c r="HQ19" s="42"/>
      <c r="HR19" s="42"/>
      <c r="HS19" s="42"/>
      <c r="HT19" s="42"/>
      <c r="HU19" s="42"/>
      <c r="HV19" s="42"/>
      <c r="HW19" s="42"/>
      <c r="HX19" s="42"/>
      <c r="HY19" s="42"/>
      <c r="HZ19" s="42"/>
      <c r="IA19" s="42"/>
      <c r="IB19" s="42"/>
      <c r="IC19" s="42"/>
      <c r="ID19" s="42"/>
      <c r="IE19" s="42"/>
      <c r="IF19" s="42"/>
      <c r="IG19" s="42"/>
      <c r="IH19" s="42"/>
      <c r="II19" s="42"/>
      <c r="IJ19" s="42"/>
      <c r="IK19" s="42"/>
      <c r="IL19" s="42"/>
      <c r="IM19" s="42"/>
      <c r="IN19" s="42"/>
      <c r="IO19" s="42"/>
      <c r="IP19" s="42"/>
      <c r="IQ19" s="42"/>
      <c r="IR19" s="42"/>
      <c r="IS19" s="42"/>
      <c r="IT19" s="42"/>
      <c r="IU19" s="42"/>
      <c r="IV19" s="42"/>
      <c r="IW19" s="42"/>
    </row>
    <row r="20" customFormat="false" ht="13.5" hidden="false" customHeight="true" outlineLevel="0" collapsed="false">
      <c r="A20" s="42"/>
      <c r="B20" s="42"/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42"/>
      <c r="AB20" s="42"/>
      <c r="AC20" s="42"/>
      <c r="AD20" s="42"/>
      <c r="AE20" s="42"/>
      <c r="AF20" s="42"/>
      <c r="AG20" s="42"/>
      <c r="AH20" s="42"/>
      <c r="AI20" s="42"/>
      <c r="AJ20" s="42"/>
      <c r="AK20" s="42"/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42"/>
      <c r="BE20" s="42"/>
      <c r="BF20" s="42"/>
      <c r="BG20" s="42"/>
      <c r="BH20" s="42"/>
      <c r="BI20" s="42"/>
      <c r="BJ20" s="42"/>
      <c r="BK20" s="42"/>
      <c r="BL20" s="42"/>
      <c r="BM20" s="42"/>
      <c r="BN20" s="42"/>
      <c r="BO20" s="42"/>
      <c r="BP20" s="42"/>
      <c r="BQ20" s="42"/>
      <c r="BR20" s="42"/>
      <c r="BS20" s="42"/>
      <c r="BT20" s="42"/>
      <c r="BU20" s="42"/>
      <c r="BV20" s="42"/>
      <c r="BW20" s="42"/>
      <c r="BX20" s="42"/>
      <c r="BY20" s="42"/>
      <c r="BZ20" s="42"/>
      <c r="CA20" s="42"/>
      <c r="CB20" s="42"/>
      <c r="CC20" s="42"/>
      <c r="CD20" s="42"/>
      <c r="CE20" s="42"/>
      <c r="CF20" s="42"/>
      <c r="CG20" s="42"/>
      <c r="CH20" s="42"/>
      <c r="CI20" s="42"/>
      <c r="CJ20" s="42"/>
      <c r="CK20" s="42"/>
      <c r="CL20" s="42"/>
      <c r="CM20" s="42"/>
      <c r="CN20" s="42"/>
      <c r="CO20" s="42"/>
      <c r="CP20" s="42"/>
      <c r="CQ20" s="42"/>
      <c r="CR20" s="42"/>
      <c r="CS20" s="42"/>
      <c r="CT20" s="42"/>
      <c r="CU20" s="42"/>
      <c r="CV20" s="42"/>
      <c r="CW20" s="42"/>
      <c r="CX20" s="42"/>
      <c r="CY20" s="42"/>
      <c r="CZ20" s="42"/>
      <c r="DA20" s="42"/>
      <c r="DB20" s="42"/>
      <c r="DC20" s="42"/>
      <c r="DD20" s="42"/>
      <c r="DE20" s="42"/>
      <c r="DF20" s="42"/>
      <c r="DG20" s="42"/>
      <c r="DH20" s="42"/>
      <c r="DI20" s="42"/>
      <c r="DJ20" s="42"/>
      <c r="DK20" s="42"/>
      <c r="DL20" s="42"/>
      <c r="DM20" s="42"/>
      <c r="DN20" s="42"/>
      <c r="DO20" s="42"/>
      <c r="DP20" s="42"/>
      <c r="DQ20" s="42"/>
      <c r="DR20" s="42"/>
      <c r="DS20" s="42"/>
      <c r="DT20" s="42"/>
      <c r="DU20" s="42"/>
      <c r="DV20" s="42"/>
      <c r="DW20" s="42"/>
      <c r="DX20" s="42"/>
      <c r="DY20" s="42"/>
      <c r="DZ20" s="42"/>
      <c r="EA20" s="42"/>
      <c r="EB20" s="42"/>
      <c r="EC20" s="42"/>
      <c r="ED20" s="42"/>
      <c r="EE20" s="42"/>
      <c r="EF20" s="42"/>
      <c r="EG20" s="42"/>
      <c r="EH20" s="42"/>
      <c r="EI20" s="42"/>
      <c r="EJ20" s="42"/>
      <c r="EK20" s="42"/>
      <c r="EL20" s="42"/>
      <c r="EM20" s="42"/>
      <c r="EN20" s="42"/>
      <c r="EO20" s="42"/>
      <c r="EP20" s="42"/>
      <c r="EQ20" s="42"/>
      <c r="ER20" s="42"/>
      <c r="ES20" s="42"/>
      <c r="ET20" s="42"/>
      <c r="EU20" s="42"/>
      <c r="EV20" s="42"/>
      <c r="EW20" s="42"/>
      <c r="EX20" s="42"/>
      <c r="EY20" s="42"/>
      <c r="EZ20" s="42"/>
      <c r="FA20" s="42"/>
      <c r="FB20" s="42"/>
      <c r="FC20" s="42"/>
      <c r="FD20" s="42"/>
      <c r="FE20" s="42"/>
      <c r="FF20" s="42"/>
      <c r="FG20" s="42"/>
      <c r="FH20" s="42"/>
      <c r="FI20" s="42"/>
      <c r="FJ20" s="42"/>
      <c r="FK20" s="42"/>
      <c r="FL20" s="42"/>
      <c r="FM20" s="42"/>
      <c r="FN20" s="42"/>
      <c r="FO20" s="42"/>
      <c r="FP20" s="42"/>
      <c r="FQ20" s="42"/>
      <c r="FR20" s="42"/>
      <c r="FS20" s="42"/>
      <c r="FT20" s="42"/>
      <c r="FU20" s="42"/>
      <c r="FV20" s="42"/>
      <c r="FW20" s="42"/>
      <c r="FX20" s="42"/>
      <c r="FY20" s="42"/>
      <c r="FZ20" s="42"/>
      <c r="GA20" s="42"/>
      <c r="GB20" s="42"/>
      <c r="GC20" s="42"/>
      <c r="GD20" s="42"/>
      <c r="GE20" s="42"/>
      <c r="GF20" s="42"/>
      <c r="GG20" s="42"/>
      <c r="GH20" s="42"/>
      <c r="GI20" s="42"/>
      <c r="GJ20" s="42"/>
      <c r="GK20" s="42"/>
      <c r="GL20" s="42"/>
      <c r="GM20" s="42"/>
      <c r="GN20" s="42"/>
      <c r="GO20" s="42"/>
      <c r="GP20" s="42"/>
      <c r="GQ20" s="42"/>
      <c r="GR20" s="42"/>
      <c r="GS20" s="42"/>
      <c r="GT20" s="42"/>
      <c r="GU20" s="42"/>
      <c r="GV20" s="42"/>
      <c r="GW20" s="42"/>
      <c r="GX20" s="42"/>
      <c r="GY20" s="42"/>
      <c r="GZ20" s="42"/>
      <c r="HA20" s="42"/>
      <c r="HB20" s="42"/>
      <c r="HC20" s="42"/>
      <c r="HD20" s="42"/>
      <c r="HE20" s="42"/>
      <c r="HF20" s="42"/>
      <c r="HG20" s="42"/>
      <c r="HH20" s="42"/>
      <c r="HI20" s="42"/>
      <c r="HJ20" s="42"/>
      <c r="HK20" s="42"/>
      <c r="HL20" s="42"/>
      <c r="HM20" s="42"/>
      <c r="HN20" s="42"/>
      <c r="HO20" s="42"/>
      <c r="HP20" s="42"/>
      <c r="HQ20" s="42"/>
      <c r="HR20" s="42"/>
      <c r="HS20" s="42"/>
      <c r="HT20" s="42"/>
      <c r="HU20" s="42"/>
      <c r="HV20" s="42"/>
      <c r="HW20" s="42"/>
      <c r="HX20" s="42"/>
      <c r="HY20" s="42"/>
      <c r="HZ20" s="42"/>
      <c r="IA20" s="42"/>
      <c r="IB20" s="42"/>
      <c r="IC20" s="42"/>
      <c r="ID20" s="42"/>
      <c r="IE20" s="42"/>
      <c r="IF20" s="42"/>
      <c r="IG20" s="42"/>
      <c r="IH20" s="42"/>
      <c r="II20" s="42"/>
      <c r="IJ20" s="42"/>
      <c r="IK20" s="42"/>
      <c r="IL20" s="42"/>
      <c r="IM20" s="42"/>
      <c r="IN20" s="42"/>
      <c r="IO20" s="42"/>
      <c r="IP20" s="42"/>
      <c r="IQ20" s="42"/>
      <c r="IR20" s="42"/>
      <c r="IS20" s="42"/>
      <c r="IT20" s="42"/>
      <c r="IU20" s="42"/>
      <c r="IV20" s="42"/>
      <c r="IW20" s="42"/>
    </row>
    <row r="21" customFormat="false" ht="11.25" hidden="false" customHeight="true" outlineLevel="0" collapsed="false">
      <c r="A21" s="45" t="s">
        <v>42</v>
      </c>
      <c r="B21" s="42"/>
      <c r="C21" s="46" t="n">
        <v>20000</v>
      </c>
      <c r="D21" s="46" t="n">
        <v>20000</v>
      </c>
      <c r="E21" s="46" t="n">
        <v>20000</v>
      </c>
      <c r="F21" s="46" t="n">
        <v>20000</v>
      </c>
      <c r="G21" s="46" t="n">
        <v>20000</v>
      </c>
      <c r="H21" s="46" t="n">
        <v>20000</v>
      </c>
      <c r="I21" s="46" t="n">
        <v>20000</v>
      </c>
      <c r="J21" s="46" t="n">
        <v>20000</v>
      </c>
      <c r="K21" s="46" t="n">
        <v>20000</v>
      </c>
      <c r="L21" s="46" t="n">
        <v>20000</v>
      </c>
      <c r="M21" s="46" t="n">
        <v>20000</v>
      </c>
      <c r="N21" s="46" t="n">
        <v>20000</v>
      </c>
      <c r="O21" s="46" t="n">
        <v>40000</v>
      </c>
      <c r="P21" s="46" t="n">
        <v>40000</v>
      </c>
      <c r="Q21" s="46" t="n">
        <v>40000</v>
      </c>
      <c r="R21" s="46" t="n">
        <v>40000</v>
      </c>
      <c r="S21" s="46" t="n">
        <v>40000</v>
      </c>
      <c r="T21" s="46" t="n">
        <v>40000</v>
      </c>
      <c r="U21" s="46" t="n">
        <v>40000</v>
      </c>
      <c r="V21" s="46" t="n">
        <v>40000</v>
      </c>
      <c r="W21" s="46" t="n">
        <v>40000</v>
      </c>
      <c r="X21" s="46" t="n">
        <v>40000</v>
      </c>
      <c r="Y21" s="46" t="n">
        <v>40000</v>
      </c>
      <c r="Z21" s="46" t="n">
        <v>40000</v>
      </c>
      <c r="AA21" s="45"/>
      <c r="AB21" s="42"/>
      <c r="AC21" s="42"/>
      <c r="AD21" s="42"/>
      <c r="AE21" s="42"/>
      <c r="AF21" s="42"/>
      <c r="AG21" s="42"/>
      <c r="AH21" s="42"/>
      <c r="AI21" s="42"/>
      <c r="AJ21" s="42"/>
      <c r="AK21" s="42"/>
      <c r="AL21" s="42"/>
      <c r="AM21" s="42"/>
      <c r="AN21" s="42"/>
      <c r="AO21" s="42"/>
      <c r="AP21" s="42"/>
      <c r="AQ21" s="42"/>
      <c r="AR21" s="42"/>
      <c r="AS21" s="42"/>
      <c r="AT21" s="42"/>
      <c r="AU21" s="42"/>
      <c r="AV21" s="42"/>
      <c r="AW21" s="42"/>
      <c r="AX21" s="42"/>
      <c r="AY21" s="42"/>
      <c r="AZ21" s="42"/>
      <c r="BA21" s="42"/>
      <c r="BB21" s="42"/>
      <c r="BC21" s="42"/>
      <c r="BD21" s="42"/>
      <c r="BE21" s="42"/>
      <c r="BF21" s="42"/>
      <c r="BG21" s="42"/>
      <c r="BH21" s="42"/>
      <c r="BI21" s="42"/>
      <c r="BJ21" s="42"/>
      <c r="BK21" s="42"/>
      <c r="BL21" s="42"/>
      <c r="BM21" s="42"/>
      <c r="BN21" s="42"/>
      <c r="BO21" s="42"/>
      <c r="BP21" s="42"/>
      <c r="BQ21" s="42"/>
      <c r="BR21" s="42"/>
      <c r="BS21" s="42"/>
      <c r="BT21" s="42"/>
      <c r="BU21" s="42"/>
      <c r="BV21" s="42"/>
      <c r="BW21" s="42"/>
      <c r="BX21" s="42"/>
      <c r="BY21" s="42"/>
      <c r="BZ21" s="42"/>
      <c r="CA21" s="42"/>
      <c r="CB21" s="42"/>
      <c r="CC21" s="42"/>
      <c r="CD21" s="42"/>
      <c r="CE21" s="42"/>
      <c r="CF21" s="42"/>
      <c r="CG21" s="42"/>
      <c r="CH21" s="42"/>
      <c r="CI21" s="42"/>
      <c r="CJ21" s="42"/>
      <c r="CK21" s="42"/>
      <c r="CL21" s="42"/>
      <c r="CM21" s="42"/>
      <c r="CN21" s="42"/>
      <c r="CO21" s="42"/>
      <c r="CP21" s="42"/>
      <c r="CQ21" s="42"/>
      <c r="CR21" s="42"/>
      <c r="CS21" s="42"/>
      <c r="CT21" s="42"/>
      <c r="CU21" s="42"/>
      <c r="CV21" s="42"/>
      <c r="CW21" s="42"/>
      <c r="CX21" s="42"/>
      <c r="CY21" s="42"/>
      <c r="CZ21" s="42"/>
      <c r="DA21" s="42"/>
      <c r="DB21" s="42"/>
      <c r="DC21" s="42"/>
      <c r="DD21" s="42"/>
      <c r="DE21" s="42"/>
      <c r="DF21" s="42"/>
      <c r="DG21" s="42"/>
      <c r="DH21" s="42"/>
      <c r="DI21" s="42"/>
      <c r="DJ21" s="42"/>
      <c r="DK21" s="42"/>
      <c r="DL21" s="42"/>
      <c r="DM21" s="42"/>
      <c r="DN21" s="42"/>
      <c r="DO21" s="42"/>
      <c r="DP21" s="42"/>
      <c r="DQ21" s="42"/>
      <c r="DR21" s="42"/>
      <c r="DS21" s="42"/>
      <c r="DT21" s="42"/>
      <c r="DU21" s="42"/>
      <c r="DV21" s="42"/>
      <c r="DW21" s="42"/>
      <c r="DX21" s="42"/>
      <c r="DY21" s="42"/>
      <c r="DZ21" s="42"/>
      <c r="EA21" s="42"/>
      <c r="EB21" s="42"/>
      <c r="EC21" s="42"/>
      <c r="ED21" s="42"/>
      <c r="EE21" s="42"/>
      <c r="EF21" s="42"/>
      <c r="EG21" s="42"/>
      <c r="EH21" s="42"/>
      <c r="EI21" s="42"/>
      <c r="EJ21" s="42"/>
      <c r="EK21" s="42"/>
      <c r="EL21" s="42"/>
      <c r="EM21" s="42"/>
      <c r="EN21" s="42"/>
      <c r="EO21" s="42"/>
      <c r="EP21" s="42"/>
      <c r="EQ21" s="42"/>
      <c r="ER21" s="42"/>
      <c r="ES21" s="42"/>
      <c r="ET21" s="42"/>
      <c r="EU21" s="42"/>
      <c r="EV21" s="42"/>
      <c r="EW21" s="42"/>
      <c r="EX21" s="42"/>
      <c r="EY21" s="42"/>
      <c r="EZ21" s="42"/>
      <c r="FA21" s="42"/>
      <c r="FB21" s="42"/>
      <c r="FC21" s="42"/>
      <c r="FD21" s="42"/>
      <c r="FE21" s="42"/>
      <c r="FF21" s="42"/>
      <c r="FG21" s="42"/>
      <c r="FH21" s="42"/>
      <c r="FI21" s="42"/>
      <c r="FJ21" s="42"/>
      <c r="FK21" s="42"/>
      <c r="FL21" s="42"/>
      <c r="FM21" s="42"/>
      <c r="FN21" s="42"/>
      <c r="FO21" s="42"/>
      <c r="FP21" s="42"/>
      <c r="FQ21" s="42"/>
      <c r="FR21" s="42"/>
      <c r="FS21" s="42"/>
      <c r="FT21" s="42"/>
      <c r="FU21" s="42"/>
      <c r="FV21" s="42"/>
      <c r="FW21" s="42"/>
      <c r="FX21" s="42"/>
      <c r="FY21" s="42"/>
      <c r="FZ21" s="42"/>
      <c r="GA21" s="42"/>
      <c r="GB21" s="42"/>
      <c r="GC21" s="42"/>
      <c r="GD21" s="42"/>
      <c r="GE21" s="42"/>
      <c r="GF21" s="42"/>
      <c r="GG21" s="42"/>
      <c r="GH21" s="42"/>
      <c r="GI21" s="42"/>
      <c r="GJ21" s="42"/>
      <c r="GK21" s="42"/>
      <c r="GL21" s="42"/>
      <c r="GM21" s="42"/>
      <c r="GN21" s="42"/>
      <c r="GO21" s="42"/>
      <c r="GP21" s="42"/>
      <c r="GQ21" s="42"/>
      <c r="GR21" s="42"/>
      <c r="GS21" s="42"/>
      <c r="GT21" s="42"/>
      <c r="GU21" s="42"/>
      <c r="GV21" s="42"/>
      <c r="GW21" s="42"/>
      <c r="GX21" s="42"/>
      <c r="GY21" s="42"/>
      <c r="GZ21" s="42"/>
      <c r="HA21" s="42"/>
      <c r="HB21" s="42"/>
      <c r="HC21" s="42"/>
      <c r="HD21" s="42"/>
      <c r="HE21" s="42"/>
      <c r="HF21" s="42"/>
      <c r="HG21" s="42"/>
      <c r="HH21" s="42"/>
      <c r="HI21" s="42"/>
      <c r="HJ21" s="42"/>
      <c r="HK21" s="42"/>
      <c r="HL21" s="42"/>
      <c r="HM21" s="42"/>
      <c r="HN21" s="42"/>
      <c r="HO21" s="42"/>
      <c r="HP21" s="42"/>
      <c r="HQ21" s="42"/>
      <c r="HR21" s="42"/>
      <c r="HS21" s="42"/>
      <c r="HT21" s="42"/>
      <c r="HU21" s="42"/>
      <c r="HV21" s="42"/>
      <c r="HW21" s="42"/>
      <c r="HX21" s="42"/>
      <c r="HY21" s="42"/>
      <c r="HZ21" s="42"/>
      <c r="IA21" s="42"/>
      <c r="IB21" s="42"/>
      <c r="IC21" s="42"/>
      <c r="ID21" s="42"/>
      <c r="IE21" s="42"/>
      <c r="IF21" s="42"/>
      <c r="IG21" s="42"/>
      <c r="IH21" s="42"/>
      <c r="II21" s="42"/>
      <c r="IJ21" s="42"/>
      <c r="IK21" s="42"/>
      <c r="IL21" s="42"/>
      <c r="IM21" s="42"/>
      <c r="IN21" s="42"/>
      <c r="IO21" s="42"/>
      <c r="IP21" s="42"/>
      <c r="IQ21" s="42"/>
      <c r="IR21" s="42"/>
      <c r="IS21" s="42"/>
      <c r="IT21" s="42"/>
      <c r="IU21" s="42"/>
      <c r="IV21" s="42"/>
      <c r="IW21" s="42"/>
    </row>
    <row r="22" customFormat="false" ht="11.25" hidden="false" customHeight="true" outlineLevel="0" collapsed="false">
      <c r="A22" s="47" t="s">
        <v>40</v>
      </c>
      <c r="B22" s="48"/>
      <c r="C22" s="49" t="n">
        <v>0</v>
      </c>
      <c r="D22" s="49" t="n">
        <v>0</v>
      </c>
      <c r="E22" s="49" t="n">
        <v>0</v>
      </c>
      <c r="F22" s="49" t="n">
        <v>0</v>
      </c>
      <c r="G22" s="49" t="n">
        <v>0</v>
      </c>
      <c r="H22" s="49" t="n">
        <v>3450.6215</v>
      </c>
      <c r="I22" s="49" t="n">
        <v>0</v>
      </c>
      <c r="J22" s="49" t="n">
        <v>-7266.5839</v>
      </c>
      <c r="K22" s="49" t="n">
        <v>0</v>
      </c>
      <c r="L22" s="49" t="n">
        <v>0</v>
      </c>
      <c r="M22" s="49" t="n">
        <v>0</v>
      </c>
      <c r="N22" s="49" t="n">
        <v>0</v>
      </c>
      <c r="O22" s="49" t="n">
        <v>0</v>
      </c>
      <c r="P22" s="49" t="n">
        <v>0</v>
      </c>
      <c r="Q22" s="49" t="n">
        <v>0</v>
      </c>
      <c r="R22" s="49" t="n">
        <v>0</v>
      </c>
      <c r="S22" s="49" t="n">
        <v>0</v>
      </c>
      <c r="T22" s="49" t="n">
        <v>0</v>
      </c>
      <c r="U22" s="49" t="n">
        <v>-5909.0237</v>
      </c>
      <c r="V22" s="49" t="n">
        <v>-20747.6688</v>
      </c>
      <c r="W22" s="49" t="n">
        <v>-7821.8302</v>
      </c>
      <c r="X22" s="49" t="n">
        <v>0</v>
      </c>
      <c r="Y22" s="49" t="n">
        <v>0</v>
      </c>
      <c r="Z22" s="49" t="n">
        <v>-3903.2258</v>
      </c>
      <c r="AA22" s="42"/>
      <c r="AB22" s="42"/>
      <c r="AC22" s="42"/>
      <c r="AD22" s="42"/>
      <c r="AE22" s="42"/>
      <c r="AF22" s="42"/>
      <c r="AG22" s="42"/>
      <c r="AH22" s="42"/>
      <c r="AI22" s="42"/>
      <c r="AJ22" s="42"/>
      <c r="AK22" s="42"/>
      <c r="AL22" s="42"/>
      <c r="AM22" s="42"/>
      <c r="AN22" s="42"/>
      <c r="AO22" s="42"/>
      <c r="AP22" s="42"/>
      <c r="AQ22" s="42"/>
      <c r="AR22" s="42"/>
      <c r="AS22" s="42"/>
      <c r="AT22" s="42"/>
      <c r="AU22" s="42"/>
      <c r="AV22" s="42"/>
      <c r="AW22" s="42"/>
      <c r="AX22" s="42"/>
      <c r="AY22" s="42"/>
      <c r="AZ22" s="42"/>
      <c r="BA22" s="42"/>
      <c r="BB22" s="42"/>
      <c r="BC22" s="42"/>
      <c r="BD22" s="42"/>
      <c r="BE22" s="42"/>
      <c r="BF22" s="42"/>
      <c r="BG22" s="42"/>
      <c r="BH22" s="42"/>
      <c r="BI22" s="42"/>
      <c r="BJ22" s="42"/>
      <c r="BK22" s="42"/>
      <c r="BL22" s="42"/>
      <c r="BM22" s="42"/>
      <c r="BN22" s="42"/>
      <c r="BO22" s="42"/>
      <c r="BP22" s="42"/>
      <c r="BQ22" s="42"/>
      <c r="BR22" s="42"/>
      <c r="BS22" s="42"/>
      <c r="BT22" s="42"/>
      <c r="BU22" s="42"/>
      <c r="BV22" s="42"/>
      <c r="BW22" s="42"/>
      <c r="BX22" s="42"/>
      <c r="BY22" s="42"/>
      <c r="BZ22" s="42"/>
      <c r="CA22" s="42"/>
      <c r="CB22" s="42"/>
      <c r="CC22" s="42"/>
      <c r="CD22" s="42"/>
      <c r="CE22" s="42"/>
      <c r="CF22" s="42"/>
      <c r="CG22" s="42"/>
      <c r="CH22" s="42"/>
      <c r="CI22" s="42"/>
      <c r="CJ22" s="42"/>
      <c r="CK22" s="42"/>
      <c r="CL22" s="42"/>
      <c r="CM22" s="42"/>
      <c r="CN22" s="42"/>
      <c r="CO22" s="42"/>
      <c r="CP22" s="42"/>
      <c r="CQ22" s="42"/>
      <c r="CR22" s="42"/>
      <c r="CS22" s="42"/>
      <c r="CT22" s="42"/>
      <c r="CU22" s="42"/>
      <c r="CV22" s="42"/>
      <c r="CW22" s="42"/>
      <c r="CX22" s="42"/>
      <c r="CY22" s="42"/>
      <c r="CZ22" s="42"/>
      <c r="DA22" s="42"/>
      <c r="DB22" s="42"/>
      <c r="DC22" s="42"/>
      <c r="DD22" s="42"/>
      <c r="DE22" s="42"/>
      <c r="DF22" s="42"/>
      <c r="DG22" s="42"/>
      <c r="DH22" s="42"/>
      <c r="DI22" s="42"/>
      <c r="DJ22" s="42"/>
      <c r="DK22" s="42"/>
      <c r="DL22" s="42"/>
      <c r="DM22" s="42"/>
      <c r="DN22" s="42"/>
      <c r="DO22" s="42"/>
      <c r="DP22" s="42"/>
      <c r="DQ22" s="42"/>
      <c r="DR22" s="42"/>
      <c r="DS22" s="42"/>
      <c r="DT22" s="42"/>
      <c r="DU22" s="42"/>
      <c r="DV22" s="42"/>
      <c r="DW22" s="42"/>
      <c r="DX22" s="42"/>
      <c r="DY22" s="42"/>
      <c r="DZ22" s="42"/>
      <c r="EA22" s="42"/>
      <c r="EB22" s="42"/>
      <c r="EC22" s="42"/>
      <c r="ED22" s="42"/>
      <c r="EE22" s="42"/>
      <c r="EF22" s="42"/>
      <c r="EG22" s="42"/>
      <c r="EH22" s="42"/>
      <c r="EI22" s="42"/>
      <c r="EJ22" s="42"/>
      <c r="EK22" s="42"/>
      <c r="EL22" s="42"/>
      <c r="EM22" s="42"/>
      <c r="EN22" s="42"/>
      <c r="EO22" s="42"/>
      <c r="EP22" s="42"/>
      <c r="EQ22" s="42"/>
      <c r="ER22" s="42"/>
      <c r="ES22" s="42"/>
      <c r="ET22" s="42"/>
      <c r="EU22" s="42"/>
      <c r="EV22" s="42"/>
      <c r="EW22" s="42"/>
      <c r="EX22" s="42"/>
      <c r="EY22" s="42"/>
      <c r="EZ22" s="42"/>
      <c r="FA22" s="42"/>
      <c r="FB22" s="42"/>
      <c r="FC22" s="42"/>
      <c r="FD22" s="42"/>
      <c r="FE22" s="42"/>
      <c r="FF22" s="42"/>
      <c r="FG22" s="42"/>
      <c r="FH22" s="42"/>
      <c r="FI22" s="42"/>
      <c r="FJ22" s="42"/>
      <c r="FK22" s="42"/>
      <c r="FL22" s="42"/>
      <c r="FM22" s="42"/>
      <c r="FN22" s="42"/>
      <c r="FO22" s="42"/>
      <c r="FP22" s="42"/>
      <c r="FQ22" s="42"/>
      <c r="FR22" s="42"/>
      <c r="FS22" s="42"/>
      <c r="FT22" s="42"/>
      <c r="FU22" s="42"/>
      <c r="FV22" s="42"/>
      <c r="FW22" s="42"/>
      <c r="FX22" s="42"/>
      <c r="FY22" s="42"/>
      <c r="FZ22" s="42"/>
      <c r="GA22" s="42"/>
      <c r="GB22" s="42"/>
      <c r="GC22" s="42"/>
      <c r="GD22" s="42"/>
      <c r="GE22" s="42"/>
      <c r="GF22" s="42"/>
      <c r="GG22" s="42"/>
      <c r="GH22" s="42"/>
      <c r="GI22" s="42"/>
      <c r="GJ22" s="42"/>
      <c r="GK22" s="42"/>
      <c r="GL22" s="42"/>
      <c r="GM22" s="42"/>
      <c r="GN22" s="42"/>
      <c r="GO22" s="42"/>
      <c r="GP22" s="42"/>
      <c r="GQ22" s="42"/>
      <c r="GR22" s="42"/>
      <c r="GS22" s="42"/>
      <c r="GT22" s="42"/>
      <c r="GU22" s="42"/>
      <c r="GV22" s="42"/>
      <c r="GW22" s="42"/>
      <c r="GX22" s="42"/>
      <c r="GY22" s="42"/>
      <c r="GZ22" s="42"/>
      <c r="HA22" s="42"/>
      <c r="HB22" s="42"/>
      <c r="HC22" s="42"/>
      <c r="HD22" s="42"/>
      <c r="HE22" s="42"/>
      <c r="HF22" s="42"/>
      <c r="HG22" s="42"/>
      <c r="HH22" s="42"/>
      <c r="HI22" s="42"/>
      <c r="HJ22" s="42"/>
      <c r="HK22" s="42"/>
      <c r="HL22" s="42"/>
      <c r="HM22" s="42"/>
      <c r="HN22" s="42"/>
      <c r="HO22" s="42"/>
      <c r="HP22" s="42"/>
      <c r="HQ22" s="42"/>
      <c r="HR22" s="42"/>
      <c r="HS22" s="42"/>
      <c r="HT22" s="42"/>
      <c r="HU22" s="42"/>
      <c r="HV22" s="42"/>
      <c r="HW22" s="42"/>
      <c r="HX22" s="42"/>
      <c r="HY22" s="42"/>
      <c r="HZ22" s="42"/>
      <c r="IA22" s="42"/>
      <c r="IB22" s="42"/>
      <c r="IC22" s="42"/>
      <c r="ID22" s="42"/>
      <c r="IE22" s="42"/>
      <c r="IF22" s="42"/>
      <c r="IG22" s="42"/>
      <c r="IH22" s="42"/>
      <c r="II22" s="42"/>
      <c r="IJ22" s="42"/>
      <c r="IK22" s="42"/>
      <c r="IL22" s="42"/>
      <c r="IM22" s="42"/>
      <c r="IN22" s="42"/>
      <c r="IO22" s="42"/>
      <c r="IP22" s="42"/>
      <c r="IQ22" s="42"/>
      <c r="IR22" s="42"/>
      <c r="IS22" s="42"/>
      <c r="IT22" s="42"/>
      <c r="IU22" s="42"/>
      <c r="IV22" s="42"/>
      <c r="IW22" s="42"/>
    </row>
    <row r="23" customFormat="false" ht="13.5" hidden="false" customHeight="true" outlineLevel="0" collapsed="false">
      <c r="A23" s="42"/>
      <c r="B23" s="42"/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42"/>
      <c r="AB23" s="42"/>
      <c r="AC23" s="42"/>
      <c r="AD23" s="42"/>
      <c r="AE23" s="42"/>
      <c r="AF23" s="42"/>
      <c r="AG23" s="42"/>
      <c r="AH23" s="42"/>
      <c r="AI23" s="42"/>
      <c r="AJ23" s="42"/>
      <c r="AK23" s="42"/>
      <c r="AL23" s="42"/>
      <c r="AM23" s="42"/>
      <c r="AN23" s="42"/>
      <c r="AO23" s="42"/>
      <c r="AP23" s="42"/>
      <c r="AQ23" s="42"/>
      <c r="AR23" s="42"/>
      <c r="AS23" s="42"/>
      <c r="AT23" s="42"/>
      <c r="AU23" s="42"/>
      <c r="AV23" s="42"/>
      <c r="AW23" s="42"/>
      <c r="AX23" s="42"/>
      <c r="AY23" s="42"/>
      <c r="AZ23" s="42"/>
      <c r="BA23" s="42"/>
      <c r="BB23" s="42"/>
      <c r="BC23" s="42"/>
      <c r="BD23" s="42"/>
      <c r="BE23" s="42"/>
      <c r="BF23" s="42"/>
      <c r="BG23" s="42"/>
      <c r="BH23" s="42"/>
      <c r="BI23" s="42"/>
      <c r="BJ23" s="42"/>
      <c r="BK23" s="42"/>
      <c r="BL23" s="42"/>
      <c r="BM23" s="42"/>
      <c r="BN23" s="42"/>
      <c r="BO23" s="42"/>
      <c r="BP23" s="42"/>
      <c r="BQ23" s="42"/>
      <c r="BR23" s="42"/>
      <c r="BS23" s="42"/>
      <c r="BT23" s="42"/>
      <c r="BU23" s="42"/>
      <c r="BV23" s="42"/>
      <c r="BW23" s="42"/>
      <c r="BX23" s="42"/>
      <c r="BY23" s="42"/>
      <c r="BZ23" s="42"/>
      <c r="CA23" s="42"/>
      <c r="CB23" s="42"/>
      <c r="CC23" s="42"/>
      <c r="CD23" s="42"/>
      <c r="CE23" s="42"/>
      <c r="CF23" s="42"/>
      <c r="CG23" s="42"/>
      <c r="CH23" s="42"/>
      <c r="CI23" s="42"/>
      <c r="CJ23" s="42"/>
      <c r="CK23" s="42"/>
      <c r="CL23" s="42"/>
      <c r="CM23" s="42"/>
      <c r="CN23" s="42"/>
      <c r="CO23" s="42"/>
      <c r="CP23" s="42"/>
      <c r="CQ23" s="42"/>
      <c r="CR23" s="42"/>
      <c r="CS23" s="42"/>
      <c r="CT23" s="42"/>
      <c r="CU23" s="42"/>
      <c r="CV23" s="42"/>
      <c r="CW23" s="42"/>
      <c r="CX23" s="42"/>
      <c r="CY23" s="42"/>
      <c r="CZ23" s="42"/>
      <c r="DA23" s="42"/>
      <c r="DB23" s="42"/>
      <c r="DC23" s="42"/>
      <c r="DD23" s="42"/>
      <c r="DE23" s="42"/>
      <c r="DF23" s="42"/>
      <c r="DG23" s="42"/>
      <c r="DH23" s="42"/>
      <c r="DI23" s="42"/>
      <c r="DJ23" s="42"/>
      <c r="DK23" s="42"/>
      <c r="DL23" s="42"/>
      <c r="DM23" s="42"/>
      <c r="DN23" s="42"/>
      <c r="DO23" s="42"/>
      <c r="DP23" s="42"/>
      <c r="DQ23" s="42"/>
      <c r="DR23" s="42"/>
      <c r="DS23" s="42"/>
      <c r="DT23" s="42"/>
      <c r="DU23" s="42"/>
      <c r="DV23" s="42"/>
      <c r="DW23" s="42"/>
      <c r="DX23" s="42"/>
      <c r="DY23" s="42"/>
      <c r="DZ23" s="42"/>
      <c r="EA23" s="42"/>
      <c r="EB23" s="42"/>
      <c r="EC23" s="42"/>
      <c r="ED23" s="42"/>
      <c r="EE23" s="42"/>
      <c r="EF23" s="42"/>
      <c r="EG23" s="42"/>
      <c r="EH23" s="42"/>
      <c r="EI23" s="42"/>
      <c r="EJ23" s="42"/>
      <c r="EK23" s="42"/>
      <c r="EL23" s="42"/>
      <c r="EM23" s="42"/>
      <c r="EN23" s="42"/>
      <c r="EO23" s="42"/>
      <c r="EP23" s="42"/>
      <c r="EQ23" s="42"/>
      <c r="ER23" s="42"/>
      <c r="ES23" s="42"/>
      <c r="ET23" s="42"/>
      <c r="EU23" s="42"/>
      <c r="EV23" s="42"/>
      <c r="EW23" s="42"/>
      <c r="EX23" s="42"/>
      <c r="EY23" s="42"/>
      <c r="EZ23" s="42"/>
      <c r="FA23" s="42"/>
      <c r="FB23" s="42"/>
      <c r="FC23" s="42"/>
      <c r="FD23" s="42"/>
      <c r="FE23" s="42"/>
      <c r="FF23" s="42"/>
      <c r="FG23" s="42"/>
      <c r="FH23" s="42"/>
      <c r="FI23" s="42"/>
      <c r="FJ23" s="42"/>
      <c r="FK23" s="42"/>
      <c r="FL23" s="42"/>
      <c r="FM23" s="42"/>
      <c r="FN23" s="42"/>
      <c r="FO23" s="42"/>
      <c r="FP23" s="42"/>
      <c r="FQ23" s="42"/>
      <c r="FR23" s="42"/>
      <c r="FS23" s="42"/>
      <c r="FT23" s="42"/>
      <c r="FU23" s="42"/>
      <c r="FV23" s="42"/>
      <c r="FW23" s="42"/>
      <c r="FX23" s="42"/>
      <c r="FY23" s="42"/>
      <c r="FZ23" s="42"/>
      <c r="GA23" s="42"/>
      <c r="GB23" s="42"/>
      <c r="GC23" s="42"/>
      <c r="GD23" s="42"/>
      <c r="GE23" s="42"/>
      <c r="GF23" s="42"/>
      <c r="GG23" s="42"/>
      <c r="GH23" s="42"/>
      <c r="GI23" s="42"/>
      <c r="GJ23" s="42"/>
      <c r="GK23" s="42"/>
      <c r="GL23" s="42"/>
      <c r="GM23" s="42"/>
      <c r="GN23" s="42"/>
      <c r="GO23" s="42"/>
      <c r="GP23" s="42"/>
      <c r="GQ23" s="42"/>
      <c r="GR23" s="42"/>
      <c r="GS23" s="42"/>
      <c r="GT23" s="42"/>
      <c r="GU23" s="42"/>
      <c r="GV23" s="42"/>
      <c r="GW23" s="42"/>
      <c r="GX23" s="42"/>
      <c r="GY23" s="42"/>
      <c r="GZ23" s="42"/>
      <c r="HA23" s="42"/>
      <c r="HB23" s="42"/>
      <c r="HC23" s="42"/>
      <c r="HD23" s="42"/>
      <c r="HE23" s="42"/>
      <c r="HF23" s="42"/>
      <c r="HG23" s="42"/>
      <c r="HH23" s="42"/>
      <c r="HI23" s="42"/>
      <c r="HJ23" s="42"/>
      <c r="HK23" s="42"/>
      <c r="HL23" s="42"/>
      <c r="HM23" s="42"/>
      <c r="HN23" s="42"/>
      <c r="HO23" s="42"/>
      <c r="HP23" s="42"/>
      <c r="HQ23" s="42"/>
      <c r="HR23" s="42"/>
      <c r="HS23" s="42"/>
      <c r="HT23" s="42"/>
      <c r="HU23" s="42"/>
      <c r="HV23" s="42"/>
      <c r="HW23" s="42"/>
      <c r="HX23" s="42"/>
      <c r="HY23" s="42"/>
      <c r="HZ23" s="42"/>
      <c r="IA23" s="42"/>
      <c r="IB23" s="42"/>
      <c r="IC23" s="42"/>
      <c r="ID23" s="42"/>
      <c r="IE23" s="42"/>
      <c r="IF23" s="42"/>
      <c r="IG23" s="42"/>
      <c r="IH23" s="42"/>
      <c r="II23" s="42"/>
      <c r="IJ23" s="42"/>
      <c r="IK23" s="42"/>
      <c r="IL23" s="42"/>
      <c r="IM23" s="42"/>
      <c r="IN23" s="42"/>
      <c r="IO23" s="42"/>
      <c r="IP23" s="42"/>
      <c r="IQ23" s="42"/>
      <c r="IR23" s="42"/>
      <c r="IS23" s="42"/>
      <c r="IT23" s="42"/>
      <c r="IU23" s="42"/>
      <c r="IV23" s="42"/>
      <c r="IW23" s="42"/>
    </row>
    <row r="24" customFormat="false" ht="13.5" hidden="false" customHeight="true" outlineLevel="0" collapsed="false">
      <c r="A24" s="42"/>
      <c r="B24" s="42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42"/>
      <c r="AB24" s="42"/>
      <c r="AC24" s="42"/>
      <c r="AD24" s="42"/>
      <c r="AE24" s="42"/>
      <c r="AF24" s="42"/>
      <c r="AG24" s="42"/>
      <c r="AH24" s="42"/>
      <c r="AI24" s="42"/>
      <c r="AJ24" s="42"/>
      <c r="AK24" s="42"/>
      <c r="AL24" s="42"/>
      <c r="AM24" s="42"/>
      <c r="AN24" s="42"/>
      <c r="AO24" s="42"/>
      <c r="AP24" s="42"/>
      <c r="AQ24" s="42"/>
      <c r="AR24" s="42"/>
      <c r="AS24" s="42"/>
      <c r="AT24" s="42"/>
      <c r="AU24" s="42"/>
      <c r="AV24" s="42"/>
      <c r="AW24" s="42"/>
      <c r="AX24" s="42"/>
      <c r="AY24" s="42"/>
      <c r="AZ24" s="42"/>
      <c r="BA24" s="42"/>
      <c r="BB24" s="42"/>
      <c r="BC24" s="42"/>
      <c r="BD24" s="42"/>
      <c r="BE24" s="42"/>
      <c r="BF24" s="42"/>
      <c r="BG24" s="42"/>
      <c r="BH24" s="42"/>
      <c r="BI24" s="42"/>
      <c r="BJ24" s="42"/>
      <c r="BK24" s="42"/>
      <c r="BL24" s="42"/>
      <c r="BM24" s="42"/>
      <c r="BN24" s="42"/>
      <c r="BO24" s="42"/>
      <c r="BP24" s="42"/>
      <c r="BQ24" s="42"/>
      <c r="BR24" s="42"/>
      <c r="BS24" s="42"/>
      <c r="BT24" s="42"/>
      <c r="BU24" s="42"/>
      <c r="BV24" s="42"/>
      <c r="BW24" s="42"/>
      <c r="BX24" s="42"/>
      <c r="BY24" s="42"/>
      <c r="BZ24" s="42"/>
      <c r="CA24" s="42"/>
      <c r="CB24" s="42"/>
      <c r="CC24" s="42"/>
      <c r="CD24" s="42"/>
      <c r="CE24" s="42"/>
      <c r="CF24" s="42"/>
      <c r="CG24" s="42"/>
      <c r="CH24" s="42"/>
      <c r="CI24" s="42"/>
      <c r="CJ24" s="42"/>
      <c r="CK24" s="42"/>
      <c r="CL24" s="42"/>
      <c r="CM24" s="42"/>
      <c r="CN24" s="42"/>
      <c r="CO24" s="42"/>
      <c r="CP24" s="42"/>
      <c r="CQ24" s="42"/>
      <c r="CR24" s="42"/>
      <c r="CS24" s="42"/>
      <c r="CT24" s="42"/>
      <c r="CU24" s="42"/>
      <c r="CV24" s="42"/>
      <c r="CW24" s="42"/>
      <c r="CX24" s="42"/>
      <c r="CY24" s="42"/>
      <c r="CZ24" s="42"/>
      <c r="DA24" s="42"/>
      <c r="DB24" s="42"/>
      <c r="DC24" s="42"/>
      <c r="DD24" s="42"/>
      <c r="DE24" s="42"/>
      <c r="DF24" s="42"/>
      <c r="DG24" s="42"/>
      <c r="DH24" s="42"/>
      <c r="DI24" s="42"/>
      <c r="DJ24" s="42"/>
      <c r="DK24" s="42"/>
      <c r="DL24" s="42"/>
      <c r="DM24" s="42"/>
      <c r="DN24" s="42"/>
      <c r="DO24" s="42"/>
      <c r="DP24" s="42"/>
      <c r="DQ24" s="42"/>
      <c r="DR24" s="42"/>
      <c r="DS24" s="42"/>
      <c r="DT24" s="42"/>
      <c r="DU24" s="42"/>
      <c r="DV24" s="42"/>
      <c r="DW24" s="42"/>
      <c r="DX24" s="42"/>
      <c r="DY24" s="42"/>
      <c r="DZ24" s="42"/>
      <c r="EA24" s="42"/>
      <c r="EB24" s="42"/>
      <c r="EC24" s="42"/>
      <c r="ED24" s="42"/>
      <c r="EE24" s="42"/>
      <c r="EF24" s="42"/>
      <c r="EG24" s="42"/>
      <c r="EH24" s="42"/>
      <c r="EI24" s="42"/>
      <c r="EJ24" s="42"/>
      <c r="EK24" s="42"/>
      <c r="EL24" s="42"/>
      <c r="EM24" s="42"/>
      <c r="EN24" s="42"/>
      <c r="EO24" s="42"/>
      <c r="EP24" s="42"/>
      <c r="EQ24" s="42"/>
      <c r="ER24" s="42"/>
      <c r="ES24" s="42"/>
      <c r="ET24" s="42"/>
      <c r="EU24" s="42"/>
      <c r="EV24" s="42"/>
      <c r="EW24" s="42"/>
      <c r="EX24" s="42"/>
      <c r="EY24" s="42"/>
      <c r="EZ24" s="42"/>
      <c r="FA24" s="42"/>
      <c r="FB24" s="42"/>
      <c r="FC24" s="42"/>
      <c r="FD24" s="42"/>
      <c r="FE24" s="42"/>
      <c r="FF24" s="42"/>
      <c r="FG24" s="42"/>
      <c r="FH24" s="42"/>
      <c r="FI24" s="42"/>
      <c r="FJ24" s="42"/>
      <c r="FK24" s="42"/>
      <c r="FL24" s="42"/>
      <c r="FM24" s="42"/>
      <c r="FN24" s="42"/>
      <c r="FO24" s="42"/>
      <c r="FP24" s="42"/>
      <c r="FQ24" s="42"/>
      <c r="FR24" s="42"/>
      <c r="FS24" s="42"/>
      <c r="FT24" s="42"/>
      <c r="FU24" s="42"/>
      <c r="FV24" s="42"/>
      <c r="FW24" s="42"/>
      <c r="FX24" s="42"/>
      <c r="FY24" s="42"/>
      <c r="FZ24" s="42"/>
      <c r="GA24" s="42"/>
      <c r="GB24" s="42"/>
      <c r="GC24" s="42"/>
      <c r="GD24" s="42"/>
      <c r="GE24" s="42"/>
      <c r="GF24" s="42"/>
      <c r="GG24" s="42"/>
      <c r="GH24" s="42"/>
      <c r="GI24" s="42"/>
      <c r="GJ24" s="42"/>
      <c r="GK24" s="42"/>
      <c r="GL24" s="42"/>
      <c r="GM24" s="42"/>
      <c r="GN24" s="42"/>
      <c r="GO24" s="42"/>
      <c r="GP24" s="42"/>
      <c r="GQ24" s="42"/>
      <c r="GR24" s="42"/>
      <c r="GS24" s="42"/>
      <c r="GT24" s="42"/>
      <c r="GU24" s="42"/>
      <c r="GV24" s="42"/>
      <c r="GW24" s="42"/>
      <c r="GX24" s="42"/>
      <c r="GY24" s="42"/>
      <c r="GZ24" s="42"/>
      <c r="HA24" s="42"/>
      <c r="HB24" s="42"/>
      <c r="HC24" s="42"/>
      <c r="HD24" s="42"/>
      <c r="HE24" s="42"/>
      <c r="HF24" s="42"/>
      <c r="HG24" s="42"/>
      <c r="HH24" s="42"/>
      <c r="HI24" s="42"/>
      <c r="HJ24" s="42"/>
      <c r="HK24" s="42"/>
      <c r="HL24" s="42"/>
      <c r="HM24" s="42"/>
      <c r="HN24" s="42"/>
      <c r="HO24" s="42"/>
      <c r="HP24" s="42"/>
      <c r="HQ24" s="42"/>
      <c r="HR24" s="42"/>
      <c r="HS24" s="42"/>
      <c r="HT24" s="42"/>
      <c r="HU24" s="42"/>
      <c r="HV24" s="42"/>
      <c r="HW24" s="42"/>
      <c r="HX24" s="42"/>
      <c r="HY24" s="42"/>
      <c r="HZ24" s="42"/>
      <c r="IA24" s="42"/>
      <c r="IB24" s="42"/>
      <c r="IC24" s="42"/>
      <c r="ID24" s="42"/>
      <c r="IE24" s="42"/>
      <c r="IF24" s="42"/>
      <c r="IG24" s="42"/>
      <c r="IH24" s="42"/>
      <c r="II24" s="42"/>
      <c r="IJ24" s="42"/>
      <c r="IK24" s="42"/>
      <c r="IL24" s="42"/>
      <c r="IM24" s="42"/>
      <c r="IN24" s="42"/>
      <c r="IO24" s="42"/>
      <c r="IP24" s="42"/>
      <c r="IQ24" s="42"/>
      <c r="IR24" s="42"/>
      <c r="IS24" s="42"/>
      <c r="IT24" s="42"/>
      <c r="IU24" s="42"/>
      <c r="IV24" s="42"/>
      <c r="IW24" s="42"/>
    </row>
    <row r="25" customFormat="false" ht="13.5" hidden="false" customHeight="true" outlineLevel="0" collapsed="false">
      <c r="A25" s="42"/>
      <c r="B25" s="42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  <c r="BF25" s="42"/>
      <c r="BG25" s="42"/>
      <c r="BH25" s="42"/>
      <c r="BI25" s="42"/>
      <c r="BJ25" s="42"/>
      <c r="BK25" s="42"/>
      <c r="BL25" s="42"/>
      <c r="BM25" s="42"/>
      <c r="BN25" s="42"/>
      <c r="BO25" s="42"/>
      <c r="BP25" s="42"/>
      <c r="BQ25" s="42"/>
      <c r="BR25" s="42"/>
      <c r="BS25" s="42"/>
      <c r="BT25" s="42"/>
      <c r="BU25" s="42"/>
      <c r="BV25" s="42"/>
      <c r="BW25" s="42"/>
      <c r="BX25" s="42"/>
      <c r="BY25" s="42"/>
      <c r="BZ25" s="42"/>
      <c r="CA25" s="42"/>
      <c r="CB25" s="42"/>
      <c r="CC25" s="42"/>
      <c r="CD25" s="42"/>
      <c r="CE25" s="42"/>
      <c r="CF25" s="42"/>
      <c r="CG25" s="42"/>
      <c r="CH25" s="42"/>
      <c r="CI25" s="42"/>
      <c r="CJ25" s="42"/>
      <c r="CK25" s="42"/>
      <c r="CL25" s="42"/>
      <c r="CM25" s="42"/>
      <c r="CN25" s="42"/>
      <c r="CO25" s="42"/>
      <c r="CP25" s="42"/>
      <c r="CQ25" s="42"/>
      <c r="CR25" s="42"/>
      <c r="CS25" s="42"/>
      <c r="CT25" s="42"/>
      <c r="CU25" s="42"/>
      <c r="CV25" s="42"/>
      <c r="CW25" s="42"/>
      <c r="CX25" s="42"/>
      <c r="CY25" s="42"/>
      <c r="CZ25" s="42"/>
      <c r="DA25" s="42"/>
      <c r="DB25" s="42"/>
      <c r="DC25" s="42"/>
      <c r="DD25" s="42"/>
      <c r="DE25" s="42"/>
      <c r="DF25" s="42"/>
      <c r="DG25" s="42"/>
      <c r="DH25" s="42"/>
      <c r="DI25" s="42"/>
      <c r="DJ25" s="42"/>
      <c r="DK25" s="42"/>
      <c r="DL25" s="42"/>
      <c r="DM25" s="42"/>
      <c r="DN25" s="42"/>
      <c r="DO25" s="42"/>
      <c r="DP25" s="42"/>
      <c r="DQ25" s="42"/>
      <c r="DR25" s="42"/>
      <c r="DS25" s="42"/>
      <c r="DT25" s="42"/>
      <c r="DU25" s="42"/>
      <c r="DV25" s="42"/>
      <c r="DW25" s="42"/>
      <c r="DX25" s="42"/>
      <c r="DY25" s="42"/>
      <c r="DZ25" s="42"/>
      <c r="EA25" s="42"/>
      <c r="EB25" s="42"/>
      <c r="EC25" s="42"/>
      <c r="ED25" s="42"/>
      <c r="EE25" s="42"/>
      <c r="EF25" s="42"/>
      <c r="EG25" s="42"/>
      <c r="EH25" s="42"/>
      <c r="EI25" s="42"/>
      <c r="EJ25" s="42"/>
      <c r="EK25" s="42"/>
      <c r="EL25" s="42"/>
      <c r="EM25" s="42"/>
      <c r="EN25" s="42"/>
      <c r="EO25" s="42"/>
      <c r="EP25" s="42"/>
      <c r="EQ25" s="42"/>
      <c r="ER25" s="42"/>
      <c r="ES25" s="42"/>
      <c r="ET25" s="42"/>
      <c r="EU25" s="42"/>
      <c r="EV25" s="42"/>
      <c r="EW25" s="42"/>
      <c r="EX25" s="42"/>
      <c r="EY25" s="42"/>
      <c r="EZ25" s="42"/>
      <c r="FA25" s="42"/>
      <c r="FB25" s="42"/>
      <c r="FC25" s="42"/>
      <c r="FD25" s="42"/>
      <c r="FE25" s="42"/>
      <c r="FF25" s="42"/>
      <c r="FG25" s="42"/>
      <c r="FH25" s="42"/>
      <c r="FI25" s="42"/>
      <c r="FJ25" s="42"/>
      <c r="FK25" s="42"/>
      <c r="FL25" s="42"/>
      <c r="FM25" s="42"/>
      <c r="FN25" s="42"/>
      <c r="FO25" s="42"/>
      <c r="FP25" s="42"/>
      <c r="FQ25" s="42"/>
      <c r="FR25" s="42"/>
      <c r="FS25" s="42"/>
      <c r="FT25" s="42"/>
      <c r="FU25" s="42"/>
      <c r="FV25" s="42"/>
      <c r="FW25" s="42"/>
      <c r="FX25" s="42"/>
      <c r="FY25" s="42"/>
      <c r="FZ25" s="42"/>
      <c r="GA25" s="42"/>
      <c r="GB25" s="42"/>
      <c r="GC25" s="42"/>
      <c r="GD25" s="42"/>
      <c r="GE25" s="42"/>
      <c r="GF25" s="42"/>
      <c r="GG25" s="42"/>
      <c r="GH25" s="42"/>
      <c r="GI25" s="42"/>
      <c r="GJ25" s="42"/>
      <c r="GK25" s="42"/>
      <c r="GL25" s="42"/>
      <c r="GM25" s="42"/>
      <c r="GN25" s="42"/>
      <c r="GO25" s="42"/>
      <c r="GP25" s="42"/>
      <c r="GQ25" s="42"/>
      <c r="GR25" s="42"/>
      <c r="GS25" s="42"/>
      <c r="GT25" s="42"/>
      <c r="GU25" s="42"/>
      <c r="GV25" s="42"/>
      <c r="GW25" s="42"/>
      <c r="GX25" s="42"/>
      <c r="GY25" s="42"/>
      <c r="GZ25" s="42"/>
      <c r="HA25" s="42"/>
      <c r="HB25" s="42"/>
      <c r="HC25" s="42"/>
      <c r="HD25" s="42"/>
      <c r="HE25" s="42"/>
      <c r="HF25" s="42"/>
      <c r="HG25" s="42"/>
      <c r="HH25" s="42"/>
      <c r="HI25" s="42"/>
      <c r="HJ25" s="42"/>
      <c r="HK25" s="42"/>
      <c r="HL25" s="42"/>
      <c r="HM25" s="42"/>
      <c r="HN25" s="42"/>
      <c r="HO25" s="42"/>
      <c r="HP25" s="42"/>
      <c r="HQ25" s="42"/>
      <c r="HR25" s="42"/>
      <c r="HS25" s="42"/>
      <c r="HT25" s="42"/>
      <c r="HU25" s="42"/>
      <c r="HV25" s="42"/>
      <c r="HW25" s="42"/>
      <c r="HX25" s="42"/>
      <c r="HY25" s="42"/>
      <c r="HZ25" s="42"/>
      <c r="IA25" s="42"/>
      <c r="IB25" s="42"/>
      <c r="IC25" s="42"/>
      <c r="ID25" s="42"/>
      <c r="IE25" s="42"/>
      <c r="IF25" s="42"/>
      <c r="IG25" s="42"/>
      <c r="IH25" s="42"/>
      <c r="II25" s="42"/>
      <c r="IJ25" s="42"/>
      <c r="IK25" s="42"/>
      <c r="IL25" s="42"/>
      <c r="IM25" s="42"/>
      <c r="IN25" s="42"/>
      <c r="IO25" s="42"/>
      <c r="IP25" s="42"/>
      <c r="IQ25" s="42"/>
      <c r="IR25" s="42"/>
      <c r="IS25" s="42"/>
      <c r="IT25" s="42"/>
      <c r="IU25" s="42"/>
      <c r="IV25" s="42"/>
      <c r="IW25" s="42"/>
    </row>
    <row r="26" customFormat="false" ht="12" hidden="false" customHeight="true" outlineLevel="0" collapsed="false">
      <c r="A26" s="43" t="s">
        <v>41</v>
      </c>
      <c r="B26" s="42"/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2"/>
      <c r="AL26" s="42"/>
      <c r="AM26" s="42"/>
      <c r="AN26" s="42"/>
      <c r="AO26" s="42"/>
      <c r="AP26" s="42"/>
      <c r="AQ26" s="42"/>
      <c r="AR26" s="42"/>
      <c r="AS26" s="42"/>
      <c r="AT26" s="42"/>
      <c r="AU26" s="42"/>
      <c r="AV26" s="42"/>
      <c r="AW26" s="42"/>
      <c r="AX26" s="42"/>
      <c r="AY26" s="42"/>
      <c r="AZ26" s="42"/>
      <c r="BA26" s="42"/>
      <c r="BB26" s="42"/>
      <c r="BC26" s="42"/>
      <c r="BD26" s="42"/>
      <c r="BE26" s="42"/>
      <c r="BF26" s="42"/>
      <c r="BG26" s="42"/>
      <c r="BH26" s="42"/>
      <c r="BI26" s="42"/>
      <c r="BJ26" s="42"/>
      <c r="BK26" s="42"/>
      <c r="BL26" s="42"/>
      <c r="BM26" s="42"/>
      <c r="BN26" s="42"/>
      <c r="BO26" s="42"/>
      <c r="BP26" s="42"/>
      <c r="BQ26" s="42"/>
      <c r="BR26" s="42"/>
      <c r="BS26" s="42"/>
      <c r="BT26" s="42"/>
      <c r="BU26" s="42"/>
      <c r="BV26" s="42"/>
      <c r="BW26" s="42"/>
      <c r="BX26" s="42"/>
      <c r="BY26" s="42"/>
      <c r="BZ26" s="42"/>
      <c r="CA26" s="42"/>
      <c r="CB26" s="42"/>
      <c r="CC26" s="42"/>
      <c r="CD26" s="42"/>
      <c r="CE26" s="42"/>
      <c r="CF26" s="42"/>
      <c r="CG26" s="42"/>
      <c r="CH26" s="42"/>
      <c r="CI26" s="42"/>
      <c r="CJ26" s="42"/>
      <c r="CK26" s="42"/>
      <c r="CL26" s="42"/>
      <c r="CM26" s="42"/>
      <c r="CN26" s="42"/>
      <c r="CO26" s="42"/>
      <c r="CP26" s="42"/>
      <c r="CQ26" s="42"/>
      <c r="CR26" s="42"/>
      <c r="CS26" s="42"/>
      <c r="CT26" s="42"/>
      <c r="CU26" s="42"/>
      <c r="CV26" s="42"/>
      <c r="CW26" s="42"/>
      <c r="CX26" s="42"/>
      <c r="CY26" s="42"/>
      <c r="CZ26" s="42"/>
      <c r="DA26" s="42"/>
      <c r="DB26" s="42"/>
      <c r="DC26" s="42"/>
      <c r="DD26" s="42"/>
      <c r="DE26" s="42"/>
      <c r="DF26" s="42"/>
      <c r="DG26" s="42"/>
      <c r="DH26" s="42"/>
      <c r="DI26" s="42"/>
      <c r="DJ26" s="42"/>
      <c r="DK26" s="42"/>
      <c r="DL26" s="42"/>
      <c r="DM26" s="42"/>
      <c r="DN26" s="42"/>
      <c r="DO26" s="42"/>
      <c r="DP26" s="42"/>
      <c r="DQ26" s="42"/>
      <c r="DR26" s="42"/>
      <c r="DS26" s="42"/>
      <c r="DT26" s="42"/>
      <c r="DU26" s="42"/>
      <c r="DV26" s="42"/>
      <c r="DW26" s="42"/>
      <c r="DX26" s="42"/>
      <c r="DY26" s="42"/>
      <c r="DZ26" s="42"/>
      <c r="EA26" s="42"/>
      <c r="EB26" s="42"/>
      <c r="EC26" s="42"/>
      <c r="ED26" s="42"/>
      <c r="EE26" s="42"/>
      <c r="EF26" s="42"/>
      <c r="EG26" s="42"/>
      <c r="EH26" s="42"/>
      <c r="EI26" s="42"/>
      <c r="EJ26" s="42"/>
      <c r="EK26" s="42"/>
      <c r="EL26" s="42"/>
      <c r="EM26" s="42"/>
      <c r="EN26" s="42"/>
      <c r="EO26" s="42"/>
      <c r="EP26" s="42"/>
      <c r="EQ26" s="42"/>
      <c r="ER26" s="42"/>
      <c r="ES26" s="42"/>
      <c r="ET26" s="42"/>
      <c r="EU26" s="42"/>
      <c r="EV26" s="42"/>
      <c r="EW26" s="42"/>
      <c r="EX26" s="42"/>
      <c r="EY26" s="42"/>
      <c r="EZ26" s="42"/>
      <c r="FA26" s="42"/>
      <c r="FB26" s="42"/>
      <c r="FC26" s="42"/>
      <c r="FD26" s="42"/>
      <c r="FE26" s="42"/>
      <c r="FF26" s="42"/>
      <c r="FG26" s="42"/>
      <c r="FH26" s="42"/>
      <c r="FI26" s="42"/>
      <c r="FJ26" s="42"/>
      <c r="FK26" s="42"/>
      <c r="FL26" s="42"/>
      <c r="FM26" s="42"/>
      <c r="FN26" s="42"/>
      <c r="FO26" s="42"/>
      <c r="FP26" s="42"/>
      <c r="FQ26" s="42"/>
      <c r="FR26" s="42"/>
      <c r="FS26" s="42"/>
      <c r="FT26" s="42"/>
      <c r="FU26" s="42"/>
      <c r="FV26" s="42"/>
      <c r="FW26" s="42"/>
      <c r="FX26" s="42"/>
      <c r="FY26" s="42"/>
      <c r="FZ26" s="42"/>
      <c r="GA26" s="42"/>
      <c r="GB26" s="42"/>
      <c r="GC26" s="42"/>
      <c r="GD26" s="42"/>
      <c r="GE26" s="42"/>
      <c r="GF26" s="42"/>
      <c r="GG26" s="42"/>
      <c r="GH26" s="42"/>
      <c r="GI26" s="42"/>
      <c r="GJ26" s="42"/>
      <c r="GK26" s="42"/>
      <c r="GL26" s="42"/>
      <c r="GM26" s="42"/>
      <c r="GN26" s="42"/>
      <c r="GO26" s="42"/>
      <c r="GP26" s="42"/>
      <c r="GQ26" s="42"/>
      <c r="GR26" s="42"/>
      <c r="GS26" s="42"/>
      <c r="GT26" s="42"/>
      <c r="GU26" s="42"/>
      <c r="GV26" s="42"/>
      <c r="GW26" s="42"/>
      <c r="GX26" s="42"/>
      <c r="GY26" s="42"/>
      <c r="GZ26" s="42"/>
      <c r="HA26" s="42"/>
      <c r="HB26" s="42"/>
      <c r="HC26" s="42"/>
      <c r="HD26" s="42"/>
      <c r="HE26" s="42"/>
      <c r="HF26" s="42"/>
      <c r="HG26" s="42"/>
      <c r="HH26" s="42"/>
      <c r="HI26" s="42"/>
      <c r="HJ26" s="42"/>
      <c r="HK26" s="42"/>
      <c r="HL26" s="42"/>
      <c r="HM26" s="42"/>
      <c r="HN26" s="42"/>
      <c r="HO26" s="42"/>
      <c r="HP26" s="42"/>
      <c r="HQ26" s="42"/>
      <c r="HR26" s="42"/>
      <c r="HS26" s="42"/>
      <c r="HT26" s="42"/>
      <c r="HU26" s="42"/>
      <c r="HV26" s="42"/>
      <c r="HW26" s="42"/>
      <c r="HX26" s="42"/>
      <c r="HY26" s="42"/>
      <c r="HZ26" s="42"/>
      <c r="IA26" s="42"/>
      <c r="IB26" s="42"/>
      <c r="IC26" s="42"/>
      <c r="ID26" s="42"/>
      <c r="IE26" s="42"/>
      <c r="IF26" s="42"/>
      <c r="IG26" s="42"/>
      <c r="IH26" s="42"/>
      <c r="II26" s="42"/>
      <c r="IJ26" s="42"/>
      <c r="IK26" s="42"/>
      <c r="IL26" s="42"/>
      <c r="IM26" s="42"/>
      <c r="IN26" s="42"/>
      <c r="IO26" s="42"/>
      <c r="IP26" s="42"/>
      <c r="IQ26" s="42"/>
      <c r="IR26" s="42"/>
      <c r="IS26" s="42"/>
      <c r="IT26" s="42"/>
      <c r="IU26" s="42"/>
      <c r="IV26" s="42"/>
      <c r="IW26" s="42"/>
    </row>
    <row r="27" customFormat="false" ht="11.25" hidden="false" customHeight="true" outlineLevel="0" collapsed="false">
      <c r="A27" s="45" t="s">
        <v>33</v>
      </c>
      <c r="B27" s="42"/>
      <c r="C27" s="46" t="n">
        <v>0</v>
      </c>
      <c r="D27" s="46" t="n">
        <v>0</v>
      </c>
      <c r="E27" s="46" t="n">
        <v>0</v>
      </c>
      <c r="F27" s="46" t="n">
        <v>0</v>
      </c>
      <c r="G27" s="46" t="n">
        <v>0</v>
      </c>
      <c r="H27" s="46" t="n">
        <v>0</v>
      </c>
      <c r="I27" s="46" t="n">
        <v>0</v>
      </c>
      <c r="J27" s="46" t="n">
        <v>0</v>
      </c>
      <c r="K27" s="46" t="n">
        <v>0</v>
      </c>
      <c r="L27" s="46" t="n">
        <v>0</v>
      </c>
      <c r="M27" s="46" t="n">
        <v>0</v>
      </c>
      <c r="N27" s="46" t="n">
        <v>0</v>
      </c>
      <c r="O27" s="46" t="n">
        <v>0</v>
      </c>
      <c r="P27" s="46" t="n">
        <v>0</v>
      </c>
      <c r="Q27" s="46" t="n">
        <v>0</v>
      </c>
      <c r="R27" s="46" t="n">
        <v>0</v>
      </c>
      <c r="S27" s="46" t="n">
        <v>0</v>
      </c>
      <c r="T27" s="46" t="n">
        <v>0</v>
      </c>
      <c r="U27" s="46" t="n">
        <v>0</v>
      </c>
      <c r="V27" s="46" t="n">
        <v>0</v>
      </c>
      <c r="W27" s="46" t="n">
        <v>0</v>
      </c>
      <c r="X27" s="46" t="n">
        <v>0</v>
      </c>
      <c r="Y27" s="46" t="n">
        <v>0</v>
      </c>
      <c r="Z27" s="46" t="n">
        <v>0</v>
      </c>
      <c r="AA27" s="42" t="n">
        <v>0</v>
      </c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2"/>
      <c r="AS27" s="42"/>
      <c r="AT27" s="42"/>
      <c r="AU27" s="42"/>
      <c r="AV27" s="42"/>
      <c r="AW27" s="42"/>
      <c r="AX27" s="42"/>
      <c r="AY27" s="42"/>
      <c r="AZ27" s="42"/>
      <c r="BA27" s="42"/>
      <c r="BB27" s="42"/>
      <c r="BC27" s="42"/>
      <c r="BD27" s="42"/>
      <c r="BE27" s="42"/>
      <c r="BF27" s="42"/>
      <c r="BG27" s="42"/>
      <c r="BH27" s="42"/>
      <c r="BI27" s="42"/>
      <c r="BJ27" s="42"/>
      <c r="BK27" s="42"/>
      <c r="BL27" s="42"/>
      <c r="BM27" s="42"/>
      <c r="BN27" s="42"/>
      <c r="BO27" s="42"/>
      <c r="BP27" s="42"/>
      <c r="BQ27" s="42"/>
      <c r="BR27" s="42"/>
      <c r="BS27" s="42"/>
      <c r="BT27" s="42"/>
      <c r="BU27" s="42"/>
      <c r="BV27" s="42"/>
      <c r="BW27" s="42"/>
      <c r="BX27" s="42"/>
      <c r="BY27" s="42"/>
      <c r="BZ27" s="42"/>
      <c r="CA27" s="42"/>
      <c r="CB27" s="42"/>
      <c r="CC27" s="42"/>
      <c r="CD27" s="42"/>
      <c r="CE27" s="42"/>
      <c r="CF27" s="42"/>
      <c r="CG27" s="42"/>
      <c r="CH27" s="42"/>
      <c r="CI27" s="42"/>
      <c r="CJ27" s="42"/>
      <c r="CK27" s="42"/>
      <c r="CL27" s="42"/>
      <c r="CM27" s="42"/>
      <c r="CN27" s="42"/>
      <c r="CO27" s="42"/>
      <c r="CP27" s="42"/>
      <c r="CQ27" s="42"/>
      <c r="CR27" s="42"/>
      <c r="CS27" s="42"/>
      <c r="CT27" s="42"/>
      <c r="CU27" s="42"/>
      <c r="CV27" s="42"/>
      <c r="CW27" s="42"/>
      <c r="CX27" s="42"/>
      <c r="CY27" s="42"/>
      <c r="CZ27" s="42"/>
      <c r="DA27" s="42"/>
      <c r="DB27" s="42"/>
      <c r="DC27" s="42"/>
      <c r="DD27" s="42"/>
      <c r="DE27" s="42"/>
      <c r="DF27" s="42"/>
      <c r="DG27" s="42"/>
      <c r="DH27" s="42"/>
      <c r="DI27" s="42"/>
      <c r="DJ27" s="42"/>
      <c r="DK27" s="42"/>
      <c r="DL27" s="42"/>
      <c r="DM27" s="42"/>
      <c r="DN27" s="42"/>
      <c r="DO27" s="42"/>
      <c r="DP27" s="42"/>
      <c r="DQ27" s="42"/>
      <c r="DR27" s="42"/>
      <c r="DS27" s="42"/>
      <c r="DT27" s="42"/>
      <c r="DU27" s="42"/>
      <c r="DV27" s="42"/>
      <c r="DW27" s="42"/>
      <c r="DX27" s="42"/>
      <c r="DY27" s="42"/>
      <c r="DZ27" s="42"/>
      <c r="EA27" s="42"/>
      <c r="EB27" s="42"/>
      <c r="EC27" s="42"/>
      <c r="ED27" s="42"/>
      <c r="EE27" s="42"/>
      <c r="EF27" s="42"/>
      <c r="EG27" s="42"/>
      <c r="EH27" s="42"/>
      <c r="EI27" s="42"/>
      <c r="EJ27" s="42"/>
      <c r="EK27" s="42"/>
      <c r="EL27" s="42"/>
      <c r="EM27" s="42"/>
      <c r="EN27" s="42"/>
      <c r="EO27" s="42"/>
      <c r="EP27" s="42"/>
      <c r="EQ27" s="42"/>
      <c r="ER27" s="42"/>
      <c r="ES27" s="42"/>
      <c r="ET27" s="42"/>
      <c r="EU27" s="42"/>
      <c r="EV27" s="42"/>
      <c r="EW27" s="42"/>
      <c r="EX27" s="42"/>
      <c r="EY27" s="42"/>
      <c r="EZ27" s="42"/>
      <c r="FA27" s="42"/>
      <c r="FB27" s="42"/>
      <c r="FC27" s="42"/>
      <c r="FD27" s="42"/>
      <c r="FE27" s="42"/>
      <c r="FF27" s="42"/>
      <c r="FG27" s="42"/>
      <c r="FH27" s="42"/>
      <c r="FI27" s="42"/>
      <c r="FJ27" s="42"/>
      <c r="FK27" s="42"/>
      <c r="FL27" s="42"/>
      <c r="FM27" s="42"/>
      <c r="FN27" s="42"/>
      <c r="FO27" s="42"/>
      <c r="FP27" s="42"/>
      <c r="FQ27" s="42"/>
      <c r="FR27" s="42"/>
      <c r="FS27" s="42"/>
      <c r="FT27" s="42"/>
      <c r="FU27" s="42"/>
      <c r="FV27" s="42"/>
      <c r="FW27" s="42"/>
      <c r="FX27" s="42"/>
      <c r="FY27" s="42"/>
      <c r="FZ27" s="42"/>
      <c r="GA27" s="42"/>
      <c r="GB27" s="42"/>
      <c r="GC27" s="42"/>
      <c r="GD27" s="42"/>
      <c r="GE27" s="42"/>
      <c r="GF27" s="42"/>
      <c r="GG27" s="42"/>
      <c r="GH27" s="42"/>
      <c r="GI27" s="42"/>
      <c r="GJ27" s="42"/>
      <c r="GK27" s="42"/>
      <c r="GL27" s="42"/>
      <c r="GM27" s="42"/>
      <c r="GN27" s="42"/>
      <c r="GO27" s="42"/>
      <c r="GP27" s="42"/>
      <c r="GQ27" s="42"/>
      <c r="GR27" s="42"/>
      <c r="GS27" s="42"/>
      <c r="GT27" s="42"/>
      <c r="GU27" s="42"/>
      <c r="GV27" s="42"/>
      <c r="GW27" s="42"/>
      <c r="GX27" s="42"/>
      <c r="GY27" s="42"/>
      <c r="GZ27" s="42"/>
      <c r="HA27" s="42"/>
      <c r="HB27" s="42"/>
      <c r="HC27" s="42"/>
      <c r="HD27" s="42"/>
      <c r="HE27" s="42"/>
      <c r="HF27" s="42"/>
      <c r="HG27" s="42"/>
      <c r="HH27" s="42"/>
      <c r="HI27" s="42"/>
      <c r="HJ27" s="42"/>
      <c r="HK27" s="42"/>
      <c r="HL27" s="42"/>
      <c r="HM27" s="42"/>
      <c r="HN27" s="42"/>
      <c r="HO27" s="42"/>
      <c r="HP27" s="42"/>
      <c r="HQ27" s="42"/>
      <c r="HR27" s="42"/>
      <c r="HS27" s="42"/>
      <c r="HT27" s="42"/>
      <c r="HU27" s="42"/>
      <c r="HV27" s="42"/>
      <c r="HW27" s="42"/>
      <c r="HX27" s="42"/>
      <c r="HY27" s="42"/>
      <c r="HZ27" s="42"/>
      <c r="IA27" s="42"/>
      <c r="IB27" s="42"/>
      <c r="IC27" s="42"/>
      <c r="ID27" s="42"/>
      <c r="IE27" s="42"/>
      <c r="IF27" s="42"/>
      <c r="IG27" s="42"/>
      <c r="IH27" s="42"/>
      <c r="II27" s="42"/>
      <c r="IJ27" s="42"/>
      <c r="IK27" s="42"/>
      <c r="IL27" s="42"/>
      <c r="IM27" s="42"/>
      <c r="IN27" s="42"/>
      <c r="IO27" s="42"/>
      <c r="IP27" s="42"/>
      <c r="IQ27" s="42"/>
      <c r="IR27" s="42"/>
      <c r="IS27" s="42"/>
      <c r="IT27" s="42"/>
      <c r="IU27" s="42"/>
      <c r="IV27" s="42"/>
      <c r="IW27" s="42"/>
    </row>
    <row r="28" customFormat="false" ht="11.25" hidden="false" customHeight="true" outlineLevel="0" collapsed="false">
      <c r="A28" s="45" t="s">
        <v>34</v>
      </c>
      <c r="B28" s="42"/>
      <c r="C28" s="46" t="n">
        <v>0</v>
      </c>
      <c r="D28" s="46" t="n">
        <v>0</v>
      </c>
      <c r="E28" s="46" t="n">
        <v>0</v>
      </c>
      <c r="F28" s="46" t="n">
        <v>0</v>
      </c>
      <c r="G28" s="46" t="n">
        <v>0</v>
      </c>
      <c r="H28" s="46" t="n">
        <v>0</v>
      </c>
      <c r="I28" s="46" t="n">
        <v>0</v>
      </c>
      <c r="J28" s="46" t="n">
        <v>0</v>
      </c>
      <c r="K28" s="46" t="n">
        <v>0</v>
      </c>
      <c r="L28" s="46" t="n">
        <v>0</v>
      </c>
      <c r="M28" s="46" t="n">
        <v>0</v>
      </c>
      <c r="N28" s="46" t="n">
        <v>0</v>
      </c>
      <c r="O28" s="46" t="n">
        <v>0</v>
      </c>
      <c r="P28" s="46" t="n">
        <v>0</v>
      </c>
      <c r="Q28" s="46" t="n">
        <v>0</v>
      </c>
      <c r="R28" s="46" t="n">
        <v>0</v>
      </c>
      <c r="S28" s="46" t="n">
        <v>0</v>
      </c>
      <c r="T28" s="46" t="n">
        <v>0</v>
      </c>
      <c r="U28" s="46" t="n">
        <v>0</v>
      </c>
      <c r="V28" s="46" t="n">
        <v>0</v>
      </c>
      <c r="W28" s="46" t="n">
        <v>0</v>
      </c>
      <c r="X28" s="46" t="n">
        <v>0</v>
      </c>
      <c r="Y28" s="46" t="n">
        <v>0</v>
      </c>
      <c r="Z28" s="46" t="n">
        <v>0</v>
      </c>
      <c r="AA28" s="42" t="n">
        <v>0</v>
      </c>
      <c r="AB28" s="42"/>
      <c r="AC28" s="42"/>
      <c r="AD28" s="42"/>
      <c r="AE28" s="42"/>
      <c r="AF28" s="42"/>
      <c r="AG28" s="42"/>
      <c r="AH28" s="42"/>
      <c r="AI28" s="42"/>
      <c r="AJ28" s="42"/>
      <c r="AK28" s="42"/>
      <c r="AL28" s="42"/>
      <c r="AM28" s="42"/>
      <c r="AN28" s="42"/>
      <c r="AO28" s="42"/>
      <c r="AP28" s="42"/>
      <c r="AQ28" s="42"/>
      <c r="AR28" s="42"/>
      <c r="AS28" s="42"/>
      <c r="AT28" s="42"/>
      <c r="AU28" s="42"/>
      <c r="AV28" s="42"/>
      <c r="AW28" s="42"/>
      <c r="AX28" s="42"/>
      <c r="AY28" s="42"/>
      <c r="AZ28" s="42"/>
      <c r="BA28" s="42"/>
      <c r="BB28" s="42"/>
      <c r="BC28" s="42"/>
      <c r="BD28" s="42"/>
      <c r="BE28" s="42"/>
      <c r="BF28" s="42"/>
      <c r="BG28" s="42"/>
      <c r="BH28" s="42"/>
      <c r="BI28" s="42"/>
      <c r="BJ28" s="42"/>
      <c r="BK28" s="42"/>
      <c r="BL28" s="42"/>
      <c r="BM28" s="42"/>
      <c r="BN28" s="42"/>
      <c r="BO28" s="42"/>
      <c r="BP28" s="42"/>
      <c r="BQ28" s="42"/>
      <c r="BR28" s="42"/>
      <c r="BS28" s="42"/>
      <c r="BT28" s="42"/>
      <c r="BU28" s="42"/>
      <c r="BV28" s="42"/>
      <c r="BW28" s="42"/>
      <c r="BX28" s="42"/>
      <c r="BY28" s="42"/>
      <c r="BZ28" s="42"/>
      <c r="CA28" s="42"/>
      <c r="CB28" s="42"/>
      <c r="CC28" s="42"/>
      <c r="CD28" s="42"/>
      <c r="CE28" s="42"/>
      <c r="CF28" s="42"/>
      <c r="CG28" s="42"/>
      <c r="CH28" s="42"/>
      <c r="CI28" s="42"/>
      <c r="CJ28" s="42"/>
      <c r="CK28" s="42"/>
      <c r="CL28" s="42"/>
      <c r="CM28" s="42"/>
      <c r="CN28" s="42"/>
      <c r="CO28" s="42"/>
      <c r="CP28" s="42"/>
      <c r="CQ28" s="42"/>
      <c r="CR28" s="42"/>
      <c r="CS28" s="42"/>
      <c r="CT28" s="42"/>
      <c r="CU28" s="42"/>
      <c r="CV28" s="42"/>
      <c r="CW28" s="42"/>
      <c r="CX28" s="42"/>
      <c r="CY28" s="42"/>
      <c r="CZ28" s="42"/>
      <c r="DA28" s="42"/>
      <c r="DB28" s="42"/>
      <c r="DC28" s="42"/>
      <c r="DD28" s="42"/>
      <c r="DE28" s="42"/>
      <c r="DF28" s="42"/>
      <c r="DG28" s="42"/>
      <c r="DH28" s="42"/>
      <c r="DI28" s="42"/>
      <c r="DJ28" s="42"/>
      <c r="DK28" s="42"/>
      <c r="DL28" s="42"/>
      <c r="DM28" s="42"/>
      <c r="DN28" s="42"/>
      <c r="DO28" s="42"/>
      <c r="DP28" s="42"/>
      <c r="DQ28" s="42"/>
      <c r="DR28" s="42"/>
      <c r="DS28" s="42"/>
      <c r="DT28" s="42"/>
      <c r="DU28" s="42"/>
      <c r="DV28" s="42"/>
      <c r="DW28" s="42"/>
      <c r="DX28" s="42"/>
      <c r="DY28" s="42"/>
      <c r="DZ28" s="42"/>
      <c r="EA28" s="42"/>
      <c r="EB28" s="42"/>
      <c r="EC28" s="42"/>
      <c r="ED28" s="42"/>
      <c r="EE28" s="42"/>
      <c r="EF28" s="42"/>
      <c r="EG28" s="42"/>
      <c r="EH28" s="42"/>
      <c r="EI28" s="42"/>
      <c r="EJ28" s="42"/>
      <c r="EK28" s="42"/>
      <c r="EL28" s="42"/>
      <c r="EM28" s="42"/>
      <c r="EN28" s="42"/>
      <c r="EO28" s="42"/>
      <c r="EP28" s="42"/>
      <c r="EQ28" s="42"/>
      <c r="ER28" s="42"/>
      <c r="ES28" s="42"/>
      <c r="ET28" s="42"/>
      <c r="EU28" s="42"/>
      <c r="EV28" s="42"/>
      <c r="EW28" s="42"/>
      <c r="EX28" s="42"/>
      <c r="EY28" s="42"/>
      <c r="EZ28" s="42"/>
      <c r="FA28" s="42"/>
      <c r="FB28" s="42"/>
      <c r="FC28" s="42"/>
      <c r="FD28" s="42"/>
      <c r="FE28" s="42"/>
      <c r="FF28" s="42"/>
      <c r="FG28" s="42"/>
      <c r="FH28" s="42"/>
      <c r="FI28" s="42"/>
      <c r="FJ28" s="42"/>
      <c r="FK28" s="42"/>
      <c r="FL28" s="42"/>
      <c r="FM28" s="42"/>
      <c r="FN28" s="42"/>
      <c r="FO28" s="42"/>
      <c r="FP28" s="42"/>
      <c r="FQ28" s="42"/>
      <c r="FR28" s="42"/>
      <c r="FS28" s="42"/>
      <c r="FT28" s="42"/>
      <c r="FU28" s="42"/>
      <c r="FV28" s="42"/>
      <c r="FW28" s="42"/>
      <c r="FX28" s="42"/>
      <c r="FY28" s="42"/>
      <c r="FZ28" s="42"/>
      <c r="GA28" s="42"/>
      <c r="GB28" s="42"/>
      <c r="GC28" s="42"/>
      <c r="GD28" s="42"/>
      <c r="GE28" s="42"/>
      <c r="GF28" s="42"/>
      <c r="GG28" s="42"/>
      <c r="GH28" s="42"/>
      <c r="GI28" s="42"/>
      <c r="GJ28" s="42"/>
      <c r="GK28" s="42"/>
      <c r="GL28" s="42"/>
      <c r="GM28" s="42"/>
      <c r="GN28" s="42"/>
      <c r="GO28" s="42"/>
      <c r="GP28" s="42"/>
      <c r="GQ28" s="42"/>
      <c r="GR28" s="42"/>
      <c r="GS28" s="42"/>
      <c r="GT28" s="42"/>
      <c r="GU28" s="42"/>
      <c r="GV28" s="42"/>
      <c r="GW28" s="42"/>
      <c r="GX28" s="42"/>
      <c r="GY28" s="42"/>
      <c r="GZ28" s="42"/>
      <c r="HA28" s="42"/>
      <c r="HB28" s="42"/>
      <c r="HC28" s="42"/>
      <c r="HD28" s="42"/>
      <c r="HE28" s="42"/>
      <c r="HF28" s="42"/>
      <c r="HG28" s="42"/>
      <c r="HH28" s="42"/>
      <c r="HI28" s="42"/>
      <c r="HJ28" s="42"/>
      <c r="HK28" s="42"/>
      <c r="HL28" s="42"/>
      <c r="HM28" s="42"/>
      <c r="HN28" s="42"/>
      <c r="HO28" s="42"/>
      <c r="HP28" s="42"/>
      <c r="HQ28" s="42"/>
      <c r="HR28" s="42"/>
      <c r="HS28" s="42"/>
      <c r="HT28" s="42"/>
      <c r="HU28" s="42"/>
      <c r="HV28" s="42"/>
      <c r="HW28" s="42"/>
      <c r="HX28" s="42"/>
      <c r="HY28" s="42"/>
      <c r="HZ28" s="42"/>
      <c r="IA28" s="42"/>
      <c r="IB28" s="42"/>
      <c r="IC28" s="42"/>
      <c r="ID28" s="42"/>
      <c r="IE28" s="42"/>
      <c r="IF28" s="42"/>
      <c r="IG28" s="42"/>
      <c r="IH28" s="42"/>
      <c r="II28" s="42"/>
      <c r="IJ28" s="42"/>
      <c r="IK28" s="42"/>
      <c r="IL28" s="42"/>
      <c r="IM28" s="42"/>
      <c r="IN28" s="42"/>
      <c r="IO28" s="42"/>
      <c r="IP28" s="42"/>
      <c r="IQ28" s="42"/>
      <c r="IR28" s="42"/>
      <c r="IS28" s="42"/>
      <c r="IT28" s="42"/>
      <c r="IU28" s="42"/>
      <c r="IV28" s="42"/>
      <c r="IW28" s="42"/>
    </row>
    <row r="29" customFormat="false" ht="11.25" hidden="false" customHeight="true" outlineLevel="0" collapsed="false">
      <c r="A29" s="45" t="s">
        <v>35</v>
      </c>
      <c r="B29" s="42"/>
      <c r="C29" s="46" t="n">
        <v>0</v>
      </c>
      <c r="D29" s="46" t="n">
        <v>0</v>
      </c>
      <c r="E29" s="46" t="n">
        <v>0</v>
      </c>
      <c r="F29" s="46" t="n">
        <v>0</v>
      </c>
      <c r="G29" s="46" t="n">
        <v>0</v>
      </c>
      <c r="H29" s="46" t="n">
        <v>0</v>
      </c>
      <c r="I29" s="46" t="n">
        <v>0</v>
      </c>
      <c r="J29" s="46" t="n">
        <v>0</v>
      </c>
      <c r="K29" s="46" t="n">
        <v>0</v>
      </c>
      <c r="L29" s="46" t="n">
        <v>0</v>
      </c>
      <c r="M29" s="46" t="n">
        <v>0</v>
      </c>
      <c r="N29" s="46" t="n">
        <v>0</v>
      </c>
      <c r="O29" s="46" t="n">
        <v>0</v>
      </c>
      <c r="P29" s="46" t="n">
        <v>0</v>
      </c>
      <c r="Q29" s="46" t="n">
        <v>0</v>
      </c>
      <c r="R29" s="46" t="n">
        <v>0</v>
      </c>
      <c r="S29" s="46" t="n">
        <v>0</v>
      </c>
      <c r="T29" s="46" t="n">
        <v>0</v>
      </c>
      <c r="U29" s="46" t="n">
        <v>0</v>
      </c>
      <c r="V29" s="46" t="n">
        <v>0</v>
      </c>
      <c r="W29" s="46" t="n">
        <v>0</v>
      </c>
      <c r="X29" s="46" t="n">
        <v>0</v>
      </c>
      <c r="Y29" s="46" t="n">
        <v>0</v>
      </c>
      <c r="Z29" s="46" t="n">
        <v>0</v>
      </c>
      <c r="AA29" s="42" t="n">
        <v>0</v>
      </c>
      <c r="AB29" s="42"/>
      <c r="AC29" s="42"/>
      <c r="AD29" s="42"/>
      <c r="AE29" s="42"/>
      <c r="AF29" s="42"/>
      <c r="AG29" s="42"/>
      <c r="AH29" s="42"/>
      <c r="AI29" s="42"/>
      <c r="AJ29" s="42"/>
      <c r="AK29" s="42"/>
      <c r="AL29" s="42"/>
      <c r="AM29" s="42"/>
      <c r="AN29" s="42"/>
      <c r="AO29" s="42"/>
      <c r="AP29" s="42"/>
      <c r="AQ29" s="42"/>
      <c r="AR29" s="42"/>
      <c r="AS29" s="42"/>
      <c r="AT29" s="42"/>
      <c r="AU29" s="42"/>
      <c r="AV29" s="42"/>
      <c r="AW29" s="42"/>
      <c r="AX29" s="42"/>
      <c r="AY29" s="42"/>
      <c r="AZ29" s="42"/>
      <c r="BA29" s="42"/>
      <c r="BB29" s="42"/>
      <c r="BC29" s="42"/>
      <c r="BD29" s="42"/>
      <c r="BE29" s="42"/>
      <c r="BF29" s="42"/>
      <c r="BG29" s="42"/>
      <c r="BH29" s="42"/>
      <c r="BI29" s="42"/>
      <c r="BJ29" s="42"/>
      <c r="BK29" s="42"/>
      <c r="BL29" s="42"/>
      <c r="BM29" s="42"/>
      <c r="BN29" s="42"/>
      <c r="BO29" s="42"/>
      <c r="BP29" s="42"/>
      <c r="BQ29" s="42"/>
      <c r="BR29" s="42"/>
      <c r="BS29" s="42"/>
      <c r="BT29" s="42"/>
      <c r="BU29" s="42"/>
      <c r="BV29" s="42"/>
      <c r="BW29" s="42"/>
      <c r="BX29" s="42"/>
      <c r="BY29" s="42"/>
      <c r="BZ29" s="42"/>
      <c r="CA29" s="42"/>
      <c r="CB29" s="42"/>
      <c r="CC29" s="42"/>
      <c r="CD29" s="42"/>
      <c r="CE29" s="42"/>
      <c r="CF29" s="42"/>
      <c r="CG29" s="42"/>
      <c r="CH29" s="42"/>
      <c r="CI29" s="42"/>
      <c r="CJ29" s="42"/>
      <c r="CK29" s="42"/>
      <c r="CL29" s="42"/>
      <c r="CM29" s="42"/>
      <c r="CN29" s="42"/>
      <c r="CO29" s="42"/>
      <c r="CP29" s="42"/>
      <c r="CQ29" s="42"/>
      <c r="CR29" s="42"/>
      <c r="CS29" s="42"/>
      <c r="CT29" s="42"/>
      <c r="CU29" s="42"/>
      <c r="CV29" s="42"/>
      <c r="CW29" s="42"/>
      <c r="CX29" s="42"/>
      <c r="CY29" s="42"/>
      <c r="CZ29" s="42"/>
      <c r="DA29" s="42"/>
      <c r="DB29" s="42"/>
      <c r="DC29" s="42"/>
      <c r="DD29" s="42"/>
      <c r="DE29" s="42"/>
      <c r="DF29" s="42"/>
      <c r="DG29" s="42"/>
      <c r="DH29" s="42"/>
      <c r="DI29" s="42"/>
      <c r="DJ29" s="42"/>
      <c r="DK29" s="42"/>
      <c r="DL29" s="42"/>
      <c r="DM29" s="42"/>
      <c r="DN29" s="42"/>
      <c r="DO29" s="42"/>
      <c r="DP29" s="42"/>
      <c r="DQ29" s="42"/>
      <c r="DR29" s="42"/>
      <c r="DS29" s="42"/>
      <c r="DT29" s="42"/>
      <c r="DU29" s="42"/>
      <c r="DV29" s="42"/>
      <c r="DW29" s="42"/>
      <c r="DX29" s="42"/>
      <c r="DY29" s="42"/>
      <c r="DZ29" s="42"/>
      <c r="EA29" s="42"/>
      <c r="EB29" s="42"/>
      <c r="EC29" s="42"/>
      <c r="ED29" s="42"/>
      <c r="EE29" s="42"/>
      <c r="EF29" s="42"/>
      <c r="EG29" s="42"/>
      <c r="EH29" s="42"/>
      <c r="EI29" s="42"/>
      <c r="EJ29" s="42"/>
      <c r="EK29" s="42"/>
      <c r="EL29" s="42"/>
      <c r="EM29" s="42"/>
      <c r="EN29" s="42"/>
      <c r="EO29" s="42"/>
      <c r="EP29" s="42"/>
      <c r="EQ29" s="42"/>
      <c r="ER29" s="42"/>
      <c r="ES29" s="42"/>
      <c r="ET29" s="42"/>
      <c r="EU29" s="42"/>
      <c r="EV29" s="42"/>
      <c r="EW29" s="42"/>
      <c r="EX29" s="42"/>
      <c r="EY29" s="42"/>
      <c r="EZ29" s="42"/>
      <c r="FA29" s="42"/>
      <c r="FB29" s="42"/>
      <c r="FC29" s="42"/>
      <c r="FD29" s="42"/>
      <c r="FE29" s="42"/>
      <c r="FF29" s="42"/>
      <c r="FG29" s="42"/>
      <c r="FH29" s="42"/>
      <c r="FI29" s="42"/>
      <c r="FJ29" s="42"/>
      <c r="FK29" s="42"/>
      <c r="FL29" s="42"/>
      <c r="FM29" s="42"/>
      <c r="FN29" s="42"/>
      <c r="FO29" s="42"/>
      <c r="FP29" s="42"/>
      <c r="FQ29" s="42"/>
      <c r="FR29" s="42"/>
      <c r="FS29" s="42"/>
      <c r="FT29" s="42"/>
      <c r="FU29" s="42"/>
      <c r="FV29" s="42"/>
      <c r="FW29" s="42"/>
      <c r="FX29" s="42"/>
      <c r="FY29" s="42"/>
      <c r="FZ29" s="42"/>
      <c r="GA29" s="42"/>
      <c r="GB29" s="42"/>
      <c r="GC29" s="42"/>
      <c r="GD29" s="42"/>
      <c r="GE29" s="42"/>
      <c r="GF29" s="42"/>
      <c r="GG29" s="42"/>
      <c r="GH29" s="42"/>
      <c r="GI29" s="42"/>
      <c r="GJ29" s="42"/>
      <c r="GK29" s="42"/>
      <c r="GL29" s="42"/>
      <c r="GM29" s="42"/>
      <c r="GN29" s="42"/>
      <c r="GO29" s="42"/>
      <c r="GP29" s="42"/>
      <c r="GQ29" s="42"/>
      <c r="GR29" s="42"/>
      <c r="GS29" s="42"/>
      <c r="GT29" s="42"/>
      <c r="GU29" s="42"/>
      <c r="GV29" s="42"/>
      <c r="GW29" s="42"/>
      <c r="GX29" s="42"/>
      <c r="GY29" s="42"/>
      <c r="GZ29" s="42"/>
      <c r="HA29" s="42"/>
      <c r="HB29" s="42"/>
      <c r="HC29" s="42"/>
      <c r="HD29" s="42"/>
      <c r="HE29" s="42"/>
      <c r="HF29" s="42"/>
      <c r="HG29" s="42"/>
      <c r="HH29" s="42"/>
      <c r="HI29" s="42"/>
      <c r="HJ29" s="42"/>
      <c r="HK29" s="42"/>
      <c r="HL29" s="42"/>
      <c r="HM29" s="42"/>
      <c r="HN29" s="42"/>
      <c r="HO29" s="42"/>
      <c r="HP29" s="42"/>
      <c r="HQ29" s="42"/>
      <c r="HR29" s="42"/>
      <c r="HS29" s="42"/>
      <c r="HT29" s="42"/>
      <c r="HU29" s="42"/>
      <c r="HV29" s="42"/>
      <c r="HW29" s="42"/>
      <c r="HX29" s="42"/>
      <c r="HY29" s="42"/>
      <c r="HZ29" s="42"/>
      <c r="IA29" s="42"/>
      <c r="IB29" s="42"/>
      <c r="IC29" s="42"/>
      <c r="ID29" s="42"/>
      <c r="IE29" s="42"/>
      <c r="IF29" s="42"/>
      <c r="IG29" s="42"/>
      <c r="IH29" s="42"/>
      <c r="II29" s="42"/>
      <c r="IJ29" s="42"/>
      <c r="IK29" s="42"/>
      <c r="IL29" s="42"/>
      <c r="IM29" s="42"/>
      <c r="IN29" s="42"/>
      <c r="IO29" s="42"/>
      <c r="IP29" s="42"/>
      <c r="IQ29" s="42"/>
      <c r="IR29" s="42"/>
      <c r="IS29" s="42"/>
      <c r="IT29" s="42"/>
      <c r="IU29" s="42"/>
      <c r="IV29" s="42"/>
      <c r="IW29" s="42"/>
    </row>
    <row r="30" customFormat="false" ht="11.25" hidden="false" customHeight="true" outlineLevel="0" collapsed="false">
      <c r="A30" s="45" t="s">
        <v>36</v>
      </c>
      <c r="B30" s="42"/>
      <c r="C30" s="46" t="n">
        <v>0</v>
      </c>
      <c r="D30" s="46" t="n">
        <v>0</v>
      </c>
      <c r="E30" s="46" t="n">
        <v>0</v>
      </c>
      <c r="F30" s="46" t="n">
        <v>0</v>
      </c>
      <c r="G30" s="46" t="n">
        <v>0</v>
      </c>
      <c r="H30" s="46" t="n">
        <v>0</v>
      </c>
      <c r="I30" s="46" t="n">
        <v>0</v>
      </c>
      <c r="J30" s="46" t="n">
        <v>0</v>
      </c>
      <c r="K30" s="46" t="n">
        <v>0</v>
      </c>
      <c r="L30" s="46" t="n">
        <v>0</v>
      </c>
      <c r="M30" s="46" t="n">
        <v>0</v>
      </c>
      <c r="N30" s="46" t="n">
        <v>0</v>
      </c>
      <c r="O30" s="46" t="n">
        <v>0</v>
      </c>
      <c r="P30" s="46" t="n">
        <v>0</v>
      </c>
      <c r="Q30" s="46" t="n">
        <v>0</v>
      </c>
      <c r="R30" s="46" t="n">
        <v>0</v>
      </c>
      <c r="S30" s="46" t="n">
        <v>0</v>
      </c>
      <c r="T30" s="46" t="n">
        <v>0</v>
      </c>
      <c r="U30" s="46" t="n">
        <v>0</v>
      </c>
      <c r="V30" s="46" t="n">
        <v>0</v>
      </c>
      <c r="W30" s="46" t="n">
        <v>0</v>
      </c>
      <c r="X30" s="46" t="n">
        <v>0</v>
      </c>
      <c r="Y30" s="46" t="n">
        <v>0</v>
      </c>
      <c r="Z30" s="46" t="n">
        <v>0</v>
      </c>
      <c r="AA30" s="42" t="n">
        <v>0</v>
      </c>
      <c r="AB30" s="42"/>
      <c r="AC30" s="42"/>
      <c r="AD30" s="42"/>
      <c r="AE30" s="42"/>
      <c r="AF30" s="42"/>
      <c r="AG30" s="42"/>
      <c r="AH30" s="42"/>
      <c r="AI30" s="42"/>
      <c r="AJ30" s="42"/>
      <c r="AK30" s="42"/>
      <c r="AL30" s="42"/>
      <c r="AM30" s="42"/>
      <c r="AN30" s="42"/>
      <c r="AO30" s="42"/>
      <c r="AP30" s="42"/>
      <c r="AQ30" s="42"/>
      <c r="AR30" s="42"/>
      <c r="AS30" s="42"/>
      <c r="AT30" s="42"/>
      <c r="AU30" s="42"/>
      <c r="AV30" s="42"/>
      <c r="AW30" s="42"/>
      <c r="AX30" s="42"/>
      <c r="AY30" s="42"/>
      <c r="AZ30" s="42"/>
      <c r="BA30" s="42"/>
      <c r="BB30" s="42"/>
      <c r="BC30" s="42"/>
      <c r="BD30" s="42"/>
      <c r="BE30" s="42"/>
      <c r="BF30" s="42"/>
      <c r="BG30" s="42"/>
      <c r="BH30" s="42"/>
      <c r="BI30" s="42"/>
      <c r="BJ30" s="42"/>
      <c r="BK30" s="42"/>
      <c r="BL30" s="42"/>
      <c r="BM30" s="42"/>
      <c r="BN30" s="42"/>
      <c r="BO30" s="42"/>
      <c r="BP30" s="42"/>
      <c r="BQ30" s="42"/>
      <c r="BR30" s="42"/>
      <c r="BS30" s="42"/>
      <c r="BT30" s="42"/>
      <c r="BU30" s="42"/>
      <c r="BV30" s="42"/>
      <c r="BW30" s="42"/>
      <c r="BX30" s="42"/>
      <c r="BY30" s="42"/>
      <c r="BZ30" s="42"/>
      <c r="CA30" s="42"/>
      <c r="CB30" s="42"/>
      <c r="CC30" s="42"/>
      <c r="CD30" s="42"/>
      <c r="CE30" s="42"/>
      <c r="CF30" s="42"/>
      <c r="CG30" s="42"/>
      <c r="CH30" s="42"/>
      <c r="CI30" s="42"/>
      <c r="CJ30" s="42"/>
      <c r="CK30" s="42"/>
      <c r="CL30" s="42"/>
      <c r="CM30" s="42"/>
      <c r="CN30" s="42"/>
      <c r="CO30" s="42"/>
      <c r="CP30" s="42"/>
      <c r="CQ30" s="42"/>
      <c r="CR30" s="42"/>
      <c r="CS30" s="42"/>
      <c r="CT30" s="42"/>
      <c r="CU30" s="42"/>
      <c r="CV30" s="42"/>
      <c r="CW30" s="42"/>
      <c r="CX30" s="42"/>
      <c r="CY30" s="42"/>
      <c r="CZ30" s="42"/>
      <c r="DA30" s="42"/>
      <c r="DB30" s="42"/>
      <c r="DC30" s="42"/>
      <c r="DD30" s="42"/>
      <c r="DE30" s="42"/>
      <c r="DF30" s="42"/>
      <c r="DG30" s="42"/>
      <c r="DH30" s="42"/>
      <c r="DI30" s="42"/>
      <c r="DJ30" s="42"/>
      <c r="DK30" s="42"/>
      <c r="DL30" s="42"/>
      <c r="DM30" s="42"/>
      <c r="DN30" s="42"/>
      <c r="DO30" s="42"/>
      <c r="DP30" s="42"/>
      <c r="DQ30" s="42"/>
      <c r="DR30" s="42"/>
      <c r="DS30" s="42"/>
      <c r="DT30" s="42"/>
      <c r="DU30" s="42"/>
      <c r="DV30" s="42"/>
      <c r="DW30" s="42"/>
      <c r="DX30" s="42"/>
      <c r="DY30" s="42"/>
      <c r="DZ30" s="42"/>
      <c r="EA30" s="42"/>
      <c r="EB30" s="42"/>
      <c r="EC30" s="42"/>
      <c r="ED30" s="42"/>
      <c r="EE30" s="42"/>
      <c r="EF30" s="42"/>
      <c r="EG30" s="42"/>
      <c r="EH30" s="42"/>
      <c r="EI30" s="42"/>
      <c r="EJ30" s="42"/>
      <c r="EK30" s="42"/>
      <c r="EL30" s="42"/>
      <c r="EM30" s="42"/>
      <c r="EN30" s="42"/>
      <c r="EO30" s="42"/>
      <c r="EP30" s="42"/>
      <c r="EQ30" s="42"/>
      <c r="ER30" s="42"/>
      <c r="ES30" s="42"/>
      <c r="ET30" s="42"/>
      <c r="EU30" s="42"/>
      <c r="EV30" s="42"/>
      <c r="EW30" s="42"/>
      <c r="EX30" s="42"/>
      <c r="EY30" s="42"/>
      <c r="EZ30" s="42"/>
      <c r="FA30" s="42"/>
      <c r="FB30" s="42"/>
      <c r="FC30" s="42"/>
      <c r="FD30" s="42"/>
      <c r="FE30" s="42"/>
      <c r="FF30" s="42"/>
      <c r="FG30" s="42"/>
      <c r="FH30" s="42"/>
      <c r="FI30" s="42"/>
      <c r="FJ30" s="42"/>
      <c r="FK30" s="42"/>
      <c r="FL30" s="42"/>
      <c r="FM30" s="42"/>
      <c r="FN30" s="42"/>
      <c r="FO30" s="42"/>
      <c r="FP30" s="42"/>
      <c r="FQ30" s="42"/>
      <c r="FR30" s="42"/>
      <c r="FS30" s="42"/>
      <c r="FT30" s="42"/>
      <c r="FU30" s="42"/>
      <c r="FV30" s="42"/>
      <c r="FW30" s="42"/>
      <c r="FX30" s="42"/>
      <c r="FY30" s="42"/>
      <c r="FZ30" s="42"/>
      <c r="GA30" s="42"/>
      <c r="GB30" s="42"/>
      <c r="GC30" s="42"/>
      <c r="GD30" s="42"/>
      <c r="GE30" s="42"/>
      <c r="GF30" s="42"/>
      <c r="GG30" s="42"/>
      <c r="GH30" s="42"/>
      <c r="GI30" s="42"/>
      <c r="GJ30" s="42"/>
      <c r="GK30" s="42"/>
      <c r="GL30" s="42"/>
      <c r="GM30" s="42"/>
      <c r="GN30" s="42"/>
      <c r="GO30" s="42"/>
      <c r="GP30" s="42"/>
      <c r="GQ30" s="42"/>
      <c r="GR30" s="42"/>
      <c r="GS30" s="42"/>
      <c r="GT30" s="42"/>
      <c r="GU30" s="42"/>
      <c r="GV30" s="42"/>
      <c r="GW30" s="42"/>
      <c r="GX30" s="42"/>
      <c r="GY30" s="42"/>
      <c r="GZ30" s="42"/>
      <c r="HA30" s="42"/>
      <c r="HB30" s="42"/>
      <c r="HC30" s="42"/>
      <c r="HD30" s="42"/>
      <c r="HE30" s="42"/>
      <c r="HF30" s="42"/>
      <c r="HG30" s="42"/>
      <c r="HH30" s="42"/>
      <c r="HI30" s="42"/>
      <c r="HJ30" s="42"/>
      <c r="HK30" s="42"/>
      <c r="HL30" s="42"/>
      <c r="HM30" s="42"/>
      <c r="HN30" s="42"/>
      <c r="HO30" s="42"/>
      <c r="HP30" s="42"/>
      <c r="HQ30" s="42"/>
      <c r="HR30" s="42"/>
      <c r="HS30" s="42"/>
      <c r="HT30" s="42"/>
      <c r="HU30" s="42"/>
      <c r="HV30" s="42"/>
      <c r="HW30" s="42"/>
      <c r="HX30" s="42"/>
      <c r="HY30" s="42"/>
      <c r="HZ30" s="42"/>
      <c r="IA30" s="42"/>
      <c r="IB30" s="42"/>
      <c r="IC30" s="42"/>
      <c r="ID30" s="42"/>
      <c r="IE30" s="42"/>
      <c r="IF30" s="42"/>
      <c r="IG30" s="42"/>
      <c r="IH30" s="42"/>
      <c r="II30" s="42"/>
      <c r="IJ30" s="42"/>
      <c r="IK30" s="42"/>
      <c r="IL30" s="42"/>
      <c r="IM30" s="42"/>
      <c r="IN30" s="42"/>
      <c r="IO30" s="42"/>
      <c r="IP30" s="42"/>
      <c r="IQ30" s="42"/>
      <c r="IR30" s="42"/>
      <c r="IS30" s="42"/>
      <c r="IT30" s="42"/>
      <c r="IU30" s="42"/>
      <c r="IV30" s="42"/>
      <c r="IW30" s="42"/>
    </row>
    <row r="31" customFormat="false" ht="11.25" hidden="false" customHeight="true" outlineLevel="0" collapsed="false">
      <c r="A31" s="47" t="s">
        <v>37</v>
      </c>
      <c r="B31" s="48"/>
      <c r="C31" s="49" t="n">
        <v>0</v>
      </c>
      <c r="D31" s="49" t="n">
        <v>0</v>
      </c>
      <c r="E31" s="49" t="n">
        <v>0</v>
      </c>
      <c r="F31" s="49" t="n">
        <v>0</v>
      </c>
      <c r="G31" s="49" t="n">
        <v>0</v>
      </c>
      <c r="H31" s="49" t="n">
        <v>0</v>
      </c>
      <c r="I31" s="49" t="n">
        <v>0</v>
      </c>
      <c r="J31" s="49" t="n">
        <v>0</v>
      </c>
      <c r="K31" s="49" t="n">
        <v>0</v>
      </c>
      <c r="L31" s="49" t="n">
        <v>0</v>
      </c>
      <c r="M31" s="49" t="n">
        <v>0</v>
      </c>
      <c r="N31" s="49" t="n">
        <v>0</v>
      </c>
      <c r="O31" s="49" t="n">
        <v>0</v>
      </c>
      <c r="P31" s="49" t="n">
        <v>0</v>
      </c>
      <c r="Q31" s="49" t="n">
        <v>0</v>
      </c>
      <c r="R31" s="49" t="n">
        <v>0</v>
      </c>
      <c r="S31" s="49" t="n">
        <v>0</v>
      </c>
      <c r="T31" s="49" t="n">
        <v>0</v>
      </c>
      <c r="U31" s="49" t="n">
        <v>0</v>
      </c>
      <c r="V31" s="49" t="n">
        <v>0</v>
      </c>
      <c r="W31" s="49" t="n">
        <v>0</v>
      </c>
      <c r="X31" s="49" t="n">
        <v>0</v>
      </c>
      <c r="Y31" s="49" t="n">
        <v>0</v>
      </c>
      <c r="Z31" s="50" t="n">
        <v>0</v>
      </c>
      <c r="AA31" s="42" t="n">
        <v>0</v>
      </c>
      <c r="AB31" s="42"/>
      <c r="AC31" s="42"/>
      <c r="AD31" s="42"/>
      <c r="AE31" s="42"/>
      <c r="AF31" s="42"/>
      <c r="AG31" s="42"/>
      <c r="AH31" s="42"/>
      <c r="AI31" s="42"/>
      <c r="AJ31" s="42"/>
      <c r="AK31" s="42"/>
      <c r="AL31" s="42"/>
      <c r="AM31" s="42"/>
      <c r="AN31" s="42"/>
      <c r="AO31" s="42"/>
      <c r="AP31" s="42"/>
      <c r="AQ31" s="42"/>
      <c r="AR31" s="42"/>
      <c r="AS31" s="42"/>
      <c r="AT31" s="42"/>
      <c r="AU31" s="42"/>
      <c r="AV31" s="42"/>
      <c r="AW31" s="42"/>
      <c r="AX31" s="42"/>
      <c r="AY31" s="42"/>
      <c r="AZ31" s="42"/>
      <c r="BA31" s="42"/>
      <c r="BB31" s="42"/>
      <c r="BC31" s="42"/>
      <c r="BD31" s="42"/>
      <c r="BE31" s="42"/>
      <c r="BF31" s="42"/>
      <c r="BG31" s="42"/>
      <c r="BH31" s="42"/>
      <c r="BI31" s="42"/>
      <c r="BJ31" s="42"/>
      <c r="BK31" s="42"/>
      <c r="BL31" s="42"/>
      <c r="BM31" s="42"/>
      <c r="BN31" s="42"/>
      <c r="BO31" s="42"/>
      <c r="BP31" s="42"/>
      <c r="BQ31" s="42"/>
      <c r="BR31" s="42"/>
      <c r="BS31" s="42"/>
      <c r="BT31" s="42"/>
      <c r="BU31" s="42"/>
      <c r="BV31" s="42"/>
      <c r="BW31" s="42"/>
      <c r="BX31" s="42"/>
      <c r="BY31" s="42"/>
      <c r="BZ31" s="42"/>
      <c r="CA31" s="42"/>
      <c r="CB31" s="42"/>
      <c r="CC31" s="42"/>
      <c r="CD31" s="42"/>
      <c r="CE31" s="42"/>
      <c r="CF31" s="42"/>
      <c r="CG31" s="42"/>
      <c r="CH31" s="42"/>
      <c r="CI31" s="42"/>
      <c r="CJ31" s="42"/>
      <c r="CK31" s="42"/>
      <c r="CL31" s="42"/>
      <c r="CM31" s="42"/>
      <c r="CN31" s="42"/>
      <c r="CO31" s="42"/>
      <c r="CP31" s="42"/>
      <c r="CQ31" s="42"/>
      <c r="CR31" s="42"/>
      <c r="CS31" s="42"/>
      <c r="CT31" s="42"/>
      <c r="CU31" s="42"/>
      <c r="CV31" s="42"/>
      <c r="CW31" s="42"/>
      <c r="CX31" s="42"/>
      <c r="CY31" s="42"/>
      <c r="CZ31" s="42"/>
      <c r="DA31" s="42"/>
      <c r="DB31" s="42"/>
      <c r="DC31" s="42"/>
      <c r="DD31" s="42"/>
      <c r="DE31" s="42"/>
      <c r="DF31" s="42"/>
      <c r="DG31" s="42"/>
      <c r="DH31" s="42"/>
      <c r="DI31" s="42"/>
      <c r="DJ31" s="42"/>
      <c r="DK31" s="42"/>
      <c r="DL31" s="42"/>
      <c r="DM31" s="42"/>
      <c r="DN31" s="42"/>
      <c r="DO31" s="42"/>
      <c r="DP31" s="42"/>
      <c r="DQ31" s="42"/>
      <c r="DR31" s="42"/>
      <c r="DS31" s="42"/>
      <c r="DT31" s="42"/>
      <c r="DU31" s="42"/>
      <c r="DV31" s="42"/>
      <c r="DW31" s="42"/>
      <c r="DX31" s="42"/>
      <c r="DY31" s="42"/>
      <c r="DZ31" s="42"/>
      <c r="EA31" s="42"/>
      <c r="EB31" s="42"/>
      <c r="EC31" s="42"/>
      <c r="ED31" s="42"/>
      <c r="EE31" s="42"/>
      <c r="EF31" s="42"/>
      <c r="EG31" s="42"/>
      <c r="EH31" s="42"/>
      <c r="EI31" s="42"/>
      <c r="EJ31" s="42"/>
      <c r="EK31" s="42"/>
      <c r="EL31" s="42"/>
      <c r="EM31" s="42"/>
      <c r="EN31" s="42"/>
      <c r="EO31" s="42"/>
      <c r="EP31" s="42"/>
      <c r="EQ31" s="42"/>
      <c r="ER31" s="42"/>
      <c r="ES31" s="42"/>
      <c r="ET31" s="42"/>
      <c r="EU31" s="42"/>
      <c r="EV31" s="42"/>
      <c r="EW31" s="42"/>
      <c r="EX31" s="42"/>
      <c r="EY31" s="42"/>
      <c r="EZ31" s="42"/>
      <c r="FA31" s="42"/>
      <c r="FB31" s="42"/>
      <c r="FC31" s="42"/>
      <c r="FD31" s="42"/>
      <c r="FE31" s="42"/>
      <c r="FF31" s="42"/>
      <c r="FG31" s="42"/>
      <c r="FH31" s="42"/>
      <c r="FI31" s="42"/>
      <c r="FJ31" s="42"/>
      <c r="FK31" s="42"/>
      <c r="FL31" s="42"/>
      <c r="FM31" s="42"/>
      <c r="FN31" s="42"/>
      <c r="FO31" s="42"/>
      <c r="FP31" s="42"/>
      <c r="FQ31" s="42"/>
      <c r="FR31" s="42"/>
      <c r="FS31" s="42"/>
      <c r="FT31" s="42"/>
      <c r="FU31" s="42"/>
      <c r="FV31" s="42"/>
      <c r="FW31" s="42"/>
      <c r="FX31" s="42"/>
      <c r="FY31" s="42"/>
      <c r="FZ31" s="42"/>
      <c r="GA31" s="42"/>
      <c r="GB31" s="42"/>
      <c r="GC31" s="42"/>
      <c r="GD31" s="42"/>
      <c r="GE31" s="42"/>
      <c r="GF31" s="42"/>
      <c r="GG31" s="42"/>
      <c r="GH31" s="42"/>
      <c r="GI31" s="42"/>
      <c r="GJ31" s="42"/>
      <c r="GK31" s="42"/>
      <c r="GL31" s="42"/>
      <c r="GM31" s="42"/>
      <c r="GN31" s="42"/>
      <c r="GO31" s="42"/>
      <c r="GP31" s="42"/>
      <c r="GQ31" s="42"/>
      <c r="GR31" s="42"/>
      <c r="GS31" s="42"/>
      <c r="GT31" s="42"/>
      <c r="GU31" s="42"/>
      <c r="GV31" s="42"/>
      <c r="GW31" s="42"/>
      <c r="GX31" s="42"/>
      <c r="GY31" s="42"/>
      <c r="GZ31" s="42"/>
      <c r="HA31" s="42"/>
      <c r="HB31" s="42"/>
      <c r="HC31" s="42"/>
      <c r="HD31" s="42"/>
      <c r="HE31" s="42"/>
      <c r="HF31" s="42"/>
      <c r="HG31" s="42"/>
      <c r="HH31" s="42"/>
      <c r="HI31" s="42"/>
      <c r="HJ31" s="42"/>
      <c r="HK31" s="42"/>
      <c r="HL31" s="42"/>
      <c r="HM31" s="42"/>
      <c r="HN31" s="42"/>
      <c r="HO31" s="42"/>
      <c r="HP31" s="42"/>
      <c r="HQ31" s="42"/>
      <c r="HR31" s="42"/>
      <c r="HS31" s="42"/>
      <c r="HT31" s="42"/>
      <c r="HU31" s="42"/>
      <c r="HV31" s="42"/>
      <c r="HW31" s="42"/>
      <c r="HX31" s="42"/>
      <c r="HY31" s="42"/>
      <c r="HZ31" s="42"/>
      <c r="IA31" s="42"/>
      <c r="IB31" s="42"/>
      <c r="IC31" s="42"/>
      <c r="ID31" s="42"/>
      <c r="IE31" s="42"/>
      <c r="IF31" s="42"/>
      <c r="IG31" s="42"/>
      <c r="IH31" s="42"/>
      <c r="II31" s="42"/>
      <c r="IJ31" s="42"/>
      <c r="IK31" s="42"/>
      <c r="IL31" s="42"/>
      <c r="IM31" s="42"/>
      <c r="IN31" s="42"/>
      <c r="IO31" s="42"/>
      <c r="IP31" s="42"/>
      <c r="IQ31" s="42"/>
      <c r="IR31" s="42"/>
      <c r="IS31" s="42"/>
      <c r="IT31" s="42"/>
      <c r="IU31" s="42"/>
      <c r="IV31" s="42"/>
      <c r="IW31" s="42"/>
    </row>
    <row r="32" customFormat="false" ht="13.5" hidden="false" customHeight="true" outlineLevel="0" collapsed="false">
      <c r="A32" s="42"/>
      <c r="B32" s="42"/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42"/>
      <c r="AB32" s="42"/>
      <c r="AC32" s="42"/>
      <c r="AD32" s="42"/>
      <c r="AE32" s="42"/>
      <c r="AF32" s="42"/>
      <c r="AG32" s="42"/>
      <c r="AH32" s="42"/>
      <c r="AI32" s="42"/>
      <c r="AJ32" s="42"/>
      <c r="AK32" s="42"/>
      <c r="AL32" s="42"/>
      <c r="AM32" s="42"/>
      <c r="AN32" s="42"/>
      <c r="AO32" s="42"/>
      <c r="AP32" s="42"/>
      <c r="AQ32" s="42"/>
      <c r="AR32" s="42"/>
      <c r="AS32" s="42"/>
      <c r="AT32" s="42"/>
      <c r="AU32" s="42"/>
      <c r="AV32" s="42"/>
      <c r="AW32" s="42"/>
      <c r="AX32" s="42"/>
      <c r="AY32" s="42"/>
      <c r="AZ32" s="42"/>
      <c r="BA32" s="42"/>
      <c r="BB32" s="42"/>
      <c r="BC32" s="42"/>
      <c r="BD32" s="42"/>
      <c r="BE32" s="42"/>
      <c r="BF32" s="42"/>
      <c r="BG32" s="42"/>
      <c r="BH32" s="42"/>
      <c r="BI32" s="42"/>
      <c r="BJ32" s="42"/>
      <c r="BK32" s="42"/>
      <c r="BL32" s="42"/>
      <c r="BM32" s="42"/>
      <c r="BN32" s="42"/>
      <c r="BO32" s="42"/>
      <c r="BP32" s="42"/>
      <c r="BQ32" s="42"/>
      <c r="BR32" s="42"/>
      <c r="BS32" s="42"/>
      <c r="BT32" s="42"/>
      <c r="BU32" s="42"/>
      <c r="BV32" s="42"/>
      <c r="BW32" s="42"/>
      <c r="BX32" s="42"/>
      <c r="BY32" s="42"/>
      <c r="BZ32" s="42"/>
      <c r="CA32" s="42"/>
      <c r="CB32" s="42"/>
      <c r="CC32" s="42"/>
      <c r="CD32" s="42"/>
      <c r="CE32" s="42"/>
      <c r="CF32" s="42"/>
      <c r="CG32" s="42"/>
      <c r="CH32" s="42"/>
      <c r="CI32" s="42"/>
      <c r="CJ32" s="42"/>
      <c r="CK32" s="42"/>
      <c r="CL32" s="42"/>
      <c r="CM32" s="42"/>
      <c r="CN32" s="42"/>
      <c r="CO32" s="42"/>
      <c r="CP32" s="42"/>
      <c r="CQ32" s="42"/>
      <c r="CR32" s="42"/>
      <c r="CS32" s="42"/>
      <c r="CT32" s="42"/>
      <c r="CU32" s="42"/>
      <c r="CV32" s="42"/>
      <c r="CW32" s="42"/>
      <c r="CX32" s="42"/>
      <c r="CY32" s="42"/>
      <c r="CZ32" s="42"/>
      <c r="DA32" s="42"/>
      <c r="DB32" s="42"/>
      <c r="DC32" s="42"/>
      <c r="DD32" s="42"/>
      <c r="DE32" s="42"/>
      <c r="DF32" s="42"/>
      <c r="DG32" s="42"/>
      <c r="DH32" s="42"/>
      <c r="DI32" s="42"/>
      <c r="DJ32" s="42"/>
      <c r="DK32" s="42"/>
      <c r="DL32" s="42"/>
      <c r="DM32" s="42"/>
      <c r="DN32" s="42"/>
      <c r="DO32" s="42"/>
      <c r="DP32" s="42"/>
      <c r="DQ32" s="42"/>
      <c r="DR32" s="42"/>
      <c r="DS32" s="42"/>
      <c r="DT32" s="42"/>
      <c r="DU32" s="42"/>
      <c r="DV32" s="42"/>
      <c r="DW32" s="42"/>
      <c r="DX32" s="42"/>
      <c r="DY32" s="42"/>
      <c r="DZ32" s="42"/>
      <c r="EA32" s="42"/>
      <c r="EB32" s="42"/>
      <c r="EC32" s="42"/>
      <c r="ED32" s="42"/>
      <c r="EE32" s="42"/>
      <c r="EF32" s="42"/>
      <c r="EG32" s="42"/>
      <c r="EH32" s="42"/>
      <c r="EI32" s="42"/>
      <c r="EJ32" s="42"/>
      <c r="EK32" s="42"/>
      <c r="EL32" s="42"/>
      <c r="EM32" s="42"/>
      <c r="EN32" s="42"/>
      <c r="EO32" s="42"/>
      <c r="EP32" s="42"/>
      <c r="EQ32" s="42"/>
      <c r="ER32" s="42"/>
      <c r="ES32" s="42"/>
      <c r="ET32" s="42"/>
      <c r="EU32" s="42"/>
      <c r="EV32" s="42"/>
      <c r="EW32" s="42"/>
      <c r="EX32" s="42"/>
      <c r="EY32" s="42"/>
      <c r="EZ32" s="42"/>
      <c r="FA32" s="42"/>
      <c r="FB32" s="42"/>
      <c r="FC32" s="42"/>
      <c r="FD32" s="42"/>
      <c r="FE32" s="42"/>
      <c r="FF32" s="42"/>
      <c r="FG32" s="42"/>
      <c r="FH32" s="42"/>
      <c r="FI32" s="42"/>
      <c r="FJ32" s="42"/>
      <c r="FK32" s="42"/>
      <c r="FL32" s="42"/>
      <c r="FM32" s="42"/>
      <c r="FN32" s="42"/>
      <c r="FO32" s="42"/>
      <c r="FP32" s="42"/>
      <c r="FQ32" s="42"/>
      <c r="FR32" s="42"/>
      <c r="FS32" s="42"/>
      <c r="FT32" s="42"/>
      <c r="FU32" s="42"/>
      <c r="FV32" s="42"/>
      <c r="FW32" s="42"/>
      <c r="FX32" s="42"/>
      <c r="FY32" s="42"/>
      <c r="FZ32" s="42"/>
      <c r="GA32" s="42"/>
      <c r="GB32" s="42"/>
      <c r="GC32" s="42"/>
      <c r="GD32" s="42"/>
      <c r="GE32" s="42"/>
      <c r="GF32" s="42"/>
      <c r="GG32" s="42"/>
      <c r="GH32" s="42"/>
      <c r="GI32" s="42"/>
      <c r="GJ32" s="42"/>
      <c r="GK32" s="42"/>
      <c r="GL32" s="42"/>
      <c r="GM32" s="42"/>
      <c r="GN32" s="42"/>
      <c r="GO32" s="42"/>
      <c r="GP32" s="42"/>
      <c r="GQ32" s="42"/>
      <c r="GR32" s="42"/>
      <c r="GS32" s="42"/>
      <c r="GT32" s="42"/>
      <c r="GU32" s="42"/>
      <c r="GV32" s="42"/>
      <c r="GW32" s="42"/>
      <c r="GX32" s="42"/>
      <c r="GY32" s="42"/>
      <c r="GZ32" s="42"/>
      <c r="HA32" s="42"/>
      <c r="HB32" s="42"/>
      <c r="HC32" s="42"/>
      <c r="HD32" s="42"/>
      <c r="HE32" s="42"/>
      <c r="HF32" s="42"/>
      <c r="HG32" s="42"/>
      <c r="HH32" s="42"/>
      <c r="HI32" s="42"/>
      <c r="HJ32" s="42"/>
      <c r="HK32" s="42"/>
      <c r="HL32" s="42"/>
      <c r="HM32" s="42"/>
      <c r="HN32" s="42"/>
      <c r="HO32" s="42"/>
      <c r="HP32" s="42"/>
      <c r="HQ32" s="42"/>
      <c r="HR32" s="42"/>
      <c r="HS32" s="42"/>
      <c r="HT32" s="42"/>
      <c r="HU32" s="42"/>
      <c r="HV32" s="42"/>
      <c r="HW32" s="42"/>
      <c r="HX32" s="42"/>
      <c r="HY32" s="42"/>
      <c r="HZ32" s="42"/>
      <c r="IA32" s="42"/>
      <c r="IB32" s="42"/>
      <c r="IC32" s="42"/>
      <c r="ID32" s="42"/>
      <c r="IE32" s="42"/>
      <c r="IF32" s="42"/>
      <c r="IG32" s="42"/>
      <c r="IH32" s="42"/>
      <c r="II32" s="42"/>
      <c r="IJ32" s="42"/>
      <c r="IK32" s="42"/>
      <c r="IL32" s="42"/>
      <c r="IM32" s="42"/>
      <c r="IN32" s="42"/>
      <c r="IO32" s="42"/>
      <c r="IP32" s="42"/>
      <c r="IQ32" s="42"/>
      <c r="IR32" s="42"/>
      <c r="IS32" s="42"/>
      <c r="IT32" s="42"/>
      <c r="IU32" s="42"/>
      <c r="IV32" s="42"/>
      <c r="IW32" s="42"/>
    </row>
    <row r="33" customFormat="false" ht="11.25" hidden="false" customHeight="true" outlineLevel="0" collapsed="false">
      <c r="A33" s="45" t="s">
        <v>39</v>
      </c>
      <c r="B33" s="42"/>
      <c r="C33" s="46" t="n">
        <v>25000</v>
      </c>
      <c r="D33" s="46" t="n">
        <v>25000</v>
      </c>
      <c r="E33" s="46" t="n">
        <v>25000</v>
      </c>
      <c r="F33" s="46" t="n">
        <v>25000</v>
      </c>
      <c r="G33" s="46" t="n">
        <v>25000</v>
      </c>
      <c r="H33" s="46" t="n">
        <v>25000</v>
      </c>
      <c r="I33" s="46" t="n">
        <v>25000</v>
      </c>
      <c r="J33" s="46" t="n">
        <v>25000</v>
      </c>
      <c r="K33" s="46" t="n">
        <v>25000</v>
      </c>
      <c r="L33" s="46" t="n">
        <v>25000</v>
      </c>
      <c r="M33" s="46" t="n">
        <v>25000</v>
      </c>
      <c r="N33" s="46" t="n">
        <v>25000</v>
      </c>
      <c r="O33" s="46" t="n">
        <v>25000</v>
      </c>
      <c r="P33" s="46" t="n">
        <v>25000</v>
      </c>
      <c r="Q33" s="46" t="n">
        <v>25000</v>
      </c>
      <c r="R33" s="46" t="n">
        <v>25000</v>
      </c>
      <c r="S33" s="46" t="n">
        <v>25000</v>
      </c>
      <c r="T33" s="46" t="n">
        <v>25000</v>
      </c>
      <c r="U33" s="46" t="n">
        <v>25000</v>
      </c>
      <c r="V33" s="46" t="n">
        <v>25000</v>
      </c>
      <c r="W33" s="46" t="n">
        <v>25000</v>
      </c>
      <c r="X33" s="46" t="n">
        <v>25000</v>
      </c>
      <c r="Y33" s="46" t="n">
        <v>25000</v>
      </c>
      <c r="Z33" s="46" t="n">
        <v>25000</v>
      </c>
      <c r="AA33" s="45"/>
      <c r="AB33" s="42"/>
      <c r="AC33" s="42"/>
      <c r="AD33" s="42"/>
      <c r="AE33" s="42"/>
      <c r="AF33" s="42"/>
      <c r="AG33" s="42"/>
      <c r="AH33" s="42"/>
      <c r="AI33" s="42"/>
      <c r="AJ33" s="42"/>
      <c r="AK33" s="42"/>
      <c r="AL33" s="42"/>
      <c r="AM33" s="42"/>
      <c r="AN33" s="42"/>
      <c r="AO33" s="42"/>
      <c r="AP33" s="42"/>
      <c r="AQ33" s="42"/>
      <c r="AR33" s="42"/>
      <c r="AS33" s="42"/>
      <c r="AT33" s="42"/>
      <c r="AU33" s="42"/>
      <c r="AV33" s="42"/>
      <c r="AW33" s="42"/>
      <c r="AX33" s="42"/>
      <c r="AY33" s="42"/>
      <c r="AZ33" s="42"/>
      <c r="BA33" s="42"/>
      <c r="BB33" s="42"/>
      <c r="BC33" s="42"/>
      <c r="BD33" s="42"/>
      <c r="BE33" s="42"/>
      <c r="BF33" s="42"/>
      <c r="BG33" s="42"/>
      <c r="BH33" s="42"/>
      <c r="BI33" s="42"/>
      <c r="BJ33" s="42"/>
      <c r="BK33" s="42"/>
      <c r="BL33" s="42"/>
      <c r="BM33" s="42"/>
      <c r="BN33" s="42"/>
      <c r="BO33" s="42"/>
      <c r="BP33" s="42"/>
      <c r="BQ33" s="42"/>
      <c r="BR33" s="42"/>
      <c r="BS33" s="42"/>
      <c r="BT33" s="42"/>
      <c r="BU33" s="42"/>
      <c r="BV33" s="42"/>
      <c r="BW33" s="42"/>
      <c r="BX33" s="42"/>
      <c r="BY33" s="42"/>
      <c r="BZ33" s="42"/>
      <c r="CA33" s="42"/>
      <c r="CB33" s="42"/>
      <c r="CC33" s="42"/>
      <c r="CD33" s="42"/>
      <c r="CE33" s="42"/>
      <c r="CF33" s="42"/>
      <c r="CG33" s="42"/>
      <c r="CH33" s="42"/>
      <c r="CI33" s="42"/>
      <c r="CJ33" s="42"/>
      <c r="CK33" s="42"/>
      <c r="CL33" s="42"/>
      <c r="CM33" s="42"/>
      <c r="CN33" s="42"/>
      <c r="CO33" s="42"/>
      <c r="CP33" s="42"/>
      <c r="CQ33" s="42"/>
      <c r="CR33" s="42"/>
      <c r="CS33" s="42"/>
      <c r="CT33" s="42"/>
      <c r="CU33" s="42"/>
      <c r="CV33" s="42"/>
      <c r="CW33" s="42"/>
      <c r="CX33" s="42"/>
      <c r="CY33" s="42"/>
      <c r="CZ33" s="42"/>
      <c r="DA33" s="42"/>
      <c r="DB33" s="42"/>
      <c r="DC33" s="42"/>
      <c r="DD33" s="42"/>
      <c r="DE33" s="42"/>
      <c r="DF33" s="42"/>
      <c r="DG33" s="42"/>
      <c r="DH33" s="42"/>
      <c r="DI33" s="42"/>
      <c r="DJ33" s="42"/>
      <c r="DK33" s="42"/>
      <c r="DL33" s="42"/>
      <c r="DM33" s="42"/>
      <c r="DN33" s="42"/>
      <c r="DO33" s="42"/>
      <c r="DP33" s="42"/>
      <c r="DQ33" s="42"/>
      <c r="DR33" s="42"/>
      <c r="DS33" s="42"/>
      <c r="DT33" s="42"/>
      <c r="DU33" s="42"/>
      <c r="DV33" s="42"/>
      <c r="DW33" s="42"/>
      <c r="DX33" s="42"/>
      <c r="DY33" s="42"/>
      <c r="DZ33" s="42"/>
      <c r="EA33" s="42"/>
      <c r="EB33" s="42"/>
      <c r="EC33" s="42"/>
      <c r="ED33" s="42"/>
      <c r="EE33" s="42"/>
      <c r="EF33" s="42"/>
      <c r="EG33" s="42"/>
      <c r="EH33" s="42"/>
      <c r="EI33" s="42"/>
      <c r="EJ33" s="42"/>
      <c r="EK33" s="42"/>
      <c r="EL33" s="42"/>
      <c r="EM33" s="42"/>
      <c r="EN33" s="42"/>
      <c r="EO33" s="42"/>
      <c r="EP33" s="42"/>
      <c r="EQ33" s="42"/>
      <c r="ER33" s="42"/>
      <c r="ES33" s="42"/>
      <c r="ET33" s="42"/>
      <c r="EU33" s="42"/>
      <c r="EV33" s="42"/>
      <c r="EW33" s="42"/>
      <c r="EX33" s="42"/>
      <c r="EY33" s="42"/>
      <c r="EZ33" s="42"/>
      <c r="FA33" s="42"/>
      <c r="FB33" s="42"/>
      <c r="FC33" s="42"/>
      <c r="FD33" s="42"/>
      <c r="FE33" s="42"/>
      <c r="FF33" s="42"/>
      <c r="FG33" s="42"/>
      <c r="FH33" s="42"/>
      <c r="FI33" s="42"/>
      <c r="FJ33" s="42"/>
      <c r="FK33" s="42"/>
      <c r="FL33" s="42"/>
      <c r="FM33" s="42"/>
      <c r="FN33" s="42"/>
      <c r="FO33" s="42"/>
      <c r="FP33" s="42"/>
      <c r="FQ33" s="42"/>
      <c r="FR33" s="42"/>
      <c r="FS33" s="42"/>
      <c r="FT33" s="42"/>
      <c r="FU33" s="42"/>
      <c r="FV33" s="42"/>
      <c r="FW33" s="42"/>
      <c r="FX33" s="42"/>
      <c r="FY33" s="42"/>
      <c r="FZ33" s="42"/>
      <c r="GA33" s="42"/>
      <c r="GB33" s="42"/>
      <c r="GC33" s="42"/>
      <c r="GD33" s="42"/>
      <c r="GE33" s="42"/>
      <c r="GF33" s="42"/>
      <c r="GG33" s="42"/>
      <c r="GH33" s="42"/>
      <c r="GI33" s="42"/>
      <c r="GJ33" s="42"/>
      <c r="GK33" s="42"/>
      <c r="GL33" s="42"/>
      <c r="GM33" s="42"/>
      <c r="GN33" s="42"/>
      <c r="GO33" s="42"/>
      <c r="GP33" s="42"/>
      <c r="GQ33" s="42"/>
      <c r="GR33" s="42"/>
      <c r="GS33" s="42"/>
      <c r="GT33" s="42"/>
      <c r="GU33" s="42"/>
      <c r="GV33" s="42"/>
      <c r="GW33" s="42"/>
      <c r="GX33" s="42"/>
      <c r="GY33" s="42"/>
      <c r="GZ33" s="42"/>
      <c r="HA33" s="42"/>
      <c r="HB33" s="42"/>
      <c r="HC33" s="42"/>
      <c r="HD33" s="42"/>
      <c r="HE33" s="42"/>
      <c r="HF33" s="42"/>
      <c r="HG33" s="42"/>
      <c r="HH33" s="42"/>
      <c r="HI33" s="42"/>
      <c r="HJ33" s="42"/>
      <c r="HK33" s="42"/>
      <c r="HL33" s="42"/>
      <c r="HM33" s="42"/>
      <c r="HN33" s="42"/>
      <c r="HO33" s="42"/>
      <c r="HP33" s="42"/>
      <c r="HQ33" s="42"/>
      <c r="HR33" s="42"/>
      <c r="HS33" s="42"/>
      <c r="HT33" s="42"/>
      <c r="HU33" s="42"/>
      <c r="HV33" s="42"/>
      <c r="HW33" s="42"/>
      <c r="HX33" s="42"/>
      <c r="HY33" s="42"/>
      <c r="HZ33" s="42"/>
      <c r="IA33" s="42"/>
      <c r="IB33" s="42"/>
      <c r="IC33" s="42"/>
      <c r="ID33" s="42"/>
      <c r="IE33" s="42"/>
      <c r="IF33" s="42"/>
      <c r="IG33" s="42"/>
      <c r="IH33" s="42"/>
      <c r="II33" s="42"/>
      <c r="IJ33" s="42"/>
      <c r="IK33" s="42"/>
      <c r="IL33" s="42"/>
      <c r="IM33" s="42"/>
      <c r="IN33" s="42"/>
      <c r="IO33" s="42"/>
      <c r="IP33" s="42"/>
      <c r="IQ33" s="42"/>
      <c r="IR33" s="42"/>
      <c r="IS33" s="42"/>
      <c r="IT33" s="42"/>
      <c r="IU33" s="42"/>
      <c r="IV33" s="42"/>
      <c r="IW33" s="42"/>
    </row>
    <row r="34" customFormat="false" ht="11.25" hidden="false" customHeight="true" outlineLevel="0" collapsed="false">
      <c r="A34" s="47" t="s">
        <v>40</v>
      </c>
      <c r="B34" s="48"/>
      <c r="C34" s="49" t="n">
        <v>0</v>
      </c>
      <c r="D34" s="49" t="n">
        <v>0</v>
      </c>
      <c r="E34" s="49" t="n">
        <v>0</v>
      </c>
      <c r="F34" s="49" t="n">
        <v>0</v>
      </c>
      <c r="G34" s="49" t="n">
        <v>0</v>
      </c>
      <c r="H34" s="49" t="n">
        <v>0</v>
      </c>
      <c r="I34" s="49" t="n">
        <v>0</v>
      </c>
      <c r="J34" s="49" t="n">
        <v>0</v>
      </c>
      <c r="K34" s="49" t="n">
        <v>0</v>
      </c>
      <c r="L34" s="49" t="n">
        <v>0</v>
      </c>
      <c r="M34" s="49" t="n">
        <v>0</v>
      </c>
      <c r="N34" s="49" t="n">
        <v>0</v>
      </c>
      <c r="O34" s="49" t="n">
        <v>0</v>
      </c>
      <c r="P34" s="49" t="n">
        <v>0</v>
      </c>
      <c r="Q34" s="49" t="n">
        <v>0</v>
      </c>
      <c r="R34" s="49" t="n">
        <v>0</v>
      </c>
      <c r="S34" s="49" t="n">
        <v>0</v>
      </c>
      <c r="T34" s="49" t="n">
        <v>0</v>
      </c>
      <c r="U34" s="49" t="n">
        <v>0</v>
      </c>
      <c r="V34" s="49" t="n">
        <v>0</v>
      </c>
      <c r="W34" s="49" t="n">
        <v>0</v>
      </c>
      <c r="X34" s="49" t="n">
        <v>0</v>
      </c>
      <c r="Y34" s="49" t="n">
        <v>0</v>
      </c>
      <c r="Z34" s="50" t="n">
        <v>0</v>
      </c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2"/>
      <c r="AS34" s="42"/>
      <c r="AT34" s="42"/>
      <c r="AU34" s="42"/>
      <c r="AV34" s="42"/>
      <c r="AW34" s="42"/>
      <c r="AX34" s="42"/>
      <c r="AY34" s="42"/>
      <c r="AZ34" s="42"/>
      <c r="BA34" s="42"/>
      <c r="BB34" s="42"/>
      <c r="BC34" s="42"/>
      <c r="BD34" s="42"/>
      <c r="BE34" s="42"/>
      <c r="BF34" s="42"/>
      <c r="BG34" s="42"/>
      <c r="BH34" s="42"/>
      <c r="BI34" s="42"/>
      <c r="BJ34" s="42"/>
      <c r="BK34" s="42"/>
      <c r="BL34" s="42"/>
      <c r="BM34" s="42"/>
      <c r="BN34" s="42"/>
      <c r="BO34" s="42"/>
      <c r="BP34" s="42"/>
      <c r="BQ34" s="42"/>
      <c r="BR34" s="42"/>
      <c r="BS34" s="42"/>
      <c r="BT34" s="42"/>
      <c r="BU34" s="42"/>
      <c r="BV34" s="42"/>
      <c r="BW34" s="42"/>
      <c r="BX34" s="42"/>
      <c r="BY34" s="42"/>
      <c r="BZ34" s="42"/>
      <c r="CA34" s="42"/>
      <c r="CB34" s="42"/>
      <c r="CC34" s="42"/>
      <c r="CD34" s="42"/>
      <c r="CE34" s="42"/>
      <c r="CF34" s="42"/>
      <c r="CG34" s="42"/>
      <c r="CH34" s="42"/>
      <c r="CI34" s="42"/>
      <c r="CJ34" s="42"/>
      <c r="CK34" s="42"/>
      <c r="CL34" s="42"/>
      <c r="CM34" s="42"/>
      <c r="CN34" s="42"/>
      <c r="CO34" s="42"/>
      <c r="CP34" s="42"/>
      <c r="CQ34" s="42"/>
      <c r="CR34" s="42"/>
      <c r="CS34" s="42"/>
      <c r="CT34" s="42"/>
      <c r="CU34" s="42"/>
      <c r="CV34" s="42"/>
      <c r="CW34" s="42"/>
      <c r="CX34" s="42"/>
      <c r="CY34" s="42"/>
      <c r="CZ34" s="42"/>
      <c r="DA34" s="42"/>
      <c r="DB34" s="42"/>
      <c r="DC34" s="42"/>
      <c r="DD34" s="42"/>
      <c r="DE34" s="42"/>
      <c r="DF34" s="42"/>
      <c r="DG34" s="42"/>
      <c r="DH34" s="42"/>
      <c r="DI34" s="42"/>
      <c r="DJ34" s="42"/>
      <c r="DK34" s="42"/>
      <c r="DL34" s="42"/>
      <c r="DM34" s="42"/>
      <c r="DN34" s="42"/>
      <c r="DO34" s="42"/>
      <c r="DP34" s="42"/>
      <c r="DQ34" s="42"/>
      <c r="DR34" s="42"/>
      <c r="DS34" s="42"/>
      <c r="DT34" s="42"/>
      <c r="DU34" s="42"/>
      <c r="DV34" s="42"/>
      <c r="DW34" s="42"/>
      <c r="DX34" s="42"/>
      <c r="DY34" s="42"/>
      <c r="DZ34" s="42"/>
      <c r="EA34" s="42"/>
      <c r="EB34" s="42"/>
      <c r="EC34" s="42"/>
      <c r="ED34" s="42"/>
      <c r="EE34" s="42"/>
      <c r="EF34" s="42"/>
      <c r="EG34" s="42"/>
      <c r="EH34" s="42"/>
      <c r="EI34" s="42"/>
      <c r="EJ34" s="42"/>
      <c r="EK34" s="42"/>
      <c r="EL34" s="42"/>
      <c r="EM34" s="42"/>
      <c r="EN34" s="42"/>
      <c r="EO34" s="42"/>
      <c r="EP34" s="42"/>
      <c r="EQ34" s="42"/>
      <c r="ER34" s="42"/>
      <c r="ES34" s="42"/>
      <c r="ET34" s="42"/>
      <c r="EU34" s="42"/>
      <c r="EV34" s="42"/>
      <c r="EW34" s="42"/>
      <c r="EX34" s="42"/>
      <c r="EY34" s="42"/>
      <c r="EZ34" s="42"/>
      <c r="FA34" s="42"/>
      <c r="FB34" s="42"/>
      <c r="FC34" s="42"/>
      <c r="FD34" s="42"/>
      <c r="FE34" s="42"/>
      <c r="FF34" s="42"/>
      <c r="FG34" s="42"/>
      <c r="FH34" s="42"/>
      <c r="FI34" s="42"/>
      <c r="FJ34" s="42"/>
      <c r="FK34" s="42"/>
      <c r="FL34" s="42"/>
      <c r="FM34" s="42"/>
      <c r="FN34" s="42"/>
      <c r="FO34" s="42"/>
      <c r="FP34" s="42"/>
      <c r="FQ34" s="42"/>
      <c r="FR34" s="42"/>
      <c r="FS34" s="42"/>
      <c r="FT34" s="42"/>
      <c r="FU34" s="42"/>
      <c r="FV34" s="42"/>
      <c r="FW34" s="42"/>
      <c r="FX34" s="42"/>
      <c r="FY34" s="42"/>
      <c r="FZ34" s="42"/>
      <c r="GA34" s="42"/>
      <c r="GB34" s="42"/>
      <c r="GC34" s="42"/>
      <c r="GD34" s="42"/>
      <c r="GE34" s="42"/>
      <c r="GF34" s="42"/>
      <c r="GG34" s="42"/>
      <c r="GH34" s="42"/>
      <c r="GI34" s="42"/>
      <c r="GJ34" s="42"/>
      <c r="GK34" s="42"/>
      <c r="GL34" s="42"/>
      <c r="GM34" s="42"/>
      <c r="GN34" s="42"/>
      <c r="GO34" s="42"/>
      <c r="GP34" s="42"/>
      <c r="GQ34" s="42"/>
      <c r="GR34" s="42"/>
      <c r="GS34" s="42"/>
      <c r="GT34" s="42"/>
      <c r="GU34" s="42"/>
      <c r="GV34" s="42"/>
      <c r="GW34" s="42"/>
      <c r="GX34" s="42"/>
      <c r="GY34" s="42"/>
      <c r="GZ34" s="42"/>
      <c r="HA34" s="42"/>
      <c r="HB34" s="42"/>
      <c r="HC34" s="42"/>
      <c r="HD34" s="42"/>
      <c r="HE34" s="42"/>
      <c r="HF34" s="42"/>
      <c r="HG34" s="42"/>
      <c r="HH34" s="42"/>
      <c r="HI34" s="42"/>
      <c r="HJ34" s="42"/>
      <c r="HK34" s="42"/>
      <c r="HL34" s="42"/>
      <c r="HM34" s="42"/>
      <c r="HN34" s="42"/>
      <c r="HO34" s="42"/>
      <c r="HP34" s="42"/>
      <c r="HQ34" s="42"/>
      <c r="HR34" s="42"/>
      <c r="HS34" s="42"/>
      <c r="HT34" s="42"/>
      <c r="HU34" s="42"/>
      <c r="HV34" s="42"/>
      <c r="HW34" s="42"/>
      <c r="HX34" s="42"/>
      <c r="HY34" s="42"/>
      <c r="HZ34" s="42"/>
      <c r="IA34" s="42"/>
      <c r="IB34" s="42"/>
      <c r="IC34" s="42"/>
      <c r="ID34" s="42"/>
      <c r="IE34" s="42"/>
      <c r="IF34" s="42"/>
      <c r="IG34" s="42"/>
      <c r="IH34" s="42"/>
      <c r="II34" s="42"/>
      <c r="IJ34" s="42"/>
      <c r="IK34" s="42"/>
      <c r="IL34" s="42"/>
      <c r="IM34" s="42"/>
      <c r="IN34" s="42"/>
      <c r="IO34" s="42"/>
      <c r="IP34" s="42"/>
      <c r="IQ34" s="42"/>
      <c r="IR34" s="42"/>
      <c r="IS34" s="42"/>
      <c r="IT34" s="42"/>
      <c r="IU34" s="42"/>
      <c r="IV34" s="42"/>
      <c r="IW34" s="42"/>
    </row>
    <row r="36" customFormat="false" ht="13.5" hidden="true" customHeight="true" outlineLevel="0" collapsed="false"/>
    <row r="37" customFormat="false" ht="13.5" hidden="true" customHeight="true" outlineLevel="0" collapsed="false"/>
    <row r="38" customFormat="false" ht="12" hidden="false" customHeight="true" outlineLevel="0" collapsed="false">
      <c r="A38" s="43" t="s">
        <v>145</v>
      </c>
      <c r="B38" s="42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42"/>
      <c r="AB38" s="42"/>
      <c r="AC38" s="42"/>
      <c r="AD38" s="42"/>
      <c r="AE38" s="42"/>
      <c r="AF38" s="42"/>
      <c r="AG38" s="42"/>
      <c r="AH38" s="42"/>
      <c r="AI38" s="42"/>
      <c r="AJ38" s="42"/>
      <c r="AK38" s="42"/>
      <c r="AL38" s="42"/>
      <c r="AM38" s="42"/>
      <c r="AN38" s="42"/>
      <c r="AO38" s="42"/>
      <c r="AP38" s="42"/>
      <c r="AQ38" s="42"/>
      <c r="AR38" s="42"/>
      <c r="AS38" s="42"/>
      <c r="AT38" s="42"/>
      <c r="AU38" s="42"/>
      <c r="AV38" s="42"/>
      <c r="AW38" s="42"/>
      <c r="AX38" s="42"/>
      <c r="AY38" s="42"/>
      <c r="AZ38" s="42"/>
      <c r="BA38" s="42"/>
      <c r="BB38" s="42"/>
      <c r="BC38" s="42"/>
      <c r="BD38" s="42"/>
      <c r="BE38" s="42"/>
      <c r="BF38" s="42"/>
      <c r="BG38" s="42"/>
      <c r="BH38" s="42"/>
      <c r="BI38" s="42"/>
      <c r="BJ38" s="42"/>
      <c r="BK38" s="42"/>
      <c r="BL38" s="42"/>
      <c r="BM38" s="42"/>
      <c r="BN38" s="42"/>
      <c r="BO38" s="42"/>
      <c r="BP38" s="42"/>
      <c r="BQ38" s="42"/>
      <c r="BR38" s="42"/>
      <c r="BS38" s="42"/>
      <c r="BT38" s="42"/>
      <c r="BU38" s="42"/>
      <c r="BV38" s="42"/>
      <c r="BW38" s="42"/>
      <c r="BX38" s="42"/>
      <c r="BY38" s="42"/>
      <c r="BZ38" s="42"/>
      <c r="CA38" s="42"/>
      <c r="CB38" s="42"/>
      <c r="CC38" s="42"/>
      <c r="CD38" s="42"/>
      <c r="CE38" s="42"/>
      <c r="CF38" s="42"/>
      <c r="CG38" s="42"/>
      <c r="CH38" s="42"/>
      <c r="CI38" s="42"/>
      <c r="CJ38" s="42"/>
      <c r="CK38" s="42"/>
      <c r="CL38" s="42"/>
      <c r="CM38" s="42"/>
      <c r="CN38" s="42"/>
      <c r="CO38" s="42"/>
      <c r="CP38" s="42"/>
      <c r="CQ38" s="42"/>
      <c r="CR38" s="42"/>
      <c r="CS38" s="42"/>
      <c r="CT38" s="42"/>
      <c r="CU38" s="42"/>
      <c r="CV38" s="42"/>
      <c r="CW38" s="42"/>
      <c r="CX38" s="42"/>
      <c r="CY38" s="42"/>
      <c r="CZ38" s="42"/>
      <c r="DA38" s="42"/>
      <c r="DB38" s="42"/>
      <c r="DC38" s="42"/>
      <c r="DD38" s="42"/>
      <c r="DE38" s="42"/>
      <c r="DF38" s="42"/>
      <c r="DG38" s="42"/>
      <c r="DH38" s="42"/>
      <c r="DI38" s="42"/>
      <c r="DJ38" s="42"/>
      <c r="DK38" s="42"/>
      <c r="DL38" s="42"/>
      <c r="DM38" s="42"/>
      <c r="DN38" s="42"/>
      <c r="DO38" s="42"/>
      <c r="DP38" s="42"/>
      <c r="DQ38" s="42"/>
      <c r="DR38" s="42"/>
      <c r="DS38" s="42"/>
      <c r="DT38" s="42"/>
      <c r="DU38" s="42"/>
      <c r="DV38" s="42"/>
      <c r="DW38" s="42"/>
      <c r="DX38" s="42"/>
      <c r="DY38" s="42"/>
      <c r="DZ38" s="42"/>
      <c r="EA38" s="42"/>
      <c r="EB38" s="42"/>
      <c r="EC38" s="42"/>
      <c r="ED38" s="42"/>
      <c r="EE38" s="42"/>
      <c r="EF38" s="42"/>
      <c r="EG38" s="42"/>
      <c r="EH38" s="42"/>
      <c r="EI38" s="42"/>
      <c r="EJ38" s="42"/>
      <c r="EK38" s="42"/>
      <c r="EL38" s="42"/>
      <c r="EM38" s="42"/>
      <c r="EN38" s="42"/>
      <c r="EO38" s="42"/>
      <c r="EP38" s="42"/>
      <c r="EQ38" s="42"/>
      <c r="ER38" s="42"/>
      <c r="ES38" s="42"/>
      <c r="ET38" s="42"/>
      <c r="EU38" s="42"/>
      <c r="EV38" s="42"/>
      <c r="EW38" s="42"/>
      <c r="EX38" s="42"/>
      <c r="EY38" s="42"/>
      <c r="EZ38" s="42"/>
      <c r="FA38" s="42"/>
      <c r="FB38" s="42"/>
      <c r="FC38" s="42"/>
      <c r="FD38" s="42"/>
      <c r="FE38" s="42"/>
      <c r="FF38" s="42"/>
      <c r="FG38" s="42"/>
      <c r="FH38" s="42"/>
      <c r="FI38" s="42"/>
      <c r="FJ38" s="42"/>
      <c r="FK38" s="42"/>
      <c r="FL38" s="42"/>
      <c r="FM38" s="42"/>
      <c r="FN38" s="42"/>
      <c r="FO38" s="42"/>
      <c r="FP38" s="42"/>
      <c r="FQ38" s="42"/>
      <c r="FR38" s="42"/>
      <c r="FS38" s="42"/>
      <c r="FT38" s="42"/>
      <c r="FU38" s="42"/>
      <c r="FV38" s="42"/>
      <c r="FW38" s="42"/>
      <c r="FX38" s="42"/>
      <c r="FY38" s="42"/>
      <c r="FZ38" s="42"/>
      <c r="GA38" s="42"/>
      <c r="GB38" s="42"/>
      <c r="GC38" s="42"/>
      <c r="GD38" s="42"/>
      <c r="GE38" s="42"/>
      <c r="GF38" s="42"/>
      <c r="GG38" s="42"/>
      <c r="GH38" s="42"/>
      <c r="GI38" s="42"/>
      <c r="GJ38" s="42"/>
      <c r="GK38" s="42"/>
      <c r="GL38" s="42"/>
      <c r="GM38" s="42"/>
      <c r="GN38" s="42"/>
      <c r="GO38" s="42"/>
      <c r="GP38" s="42"/>
      <c r="GQ38" s="42"/>
      <c r="GR38" s="42"/>
      <c r="GS38" s="42"/>
      <c r="GT38" s="42"/>
      <c r="GU38" s="42"/>
      <c r="GV38" s="42"/>
      <c r="GW38" s="42"/>
      <c r="GX38" s="42"/>
      <c r="GY38" s="42"/>
      <c r="GZ38" s="42"/>
      <c r="HA38" s="42"/>
      <c r="HB38" s="42"/>
      <c r="HC38" s="42"/>
      <c r="HD38" s="42"/>
      <c r="HE38" s="42"/>
      <c r="HF38" s="42"/>
      <c r="HG38" s="42"/>
      <c r="HH38" s="42"/>
      <c r="HI38" s="42"/>
      <c r="HJ38" s="42"/>
      <c r="HK38" s="42"/>
      <c r="HL38" s="42"/>
      <c r="HM38" s="42"/>
      <c r="HN38" s="42"/>
      <c r="HO38" s="42"/>
      <c r="HP38" s="42"/>
      <c r="HQ38" s="42"/>
      <c r="HR38" s="42"/>
      <c r="HS38" s="42"/>
      <c r="HT38" s="42"/>
      <c r="HU38" s="42"/>
      <c r="HV38" s="42"/>
      <c r="HW38" s="42"/>
      <c r="HX38" s="42"/>
      <c r="HY38" s="42"/>
      <c r="HZ38" s="42"/>
      <c r="IA38" s="42"/>
      <c r="IB38" s="42"/>
      <c r="IC38" s="42"/>
      <c r="ID38" s="42"/>
      <c r="IE38" s="42"/>
      <c r="IF38" s="42"/>
      <c r="IG38" s="42"/>
      <c r="IH38" s="42"/>
      <c r="II38" s="42"/>
      <c r="IJ38" s="42"/>
      <c r="IK38" s="42"/>
      <c r="IL38" s="42"/>
      <c r="IM38" s="42"/>
      <c r="IN38" s="42"/>
      <c r="IO38" s="42"/>
      <c r="IP38" s="42"/>
      <c r="IQ38" s="42"/>
      <c r="IR38" s="42"/>
      <c r="IS38" s="42"/>
      <c r="IT38" s="42"/>
      <c r="IU38" s="42"/>
      <c r="IV38" s="42"/>
      <c r="IW38" s="42"/>
    </row>
    <row r="39" customFormat="false" ht="11.25" hidden="false" customHeight="true" outlineLevel="0" collapsed="false">
      <c r="A39" s="45" t="s">
        <v>33</v>
      </c>
      <c r="B39" s="42"/>
      <c r="C39" s="46" t="n">
        <v>0</v>
      </c>
      <c r="D39" s="46" t="n">
        <v>0</v>
      </c>
      <c r="E39" s="46" t="n">
        <v>0</v>
      </c>
      <c r="F39" s="46" t="n">
        <v>0</v>
      </c>
      <c r="G39" s="46" t="n">
        <v>0</v>
      </c>
      <c r="H39" s="46" t="n">
        <v>0</v>
      </c>
      <c r="I39" s="46" t="n">
        <v>0</v>
      </c>
      <c r="J39" s="46" t="n">
        <v>0</v>
      </c>
      <c r="K39" s="46" t="n">
        <v>0</v>
      </c>
      <c r="L39" s="46" t="n">
        <v>0</v>
      </c>
      <c r="M39" s="46" t="n">
        <v>0</v>
      </c>
      <c r="N39" s="46" t="n">
        <v>0</v>
      </c>
      <c r="O39" s="46" t="n">
        <v>0</v>
      </c>
      <c r="P39" s="46" t="n">
        <v>0</v>
      </c>
      <c r="Q39" s="46" t="n">
        <v>0</v>
      </c>
      <c r="R39" s="46" t="n">
        <v>0</v>
      </c>
      <c r="S39" s="46" t="n">
        <v>0</v>
      </c>
      <c r="T39" s="46" t="n">
        <v>0</v>
      </c>
      <c r="U39" s="46" t="n">
        <v>0</v>
      </c>
      <c r="V39" s="46" t="n">
        <v>0</v>
      </c>
      <c r="W39" s="46" t="n">
        <v>0</v>
      </c>
      <c r="X39" s="46" t="n">
        <v>0</v>
      </c>
      <c r="Y39" s="46" t="n">
        <v>0</v>
      </c>
      <c r="Z39" s="46" t="n">
        <v>0</v>
      </c>
      <c r="AA39" s="42" t="n">
        <v>0</v>
      </c>
      <c r="AB39" s="42"/>
      <c r="AC39" s="42"/>
      <c r="AD39" s="42"/>
      <c r="AE39" s="42"/>
      <c r="AF39" s="42"/>
      <c r="AG39" s="42"/>
      <c r="AH39" s="42"/>
      <c r="AI39" s="42"/>
      <c r="AJ39" s="42"/>
      <c r="AK39" s="42"/>
      <c r="AL39" s="42"/>
      <c r="AM39" s="42"/>
      <c r="AN39" s="42"/>
      <c r="AO39" s="42"/>
      <c r="AP39" s="42"/>
      <c r="AQ39" s="42"/>
      <c r="AR39" s="42"/>
      <c r="AS39" s="42"/>
      <c r="AT39" s="42"/>
      <c r="AU39" s="42"/>
      <c r="AV39" s="42"/>
      <c r="AW39" s="42"/>
      <c r="AX39" s="42"/>
      <c r="AY39" s="42"/>
      <c r="AZ39" s="42"/>
      <c r="BA39" s="42"/>
      <c r="BB39" s="42"/>
      <c r="BC39" s="42"/>
      <c r="BD39" s="42"/>
      <c r="BE39" s="42"/>
      <c r="BF39" s="42"/>
      <c r="BG39" s="42"/>
      <c r="BH39" s="42"/>
      <c r="BI39" s="42"/>
      <c r="BJ39" s="42"/>
      <c r="BK39" s="42"/>
      <c r="BL39" s="42"/>
      <c r="BM39" s="42"/>
      <c r="BN39" s="42"/>
      <c r="BO39" s="42"/>
      <c r="BP39" s="42"/>
      <c r="BQ39" s="42"/>
      <c r="BR39" s="42"/>
      <c r="BS39" s="42"/>
      <c r="BT39" s="42"/>
      <c r="BU39" s="42"/>
      <c r="BV39" s="42"/>
      <c r="BW39" s="42"/>
      <c r="BX39" s="42"/>
      <c r="BY39" s="42"/>
      <c r="BZ39" s="42"/>
      <c r="CA39" s="42"/>
      <c r="CB39" s="42"/>
      <c r="CC39" s="42"/>
      <c r="CD39" s="42"/>
      <c r="CE39" s="42"/>
      <c r="CF39" s="42"/>
      <c r="CG39" s="42"/>
      <c r="CH39" s="42"/>
      <c r="CI39" s="42"/>
      <c r="CJ39" s="42"/>
      <c r="CK39" s="42"/>
      <c r="CL39" s="42"/>
      <c r="CM39" s="42"/>
      <c r="CN39" s="42"/>
      <c r="CO39" s="42"/>
      <c r="CP39" s="42"/>
      <c r="CQ39" s="42"/>
      <c r="CR39" s="42"/>
      <c r="CS39" s="42"/>
      <c r="CT39" s="42"/>
      <c r="CU39" s="42"/>
      <c r="CV39" s="42"/>
      <c r="CW39" s="42"/>
      <c r="CX39" s="42"/>
      <c r="CY39" s="42"/>
      <c r="CZ39" s="42"/>
      <c r="DA39" s="42"/>
      <c r="DB39" s="42"/>
      <c r="DC39" s="42"/>
      <c r="DD39" s="42"/>
      <c r="DE39" s="42"/>
      <c r="DF39" s="42"/>
      <c r="DG39" s="42"/>
      <c r="DH39" s="42"/>
      <c r="DI39" s="42"/>
      <c r="DJ39" s="42"/>
      <c r="DK39" s="42"/>
      <c r="DL39" s="42"/>
      <c r="DM39" s="42"/>
      <c r="DN39" s="42"/>
      <c r="DO39" s="42"/>
      <c r="DP39" s="42"/>
      <c r="DQ39" s="42"/>
      <c r="DR39" s="42"/>
      <c r="DS39" s="42"/>
      <c r="DT39" s="42"/>
      <c r="DU39" s="42"/>
      <c r="DV39" s="42"/>
      <c r="DW39" s="42"/>
      <c r="DX39" s="42"/>
      <c r="DY39" s="42"/>
      <c r="DZ39" s="42"/>
      <c r="EA39" s="42"/>
      <c r="EB39" s="42"/>
      <c r="EC39" s="42"/>
      <c r="ED39" s="42"/>
      <c r="EE39" s="42"/>
      <c r="EF39" s="42"/>
      <c r="EG39" s="42"/>
      <c r="EH39" s="42"/>
      <c r="EI39" s="42"/>
      <c r="EJ39" s="42"/>
      <c r="EK39" s="42"/>
      <c r="EL39" s="42"/>
      <c r="EM39" s="42"/>
      <c r="EN39" s="42"/>
      <c r="EO39" s="42"/>
      <c r="EP39" s="42"/>
      <c r="EQ39" s="42"/>
      <c r="ER39" s="42"/>
      <c r="ES39" s="42"/>
      <c r="ET39" s="42"/>
      <c r="EU39" s="42"/>
      <c r="EV39" s="42"/>
      <c r="EW39" s="42"/>
      <c r="EX39" s="42"/>
      <c r="EY39" s="42"/>
      <c r="EZ39" s="42"/>
      <c r="FA39" s="42"/>
      <c r="FB39" s="42"/>
      <c r="FC39" s="42"/>
      <c r="FD39" s="42"/>
      <c r="FE39" s="42"/>
      <c r="FF39" s="42"/>
      <c r="FG39" s="42"/>
      <c r="FH39" s="42"/>
      <c r="FI39" s="42"/>
      <c r="FJ39" s="42"/>
      <c r="FK39" s="42"/>
      <c r="FL39" s="42"/>
      <c r="FM39" s="42"/>
      <c r="FN39" s="42"/>
      <c r="FO39" s="42"/>
      <c r="FP39" s="42"/>
      <c r="FQ39" s="42"/>
      <c r="FR39" s="42"/>
      <c r="FS39" s="42"/>
      <c r="FT39" s="42"/>
      <c r="FU39" s="42"/>
      <c r="FV39" s="42"/>
      <c r="FW39" s="42"/>
      <c r="FX39" s="42"/>
      <c r="FY39" s="42"/>
      <c r="FZ39" s="42"/>
      <c r="GA39" s="42"/>
      <c r="GB39" s="42"/>
      <c r="GC39" s="42"/>
      <c r="GD39" s="42"/>
      <c r="GE39" s="42"/>
      <c r="GF39" s="42"/>
      <c r="GG39" s="42"/>
      <c r="GH39" s="42"/>
      <c r="GI39" s="42"/>
      <c r="GJ39" s="42"/>
      <c r="GK39" s="42"/>
      <c r="GL39" s="42"/>
      <c r="GM39" s="42"/>
      <c r="GN39" s="42"/>
      <c r="GO39" s="42"/>
      <c r="GP39" s="42"/>
      <c r="GQ39" s="42"/>
      <c r="GR39" s="42"/>
      <c r="GS39" s="42"/>
      <c r="GT39" s="42"/>
      <c r="GU39" s="42"/>
      <c r="GV39" s="42"/>
      <c r="GW39" s="42"/>
      <c r="GX39" s="42"/>
      <c r="GY39" s="42"/>
      <c r="GZ39" s="42"/>
      <c r="HA39" s="42"/>
      <c r="HB39" s="42"/>
      <c r="HC39" s="42"/>
      <c r="HD39" s="42"/>
      <c r="HE39" s="42"/>
      <c r="HF39" s="42"/>
      <c r="HG39" s="42"/>
      <c r="HH39" s="42"/>
      <c r="HI39" s="42"/>
      <c r="HJ39" s="42"/>
      <c r="HK39" s="42"/>
      <c r="HL39" s="42"/>
      <c r="HM39" s="42"/>
      <c r="HN39" s="42"/>
      <c r="HO39" s="42"/>
      <c r="HP39" s="42"/>
      <c r="HQ39" s="42"/>
      <c r="HR39" s="42"/>
      <c r="HS39" s="42"/>
      <c r="HT39" s="42"/>
      <c r="HU39" s="42"/>
      <c r="HV39" s="42"/>
      <c r="HW39" s="42"/>
      <c r="HX39" s="42"/>
      <c r="HY39" s="42"/>
      <c r="HZ39" s="42"/>
      <c r="IA39" s="42"/>
      <c r="IB39" s="42"/>
      <c r="IC39" s="42"/>
      <c r="ID39" s="42"/>
      <c r="IE39" s="42"/>
      <c r="IF39" s="42"/>
      <c r="IG39" s="42"/>
      <c r="IH39" s="42"/>
      <c r="II39" s="42"/>
      <c r="IJ39" s="42"/>
      <c r="IK39" s="42"/>
      <c r="IL39" s="42"/>
      <c r="IM39" s="42"/>
      <c r="IN39" s="42"/>
      <c r="IO39" s="42"/>
      <c r="IP39" s="42"/>
      <c r="IQ39" s="42"/>
      <c r="IR39" s="42"/>
      <c r="IS39" s="42"/>
      <c r="IT39" s="42"/>
      <c r="IU39" s="42"/>
      <c r="IV39" s="42"/>
      <c r="IW39" s="42"/>
    </row>
    <row r="40" customFormat="false" ht="11.25" hidden="false" customHeight="true" outlineLevel="0" collapsed="false">
      <c r="A40" s="45" t="s">
        <v>34</v>
      </c>
      <c r="B40" s="42"/>
      <c r="C40" s="46" t="n">
        <v>0</v>
      </c>
      <c r="D40" s="46" t="n">
        <v>0</v>
      </c>
      <c r="E40" s="46" t="n">
        <v>0</v>
      </c>
      <c r="F40" s="46" t="n">
        <v>0</v>
      </c>
      <c r="G40" s="46" t="n">
        <v>0</v>
      </c>
      <c r="H40" s="46" t="n">
        <v>0</v>
      </c>
      <c r="I40" s="46" t="n">
        <v>-3254</v>
      </c>
      <c r="J40" s="46" t="n">
        <v>-3378.9677</v>
      </c>
      <c r="K40" s="46" t="n">
        <v>-3164.8</v>
      </c>
      <c r="L40" s="46" t="n">
        <v>0</v>
      </c>
      <c r="M40" s="46" t="n">
        <v>0</v>
      </c>
      <c r="N40" s="46" t="n">
        <v>0</v>
      </c>
      <c r="O40" s="46" t="n">
        <v>0</v>
      </c>
      <c r="P40" s="46" t="n">
        <v>0</v>
      </c>
      <c r="Q40" s="46" t="n">
        <v>0</v>
      </c>
      <c r="R40" s="46" t="n">
        <v>0</v>
      </c>
      <c r="S40" s="46" t="n">
        <v>0</v>
      </c>
      <c r="T40" s="46" t="n">
        <v>0</v>
      </c>
      <c r="U40" s="46" t="n">
        <v>-3287.6452</v>
      </c>
      <c r="V40" s="46" t="n">
        <v>-3287.6452</v>
      </c>
      <c r="W40" s="46" t="n">
        <v>-3296.4333</v>
      </c>
      <c r="X40" s="46" t="n">
        <v>0</v>
      </c>
      <c r="Y40" s="46" t="n">
        <v>0</v>
      </c>
      <c r="Z40" s="46" t="n">
        <v>0</v>
      </c>
      <c r="AA40" s="42" t="n">
        <v>-826.4288</v>
      </c>
      <c r="AB40" s="42"/>
      <c r="AC40" s="42"/>
      <c r="AD40" s="42"/>
      <c r="AE40" s="42"/>
      <c r="AF40" s="42"/>
      <c r="AG40" s="42"/>
      <c r="AH40" s="42"/>
      <c r="AI40" s="42"/>
      <c r="AJ40" s="42"/>
      <c r="AK40" s="42"/>
      <c r="AL40" s="42"/>
      <c r="AM40" s="42"/>
      <c r="AN40" s="42"/>
      <c r="AO40" s="42"/>
      <c r="AP40" s="42"/>
      <c r="AQ40" s="42"/>
      <c r="AR40" s="42"/>
      <c r="AS40" s="42"/>
      <c r="AT40" s="42"/>
      <c r="AU40" s="42"/>
      <c r="AV40" s="42"/>
      <c r="AW40" s="42"/>
      <c r="AX40" s="42"/>
      <c r="AY40" s="42"/>
      <c r="AZ40" s="42"/>
      <c r="BA40" s="42"/>
      <c r="BB40" s="42"/>
      <c r="BC40" s="42"/>
      <c r="BD40" s="42"/>
      <c r="BE40" s="42"/>
      <c r="BF40" s="42"/>
      <c r="BG40" s="42"/>
      <c r="BH40" s="42"/>
      <c r="BI40" s="42"/>
      <c r="BJ40" s="42"/>
      <c r="BK40" s="42"/>
      <c r="BL40" s="42"/>
      <c r="BM40" s="42"/>
      <c r="BN40" s="42"/>
      <c r="BO40" s="42"/>
      <c r="BP40" s="42"/>
      <c r="BQ40" s="42"/>
      <c r="BR40" s="42"/>
      <c r="BS40" s="42"/>
      <c r="BT40" s="42"/>
      <c r="BU40" s="42"/>
      <c r="BV40" s="42"/>
      <c r="BW40" s="42"/>
      <c r="BX40" s="42"/>
      <c r="BY40" s="42"/>
      <c r="BZ40" s="42"/>
      <c r="CA40" s="42"/>
      <c r="CB40" s="42"/>
      <c r="CC40" s="42"/>
      <c r="CD40" s="42"/>
      <c r="CE40" s="42"/>
      <c r="CF40" s="42"/>
      <c r="CG40" s="42"/>
      <c r="CH40" s="42"/>
      <c r="CI40" s="42"/>
      <c r="CJ40" s="42"/>
      <c r="CK40" s="42"/>
      <c r="CL40" s="42"/>
      <c r="CM40" s="42"/>
      <c r="CN40" s="42"/>
      <c r="CO40" s="42"/>
      <c r="CP40" s="42"/>
      <c r="CQ40" s="42"/>
      <c r="CR40" s="42"/>
      <c r="CS40" s="42"/>
      <c r="CT40" s="42"/>
      <c r="CU40" s="42"/>
      <c r="CV40" s="42"/>
      <c r="CW40" s="42"/>
      <c r="CX40" s="42"/>
      <c r="CY40" s="42"/>
      <c r="CZ40" s="42"/>
      <c r="DA40" s="42"/>
      <c r="DB40" s="42"/>
      <c r="DC40" s="42"/>
      <c r="DD40" s="42"/>
      <c r="DE40" s="42"/>
      <c r="DF40" s="42"/>
      <c r="DG40" s="42"/>
      <c r="DH40" s="42"/>
      <c r="DI40" s="42"/>
      <c r="DJ40" s="42"/>
      <c r="DK40" s="42"/>
      <c r="DL40" s="42"/>
      <c r="DM40" s="42"/>
      <c r="DN40" s="42"/>
      <c r="DO40" s="42"/>
      <c r="DP40" s="42"/>
      <c r="DQ40" s="42"/>
      <c r="DR40" s="42"/>
      <c r="DS40" s="42"/>
      <c r="DT40" s="42"/>
      <c r="DU40" s="42"/>
      <c r="DV40" s="42"/>
      <c r="DW40" s="42"/>
      <c r="DX40" s="42"/>
      <c r="DY40" s="42"/>
      <c r="DZ40" s="42"/>
      <c r="EA40" s="42"/>
      <c r="EB40" s="42"/>
      <c r="EC40" s="42"/>
      <c r="ED40" s="42"/>
      <c r="EE40" s="42"/>
      <c r="EF40" s="42"/>
      <c r="EG40" s="42"/>
      <c r="EH40" s="42"/>
      <c r="EI40" s="42"/>
      <c r="EJ40" s="42"/>
      <c r="EK40" s="42"/>
      <c r="EL40" s="42"/>
      <c r="EM40" s="42"/>
      <c r="EN40" s="42"/>
      <c r="EO40" s="42"/>
      <c r="EP40" s="42"/>
      <c r="EQ40" s="42"/>
      <c r="ER40" s="42"/>
      <c r="ES40" s="42"/>
      <c r="ET40" s="42"/>
      <c r="EU40" s="42"/>
      <c r="EV40" s="42"/>
      <c r="EW40" s="42"/>
      <c r="EX40" s="42"/>
      <c r="EY40" s="42"/>
      <c r="EZ40" s="42"/>
      <c r="FA40" s="42"/>
      <c r="FB40" s="42"/>
      <c r="FC40" s="42"/>
      <c r="FD40" s="42"/>
      <c r="FE40" s="42"/>
      <c r="FF40" s="42"/>
      <c r="FG40" s="42"/>
      <c r="FH40" s="42"/>
      <c r="FI40" s="42"/>
      <c r="FJ40" s="42"/>
      <c r="FK40" s="42"/>
      <c r="FL40" s="42"/>
      <c r="FM40" s="42"/>
      <c r="FN40" s="42"/>
      <c r="FO40" s="42"/>
      <c r="FP40" s="42"/>
      <c r="FQ40" s="42"/>
      <c r="FR40" s="42"/>
      <c r="FS40" s="42"/>
      <c r="FT40" s="42"/>
      <c r="FU40" s="42"/>
      <c r="FV40" s="42"/>
      <c r="FW40" s="42"/>
      <c r="FX40" s="42"/>
      <c r="FY40" s="42"/>
      <c r="FZ40" s="42"/>
      <c r="GA40" s="42"/>
      <c r="GB40" s="42"/>
      <c r="GC40" s="42"/>
      <c r="GD40" s="42"/>
      <c r="GE40" s="42"/>
      <c r="GF40" s="42"/>
      <c r="GG40" s="42"/>
      <c r="GH40" s="42"/>
      <c r="GI40" s="42"/>
      <c r="GJ40" s="42"/>
      <c r="GK40" s="42"/>
      <c r="GL40" s="42"/>
      <c r="GM40" s="42"/>
      <c r="GN40" s="42"/>
      <c r="GO40" s="42"/>
      <c r="GP40" s="42"/>
      <c r="GQ40" s="42"/>
      <c r="GR40" s="42"/>
      <c r="GS40" s="42"/>
      <c r="GT40" s="42"/>
      <c r="GU40" s="42"/>
      <c r="GV40" s="42"/>
      <c r="GW40" s="42"/>
      <c r="GX40" s="42"/>
      <c r="GY40" s="42"/>
      <c r="GZ40" s="42"/>
      <c r="HA40" s="42"/>
      <c r="HB40" s="42"/>
      <c r="HC40" s="42"/>
      <c r="HD40" s="42"/>
      <c r="HE40" s="42"/>
      <c r="HF40" s="42"/>
      <c r="HG40" s="42"/>
      <c r="HH40" s="42"/>
      <c r="HI40" s="42"/>
      <c r="HJ40" s="42"/>
      <c r="HK40" s="42"/>
      <c r="HL40" s="42"/>
      <c r="HM40" s="42"/>
      <c r="HN40" s="42"/>
      <c r="HO40" s="42"/>
      <c r="HP40" s="42"/>
      <c r="HQ40" s="42"/>
      <c r="HR40" s="42"/>
      <c r="HS40" s="42"/>
      <c r="HT40" s="42"/>
      <c r="HU40" s="42"/>
      <c r="HV40" s="42"/>
      <c r="HW40" s="42"/>
      <c r="HX40" s="42"/>
      <c r="HY40" s="42"/>
      <c r="HZ40" s="42"/>
      <c r="IA40" s="42"/>
      <c r="IB40" s="42"/>
      <c r="IC40" s="42"/>
      <c r="ID40" s="42"/>
      <c r="IE40" s="42"/>
      <c r="IF40" s="42"/>
      <c r="IG40" s="42"/>
      <c r="IH40" s="42"/>
      <c r="II40" s="42"/>
      <c r="IJ40" s="42"/>
      <c r="IK40" s="42"/>
      <c r="IL40" s="42"/>
      <c r="IM40" s="42"/>
      <c r="IN40" s="42"/>
      <c r="IO40" s="42"/>
      <c r="IP40" s="42"/>
      <c r="IQ40" s="42"/>
      <c r="IR40" s="42"/>
      <c r="IS40" s="42"/>
      <c r="IT40" s="42"/>
      <c r="IU40" s="42"/>
      <c r="IV40" s="42"/>
      <c r="IW40" s="42"/>
    </row>
    <row r="41" customFormat="false" ht="11.25" hidden="false" customHeight="true" outlineLevel="0" collapsed="false">
      <c r="A41" s="45" t="s">
        <v>35</v>
      </c>
      <c r="B41" s="42"/>
      <c r="C41" s="46" t="n">
        <v>0</v>
      </c>
      <c r="D41" s="46" t="n">
        <v>0</v>
      </c>
      <c r="E41" s="46" t="n">
        <v>0</v>
      </c>
      <c r="F41" s="46" t="n">
        <v>0</v>
      </c>
      <c r="G41" s="46" t="n">
        <v>0</v>
      </c>
      <c r="H41" s="46" t="n">
        <v>0</v>
      </c>
      <c r="I41" s="46" t="n">
        <v>0</v>
      </c>
      <c r="J41" s="46" t="n">
        <v>0</v>
      </c>
      <c r="K41" s="46" t="n">
        <v>0</v>
      </c>
      <c r="L41" s="46" t="n">
        <v>0</v>
      </c>
      <c r="M41" s="46" t="n">
        <v>0</v>
      </c>
      <c r="N41" s="46" t="n">
        <v>0</v>
      </c>
      <c r="O41" s="46" t="n">
        <v>0</v>
      </c>
      <c r="P41" s="46" t="n">
        <v>0</v>
      </c>
      <c r="Q41" s="46" t="n">
        <v>0</v>
      </c>
      <c r="R41" s="46" t="n">
        <v>0</v>
      </c>
      <c r="S41" s="46" t="n">
        <v>0</v>
      </c>
      <c r="T41" s="46" t="n">
        <v>0</v>
      </c>
      <c r="U41" s="46" t="n">
        <v>0</v>
      </c>
      <c r="V41" s="46" t="n">
        <v>0</v>
      </c>
      <c r="W41" s="46" t="n">
        <v>0</v>
      </c>
      <c r="X41" s="46" t="n">
        <v>0</v>
      </c>
      <c r="Y41" s="46" t="n">
        <v>0</v>
      </c>
      <c r="Z41" s="46" t="n">
        <v>0</v>
      </c>
      <c r="AA41" s="42" t="n">
        <v>0</v>
      </c>
      <c r="AB41" s="42"/>
      <c r="AC41" s="42"/>
      <c r="AD41" s="42"/>
      <c r="AE41" s="42"/>
      <c r="AF41" s="42"/>
      <c r="AG41" s="42"/>
      <c r="AH41" s="42"/>
      <c r="AI41" s="42"/>
      <c r="AJ41" s="42"/>
      <c r="AK41" s="42"/>
      <c r="AL41" s="42"/>
      <c r="AM41" s="42"/>
      <c r="AN41" s="42"/>
      <c r="AO41" s="42"/>
      <c r="AP41" s="42"/>
      <c r="AQ41" s="42"/>
      <c r="AR41" s="42"/>
      <c r="AS41" s="42"/>
      <c r="AT41" s="42"/>
      <c r="AU41" s="42"/>
      <c r="AV41" s="42"/>
      <c r="AW41" s="42"/>
      <c r="AX41" s="42"/>
      <c r="AY41" s="42"/>
      <c r="AZ41" s="42"/>
      <c r="BA41" s="42"/>
      <c r="BB41" s="42"/>
      <c r="BC41" s="42"/>
      <c r="BD41" s="42"/>
      <c r="BE41" s="42"/>
      <c r="BF41" s="42"/>
      <c r="BG41" s="42"/>
      <c r="BH41" s="42"/>
      <c r="BI41" s="42"/>
      <c r="BJ41" s="42"/>
      <c r="BK41" s="42"/>
      <c r="BL41" s="42"/>
      <c r="BM41" s="42"/>
      <c r="BN41" s="42"/>
      <c r="BO41" s="42"/>
      <c r="BP41" s="42"/>
      <c r="BQ41" s="42"/>
      <c r="BR41" s="42"/>
      <c r="BS41" s="42"/>
      <c r="BT41" s="42"/>
      <c r="BU41" s="42"/>
      <c r="BV41" s="42"/>
      <c r="BW41" s="42"/>
      <c r="BX41" s="42"/>
      <c r="BY41" s="42"/>
      <c r="BZ41" s="42"/>
      <c r="CA41" s="42"/>
      <c r="CB41" s="42"/>
      <c r="CC41" s="42"/>
      <c r="CD41" s="42"/>
      <c r="CE41" s="42"/>
      <c r="CF41" s="42"/>
      <c r="CG41" s="42"/>
      <c r="CH41" s="42"/>
      <c r="CI41" s="42"/>
      <c r="CJ41" s="42"/>
      <c r="CK41" s="42"/>
      <c r="CL41" s="42"/>
      <c r="CM41" s="42"/>
      <c r="CN41" s="42"/>
      <c r="CO41" s="42"/>
      <c r="CP41" s="42"/>
      <c r="CQ41" s="42"/>
      <c r="CR41" s="42"/>
      <c r="CS41" s="42"/>
      <c r="CT41" s="42"/>
      <c r="CU41" s="42"/>
      <c r="CV41" s="42"/>
      <c r="CW41" s="42"/>
      <c r="CX41" s="42"/>
      <c r="CY41" s="42"/>
      <c r="CZ41" s="42"/>
      <c r="DA41" s="42"/>
      <c r="DB41" s="42"/>
      <c r="DC41" s="42"/>
      <c r="DD41" s="42"/>
      <c r="DE41" s="42"/>
      <c r="DF41" s="42"/>
      <c r="DG41" s="42"/>
      <c r="DH41" s="42"/>
      <c r="DI41" s="42"/>
      <c r="DJ41" s="42"/>
      <c r="DK41" s="42"/>
      <c r="DL41" s="42"/>
      <c r="DM41" s="42"/>
      <c r="DN41" s="42"/>
      <c r="DO41" s="42"/>
      <c r="DP41" s="42"/>
      <c r="DQ41" s="42"/>
      <c r="DR41" s="42"/>
      <c r="DS41" s="42"/>
      <c r="DT41" s="42"/>
      <c r="DU41" s="42"/>
      <c r="DV41" s="42"/>
      <c r="DW41" s="42"/>
      <c r="DX41" s="42"/>
      <c r="DY41" s="42"/>
      <c r="DZ41" s="42"/>
      <c r="EA41" s="42"/>
      <c r="EB41" s="42"/>
      <c r="EC41" s="42"/>
      <c r="ED41" s="42"/>
      <c r="EE41" s="42"/>
      <c r="EF41" s="42"/>
      <c r="EG41" s="42"/>
      <c r="EH41" s="42"/>
      <c r="EI41" s="42"/>
      <c r="EJ41" s="42"/>
      <c r="EK41" s="42"/>
      <c r="EL41" s="42"/>
      <c r="EM41" s="42"/>
      <c r="EN41" s="42"/>
      <c r="EO41" s="42"/>
      <c r="EP41" s="42"/>
      <c r="EQ41" s="42"/>
      <c r="ER41" s="42"/>
      <c r="ES41" s="42"/>
      <c r="ET41" s="42"/>
      <c r="EU41" s="42"/>
      <c r="EV41" s="42"/>
      <c r="EW41" s="42"/>
      <c r="EX41" s="42"/>
      <c r="EY41" s="42"/>
      <c r="EZ41" s="42"/>
      <c r="FA41" s="42"/>
      <c r="FB41" s="42"/>
      <c r="FC41" s="42"/>
      <c r="FD41" s="42"/>
      <c r="FE41" s="42"/>
      <c r="FF41" s="42"/>
      <c r="FG41" s="42"/>
      <c r="FH41" s="42"/>
      <c r="FI41" s="42"/>
      <c r="FJ41" s="42"/>
      <c r="FK41" s="42"/>
      <c r="FL41" s="42"/>
      <c r="FM41" s="42"/>
      <c r="FN41" s="42"/>
      <c r="FO41" s="42"/>
      <c r="FP41" s="42"/>
      <c r="FQ41" s="42"/>
      <c r="FR41" s="42"/>
      <c r="FS41" s="42"/>
      <c r="FT41" s="42"/>
      <c r="FU41" s="42"/>
      <c r="FV41" s="42"/>
      <c r="FW41" s="42"/>
      <c r="FX41" s="42"/>
      <c r="FY41" s="42"/>
      <c r="FZ41" s="42"/>
      <c r="GA41" s="42"/>
      <c r="GB41" s="42"/>
      <c r="GC41" s="42"/>
      <c r="GD41" s="42"/>
      <c r="GE41" s="42"/>
      <c r="GF41" s="42"/>
      <c r="GG41" s="42"/>
      <c r="GH41" s="42"/>
      <c r="GI41" s="42"/>
      <c r="GJ41" s="42"/>
      <c r="GK41" s="42"/>
      <c r="GL41" s="42"/>
      <c r="GM41" s="42"/>
      <c r="GN41" s="42"/>
      <c r="GO41" s="42"/>
      <c r="GP41" s="42"/>
      <c r="GQ41" s="42"/>
      <c r="GR41" s="42"/>
      <c r="GS41" s="42"/>
      <c r="GT41" s="42"/>
      <c r="GU41" s="42"/>
      <c r="GV41" s="42"/>
      <c r="GW41" s="42"/>
      <c r="GX41" s="42"/>
      <c r="GY41" s="42"/>
      <c r="GZ41" s="42"/>
      <c r="HA41" s="42"/>
      <c r="HB41" s="42"/>
      <c r="HC41" s="42"/>
      <c r="HD41" s="42"/>
      <c r="HE41" s="42"/>
      <c r="HF41" s="42"/>
      <c r="HG41" s="42"/>
      <c r="HH41" s="42"/>
      <c r="HI41" s="42"/>
      <c r="HJ41" s="42"/>
      <c r="HK41" s="42"/>
      <c r="HL41" s="42"/>
      <c r="HM41" s="42"/>
      <c r="HN41" s="42"/>
      <c r="HO41" s="42"/>
      <c r="HP41" s="42"/>
      <c r="HQ41" s="42"/>
      <c r="HR41" s="42"/>
      <c r="HS41" s="42"/>
      <c r="HT41" s="42"/>
      <c r="HU41" s="42"/>
      <c r="HV41" s="42"/>
      <c r="HW41" s="42"/>
      <c r="HX41" s="42"/>
      <c r="HY41" s="42"/>
      <c r="HZ41" s="42"/>
      <c r="IA41" s="42"/>
      <c r="IB41" s="42"/>
      <c r="IC41" s="42"/>
      <c r="ID41" s="42"/>
      <c r="IE41" s="42"/>
      <c r="IF41" s="42"/>
      <c r="IG41" s="42"/>
      <c r="IH41" s="42"/>
      <c r="II41" s="42"/>
      <c r="IJ41" s="42"/>
      <c r="IK41" s="42"/>
      <c r="IL41" s="42"/>
      <c r="IM41" s="42"/>
      <c r="IN41" s="42"/>
      <c r="IO41" s="42"/>
      <c r="IP41" s="42"/>
      <c r="IQ41" s="42"/>
      <c r="IR41" s="42"/>
      <c r="IS41" s="42"/>
      <c r="IT41" s="42"/>
      <c r="IU41" s="42"/>
      <c r="IV41" s="42"/>
      <c r="IW41" s="42"/>
    </row>
    <row r="42" customFormat="false" ht="11.25" hidden="false" customHeight="true" outlineLevel="0" collapsed="false">
      <c r="A42" s="45" t="s">
        <v>36</v>
      </c>
      <c r="B42" s="42"/>
      <c r="C42" s="46" t="n">
        <v>0</v>
      </c>
      <c r="D42" s="46" t="n">
        <v>0</v>
      </c>
      <c r="E42" s="46" t="n">
        <v>0</v>
      </c>
      <c r="F42" s="46" t="n">
        <v>0</v>
      </c>
      <c r="G42" s="46" t="n">
        <v>0</v>
      </c>
      <c r="H42" s="46" t="n">
        <v>0</v>
      </c>
      <c r="I42" s="46" t="n">
        <v>0</v>
      </c>
      <c r="J42" s="46" t="n">
        <v>0</v>
      </c>
      <c r="K42" s="46" t="n">
        <v>0</v>
      </c>
      <c r="L42" s="46" t="n">
        <v>0</v>
      </c>
      <c r="M42" s="46" t="n">
        <v>0</v>
      </c>
      <c r="N42" s="46" t="n">
        <v>0</v>
      </c>
      <c r="O42" s="46" t="n">
        <v>0</v>
      </c>
      <c r="P42" s="46" t="n">
        <v>0</v>
      </c>
      <c r="Q42" s="46" t="n">
        <v>0</v>
      </c>
      <c r="R42" s="46" t="n">
        <v>0</v>
      </c>
      <c r="S42" s="46" t="n">
        <v>0</v>
      </c>
      <c r="T42" s="46" t="n">
        <v>0</v>
      </c>
      <c r="U42" s="46" t="n">
        <v>0</v>
      </c>
      <c r="V42" s="46" t="n">
        <v>0</v>
      </c>
      <c r="W42" s="46" t="n">
        <v>0</v>
      </c>
      <c r="X42" s="46" t="n">
        <v>0</v>
      </c>
      <c r="Y42" s="46" t="n">
        <v>0</v>
      </c>
      <c r="Z42" s="46" t="n">
        <v>0</v>
      </c>
      <c r="AA42" s="42" t="n">
        <v>0</v>
      </c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2"/>
      <c r="AS42" s="42"/>
      <c r="AT42" s="42"/>
      <c r="AU42" s="42"/>
      <c r="AV42" s="42"/>
      <c r="AW42" s="42"/>
      <c r="AX42" s="42"/>
      <c r="AY42" s="42"/>
      <c r="AZ42" s="42"/>
      <c r="BA42" s="42"/>
      <c r="BB42" s="42"/>
      <c r="BC42" s="42"/>
      <c r="BD42" s="42"/>
      <c r="BE42" s="42"/>
      <c r="BF42" s="42"/>
      <c r="BG42" s="42"/>
      <c r="BH42" s="42"/>
      <c r="BI42" s="42"/>
      <c r="BJ42" s="42"/>
      <c r="BK42" s="42"/>
      <c r="BL42" s="42"/>
      <c r="BM42" s="42"/>
      <c r="BN42" s="42"/>
      <c r="BO42" s="42"/>
      <c r="BP42" s="42"/>
      <c r="BQ42" s="42"/>
      <c r="BR42" s="42"/>
      <c r="BS42" s="42"/>
      <c r="BT42" s="42"/>
      <c r="BU42" s="42"/>
      <c r="BV42" s="42"/>
      <c r="BW42" s="42"/>
      <c r="BX42" s="42"/>
      <c r="BY42" s="42"/>
      <c r="BZ42" s="42"/>
      <c r="CA42" s="42"/>
      <c r="CB42" s="42"/>
      <c r="CC42" s="42"/>
      <c r="CD42" s="42"/>
      <c r="CE42" s="42"/>
      <c r="CF42" s="42"/>
      <c r="CG42" s="42"/>
      <c r="CH42" s="42"/>
      <c r="CI42" s="42"/>
      <c r="CJ42" s="42"/>
      <c r="CK42" s="42"/>
      <c r="CL42" s="42"/>
      <c r="CM42" s="42"/>
      <c r="CN42" s="42"/>
      <c r="CO42" s="42"/>
      <c r="CP42" s="42"/>
      <c r="CQ42" s="42"/>
      <c r="CR42" s="42"/>
      <c r="CS42" s="42"/>
      <c r="CT42" s="42"/>
      <c r="CU42" s="42"/>
      <c r="CV42" s="42"/>
      <c r="CW42" s="42"/>
      <c r="CX42" s="42"/>
      <c r="CY42" s="42"/>
      <c r="CZ42" s="42"/>
      <c r="DA42" s="42"/>
      <c r="DB42" s="42"/>
      <c r="DC42" s="42"/>
      <c r="DD42" s="42"/>
      <c r="DE42" s="42"/>
      <c r="DF42" s="42"/>
      <c r="DG42" s="42"/>
      <c r="DH42" s="42"/>
      <c r="DI42" s="42"/>
      <c r="DJ42" s="42"/>
      <c r="DK42" s="42"/>
      <c r="DL42" s="42"/>
      <c r="DM42" s="42"/>
      <c r="DN42" s="42"/>
      <c r="DO42" s="42"/>
      <c r="DP42" s="42"/>
      <c r="DQ42" s="42"/>
      <c r="DR42" s="42"/>
      <c r="DS42" s="42"/>
      <c r="DT42" s="42"/>
      <c r="DU42" s="42"/>
      <c r="DV42" s="42"/>
      <c r="DW42" s="42"/>
      <c r="DX42" s="42"/>
      <c r="DY42" s="42"/>
      <c r="DZ42" s="42"/>
      <c r="EA42" s="42"/>
      <c r="EB42" s="42"/>
      <c r="EC42" s="42"/>
      <c r="ED42" s="42"/>
      <c r="EE42" s="42"/>
      <c r="EF42" s="42"/>
      <c r="EG42" s="42"/>
      <c r="EH42" s="42"/>
      <c r="EI42" s="42"/>
      <c r="EJ42" s="42"/>
      <c r="EK42" s="42"/>
      <c r="EL42" s="42"/>
      <c r="EM42" s="42"/>
      <c r="EN42" s="42"/>
      <c r="EO42" s="42"/>
      <c r="EP42" s="42"/>
      <c r="EQ42" s="42"/>
      <c r="ER42" s="42"/>
      <c r="ES42" s="42"/>
      <c r="ET42" s="42"/>
      <c r="EU42" s="42"/>
      <c r="EV42" s="42"/>
      <c r="EW42" s="42"/>
      <c r="EX42" s="42"/>
      <c r="EY42" s="42"/>
      <c r="EZ42" s="42"/>
      <c r="FA42" s="42"/>
      <c r="FB42" s="42"/>
      <c r="FC42" s="42"/>
      <c r="FD42" s="42"/>
      <c r="FE42" s="42"/>
      <c r="FF42" s="42"/>
      <c r="FG42" s="42"/>
      <c r="FH42" s="42"/>
      <c r="FI42" s="42"/>
      <c r="FJ42" s="42"/>
      <c r="FK42" s="42"/>
      <c r="FL42" s="42"/>
      <c r="FM42" s="42"/>
      <c r="FN42" s="42"/>
      <c r="FO42" s="42"/>
      <c r="FP42" s="42"/>
      <c r="FQ42" s="42"/>
      <c r="FR42" s="42"/>
      <c r="FS42" s="42"/>
      <c r="FT42" s="42"/>
      <c r="FU42" s="42"/>
      <c r="FV42" s="42"/>
      <c r="FW42" s="42"/>
      <c r="FX42" s="42"/>
      <c r="FY42" s="42"/>
      <c r="FZ42" s="42"/>
      <c r="GA42" s="42"/>
      <c r="GB42" s="42"/>
      <c r="GC42" s="42"/>
      <c r="GD42" s="42"/>
      <c r="GE42" s="42"/>
      <c r="GF42" s="42"/>
      <c r="GG42" s="42"/>
      <c r="GH42" s="42"/>
      <c r="GI42" s="42"/>
      <c r="GJ42" s="42"/>
      <c r="GK42" s="42"/>
      <c r="GL42" s="42"/>
      <c r="GM42" s="42"/>
      <c r="GN42" s="42"/>
      <c r="GO42" s="42"/>
      <c r="GP42" s="42"/>
      <c r="GQ42" s="42"/>
      <c r="GR42" s="42"/>
      <c r="GS42" s="42"/>
      <c r="GT42" s="42"/>
      <c r="GU42" s="42"/>
      <c r="GV42" s="42"/>
      <c r="GW42" s="42"/>
      <c r="GX42" s="42"/>
      <c r="GY42" s="42"/>
      <c r="GZ42" s="42"/>
      <c r="HA42" s="42"/>
      <c r="HB42" s="42"/>
      <c r="HC42" s="42"/>
      <c r="HD42" s="42"/>
      <c r="HE42" s="42"/>
      <c r="HF42" s="42"/>
      <c r="HG42" s="42"/>
      <c r="HH42" s="42"/>
      <c r="HI42" s="42"/>
      <c r="HJ42" s="42"/>
      <c r="HK42" s="42"/>
      <c r="HL42" s="42"/>
      <c r="HM42" s="42"/>
      <c r="HN42" s="42"/>
      <c r="HO42" s="42"/>
      <c r="HP42" s="42"/>
      <c r="HQ42" s="42"/>
      <c r="HR42" s="42"/>
      <c r="HS42" s="42"/>
      <c r="HT42" s="42"/>
      <c r="HU42" s="42"/>
      <c r="HV42" s="42"/>
      <c r="HW42" s="42"/>
      <c r="HX42" s="42"/>
      <c r="HY42" s="42"/>
      <c r="HZ42" s="42"/>
      <c r="IA42" s="42"/>
      <c r="IB42" s="42"/>
      <c r="IC42" s="42"/>
      <c r="ID42" s="42"/>
      <c r="IE42" s="42"/>
      <c r="IF42" s="42"/>
      <c r="IG42" s="42"/>
      <c r="IH42" s="42"/>
      <c r="II42" s="42"/>
      <c r="IJ42" s="42"/>
      <c r="IK42" s="42"/>
      <c r="IL42" s="42"/>
      <c r="IM42" s="42"/>
      <c r="IN42" s="42"/>
      <c r="IO42" s="42"/>
      <c r="IP42" s="42"/>
      <c r="IQ42" s="42"/>
      <c r="IR42" s="42"/>
      <c r="IS42" s="42"/>
      <c r="IT42" s="42"/>
      <c r="IU42" s="42"/>
      <c r="IV42" s="42"/>
      <c r="IW42" s="42"/>
    </row>
    <row r="43" customFormat="false" ht="11.25" hidden="false" customHeight="true" outlineLevel="0" collapsed="false">
      <c r="A43" s="47" t="s">
        <v>37</v>
      </c>
      <c r="B43" s="48"/>
      <c r="C43" s="49" t="n">
        <v>0</v>
      </c>
      <c r="D43" s="49" t="n">
        <v>0</v>
      </c>
      <c r="E43" s="49" t="n">
        <v>0</v>
      </c>
      <c r="F43" s="49" t="n">
        <v>0</v>
      </c>
      <c r="G43" s="49" t="n">
        <v>0</v>
      </c>
      <c r="H43" s="49" t="n">
        <v>0</v>
      </c>
      <c r="I43" s="49" t="n">
        <v>-3254</v>
      </c>
      <c r="J43" s="49" t="n">
        <v>-3378.9677</v>
      </c>
      <c r="K43" s="49" t="n">
        <v>-3164.8</v>
      </c>
      <c r="L43" s="49" t="n">
        <v>0</v>
      </c>
      <c r="M43" s="49" t="n">
        <v>0</v>
      </c>
      <c r="N43" s="49" t="n">
        <v>0</v>
      </c>
      <c r="O43" s="49" t="n">
        <v>0</v>
      </c>
      <c r="P43" s="49" t="n">
        <v>0</v>
      </c>
      <c r="Q43" s="49" t="n">
        <v>0</v>
      </c>
      <c r="R43" s="49" t="n">
        <v>0</v>
      </c>
      <c r="S43" s="49" t="n">
        <v>0</v>
      </c>
      <c r="T43" s="49" t="n">
        <v>0</v>
      </c>
      <c r="U43" s="49" t="n">
        <v>-3287.6452</v>
      </c>
      <c r="V43" s="49" t="n">
        <v>-3287.6452</v>
      </c>
      <c r="W43" s="49" t="n">
        <v>-3296.4333</v>
      </c>
      <c r="X43" s="49" t="n">
        <v>0</v>
      </c>
      <c r="Y43" s="49" t="n">
        <v>0</v>
      </c>
      <c r="Z43" s="50" t="n">
        <v>0</v>
      </c>
      <c r="AA43" s="42" t="n">
        <v>-826.4288</v>
      </c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2"/>
      <c r="AS43" s="42"/>
      <c r="AT43" s="42"/>
      <c r="AU43" s="42"/>
      <c r="AV43" s="42"/>
      <c r="AW43" s="42"/>
      <c r="AX43" s="42"/>
      <c r="AY43" s="42"/>
      <c r="AZ43" s="42"/>
      <c r="BA43" s="42"/>
      <c r="BB43" s="42"/>
      <c r="BC43" s="42"/>
      <c r="BD43" s="42"/>
      <c r="BE43" s="42"/>
      <c r="BF43" s="42"/>
      <c r="BG43" s="42"/>
      <c r="BH43" s="42"/>
      <c r="BI43" s="42"/>
      <c r="BJ43" s="42"/>
      <c r="BK43" s="42"/>
      <c r="BL43" s="42"/>
      <c r="BM43" s="42"/>
      <c r="BN43" s="42"/>
      <c r="BO43" s="42"/>
      <c r="BP43" s="42"/>
      <c r="BQ43" s="42"/>
      <c r="BR43" s="42"/>
      <c r="BS43" s="42"/>
      <c r="BT43" s="42"/>
      <c r="BU43" s="42"/>
      <c r="BV43" s="42"/>
      <c r="BW43" s="42"/>
      <c r="BX43" s="42"/>
      <c r="BY43" s="42"/>
      <c r="BZ43" s="42"/>
      <c r="CA43" s="42"/>
      <c r="CB43" s="42"/>
      <c r="CC43" s="42"/>
      <c r="CD43" s="42"/>
      <c r="CE43" s="42"/>
      <c r="CF43" s="42"/>
      <c r="CG43" s="42"/>
      <c r="CH43" s="42"/>
      <c r="CI43" s="42"/>
      <c r="CJ43" s="42"/>
      <c r="CK43" s="42"/>
      <c r="CL43" s="42"/>
      <c r="CM43" s="42"/>
      <c r="CN43" s="42"/>
      <c r="CO43" s="42"/>
      <c r="CP43" s="42"/>
      <c r="CQ43" s="42"/>
      <c r="CR43" s="42"/>
      <c r="CS43" s="42"/>
      <c r="CT43" s="42"/>
      <c r="CU43" s="42"/>
      <c r="CV43" s="42"/>
      <c r="CW43" s="42"/>
      <c r="CX43" s="42"/>
      <c r="CY43" s="42"/>
      <c r="CZ43" s="42"/>
      <c r="DA43" s="42"/>
      <c r="DB43" s="42"/>
      <c r="DC43" s="42"/>
      <c r="DD43" s="42"/>
      <c r="DE43" s="42"/>
      <c r="DF43" s="42"/>
      <c r="DG43" s="42"/>
      <c r="DH43" s="42"/>
      <c r="DI43" s="42"/>
      <c r="DJ43" s="42"/>
      <c r="DK43" s="42"/>
      <c r="DL43" s="42"/>
      <c r="DM43" s="42"/>
      <c r="DN43" s="42"/>
      <c r="DO43" s="42"/>
      <c r="DP43" s="42"/>
      <c r="DQ43" s="42"/>
      <c r="DR43" s="42"/>
      <c r="DS43" s="42"/>
      <c r="DT43" s="42"/>
      <c r="DU43" s="42"/>
      <c r="DV43" s="42"/>
      <c r="DW43" s="42"/>
      <c r="DX43" s="42"/>
      <c r="DY43" s="42"/>
      <c r="DZ43" s="42"/>
      <c r="EA43" s="42"/>
      <c r="EB43" s="42"/>
      <c r="EC43" s="42"/>
      <c r="ED43" s="42"/>
      <c r="EE43" s="42"/>
      <c r="EF43" s="42"/>
      <c r="EG43" s="42"/>
      <c r="EH43" s="42"/>
      <c r="EI43" s="42"/>
      <c r="EJ43" s="42"/>
      <c r="EK43" s="42"/>
      <c r="EL43" s="42"/>
      <c r="EM43" s="42"/>
      <c r="EN43" s="42"/>
      <c r="EO43" s="42"/>
      <c r="EP43" s="42"/>
      <c r="EQ43" s="42"/>
      <c r="ER43" s="42"/>
      <c r="ES43" s="42"/>
      <c r="ET43" s="42"/>
      <c r="EU43" s="42"/>
      <c r="EV43" s="42"/>
      <c r="EW43" s="42"/>
      <c r="EX43" s="42"/>
      <c r="EY43" s="42"/>
      <c r="EZ43" s="42"/>
      <c r="FA43" s="42"/>
      <c r="FB43" s="42"/>
      <c r="FC43" s="42"/>
      <c r="FD43" s="42"/>
      <c r="FE43" s="42"/>
      <c r="FF43" s="42"/>
      <c r="FG43" s="42"/>
      <c r="FH43" s="42"/>
      <c r="FI43" s="42"/>
      <c r="FJ43" s="42"/>
      <c r="FK43" s="42"/>
      <c r="FL43" s="42"/>
      <c r="FM43" s="42"/>
      <c r="FN43" s="42"/>
      <c r="FO43" s="42"/>
      <c r="FP43" s="42"/>
      <c r="FQ43" s="42"/>
      <c r="FR43" s="42"/>
      <c r="FS43" s="42"/>
      <c r="FT43" s="42"/>
      <c r="FU43" s="42"/>
      <c r="FV43" s="42"/>
      <c r="FW43" s="42"/>
      <c r="FX43" s="42"/>
      <c r="FY43" s="42"/>
      <c r="FZ43" s="42"/>
      <c r="GA43" s="42"/>
      <c r="GB43" s="42"/>
      <c r="GC43" s="42"/>
      <c r="GD43" s="42"/>
      <c r="GE43" s="42"/>
      <c r="GF43" s="42"/>
      <c r="GG43" s="42"/>
      <c r="GH43" s="42"/>
      <c r="GI43" s="42"/>
      <c r="GJ43" s="42"/>
      <c r="GK43" s="42"/>
      <c r="GL43" s="42"/>
      <c r="GM43" s="42"/>
      <c r="GN43" s="42"/>
      <c r="GO43" s="42"/>
      <c r="GP43" s="42"/>
      <c r="GQ43" s="42"/>
      <c r="GR43" s="42"/>
      <c r="GS43" s="42"/>
      <c r="GT43" s="42"/>
      <c r="GU43" s="42"/>
      <c r="GV43" s="42"/>
      <c r="GW43" s="42"/>
      <c r="GX43" s="42"/>
      <c r="GY43" s="42"/>
      <c r="GZ43" s="42"/>
      <c r="HA43" s="42"/>
      <c r="HB43" s="42"/>
      <c r="HC43" s="42"/>
      <c r="HD43" s="42"/>
      <c r="HE43" s="42"/>
      <c r="HF43" s="42"/>
      <c r="HG43" s="42"/>
      <c r="HH43" s="42"/>
      <c r="HI43" s="42"/>
      <c r="HJ43" s="42"/>
      <c r="HK43" s="42"/>
      <c r="HL43" s="42"/>
      <c r="HM43" s="42"/>
      <c r="HN43" s="42"/>
      <c r="HO43" s="42"/>
      <c r="HP43" s="42"/>
      <c r="HQ43" s="42"/>
      <c r="HR43" s="42"/>
      <c r="HS43" s="42"/>
      <c r="HT43" s="42"/>
      <c r="HU43" s="42"/>
      <c r="HV43" s="42"/>
      <c r="HW43" s="42"/>
      <c r="HX43" s="42"/>
      <c r="HY43" s="42"/>
      <c r="HZ43" s="42"/>
      <c r="IA43" s="42"/>
      <c r="IB43" s="42"/>
      <c r="IC43" s="42"/>
      <c r="ID43" s="42"/>
      <c r="IE43" s="42"/>
      <c r="IF43" s="42"/>
      <c r="IG43" s="42"/>
      <c r="IH43" s="42"/>
      <c r="II43" s="42"/>
      <c r="IJ43" s="42"/>
      <c r="IK43" s="42"/>
      <c r="IL43" s="42"/>
      <c r="IM43" s="42"/>
      <c r="IN43" s="42"/>
      <c r="IO43" s="42"/>
      <c r="IP43" s="42"/>
      <c r="IQ43" s="42"/>
      <c r="IR43" s="42"/>
      <c r="IS43" s="42"/>
      <c r="IT43" s="42"/>
      <c r="IU43" s="42"/>
      <c r="IV43" s="42"/>
      <c r="IW43" s="42"/>
    </row>
  </sheetData>
  <printOptions headings="false" gridLines="true" gridLinesSet="true" horizontalCentered="false" verticalCentered="false"/>
  <pageMargins left="0.747916666666667" right="0.747916666666667" top="0.5" bottom="0.5" header="0.511811023622047" footer="0"/>
  <pageSetup paperSize="5" scale="90" fitToWidth="1" fitToHeight="1" pageOrder="downThenOver" orientation="landscape" blackAndWhite="false" draft="false" cellComments="atEnd" horizontalDpi="300" verticalDpi="300" copies="1"/>
  <headerFooter differentFirst="false" differentOddEven="false">
    <oddHeader/>
    <oddFooter>&amp;L&amp;A&amp;CPage &amp;P of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43"/>
  <sheetViews>
    <sheetView showFormulas="false" showGridLines="false" showRowColHeaders="true" showZeros="true" rightToLeft="false" tabSelected="false" showOutlineSymbols="true" defaultGridColor="false" view="normal" topLeftCell="A1" colorId="22" zoomScale="100" zoomScaleNormal="100" zoomScalePageLayoutView="100" workbookViewId="0">
      <pane xSplit="0" ySplit="5" topLeftCell="W6" activePane="bottomLeft" state="frozen"/>
      <selection pane="topLeft" activeCell="A1" activeCellId="0" sqref="A1"/>
      <selection pane="bottomLeft" activeCell="A3" activeCellId="0" sqref="A3"/>
    </sheetView>
  </sheetViews>
  <sheetFormatPr defaultColWidth="11.9921875" defaultRowHeight="13.5" customHeight="true" zeroHeight="false" outlineLevelRow="0" outlineLevelCol="0"/>
  <cols>
    <col collapsed="false" customWidth="true" hidden="false" outlineLevel="0" max="1" min="1" style="39" width="36.65"/>
    <col collapsed="false" customWidth="true" hidden="false" outlineLevel="0" max="2" min="2" style="40" width="3.99"/>
    <col collapsed="false" customWidth="true" hidden="false" outlineLevel="0" max="26" min="3" style="40" width="13.32"/>
    <col collapsed="false" customWidth="true" hidden="true" outlineLevel="0" max="27" min="27" style="40" width="15.99"/>
    <col collapsed="false" customWidth="false" hidden="false" outlineLevel="0" max="257" min="28" style="40" width="11.99"/>
  </cols>
  <sheetData>
    <row r="1" customFormat="false" ht="12" hidden="false" customHeight="true" outlineLevel="0" collapsed="false">
      <c r="A1" s="41" t="s">
        <v>146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  <c r="AT1" s="42"/>
      <c r="AU1" s="42"/>
      <c r="AV1" s="42"/>
      <c r="AW1" s="42"/>
      <c r="AX1" s="42"/>
      <c r="AY1" s="42"/>
      <c r="AZ1" s="42"/>
      <c r="BA1" s="42"/>
      <c r="BB1" s="42"/>
      <c r="BC1" s="42"/>
      <c r="BD1" s="42"/>
      <c r="BE1" s="42"/>
      <c r="BF1" s="42"/>
      <c r="BG1" s="42"/>
      <c r="BH1" s="42"/>
      <c r="BI1" s="42"/>
      <c r="BJ1" s="42"/>
      <c r="BK1" s="42"/>
      <c r="BL1" s="42"/>
      <c r="BM1" s="42"/>
      <c r="BN1" s="42"/>
      <c r="BO1" s="42"/>
      <c r="BP1" s="42"/>
      <c r="BQ1" s="42"/>
      <c r="BR1" s="42"/>
      <c r="BS1" s="42"/>
      <c r="BT1" s="42"/>
      <c r="BU1" s="42"/>
      <c r="BV1" s="42"/>
      <c r="BW1" s="42"/>
      <c r="BX1" s="42"/>
      <c r="BY1" s="42"/>
      <c r="BZ1" s="42"/>
      <c r="CA1" s="42"/>
      <c r="CB1" s="42"/>
      <c r="CC1" s="42"/>
      <c r="CD1" s="42"/>
      <c r="CE1" s="42"/>
      <c r="CF1" s="42"/>
      <c r="CG1" s="42"/>
      <c r="CH1" s="42"/>
      <c r="CI1" s="42"/>
      <c r="CJ1" s="42"/>
      <c r="CK1" s="42"/>
      <c r="CL1" s="42"/>
      <c r="CM1" s="42"/>
      <c r="CN1" s="42"/>
      <c r="CO1" s="42"/>
      <c r="CP1" s="42"/>
      <c r="CQ1" s="42"/>
      <c r="CR1" s="42"/>
      <c r="CS1" s="42"/>
      <c r="CT1" s="42"/>
      <c r="CU1" s="42"/>
      <c r="CV1" s="42"/>
      <c r="CW1" s="42"/>
      <c r="CX1" s="42"/>
      <c r="CY1" s="42"/>
      <c r="CZ1" s="42"/>
      <c r="DA1" s="42"/>
      <c r="DB1" s="42"/>
      <c r="DC1" s="42"/>
      <c r="DD1" s="42"/>
      <c r="DE1" s="42"/>
      <c r="DF1" s="42"/>
      <c r="DG1" s="42"/>
      <c r="DH1" s="42"/>
      <c r="DI1" s="42"/>
      <c r="DJ1" s="42"/>
      <c r="DK1" s="42"/>
      <c r="DL1" s="42"/>
      <c r="DM1" s="42"/>
      <c r="DN1" s="42"/>
      <c r="DO1" s="42"/>
      <c r="DP1" s="42"/>
      <c r="DQ1" s="42"/>
      <c r="DR1" s="42"/>
      <c r="DS1" s="42"/>
      <c r="DT1" s="42"/>
      <c r="DU1" s="42"/>
      <c r="DV1" s="42"/>
      <c r="DW1" s="42"/>
      <c r="DX1" s="42"/>
      <c r="DY1" s="42"/>
      <c r="DZ1" s="42"/>
      <c r="EA1" s="42"/>
      <c r="EB1" s="42"/>
      <c r="EC1" s="42"/>
      <c r="ED1" s="42"/>
      <c r="EE1" s="42"/>
      <c r="EF1" s="42"/>
      <c r="EG1" s="42"/>
      <c r="EH1" s="42"/>
      <c r="EI1" s="42"/>
      <c r="EJ1" s="42"/>
      <c r="EK1" s="42"/>
      <c r="EL1" s="42"/>
      <c r="EM1" s="42"/>
      <c r="EN1" s="42"/>
      <c r="EO1" s="42"/>
      <c r="EP1" s="42"/>
      <c r="EQ1" s="42"/>
      <c r="ER1" s="42"/>
      <c r="ES1" s="42"/>
      <c r="ET1" s="42"/>
      <c r="EU1" s="42"/>
      <c r="EV1" s="42"/>
      <c r="EW1" s="42"/>
      <c r="EX1" s="42"/>
      <c r="EY1" s="42"/>
      <c r="EZ1" s="42"/>
      <c r="FA1" s="42"/>
      <c r="FB1" s="42"/>
      <c r="FC1" s="42"/>
      <c r="FD1" s="42"/>
      <c r="FE1" s="42"/>
      <c r="FF1" s="42"/>
      <c r="FG1" s="42"/>
      <c r="FH1" s="42"/>
      <c r="FI1" s="42"/>
      <c r="FJ1" s="42"/>
      <c r="FK1" s="42"/>
      <c r="FL1" s="42"/>
      <c r="FM1" s="42"/>
      <c r="FN1" s="42"/>
      <c r="FO1" s="42"/>
      <c r="FP1" s="42"/>
      <c r="FQ1" s="42"/>
      <c r="FR1" s="42"/>
      <c r="FS1" s="42"/>
      <c r="FT1" s="42"/>
      <c r="FU1" s="42"/>
      <c r="FV1" s="42"/>
      <c r="FW1" s="42"/>
      <c r="FX1" s="42"/>
      <c r="FY1" s="42"/>
      <c r="FZ1" s="42"/>
      <c r="GA1" s="42"/>
      <c r="GB1" s="42"/>
      <c r="GC1" s="42"/>
      <c r="GD1" s="42"/>
      <c r="GE1" s="42"/>
      <c r="GF1" s="42"/>
      <c r="GG1" s="42"/>
      <c r="GH1" s="42"/>
      <c r="GI1" s="42"/>
      <c r="GJ1" s="42"/>
      <c r="GK1" s="42"/>
      <c r="GL1" s="42"/>
      <c r="GM1" s="42"/>
      <c r="GN1" s="42"/>
      <c r="GO1" s="42"/>
      <c r="GP1" s="42"/>
      <c r="GQ1" s="42"/>
      <c r="GR1" s="42"/>
      <c r="GS1" s="42"/>
      <c r="GT1" s="42"/>
      <c r="GU1" s="42"/>
      <c r="GV1" s="42"/>
      <c r="GW1" s="42"/>
      <c r="GX1" s="42"/>
      <c r="GY1" s="42"/>
      <c r="GZ1" s="42"/>
      <c r="HA1" s="42"/>
      <c r="HB1" s="42"/>
      <c r="HC1" s="42"/>
      <c r="HD1" s="42"/>
      <c r="HE1" s="42"/>
      <c r="HF1" s="42"/>
      <c r="HG1" s="42"/>
      <c r="HH1" s="42"/>
      <c r="HI1" s="42"/>
      <c r="HJ1" s="42"/>
      <c r="HK1" s="42"/>
      <c r="HL1" s="42"/>
      <c r="HM1" s="42"/>
      <c r="HN1" s="42"/>
      <c r="HO1" s="42"/>
      <c r="HP1" s="42"/>
      <c r="HQ1" s="42"/>
      <c r="HR1" s="42"/>
      <c r="HS1" s="42"/>
      <c r="HT1" s="42"/>
      <c r="HU1" s="42"/>
      <c r="HV1" s="42"/>
      <c r="HW1" s="42"/>
      <c r="HX1" s="42"/>
      <c r="HY1" s="42"/>
      <c r="HZ1" s="42"/>
      <c r="IA1" s="42"/>
      <c r="IB1" s="42"/>
      <c r="IC1" s="42"/>
      <c r="ID1" s="42"/>
      <c r="IE1" s="42"/>
      <c r="IF1" s="42"/>
      <c r="IG1" s="42"/>
      <c r="IH1" s="42"/>
      <c r="II1" s="42"/>
      <c r="IJ1" s="42"/>
      <c r="IK1" s="42"/>
      <c r="IL1" s="42"/>
      <c r="IM1" s="42"/>
      <c r="IN1" s="42"/>
      <c r="IO1" s="42"/>
      <c r="IP1" s="42"/>
      <c r="IQ1" s="42"/>
      <c r="IR1" s="42"/>
      <c r="IS1" s="42"/>
      <c r="IT1" s="42"/>
      <c r="IU1" s="42"/>
      <c r="IV1" s="42"/>
      <c r="IW1" s="42"/>
    </row>
    <row r="2" customFormat="false" ht="12" hidden="false" customHeight="true" outlineLevel="0" collapsed="false">
      <c r="A2" s="41" t="s">
        <v>115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  <c r="AT2" s="42"/>
      <c r="AU2" s="42"/>
      <c r="AV2" s="42"/>
      <c r="AW2" s="42"/>
      <c r="AX2" s="42"/>
      <c r="AY2" s="42"/>
      <c r="AZ2" s="42"/>
      <c r="BA2" s="42"/>
      <c r="BB2" s="42"/>
      <c r="BC2" s="42"/>
      <c r="BD2" s="42"/>
      <c r="BE2" s="42"/>
      <c r="BF2" s="42"/>
      <c r="BG2" s="42"/>
      <c r="BH2" s="42"/>
      <c r="BI2" s="42"/>
      <c r="BJ2" s="42"/>
      <c r="BK2" s="42"/>
      <c r="BL2" s="42"/>
      <c r="BM2" s="42"/>
      <c r="BN2" s="42"/>
      <c r="BO2" s="42"/>
      <c r="BP2" s="42"/>
      <c r="BQ2" s="42"/>
      <c r="BR2" s="42"/>
      <c r="BS2" s="42"/>
      <c r="BT2" s="42"/>
      <c r="BU2" s="42"/>
      <c r="BV2" s="42"/>
      <c r="BW2" s="42"/>
      <c r="BX2" s="42"/>
      <c r="BY2" s="42"/>
      <c r="BZ2" s="42"/>
      <c r="CA2" s="42"/>
      <c r="CB2" s="42"/>
      <c r="CC2" s="42"/>
      <c r="CD2" s="42"/>
      <c r="CE2" s="42"/>
      <c r="CF2" s="42"/>
      <c r="CG2" s="42"/>
      <c r="CH2" s="42"/>
      <c r="CI2" s="42"/>
      <c r="CJ2" s="42"/>
      <c r="CK2" s="42"/>
      <c r="CL2" s="42"/>
      <c r="CM2" s="42"/>
      <c r="CN2" s="42"/>
      <c r="CO2" s="42"/>
      <c r="CP2" s="42"/>
      <c r="CQ2" s="42"/>
      <c r="CR2" s="42"/>
      <c r="CS2" s="42"/>
      <c r="CT2" s="42"/>
      <c r="CU2" s="42"/>
      <c r="CV2" s="42"/>
      <c r="CW2" s="42"/>
      <c r="CX2" s="42"/>
      <c r="CY2" s="42"/>
      <c r="CZ2" s="42"/>
      <c r="DA2" s="42"/>
      <c r="DB2" s="42"/>
      <c r="DC2" s="42"/>
      <c r="DD2" s="42"/>
      <c r="DE2" s="42"/>
      <c r="DF2" s="42"/>
      <c r="DG2" s="42"/>
      <c r="DH2" s="42"/>
      <c r="DI2" s="42"/>
      <c r="DJ2" s="42"/>
      <c r="DK2" s="42"/>
      <c r="DL2" s="42"/>
      <c r="DM2" s="42"/>
      <c r="DN2" s="42"/>
      <c r="DO2" s="42"/>
      <c r="DP2" s="42"/>
      <c r="DQ2" s="42"/>
      <c r="DR2" s="42"/>
      <c r="DS2" s="42"/>
      <c r="DT2" s="42"/>
      <c r="DU2" s="42"/>
      <c r="DV2" s="42"/>
      <c r="DW2" s="42"/>
      <c r="DX2" s="42"/>
      <c r="DY2" s="42"/>
      <c r="DZ2" s="42"/>
      <c r="EA2" s="42"/>
      <c r="EB2" s="42"/>
      <c r="EC2" s="42"/>
      <c r="ED2" s="42"/>
      <c r="EE2" s="42"/>
      <c r="EF2" s="42"/>
      <c r="EG2" s="42"/>
      <c r="EH2" s="42"/>
      <c r="EI2" s="42"/>
      <c r="EJ2" s="42"/>
      <c r="EK2" s="42"/>
      <c r="EL2" s="42"/>
      <c r="EM2" s="42"/>
      <c r="EN2" s="42"/>
      <c r="EO2" s="42"/>
      <c r="EP2" s="42"/>
      <c r="EQ2" s="42"/>
      <c r="ER2" s="42"/>
      <c r="ES2" s="42"/>
      <c r="ET2" s="42"/>
      <c r="EU2" s="42"/>
      <c r="EV2" s="42"/>
      <c r="EW2" s="42"/>
      <c r="EX2" s="42"/>
      <c r="EY2" s="42"/>
      <c r="EZ2" s="42"/>
      <c r="FA2" s="42"/>
      <c r="FB2" s="42"/>
      <c r="FC2" s="42"/>
      <c r="FD2" s="42"/>
      <c r="FE2" s="42"/>
      <c r="FF2" s="42"/>
      <c r="FG2" s="42"/>
      <c r="FH2" s="42"/>
      <c r="FI2" s="42"/>
      <c r="FJ2" s="42"/>
      <c r="FK2" s="42"/>
      <c r="FL2" s="42"/>
      <c r="FM2" s="42"/>
      <c r="FN2" s="42"/>
      <c r="FO2" s="42"/>
      <c r="FP2" s="42"/>
      <c r="FQ2" s="42"/>
      <c r="FR2" s="42"/>
      <c r="FS2" s="42"/>
      <c r="FT2" s="42"/>
      <c r="FU2" s="42"/>
      <c r="FV2" s="42"/>
      <c r="FW2" s="42"/>
      <c r="FX2" s="42"/>
      <c r="FY2" s="42"/>
      <c r="FZ2" s="42"/>
      <c r="GA2" s="42"/>
      <c r="GB2" s="42"/>
      <c r="GC2" s="42"/>
      <c r="GD2" s="42"/>
      <c r="GE2" s="42"/>
      <c r="GF2" s="42"/>
      <c r="GG2" s="42"/>
      <c r="GH2" s="42"/>
      <c r="GI2" s="42"/>
      <c r="GJ2" s="42"/>
      <c r="GK2" s="42"/>
      <c r="GL2" s="42"/>
      <c r="GM2" s="42"/>
      <c r="GN2" s="42"/>
      <c r="GO2" s="42"/>
      <c r="GP2" s="42"/>
      <c r="GQ2" s="42"/>
      <c r="GR2" s="42"/>
      <c r="GS2" s="42"/>
      <c r="GT2" s="42"/>
      <c r="GU2" s="42"/>
      <c r="GV2" s="42"/>
      <c r="GW2" s="42"/>
      <c r="GX2" s="42"/>
      <c r="GY2" s="42"/>
      <c r="GZ2" s="42"/>
      <c r="HA2" s="42"/>
      <c r="HB2" s="42"/>
      <c r="HC2" s="42"/>
      <c r="HD2" s="42"/>
      <c r="HE2" s="42"/>
      <c r="HF2" s="42"/>
      <c r="HG2" s="42"/>
      <c r="HH2" s="42"/>
      <c r="HI2" s="42"/>
      <c r="HJ2" s="42"/>
      <c r="HK2" s="42"/>
      <c r="HL2" s="42"/>
      <c r="HM2" s="42"/>
      <c r="HN2" s="42"/>
      <c r="HO2" s="42"/>
      <c r="HP2" s="42"/>
      <c r="HQ2" s="42"/>
      <c r="HR2" s="42"/>
      <c r="HS2" s="42"/>
      <c r="HT2" s="42"/>
      <c r="HU2" s="42"/>
      <c r="HV2" s="42"/>
      <c r="HW2" s="42"/>
      <c r="HX2" s="42"/>
      <c r="HY2" s="42"/>
      <c r="HZ2" s="42"/>
      <c r="IA2" s="42"/>
      <c r="IB2" s="42"/>
      <c r="IC2" s="42"/>
      <c r="ID2" s="42"/>
      <c r="IE2" s="42"/>
      <c r="IF2" s="42"/>
      <c r="IG2" s="42"/>
      <c r="IH2" s="42"/>
      <c r="II2" s="42"/>
      <c r="IJ2" s="42"/>
      <c r="IK2" s="42"/>
      <c r="IL2" s="42"/>
      <c r="IM2" s="42"/>
      <c r="IN2" s="42"/>
      <c r="IO2" s="42"/>
      <c r="IP2" s="42"/>
      <c r="IQ2" s="42"/>
      <c r="IR2" s="42"/>
      <c r="IS2" s="42"/>
      <c r="IT2" s="42"/>
      <c r="IU2" s="42"/>
      <c r="IV2" s="42"/>
      <c r="IW2" s="42"/>
    </row>
    <row r="3" customFormat="false" ht="12" hidden="false" customHeight="true" outlineLevel="0" collapsed="false">
      <c r="A3" s="41" t="s">
        <v>144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42"/>
      <c r="AM3" s="42"/>
      <c r="AN3" s="42"/>
      <c r="AO3" s="42"/>
      <c r="AP3" s="42"/>
      <c r="AQ3" s="42"/>
      <c r="AR3" s="42"/>
      <c r="AS3" s="42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  <c r="BF3" s="42"/>
      <c r="BG3" s="42"/>
      <c r="BH3" s="42"/>
      <c r="BI3" s="42"/>
      <c r="BJ3" s="42"/>
      <c r="BK3" s="42"/>
      <c r="BL3" s="42"/>
      <c r="BM3" s="42"/>
      <c r="BN3" s="42"/>
      <c r="BO3" s="42"/>
      <c r="BP3" s="42"/>
      <c r="BQ3" s="42"/>
      <c r="BR3" s="42"/>
      <c r="BS3" s="42"/>
      <c r="BT3" s="42"/>
      <c r="BU3" s="42"/>
      <c r="BV3" s="42"/>
      <c r="BW3" s="42"/>
      <c r="BX3" s="42"/>
      <c r="BY3" s="42"/>
      <c r="BZ3" s="42"/>
      <c r="CA3" s="42"/>
      <c r="CB3" s="42"/>
      <c r="CC3" s="42"/>
      <c r="CD3" s="42"/>
      <c r="CE3" s="42"/>
      <c r="CF3" s="42"/>
      <c r="CG3" s="42"/>
      <c r="CH3" s="42"/>
      <c r="CI3" s="42"/>
      <c r="CJ3" s="42"/>
      <c r="CK3" s="42"/>
      <c r="CL3" s="42"/>
      <c r="CM3" s="42"/>
      <c r="CN3" s="42"/>
      <c r="CO3" s="42"/>
      <c r="CP3" s="42"/>
      <c r="CQ3" s="42"/>
      <c r="CR3" s="42"/>
      <c r="CS3" s="42"/>
      <c r="CT3" s="42"/>
      <c r="CU3" s="42"/>
      <c r="CV3" s="42"/>
      <c r="CW3" s="42"/>
      <c r="CX3" s="42"/>
      <c r="CY3" s="42"/>
      <c r="CZ3" s="42"/>
      <c r="DA3" s="42"/>
      <c r="DB3" s="42"/>
      <c r="DC3" s="42"/>
      <c r="DD3" s="42"/>
      <c r="DE3" s="42"/>
      <c r="DF3" s="42"/>
      <c r="DG3" s="42"/>
      <c r="DH3" s="42"/>
      <c r="DI3" s="42"/>
      <c r="DJ3" s="42"/>
      <c r="DK3" s="42"/>
      <c r="DL3" s="42"/>
      <c r="DM3" s="42"/>
      <c r="DN3" s="42"/>
      <c r="DO3" s="42"/>
      <c r="DP3" s="42"/>
      <c r="DQ3" s="42"/>
      <c r="DR3" s="42"/>
      <c r="DS3" s="42"/>
      <c r="DT3" s="42"/>
      <c r="DU3" s="42"/>
      <c r="DV3" s="42"/>
      <c r="DW3" s="42"/>
      <c r="DX3" s="42"/>
      <c r="DY3" s="42"/>
      <c r="DZ3" s="42"/>
      <c r="EA3" s="42"/>
      <c r="EB3" s="42"/>
      <c r="EC3" s="42"/>
      <c r="ED3" s="42"/>
      <c r="EE3" s="42"/>
      <c r="EF3" s="42"/>
      <c r="EG3" s="42"/>
      <c r="EH3" s="42"/>
      <c r="EI3" s="42"/>
      <c r="EJ3" s="42"/>
      <c r="EK3" s="42"/>
      <c r="EL3" s="42"/>
      <c r="EM3" s="42"/>
      <c r="EN3" s="42"/>
      <c r="EO3" s="42"/>
      <c r="EP3" s="42"/>
      <c r="EQ3" s="42"/>
      <c r="ER3" s="42"/>
      <c r="ES3" s="42"/>
      <c r="ET3" s="42"/>
      <c r="EU3" s="42"/>
      <c r="EV3" s="42"/>
      <c r="EW3" s="42"/>
      <c r="EX3" s="42"/>
      <c r="EY3" s="42"/>
      <c r="EZ3" s="42"/>
      <c r="FA3" s="42"/>
      <c r="FB3" s="42"/>
      <c r="FC3" s="42"/>
      <c r="FD3" s="42"/>
      <c r="FE3" s="42"/>
      <c r="FF3" s="42"/>
      <c r="FG3" s="42"/>
      <c r="FH3" s="42"/>
      <c r="FI3" s="42"/>
      <c r="FJ3" s="42"/>
      <c r="FK3" s="42"/>
      <c r="FL3" s="42"/>
      <c r="FM3" s="42"/>
      <c r="FN3" s="42"/>
      <c r="FO3" s="42"/>
      <c r="FP3" s="42"/>
      <c r="FQ3" s="42"/>
      <c r="FR3" s="42"/>
      <c r="FS3" s="42"/>
      <c r="FT3" s="42"/>
      <c r="FU3" s="42"/>
      <c r="FV3" s="42"/>
      <c r="FW3" s="42"/>
      <c r="FX3" s="42"/>
      <c r="FY3" s="42"/>
      <c r="FZ3" s="42"/>
      <c r="GA3" s="42"/>
      <c r="GB3" s="42"/>
      <c r="GC3" s="42"/>
      <c r="GD3" s="42"/>
      <c r="GE3" s="42"/>
      <c r="GF3" s="42"/>
      <c r="GG3" s="42"/>
      <c r="GH3" s="42"/>
      <c r="GI3" s="42"/>
      <c r="GJ3" s="42"/>
      <c r="GK3" s="42"/>
      <c r="GL3" s="42"/>
      <c r="GM3" s="42"/>
      <c r="GN3" s="42"/>
      <c r="GO3" s="42"/>
      <c r="GP3" s="42"/>
      <c r="GQ3" s="42"/>
      <c r="GR3" s="42"/>
      <c r="GS3" s="42"/>
      <c r="GT3" s="42"/>
      <c r="GU3" s="42"/>
      <c r="GV3" s="42"/>
      <c r="GW3" s="42"/>
      <c r="GX3" s="42"/>
      <c r="GY3" s="42"/>
      <c r="GZ3" s="42"/>
      <c r="HA3" s="42"/>
      <c r="HB3" s="42"/>
      <c r="HC3" s="42"/>
      <c r="HD3" s="42"/>
      <c r="HE3" s="42"/>
      <c r="HF3" s="42"/>
      <c r="HG3" s="42"/>
      <c r="HH3" s="42"/>
      <c r="HI3" s="42"/>
      <c r="HJ3" s="42"/>
      <c r="HK3" s="42"/>
      <c r="HL3" s="42"/>
      <c r="HM3" s="42"/>
      <c r="HN3" s="42"/>
      <c r="HO3" s="42"/>
      <c r="HP3" s="42"/>
      <c r="HQ3" s="42"/>
      <c r="HR3" s="42"/>
      <c r="HS3" s="42"/>
      <c r="HT3" s="42"/>
      <c r="HU3" s="42"/>
      <c r="HV3" s="42"/>
      <c r="HW3" s="42"/>
      <c r="HX3" s="42"/>
      <c r="HY3" s="42"/>
      <c r="HZ3" s="42"/>
      <c r="IA3" s="42"/>
      <c r="IB3" s="42"/>
      <c r="IC3" s="42"/>
      <c r="ID3" s="42"/>
      <c r="IE3" s="42"/>
      <c r="IF3" s="42"/>
      <c r="IG3" s="42"/>
      <c r="IH3" s="42"/>
      <c r="II3" s="42"/>
      <c r="IJ3" s="42"/>
      <c r="IK3" s="42"/>
      <c r="IL3" s="42"/>
      <c r="IM3" s="42"/>
      <c r="IN3" s="42"/>
      <c r="IO3" s="42"/>
      <c r="IP3" s="42"/>
      <c r="IQ3" s="42"/>
      <c r="IR3" s="42"/>
      <c r="IS3" s="42"/>
      <c r="IT3" s="42"/>
      <c r="IU3" s="42"/>
      <c r="IV3" s="42"/>
      <c r="IW3" s="42"/>
    </row>
    <row r="4" customFormat="false" ht="13.5" hidden="false" customHeight="true" outlineLevel="0" collapsed="false">
      <c r="A4" s="42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  <c r="BF4" s="42"/>
      <c r="BG4" s="42"/>
      <c r="BH4" s="42"/>
      <c r="BI4" s="42"/>
      <c r="BJ4" s="42"/>
      <c r="BK4" s="42"/>
      <c r="BL4" s="42"/>
      <c r="BM4" s="42"/>
      <c r="BN4" s="42"/>
      <c r="BO4" s="42"/>
      <c r="BP4" s="42"/>
      <c r="BQ4" s="42"/>
      <c r="BR4" s="42"/>
      <c r="BS4" s="42"/>
      <c r="BT4" s="42"/>
      <c r="BU4" s="42"/>
      <c r="BV4" s="42"/>
      <c r="BW4" s="42"/>
      <c r="BX4" s="42"/>
      <c r="BY4" s="42"/>
      <c r="BZ4" s="42"/>
      <c r="CA4" s="42"/>
      <c r="CB4" s="42"/>
      <c r="CC4" s="42"/>
      <c r="CD4" s="42"/>
      <c r="CE4" s="42"/>
      <c r="CF4" s="42"/>
      <c r="CG4" s="42"/>
      <c r="CH4" s="42"/>
      <c r="CI4" s="42"/>
      <c r="CJ4" s="42"/>
      <c r="CK4" s="42"/>
      <c r="CL4" s="42"/>
      <c r="CM4" s="42"/>
      <c r="CN4" s="42"/>
      <c r="CO4" s="42"/>
      <c r="CP4" s="42"/>
      <c r="CQ4" s="42"/>
      <c r="CR4" s="42"/>
      <c r="CS4" s="42"/>
      <c r="CT4" s="42"/>
      <c r="CU4" s="42"/>
      <c r="CV4" s="42"/>
      <c r="CW4" s="42"/>
      <c r="CX4" s="42"/>
      <c r="CY4" s="42"/>
      <c r="CZ4" s="42"/>
      <c r="DA4" s="42"/>
      <c r="DB4" s="42"/>
      <c r="DC4" s="42"/>
      <c r="DD4" s="42"/>
      <c r="DE4" s="42"/>
      <c r="DF4" s="42"/>
      <c r="DG4" s="42"/>
      <c r="DH4" s="42"/>
      <c r="DI4" s="42"/>
      <c r="DJ4" s="42"/>
      <c r="DK4" s="42"/>
      <c r="DL4" s="42"/>
      <c r="DM4" s="42"/>
      <c r="DN4" s="42"/>
      <c r="DO4" s="42"/>
      <c r="DP4" s="42"/>
      <c r="DQ4" s="42"/>
      <c r="DR4" s="42"/>
      <c r="DS4" s="42"/>
      <c r="DT4" s="42"/>
      <c r="DU4" s="42"/>
      <c r="DV4" s="42"/>
      <c r="DW4" s="42"/>
      <c r="DX4" s="42"/>
      <c r="DY4" s="42"/>
      <c r="DZ4" s="42"/>
      <c r="EA4" s="42"/>
      <c r="EB4" s="42"/>
      <c r="EC4" s="42"/>
      <c r="ED4" s="42"/>
      <c r="EE4" s="42"/>
      <c r="EF4" s="42"/>
      <c r="EG4" s="42"/>
      <c r="EH4" s="42"/>
      <c r="EI4" s="42"/>
      <c r="EJ4" s="42"/>
      <c r="EK4" s="42"/>
      <c r="EL4" s="42"/>
      <c r="EM4" s="42"/>
      <c r="EN4" s="42"/>
      <c r="EO4" s="42"/>
      <c r="EP4" s="42"/>
      <c r="EQ4" s="42"/>
      <c r="ER4" s="42"/>
      <c r="ES4" s="42"/>
      <c r="ET4" s="42"/>
      <c r="EU4" s="42"/>
      <c r="EV4" s="42"/>
      <c r="EW4" s="42"/>
      <c r="EX4" s="42"/>
      <c r="EY4" s="42"/>
      <c r="EZ4" s="42"/>
      <c r="FA4" s="42"/>
      <c r="FB4" s="42"/>
      <c r="FC4" s="42"/>
      <c r="FD4" s="42"/>
      <c r="FE4" s="42"/>
      <c r="FF4" s="42"/>
      <c r="FG4" s="42"/>
      <c r="FH4" s="42"/>
      <c r="FI4" s="42"/>
      <c r="FJ4" s="42"/>
      <c r="FK4" s="42"/>
      <c r="FL4" s="42"/>
      <c r="FM4" s="42"/>
      <c r="FN4" s="42"/>
      <c r="FO4" s="42"/>
      <c r="FP4" s="42"/>
      <c r="FQ4" s="42"/>
      <c r="FR4" s="42"/>
      <c r="FS4" s="42"/>
      <c r="FT4" s="42"/>
      <c r="FU4" s="42"/>
      <c r="FV4" s="42"/>
      <c r="FW4" s="42"/>
      <c r="FX4" s="42"/>
      <c r="FY4" s="42"/>
      <c r="FZ4" s="42"/>
      <c r="GA4" s="42"/>
      <c r="GB4" s="42"/>
      <c r="GC4" s="42"/>
      <c r="GD4" s="42"/>
      <c r="GE4" s="42"/>
      <c r="GF4" s="42"/>
      <c r="GG4" s="42"/>
      <c r="GH4" s="42"/>
      <c r="GI4" s="42"/>
      <c r="GJ4" s="42"/>
      <c r="GK4" s="42"/>
      <c r="GL4" s="42"/>
      <c r="GM4" s="42"/>
      <c r="GN4" s="42"/>
      <c r="GO4" s="42"/>
      <c r="GP4" s="42"/>
      <c r="GQ4" s="42"/>
      <c r="GR4" s="42"/>
      <c r="GS4" s="42"/>
      <c r="GT4" s="42"/>
      <c r="GU4" s="42"/>
      <c r="GV4" s="42"/>
      <c r="GW4" s="42"/>
      <c r="GX4" s="42"/>
      <c r="GY4" s="42"/>
      <c r="GZ4" s="42"/>
      <c r="HA4" s="42"/>
      <c r="HB4" s="42"/>
      <c r="HC4" s="42"/>
      <c r="HD4" s="42"/>
      <c r="HE4" s="42"/>
      <c r="HF4" s="42"/>
      <c r="HG4" s="42"/>
      <c r="HH4" s="42"/>
      <c r="HI4" s="42"/>
      <c r="HJ4" s="42"/>
      <c r="HK4" s="42"/>
      <c r="HL4" s="42"/>
      <c r="HM4" s="42"/>
      <c r="HN4" s="42"/>
      <c r="HO4" s="42"/>
      <c r="HP4" s="42"/>
      <c r="HQ4" s="42"/>
      <c r="HR4" s="42"/>
      <c r="HS4" s="42"/>
      <c r="HT4" s="42"/>
      <c r="HU4" s="42"/>
      <c r="HV4" s="42"/>
      <c r="HW4" s="42"/>
      <c r="HX4" s="42"/>
      <c r="HY4" s="42"/>
      <c r="HZ4" s="42"/>
      <c r="IA4" s="42"/>
      <c r="IB4" s="42"/>
      <c r="IC4" s="42"/>
      <c r="ID4" s="42"/>
      <c r="IE4" s="42"/>
      <c r="IF4" s="42"/>
      <c r="IG4" s="42"/>
      <c r="IH4" s="42"/>
      <c r="II4" s="42"/>
      <c r="IJ4" s="42"/>
      <c r="IK4" s="42"/>
      <c r="IL4" s="42"/>
      <c r="IM4" s="42"/>
      <c r="IN4" s="42"/>
      <c r="IO4" s="42"/>
      <c r="IP4" s="42"/>
      <c r="IQ4" s="42"/>
      <c r="IR4" s="42"/>
      <c r="IS4" s="42"/>
      <c r="IT4" s="42"/>
      <c r="IU4" s="42"/>
      <c r="IV4" s="42"/>
      <c r="IW4" s="42"/>
    </row>
    <row r="5" customFormat="false" ht="12" hidden="false" customHeight="true" outlineLevel="0" collapsed="false">
      <c r="A5" s="43" t="s">
        <v>32</v>
      </c>
      <c r="B5" s="42"/>
      <c r="C5" s="44" t="s">
        <v>118</v>
      </c>
      <c r="D5" s="44" t="s">
        <v>119</v>
      </c>
      <c r="E5" s="44" t="s">
        <v>120</v>
      </c>
      <c r="F5" s="44" t="s">
        <v>121</v>
      </c>
      <c r="G5" s="44" t="s">
        <v>122</v>
      </c>
      <c r="H5" s="44" t="s">
        <v>123</v>
      </c>
      <c r="I5" s="44" t="s">
        <v>124</v>
      </c>
      <c r="J5" s="44" t="s">
        <v>125</v>
      </c>
      <c r="K5" s="44" t="s">
        <v>126</v>
      </c>
      <c r="L5" s="44" t="s">
        <v>127</v>
      </c>
      <c r="M5" s="44" t="s">
        <v>128</v>
      </c>
      <c r="N5" s="44" t="s">
        <v>129</v>
      </c>
      <c r="O5" s="44" t="s">
        <v>130</v>
      </c>
      <c r="P5" s="44" t="s">
        <v>131</v>
      </c>
      <c r="Q5" s="44" t="s">
        <v>132</v>
      </c>
      <c r="R5" s="44" t="s">
        <v>133</v>
      </c>
      <c r="S5" s="44" t="s">
        <v>134</v>
      </c>
      <c r="T5" s="44" t="s">
        <v>135</v>
      </c>
      <c r="U5" s="44" t="s">
        <v>136</v>
      </c>
      <c r="V5" s="44" t="s">
        <v>137</v>
      </c>
      <c r="W5" s="44" t="s">
        <v>138</v>
      </c>
      <c r="X5" s="44" t="s">
        <v>139</v>
      </c>
      <c r="Y5" s="44" t="s">
        <v>140</v>
      </c>
      <c r="Z5" s="44" t="s">
        <v>141</v>
      </c>
      <c r="AA5" s="160" t="s">
        <v>32</v>
      </c>
      <c r="AB5" s="42"/>
      <c r="AC5" s="42"/>
      <c r="AD5" s="42"/>
      <c r="AE5" s="42"/>
      <c r="AF5" s="42"/>
      <c r="AG5" s="42"/>
      <c r="AH5" s="42"/>
      <c r="AI5" s="42"/>
      <c r="AJ5" s="42"/>
      <c r="AK5" s="42"/>
      <c r="AL5" s="42"/>
      <c r="AM5" s="42"/>
      <c r="AN5" s="42"/>
      <c r="AO5" s="42"/>
      <c r="AP5" s="42"/>
      <c r="AQ5" s="42"/>
      <c r="AR5" s="42"/>
      <c r="AS5" s="42"/>
      <c r="AT5" s="42"/>
      <c r="AU5" s="42"/>
      <c r="AV5" s="42"/>
      <c r="AW5" s="42"/>
      <c r="AX5" s="42"/>
      <c r="AY5" s="42"/>
      <c r="AZ5" s="42"/>
      <c r="BA5" s="42"/>
      <c r="BB5" s="42"/>
      <c r="BC5" s="42"/>
      <c r="BD5" s="42"/>
      <c r="BE5" s="42"/>
      <c r="BF5" s="42"/>
      <c r="BG5" s="42"/>
      <c r="BH5" s="42"/>
      <c r="BI5" s="42"/>
      <c r="BJ5" s="42"/>
      <c r="BK5" s="42"/>
      <c r="BL5" s="42"/>
      <c r="BM5" s="42"/>
      <c r="BN5" s="42"/>
      <c r="BO5" s="42"/>
      <c r="BP5" s="42"/>
      <c r="BQ5" s="42"/>
      <c r="BR5" s="42"/>
      <c r="BS5" s="42"/>
      <c r="BT5" s="42"/>
      <c r="BU5" s="42"/>
      <c r="BV5" s="42"/>
      <c r="BW5" s="42"/>
      <c r="BX5" s="42"/>
      <c r="BY5" s="42"/>
      <c r="BZ5" s="42"/>
      <c r="CA5" s="42"/>
      <c r="CB5" s="42"/>
      <c r="CC5" s="42"/>
      <c r="CD5" s="42"/>
      <c r="CE5" s="42"/>
      <c r="CF5" s="42"/>
      <c r="CG5" s="42"/>
      <c r="CH5" s="42"/>
      <c r="CI5" s="42"/>
      <c r="CJ5" s="42"/>
      <c r="CK5" s="42"/>
      <c r="CL5" s="42"/>
      <c r="CM5" s="42"/>
      <c r="CN5" s="42"/>
      <c r="CO5" s="42"/>
      <c r="CP5" s="42"/>
      <c r="CQ5" s="42"/>
      <c r="CR5" s="42"/>
      <c r="CS5" s="42"/>
      <c r="CT5" s="42"/>
      <c r="CU5" s="42"/>
      <c r="CV5" s="42"/>
      <c r="CW5" s="42"/>
      <c r="CX5" s="42"/>
      <c r="CY5" s="42"/>
      <c r="CZ5" s="42"/>
      <c r="DA5" s="42"/>
      <c r="DB5" s="42"/>
      <c r="DC5" s="42"/>
      <c r="DD5" s="42"/>
      <c r="DE5" s="42"/>
      <c r="DF5" s="42"/>
      <c r="DG5" s="42"/>
      <c r="DH5" s="42"/>
      <c r="DI5" s="42"/>
      <c r="DJ5" s="42"/>
      <c r="DK5" s="42"/>
      <c r="DL5" s="42"/>
      <c r="DM5" s="42"/>
      <c r="DN5" s="42"/>
      <c r="DO5" s="42"/>
      <c r="DP5" s="42"/>
      <c r="DQ5" s="42"/>
      <c r="DR5" s="42"/>
      <c r="DS5" s="42"/>
      <c r="DT5" s="42"/>
      <c r="DU5" s="42"/>
      <c r="DV5" s="42"/>
      <c r="DW5" s="42"/>
      <c r="DX5" s="42"/>
      <c r="DY5" s="42"/>
      <c r="DZ5" s="42"/>
      <c r="EA5" s="42"/>
      <c r="EB5" s="42"/>
      <c r="EC5" s="42"/>
      <c r="ED5" s="42"/>
      <c r="EE5" s="42"/>
      <c r="EF5" s="42"/>
      <c r="EG5" s="42"/>
      <c r="EH5" s="42"/>
      <c r="EI5" s="42"/>
      <c r="EJ5" s="42"/>
      <c r="EK5" s="42"/>
      <c r="EL5" s="42"/>
      <c r="EM5" s="42"/>
      <c r="EN5" s="42"/>
      <c r="EO5" s="42"/>
      <c r="EP5" s="42"/>
      <c r="EQ5" s="42"/>
      <c r="ER5" s="42"/>
      <c r="ES5" s="42"/>
      <c r="ET5" s="42"/>
      <c r="EU5" s="42"/>
      <c r="EV5" s="42"/>
      <c r="EW5" s="42"/>
      <c r="EX5" s="42"/>
      <c r="EY5" s="42"/>
      <c r="EZ5" s="42"/>
      <c r="FA5" s="42"/>
      <c r="FB5" s="42"/>
      <c r="FC5" s="42"/>
      <c r="FD5" s="42"/>
      <c r="FE5" s="42"/>
      <c r="FF5" s="42"/>
      <c r="FG5" s="42"/>
      <c r="FH5" s="42"/>
      <c r="FI5" s="42"/>
      <c r="FJ5" s="42"/>
      <c r="FK5" s="42"/>
      <c r="FL5" s="42"/>
      <c r="FM5" s="42"/>
      <c r="FN5" s="42"/>
      <c r="FO5" s="42"/>
      <c r="FP5" s="42"/>
      <c r="FQ5" s="42"/>
      <c r="FR5" s="42"/>
      <c r="FS5" s="42"/>
      <c r="FT5" s="42"/>
      <c r="FU5" s="42"/>
      <c r="FV5" s="42"/>
      <c r="FW5" s="42"/>
      <c r="FX5" s="42"/>
      <c r="FY5" s="42"/>
      <c r="FZ5" s="42"/>
      <c r="GA5" s="42"/>
      <c r="GB5" s="42"/>
      <c r="GC5" s="42"/>
      <c r="GD5" s="42"/>
      <c r="GE5" s="42"/>
      <c r="GF5" s="42"/>
      <c r="GG5" s="42"/>
      <c r="GH5" s="42"/>
      <c r="GI5" s="42"/>
      <c r="GJ5" s="42"/>
      <c r="GK5" s="42"/>
      <c r="GL5" s="42"/>
      <c r="GM5" s="42"/>
      <c r="GN5" s="42"/>
      <c r="GO5" s="42"/>
      <c r="GP5" s="42"/>
      <c r="GQ5" s="42"/>
      <c r="GR5" s="42"/>
      <c r="GS5" s="42"/>
      <c r="GT5" s="42"/>
      <c r="GU5" s="42"/>
      <c r="GV5" s="42"/>
      <c r="GW5" s="42"/>
      <c r="GX5" s="42"/>
      <c r="GY5" s="42"/>
      <c r="GZ5" s="42"/>
      <c r="HA5" s="42"/>
      <c r="HB5" s="42"/>
      <c r="HC5" s="42"/>
      <c r="HD5" s="42"/>
      <c r="HE5" s="42"/>
      <c r="HF5" s="42"/>
      <c r="HG5" s="42"/>
      <c r="HH5" s="42"/>
      <c r="HI5" s="42"/>
      <c r="HJ5" s="42"/>
      <c r="HK5" s="42"/>
      <c r="HL5" s="42"/>
      <c r="HM5" s="42"/>
      <c r="HN5" s="42"/>
      <c r="HO5" s="42"/>
      <c r="HP5" s="42"/>
      <c r="HQ5" s="42"/>
      <c r="HR5" s="42"/>
      <c r="HS5" s="42"/>
      <c r="HT5" s="42"/>
      <c r="HU5" s="42"/>
      <c r="HV5" s="42"/>
      <c r="HW5" s="42"/>
      <c r="HX5" s="42"/>
      <c r="HY5" s="42"/>
      <c r="HZ5" s="42"/>
      <c r="IA5" s="42"/>
      <c r="IB5" s="42"/>
      <c r="IC5" s="42"/>
      <c r="ID5" s="42"/>
      <c r="IE5" s="42"/>
      <c r="IF5" s="42"/>
      <c r="IG5" s="42"/>
      <c r="IH5" s="42"/>
      <c r="II5" s="42"/>
      <c r="IJ5" s="42"/>
      <c r="IK5" s="42"/>
      <c r="IL5" s="42"/>
      <c r="IM5" s="42"/>
      <c r="IN5" s="42"/>
      <c r="IO5" s="42"/>
      <c r="IP5" s="42"/>
      <c r="IQ5" s="42"/>
      <c r="IR5" s="42"/>
      <c r="IS5" s="42"/>
      <c r="IT5" s="42"/>
      <c r="IU5" s="42"/>
      <c r="IV5" s="42"/>
      <c r="IW5" s="42"/>
    </row>
    <row r="6" customFormat="false" ht="11.25" hidden="false" customHeight="true" outlineLevel="0" collapsed="false">
      <c r="A6" s="45" t="s">
        <v>33</v>
      </c>
      <c r="B6" s="42"/>
      <c r="C6" s="46" t="n">
        <v>0</v>
      </c>
      <c r="D6" s="46" t="n">
        <v>0</v>
      </c>
      <c r="E6" s="46" t="n">
        <v>0</v>
      </c>
      <c r="F6" s="46" t="n">
        <v>0</v>
      </c>
      <c r="G6" s="46" t="n">
        <v>0</v>
      </c>
      <c r="H6" s="46" t="n">
        <v>0</v>
      </c>
      <c r="I6" s="46" t="n">
        <v>0</v>
      </c>
      <c r="J6" s="46" t="n">
        <v>0</v>
      </c>
      <c r="K6" s="46" t="n">
        <v>0</v>
      </c>
      <c r="L6" s="46" t="n">
        <v>0</v>
      </c>
      <c r="M6" s="46" t="n">
        <v>0</v>
      </c>
      <c r="N6" s="46" t="n">
        <v>0</v>
      </c>
      <c r="O6" s="46" t="n">
        <v>0</v>
      </c>
      <c r="P6" s="46" t="n">
        <v>0</v>
      </c>
      <c r="Q6" s="46" t="n">
        <v>0</v>
      </c>
      <c r="R6" s="46" t="n">
        <v>0</v>
      </c>
      <c r="S6" s="46" t="n">
        <v>0</v>
      </c>
      <c r="T6" s="46" t="n">
        <v>0</v>
      </c>
      <c r="U6" s="46" t="n">
        <v>0</v>
      </c>
      <c r="V6" s="46" t="n">
        <v>0</v>
      </c>
      <c r="W6" s="46" t="n">
        <v>0</v>
      </c>
      <c r="X6" s="46" t="n">
        <v>0</v>
      </c>
      <c r="Y6" s="46" t="n">
        <v>0</v>
      </c>
      <c r="Z6" s="46" t="n">
        <v>0</v>
      </c>
      <c r="AA6" s="42" t="n">
        <v>0</v>
      </c>
      <c r="AB6" s="42"/>
      <c r="AC6" s="42"/>
      <c r="AD6" s="42"/>
      <c r="AE6" s="42"/>
      <c r="AF6" s="42"/>
      <c r="AG6" s="42"/>
      <c r="AH6" s="42"/>
      <c r="AI6" s="42"/>
      <c r="AJ6" s="42"/>
      <c r="AK6" s="42"/>
      <c r="AL6" s="42"/>
      <c r="AM6" s="42"/>
      <c r="AN6" s="42"/>
      <c r="AO6" s="42"/>
      <c r="AP6" s="42"/>
      <c r="AQ6" s="42"/>
      <c r="AR6" s="42"/>
      <c r="AS6" s="42"/>
      <c r="AT6" s="42"/>
      <c r="AU6" s="42"/>
      <c r="AV6" s="42"/>
      <c r="AW6" s="42"/>
      <c r="AX6" s="42"/>
      <c r="AY6" s="42"/>
      <c r="AZ6" s="42"/>
      <c r="BA6" s="42"/>
      <c r="BB6" s="42"/>
      <c r="BC6" s="42"/>
      <c r="BD6" s="42"/>
      <c r="BE6" s="42"/>
      <c r="BF6" s="42"/>
      <c r="BG6" s="42"/>
      <c r="BH6" s="42"/>
      <c r="BI6" s="42"/>
      <c r="BJ6" s="42"/>
      <c r="BK6" s="42"/>
      <c r="BL6" s="42"/>
      <c r="BM6" s="42"/>
      <c r="BN6" s="42"/>
      <c r="BO6" s="42"/>
      <c r="BP6" s="42"/>
      <c r="BQ6" s="42"/>
      <c r="BR6" s="42"/>
      <c r="BS6" s="42"/>
      <c r="BT6" s="42"/>
      <c r="BU6" s="42"/>
      <c r="BV6" s="42"/>
      <c r="BW6" s="42"/>
      <c r="BX6" s="42"/>
      <c r="BY6" s="42"/>
      <c r="BZ6" s="42"/>
      <c r="CA6" s="42"/>
      <c r="CB6" s="42"/>
      <c r="CC6" s="42"/>
      <c r="CD6" s="42"/>
      <c r="CE6" s="42"/>
      <c r="CF6" s="42"/>
      <c r="CG6" s="42"/>
      <c r="CH6" s="42"/>
      <c r="CI6" s="42"/>
      <c r="CJ6" s="42"/>
      <c r="CK6" s="42"/>
      <c r="CL6" s="42"/>
      <c r="CM6" s="42"/>
      <c r="CN6" s="42"/>
      <c r="CO6" s="42"/>
      <c r="CP6" s="42"/>
      <c r="CQ6" s="42"/>
      <c r="CR6" s="42"/>
      <c r="CS6" s="42"/>
      <c r="CT6" s="42"/>
      <c r="CU6" s="42"/>
      <c r="CV6" s="42"/>
      <c r="CW6" s="42"/>
      <c r="CX6" s="42"/>
      <c r="CY6" s="42"/>
      <c r="CZ6" s="42"/>
      <c r="DA6" s="42"/>
      <c r="DB6" s="42"/>
      <c r="DC6" s="42"/>
      <c r="DD6" s="42"/>
      <c r="DE6" s="42"/>
      <c r="DF6" s="42"/>
      <c r="DG6" s="42"/>
      <c r="DH6" s="42"/>
      <c r="DI6" s="42"/>
      <c r="DJ6" s="42"/>
      <c r="DK6" s="42"/>
      <c r="DL6" s="42"/>
      <c r="DM6" s="42"/>
      <c r="DN6" s="42"/>
      <c r="DO6" s="42"/>
      <c r="DP6" s="42"/>
      <c r="DQ6" s="42"/>
      <c r="DR6" s="42"/>
      <c r="DS6" s="42"/>
      <c r="DT6" s="42"/>
      <c r="DU6" s="42"/>
      <c r="DV6" s="42"/>
      <c r="DW6" s="42"/>
      <c r="DX6" s="42"/>
      <c r="DY6" s="42"/>
      <c r="DZ6" s="42"/>
      <c r="EA6" s="42"/>
      <c r="EB6" s="42"/>
      <c r="EC6" s="42"/>
      <c r="ED6" s="42"/>
      <c r="EE6" s="42"/>
      <c r="EF6" s="42"/>
      <c r="EG6" s="42"/>
      <c r="EH6" s="42"/>
      <c r="EI6" s="42"/>
      <c r="EJ6" s="42"/>
      <c r="EK6" s="42"/>
      <c r="EL6" s="42"/>
      <c r="EM6" s="42"/>
      <c r="EN6" s="42"/>
      <c r="EO6" s="42"/>
      <c r="EP6" s="42"/>
      <c r="EQ6" s="42"/>
      <c r="ER6" s="42"/>
      <c r="ES6" s="42"/>
      <c r="ET6" s="42"/>
      <c r="EU6" s="42"/>
      <c r="EV6" s="42"/>
      <c r="EW6" s="42"/>
      <c r="EX6" s="42"/>
      <c r="EY6" s="42"/>
      <c r="EZ6" s="42"/>
      <c r="FA6" s="42"/>
      <c r="FB6" s="42"/>
      <c r="FC6" s="42"/>
      <c r="FD6" s="42"/>
      <c r="FE6" s="42"/>
      <c r="FF6" s="42"/>
      <c r="FG6" s="42"/>
      <c r="FH6" s="42"/>
      <c r="FI6" s="42"/>
      <c r="FJ6" s="42"/>
      <c r="FK6" s="42"/>
      <c r="FL6" s="42"/>
      <c r="FM6" s="42"/>
      <c r="FN6" s="42"/>
      <c r="FO6" s="42"/>
      <c r="FP6" s="42"/>
      <c r="FQ6" s="42"/>
      <c r="FR6" s="42"/>
      <c r="FS6" s="42"/>
      <c r="FT6" s="42"/>
      <c r="FU6" s="42"/>
      <c r="FV6" s="42"/>
      <c r="FW6" s="42"/>
      <c r="FX6" s="42"/>
      <c r="FY6" s="42"/>
      <c r="FZ6" s="42"/>
      <c r="GA6" s="42"/>
      <c r="GB6" s="42"/>
      <c r="GC6" s="42"/>
      <c r="GD6" s="42"/>
      <c r="GE6" s="42"/>
      <c r="GF6" s="42"/>
      <c r="GG6" s="42"/>
      <c r="GH6" s="42"/>
      <c r="GI6" s="42"/>
      <c r="GJ6" s="42"/>
      <c r="GK6" s="42"/>
      <c r="GL6" s="42"/>
      <c r="GM6" s="42"/>
      <c r="GN6" s="42"/>
      <c r="GO6" s="42"/>
      <c r="GP6" s="42"/>
      <c r="GQ6" s="42"/>
      <c r="GR6" s="42"/>
      <c r="GS6" s="42"/>
      <c r="GT6" s="42"/>
      <c r="GU6" s="42"/>
      <c r="GV6" s="42"/>
      <c r="GW6" s="42"/>
      <c r="GX6" s="42"/>
      <c r="GY6" s="42"/>
      <c r="GZ6" s="42"/>
      <c r="HA6" s="42"/>
      <c r="HB6" s="42"/>
      <c r="HC6" s="42"/>
      <c r="HD6" s="42"/>
      <c r="HE6" s="42"/>
      <c r="HF6" s="42"/>
      <c r="HG6" s="42"/>
      <c r="HH6" s="42"/>
      <c r="HI6" s="42"/>
      <c r="HJ6" s="42"/>
      <c r="HK6" s="42"/>
      <c r="HL6" s="42"/>
      <c r="HM6" s="42"/>
      <c r="HN6" s="42"/>
      <c r="HO6" s="42"/>
      <c r="HP6" s="42"/>
      <c r="HQ6" s="42"/>
      <c r="HR6" s="42"/>
      <c r="HS6" s="42"/>
      <c r="HT6" s="42"/>
      <c r="HU6" s="42"/>
      <c r="HV6" s="42"/>
      <c r="HW6" s="42"/>
      <c r="HX6" s="42"/>
      <c r="HY6" s="42"/>
      <c r="HZ6" s="42"/>
      <c r="IA6" s="42"/>
      <c r="IB6" s="42"/>
      <c r="IC6" s="42"/>
      <c r="ID6" s="42"/>
      <c r="IE6" s="42"/>
      <c r="IF6" s="42"/>
      <c r="IG6" s="42"/>
      <c r="IH6" s="42"/>
      <c r="II6" s="42"/>
      <c r="IJ6" s="42"/>
      <c r="IK6" s="42"/>
      <c r="IL6" s="42"/>
      <c r="IM6" s="42"/>
      <c r="IN6" s="42"/>
      <c r="IO6" s="42"/>
      <c r="IP6" s="42"/>
      <c r="IQ6" s="42"/>
      <c r="IR6" s="42"/>
      <c r="IS6" s="42"/>
      <c r="IT6" s="42"/>
      <c r="IU6" s="42"/>
      <c r="IV6" s="42"/>
      <c r="IW6" s="42"/>
    </row>
    <row r="7" customFormat="false" ht="11.25" hidden="false" customHeight="true" outlineLevel="0" collapsed="false">
      <c r="A7" s="45" t="s">
        <v>34</v>
      </c>
      <c r="B7" s="42"/>
      <c r="C7" s="46" t="n">
        <v>30000</v>
      </c>
      <c r="D7" s="46" t="n">
        <v>30000</v>
      </c>
      <c r="E7" s="46" t="n">
        <v>30000</v>
      </c>
      <c r="F7" s="46" t="n">
        <v>0</v>
      </c>
      <c r="G7" s="46" t="n">
        <v>0</v>
      </c>
      <c r="H7" s="46" t="n">
        <v>0</v>
      </c>
      <c r="I7" s="46" t="n">
        <v>0</v>
      </c>
      <c r="J7" s="46" t="n">
        <v>0</v>
      </c>
      <c r="K7" s="46" t="n">
        <v>0</v>
      </c>
      <c r="L7" s="46" t="n">
        <v>0</v>
      </c>
      <c r="M7" s="46" t="n">
        <v>0</v>
      </c>
      <c r="N7" s="46" t="n">
        <v>0</v>
      </c>
      <c r="O7" s="46" t="n">
        <v>0</v>
      </c>
      <c r="P7" s="46" t="n">
        <v>0</v>
      </c>
      <c r="Q7" s="46" t="n">
        <v>0</v>
      </c>
      <c r="R7" s="46" t="n">
        <v>0</v>
      </c>
      <c r="S7" s="46" t="n">
        <v>0</v>
      </c>
      <c r="T7" s="46" t="n">
        <v>0</v>
      </c>
      <c r="U7" s="46" t="n">
        <v>0</v>
      </c>
      <c r="V7" s="46" t="n">
        <v>0</v>
      </c>
      <c r="W7" s="46" t="n">
        <v>0</v>
      </c>
      <c r="X7" s="46" t="n">
        <v>0</v>
      </c>
      <c r="Y7" s="46" t="n">
        <v>0</v>
      </c>
      <c r="Z7" s="46" t="n">
        <v>0</v>
      </c>
      <c r="AA7" s="42" t="n">
        <v>3698.6302</v>
      </c>
      <c r="AB7" s="42"/>
      <c r="AC7" s="42"/>
      <c r="AD7" s="42"/>
      <c r="AE7" s="42"/>
      <c r="AF7" s="42"/>
      <c r="AG7" s="42"/>
      <c r="AH7" s="42"/>
      <c r="AI7" s="42"/>
      <c r="AJ7" s="42"/>
      <c r="AK7" s="42"/>
      <c r="AL7" s="42"/>
      <c r="AM7" s="42"/>
      <c r="AN7" s="42"/>
      <c r="AO7" s="42"/>
      <c r="AP7" s="42"/>
      <c r="AQ7" s="42"/>
      <c r="AR7" s="42"/>
      <c r="AS7" s="42"/>
      <c r="AT7" s="42"/>
      <c r="AU7" s="42"/>
      <c r="AV7" s="42"/>
      <c r="AW7" s="42"/>
      <c r="AX7" s="42"/>
      <c r="AY7" s="42"/>
      <c r="AZ7" s="42"/>
      <c r="BA7" s="42"/>
      <c r="BB7" s="42"/>
      <c r="BC7" s="42"/>
      <c r="BD7" s="42"/>
      <c r="BE7" s="42"/>
      <c r="BF7" s="42"/>
      <c r="BG7" s="42"/>
      <c r="BH7" s="42"/>
      <c r="BI7" s="42"/>
      <c r="BJ7" s="42"/>
      <c r="BK7" s="42"/>
      <c r="BL7" s="42"/>
      <c r="BM7" s="42"/>
      <c r="BN7" s="42"/>
      <c r="BO7" s="42"/>
      <c r="BP7" s="42"/>
      <c r="BQ7" s="42"/>
      <c r="BR7" s="42"/>
      <c r="BS7" s="42"/>
      <c r="BT7" s="42"/>
      <c r="BU7" s="42"/>
      <c r="BV7" s="42"/>
      <c r="BW7" s="42"/>
      <c r="BX7" s="42"/>
      <c r="BY7" s="42"/>
      <c r="BZ7" s="42"/>
      <c r="CA7" s="42"/>
      <c r="CB7" s="42"/>
      <c r="CC7" s="42"/>
      <c r="CD7" s="42"/>
      <c r="CE7" s="42"/>
      <c r="CF7" s="42"/>
      <c r="CG7" s="42"/>
      <c r="CH7" s="42"/>
      <c r="CI7" s="42"/>
      <c r="CJ7" s="42"/>
      <c r="CK7" s="42"/>
      <c r="CL7" s="42"/>
      <c r="CM7" s="42"/>
      <c r="CN7" s="42"/>
      <c r="CO7" s="42"/>
      <c r="CP7" s="42"/>
      <c r="CQ7" s="42"/>
      <c r="CR7" s="42"/>
      <c r="CS7" s="42"/>
      <c r="CT7" s="42"/>
      <c r="CU7" s="42"/>
      <c r="CV7" s="42"/>
      <c r="CW7" s="42"/>
      <c r="CX7" s="42"/>
      <c r="CY7" s="42"/>
      <c r="CZ7" s="42"/>
      <c r="DA7" s="42"/>
      <c r="DB7" s="42"/>
      <c r="DC7" s="42"/>
      <c r="DD7" s="42"/>
      <c r="DE7" s="42"/>
      <c r="DF7" s="42"/>
      <c r="DG7" s="42"/>
      <c r="DH7" s="42"/>
      <c r="DI7" s="42"/>
      <c r="DJ7" s="42"/>
      <c r="DK7" s="42"/>
      <c r="DL7" s="42"/>
      <c r="DM7" s="42"/>
      <c r="DN7" s="42"/>
      <c r="DO7" s="42"/>
      <c r="DP7" s="42"/>
      <c r="DQ7" s="42"/>
      <c r="DR7" s="42"/>
      <c r="DS7" s="42"/>
      <c r="DT7" s="42"/>
      <c r="DU7" s="42"/>
      <c r="DV7" s="42"/>
      <c r="DW7" s="42"/>
      <c r="DX7" s="42"/>
      <c r="DY7" s="42"/>
      <c r="DZ7" s="42"/>
      <c r="EA7" s="42"/>
      <c r="EB7" s="42"/>
      <c r="EC7" s="42"/>
      <c r="ED7" s="42"/>
      <c r="EE7" s="42"/>
      <c r="EF7" s="42"/>
      <c r="EG7" s="42"/>
      <c r="EH7" s="42"/>
      <c r="EI7" s="42"/>
      <c r="EJ7" s="42"/>
      <c r="EK7" s="42"/>
      <c r="EL7" s="42"/>
      <c r="EM7" s="42"/>
      <c r="EN7" s="42"/>
      <c r="EO7" s="42"/>
      <c r="EP7" s="42"/>
      <c r="EQ7" s="42"/>
      <c r="ER7" s="42"/>
      <c r="ES7" s="42"/>
      <c r="ET7" s="42"/>
      <c r="EU7" s="42"/>
      <c r="EV7" s="42"/>
      <c r="EW7" s="42"/>
      <c r="EX7" s="42"/>
      <c r="EY7" s="42"/>
      <c r="EZ7" s="42"/>
      <c r="FA7" s="42"/>
      <c r="FB7" s="42"/>
      <c r="FC7" s="42"/>
      <c r="FD7" s="42"/>
      <c r="FE7" s="42"/>
      <c r="FF7" s="42"/>
      <c r="FG7" s="42"/>
      <c r="FH7" s="42"/>
      <c r="FI7" s="42"/>
      <c r="FJ7" s="42"/>
      <c r="FK7" s="42"/>
      <c r="FL7" s="42"/>
      <c r="FM7" s="42"/>
      <c r="FN7" s="42"/>
      <c r="FO7" s="42"/>
      <c r="FP7" s="42"/>
      <c r="FQ7" s="42"/>
      <c r="FR7" s="42"/>
      <c r="FS7" s="42"/>
      <c r="FT7" s="42"/>
      <c r="FU7" s="42"/>
      <c r="FV7" s="42"/>
      <c r="FW7" s="42"/>
      <c r="FX7" s="42"/>
      <c r="FY7" s="42"/>
      <c r="FZ7" s="42"/>
      <c r="GA7" s="42"/>
      <c r="GB7" s="42"/>
      <c r="GC7" s="42"/>
      <c r="GD7" s="42"/>
      <c r="GE7" s="42"/>
      <c r="GF7" s="42"/>
      <c r="GG7" s="42"/>
      <c r="GH7" s="42"/>
      <c r="GI7" s="42"/>
      <c r="GJ7" s="42"/>
      <c r="GK7" s="42"/>
      <c r="GL7" s="42"/>
      <c r="GM7" s="42"/>
      <c r="GN7" s="42"/>
      <c r="GO7" s="42"/>
      <c r="GP7" s="42"/>
      <c r="GQ7" s="42"/>
      <c r="GR7" s="42"/>
      <c r="GS7" s="42"/>
      <c r="GT7" s="42"/>
      <c r="GU7" s="42"/>
      <c r="GV7" s="42"/>
      <c r="GW7" s="42"/>
      <c r="GX7" s="42"/>
      <c r="GY7" s="42"/>
      <c r="GZ7" s="42"/>
      <c r="HA7" s="42"/>
      <c r="HB7" s="42"/>
      <c r="HC7" s="42"/>
      <c r="HD7" s="42"/>
      <c r="HE7" s="42"/>
      <c r="HF7" s="42"/>
      <c r="HG7" s="42"/>
      <c r="HH7" s="42"/>
      <c r="HI7" s="42"/>
      <c r="HJ7" s="42"/>
      <c r="HK7" s="42"/>
      <c r="HL7" s="42"/>
      <c r="HM7" s="42"/>
      <c r="HN7" s="42"/>
      <c r="HO7" s="42"/>
      <c r="HP7" s="42"/>
      <c r="HQ7" s="42"/>
      <c r="HR7" s="42"/>
      <c r="HS7" s="42"/>
      <c r="HT7" s="42"/>
      <c r="HU7" s="42"/>
      <c r="HV7" s="42"/>
      <c r="HW7" s="42"/>
      <c r="HX7" s="42"/>
      <c r="HY7" s="42"/>
      <c r="HZ7" s="42"/>
      <c r="IA7" s="42"/>
      <c r="IB7" s="42"/>
      <c r="IC7" s="42"/>
      <c r="ID7" s="42"/>
      <c r="IE7" s="42"/>
      <c r="IF7" s="42"/>
      <c r="IG7" s="42"/>
      <c r="IH7" s="42"/>
      <c r="II7" s="42"/>
      <c r="IJ7" s="42"/>
      <c r="IK7" s="42"/>
      <c r="IL7" s="42"/>
      <c r="IM7" s="42"/>
      <c r="IN7" s="42"/>
      <c r="IO7" s="42"/>
      <c r="IP7" s="42"/>
      <c r="IQ7" s="42"/>
      <c r="IR7" s="42"/>
      <c r="IS7" s="42"/>
      <c r="IT7" s="42"/>
      <c r="IU7" s="42"/>
      <c r="IV7" s="42"/>
      <c r="IW7" s="42"/>
    </row>
    <row r="8" customFormat="false" ht="11.25" hidden="false" customHeight="true" outlineLevel="0" collapsed="false">
      <c r="A8" s="45" t="s">
        <v>35</v>
      </c>
      <c r="B8" s="42"/>
      <c r="C8" s="46" t="n">
        <v>0</v>
      </c>
      <c r="D8" s="46" t="n">
        <v>0</v>
      </c>
      <c r="E8" s="46" t="n">
        <v>0</v>
      </c>
      <c r="F8" s="46" t="n">
        <v>0</v>
      </c>
      <c r="G8" s="46" t="n">
        <v>0</v>
      </c>
      <c r="H8" s="46" t="n">
        <v>0</v>
      </c>
      <c r="I8" s="46" t="n">
        <v>0</v>
      </c>
      <c r="J8" s="46" t="n">
        <v>0</v>
      </c>
      <c r="K8" s="46" t="n">
        <v>0</v>
      </c>
      <c r="L8" s="46" t="n">
        <v>0</v>
      </c>
      <c r="M8" s="46" t="n">
        <v>0</v>
      </c>
      <c r="N8" s="46" t="n">
        <v>0</v>
      </c>
      <c r="O8" s="46" t="n">
        <v>0</v>
      </c>
      <c r="P8" s="46" t="n">
        <v>0</v>
      </c>
      <c r="Q8" s="46" t="n">
        <v>0</v>
      </c>
      <c r="R8" s="46" t="n">
        <v>0</v>
      </c>
      <c r="S8" s="46" t="n">
        <v>0</v>
      </c>
      <c r="T8" s="46" t="n">
        <v>0</v>
      </c>
      <c r="U8" s="46" t="n">
        <v>0</v>
      </c>
      <c r="V8" s="46" t="n">
        <v>0</v>
      </c>
      <c r="W8" s="46" t="n">
        <v>0</v>
      </c>
      <c r="X8" s="46" t="n">
        <v>0</v>
      </c>
      <c r="Y8" s="46" t="n">
        <v>0</v>
      </c>
      <c r="Z8" s="46" t="n">
        <v>0</v>
      </c>
      <c r="AA8" s="42" t="n">
        <v>0</v>
      </c>
      <c r="AB8" s="42"/>
      <c r="AC8" s="42"/>
      <c r="AD8" s="42"/>
      <c r="AE8" s="42"/>
      <c r="AF8" s="42"/>
      <c r="AG8" s="42"/>
      <c r="AH8" s="42"/>
      <c r="AI8" s="42"/>
      <c r="AJ8" s="42"/>
      <c r="AK8" s="42"/>
      <c r="AL8" s="42"/>
      <c r="AM8" s="42"/>
      <c r="AN8" s="42"/>
      <c r="AO8" s="42"/>
      <c r="AP8" s="42"/>
      <c r="AQ8" s="42"/>
      <c r="AR8" s="42"/>
      <c r="AS8" s="42"/>
      <c r="AT8" s="42"/>
      <c r="AU8" s="42"/>
      <c r="AV8" s="42"/>
      <c r="AW8" s="42"/>
      <c r="AX8" s="42"/>
      <c r="AY8" s="42"/>
      <c r="AZ8" s="42"/>
      <c r="BA8" s="42"/>
      <c r="BB8" s="42"/>
      <c r="BC8" s="42"/>
      <c r="BD8" s="42"/>
      <c r="BE8" s="42"/>
      <c r="BF8" s="42"/>
      <c r="BG8" s="42"/>
      <c r="BH8" s="42"/>
      <c r="BI8" s="42"/>
      <c r="BJ8" s="42"/>
      <c r="BK8" s="42"/>
      <c r="BL8" s="42"/>
      <c r="BM8" s="42"/>
      <c r="BN8" s="42"/>
      <c r="BO8" s="42"/>
      <c r="BP8" s="42"/>
      <c r="BQ8" s="42"/>
      <c r="BR8" s="42"/>
      <c r="BS8" s="42"/>
      <c r="BT8" s="42"/>
      <c r="BU8" s="42"/>
      <c r="BV8" s="42"/>
      <c r="BW8" s="42"/>
      <c r="BX8" s="42"/>
      <c r="BY8" s="42"/>
      <c r="BZ8" s="42"/>
      <c r="CA8" s="42"/>
      <c r="CB8" s="42"/>
      <c r="CC8" s="42"/>
      <c r="CD8" s="42"/>
      <c r="CE8" s="42"/>
      <c r="CF8" s="42"/>
      <c r="CG8" s="42"/>
      <c r="CH8" s="42"/>
      <c r="CI8" s="42"/>
      <c r="CJ8" s="42"/>
      <c r="CK8" s="42"/>
      <c r="CL8" s="42"/>
      <c r="CM8" s="42"/>
      <c r="CN8" s="42"/>
      <c r="CO8" s="42"/>
      <c r="CP8" s="42"/>
      <c r="CQ8" s="42"/>
      <c r="CR8" s="42"/>
      <c r="CS8" s="42"/>
      <c r="CT8" s="42"/>
      <c r="CU8" s="42"/>
      <c r="CV8" s="42"/>
      <c r="CW8" s="42"/>
      <c r="CX8" s="42"/>
      <c r="CY8" s="42"/>
      <c r="CZ8" s="42"/>
      <c r="DA8" s="42"/>
      <c r="DB8" s="42"/>
      <c r="DC8" s="42"/>
      <c r="DD8" s="42"/>
      <c r="DE8" s="42"/>
      <c r="DF8" s="42"/>
      <c r="DG8" s="42"/>
      <c r="DH8" s="42"/>
      <c r="DI8" s="42"/>
      <c r="DJ8" s="42"/>
      <c r="DK8" s="42"/>
      <c r="DL8" s="42"/>
      <c r="DM8" s="42"/>
      <c r="DN8" s="42"/>
      <c r="DO8" s="42"/>
      <c r="DP8" s="42"/>
      <c r="DQ8" s="42"/>
      <c r="DR8" s="42"/>
      <c r="DS8" s="42"/>
      <c r="DT8" s="42"/>
      <c r="DU8" s="42"/>
      <c r="DV8" s="42"/>
      <c r="DW8" s="42"/>
      <c r="DX8" s="42"/>
      <c r="DY8" s="42"/>
      <c r="DZ8" s="42"/>
      <c r="EA8" s="42"/>
      <c r="EB8" s="42"/>
      <c r="EC8" s="42"/>
      <c r="ED8" s="42"/>
      <c r="EE8" s="42"/>
      <c r="EF8" s="42"/>
      <c r="EG8" s="42"/>
      <c r="EH8" s="42"/>
      <c r="EI8" s="42"/>
      <c r="EJ8" s="42"/>
      <c r="EK8" s="42"/>
      <c r="EL8" s="42"/>
      <c r="EM8" s="42"/>
      <c r="EN8" s="42"/>
      <c r="EO8" s="42"/>
      <c r="EP8" s="42"/>
      <c r="EQ8" s="42"/>
      <c r="ER8" s="42"/>
      <c r="ES8" s="42"/>
      <c r="ET8" s="42"/>
      <c r="EU8" s="42"/>
      <c r="EV8" s="42"/>
      <c r="EW8" s="42"/>
      <c r="EX8" s="42"/>
      <c r="EY8" s="42"/>
      <c r="EZ8" s="42"/>
      <c r="FA8" s="42"/>
      <c r="FB8" s="42"/>
      <c r="FC8" s="42"/>
      <c r="FD8" s="42"/>
      <c r="FE8" s="42"/>
      <c r="FF8" s="42"/>
      <c r="FG8" s="42"/>
      <c r="FH8" s="42"/>
      <c r="FI8" s="42"/>
      <c r="FJ8" s="42"/>
      <c r="FK8" s="42"/>
      <c r="FL8" s="42"/>
      <c r="FM8" s="42"/>
      <c r="FN8" s="42"/>
      <c r="FO8" s="42"/>
      <c r="FP8" s="42"/>
      <c r="FQ8" s="42"/>
      <c r="FR8" s="42"/>
      <c r="FS8" s="42"/>
      <c r="FT8" s="42"/>
      <c r="FU8" s="42"/>
      <c r="FV8" s="42"/>
      <c r="FW8" s="42"/>
      <c r="FX8" s="42"/>
      <c r="FY8" s="42"/>
      <c r="FZ8" s="42"/>
      <c r="GA8" s="42"/>
      <c r="GB8" s="42"/>
      <c r="GC8" s="42"/>
      <c r="GD8" s="42"/>
      <c r="GE8" s="42"/>
      <c r="GF8" s="42"/>
      <c r="GG8" s="42"/>
      <c r="GH8" s="42"/>
      <c r="GI8" s="42"/>
      <c r="GJ8" s="42"/>
      <c r="GK8" s="42"/>
      <c r="GL8" s="42"/>
      <c r="GM8" s="42"/>
      <c r="GN8" s="42"/>
      <c r="GO8" s="42"/>
      <c r="GP8" s="42"/>
      <c r="GQ8" s="42"/>
      <c r="GR8" s="42"/>
      <c r="GS8" s="42"/>
      <c r="GT8" s="42"/>
      <c r="GU8" s="42"/>
      <c r="GV8" s="42"/>
      <c r="GW8" s="42"/>
      <c r="GX8" s="42"/>
      <c r="GY8" s="42"/>
      <c r="GZ8" s="42"/>
      <c r="HA8" s="42"/>
      <c r="HB8" s="42"/>
      <c r="HC8" s="42"/>
      <c r="HD8" s="42"/>
      <c r="HE8" s="42"/>
      <c r="HF8" s="42"/>
      <c r="HG8" s="42"/>
      <c r="HH8" s="42"/>
      <c r="HI8" s="42"/>
      <c r="HJ8" s="42"/>
      <c r="HK8" s="42"/>
      <c r="HL8" s="42"/>
      <c r="HM8" s="42"/>
      <c r="HN8" s="42"/>
      <c r="HO8" s="42"/>
      <c r="HP8" s="42"/>
      <c r="HQ8" s="42"/>
      <c r="HR8" s="42"/>
      <c r="HS8" s="42"/>
      <c r="HT8" s="42"/>
      <c r="HU8" s="42"/>
      <c r="HV8" s="42"/>
      <c r="HW8" s="42"/>
      <c r="HX8" s="42"/>
      <c r="HY8" s="42"/>
      <c r="HZ8" s="42"/>
      <c r="IA8" s="42"/>
      <c r="IB8" s="42"/>
      <c r="IC8" s="42"/>
      <c r="ID8" s="42"/>
      <c r="IE8" s="42"/>
      <c r="IF8" s="42"/>
      <c r="IG8" s="42"/>
      <c r="IH8" s="42"/>
      <c r="II8" s="42"/>
      <c r="IJ8" s="42"/>
      <c r="IK8" s="42"/>
      <c r="IL8" s="42"/>
      <c r="IM8" s="42"/>
      <c r="IN8" s="42"/>
      <c r="IO8" s="42"/>
      <c r="IP8" s="42"/>
      <c r="IQ8" s="42"/>
      <c r="IR8" s="42"/>
      <c r="IS8" s="42"/>
      <c r="IT8" s="42"/>
      <c r="IU8" s="42"/>
      <c r="IV8" s="42"/>
      <c r="IW8" s="42"/>
    </row>
    <row r="9" customFormat="false" ht="11.25" hidden="false" customHeight="true" outlineLevel="0" collapsed="false">
      <c r="A9" s="45" t="s">
        <v>36</v>
      </c>
      <c r="B9" s="42"/>
      <c r="C9" s="46" t="n">
        <v>0</v>
      </c>
      <c r="D9" s="46" t="n">
        <v>0</v>
      </c>
      <c r="E9" s="46" t="n">
        <v>0</v>
      </c>
      <c r="F9" s="46" t="n">
        <v>0</v>
      </c>
      <c r="G9" s="46" t="n">
        <v>0</v>
      </c>
      <c r="H9" s="46" t="n">
        <v>0</v>
      </c>
      <c r="I9" s="46" t="n">
        <v>0</v>
      </c>
      <c r="J9" s="46" t="n">
        <v>0</v>
      </c>
      <c r="K9" s="46" t="n">
        <v>0</v>
      </c>
      <c r="L9" s="46" t="n">
        <v>0</v>
      </c>
      <c r="M9" s="46" t="n">
        <v>0</v>
      </c>
      <c r="N9" s="46" t="n">
        <v>0</v>
      </c>
      <c r="O9" s="46" t="n">
        <v>0</v>
      </c>
      <c r="P9" s="46" t="n">
        <v>0</v>
      </c>
      <c r="Q9" s="46" t="n">
        <v>0</v>
      </c>
      <c r="R9" s="46" t="n">
        <v>0</v>
      </c>
      <c r="S9" s="46" t="n">
        <v>0</v>
      </c>
      <c r="T9" s="46" t="n">
        <v>0</v>
      </c>
      <c r="U9" s="46" t="n">
        <v>0</v>
      </c>
      <c r="V9" s="46" t="n">
        <v>0</v>
      </c>
      <c r="W9" s="46" t="n">
        <v>0</v>
      </c>
      <c r="X9" s="46" t="n">
        <v>0</v>
      </c>
      <c r="Y9" s="46" t="n">
        <v>0</v>
      </c>
      <c r="Z9" s="46" t="n">
        <v>0</v>
      </c>
      <c r="AA9" s="42" t="n">
        <v>0</v>
      </c>
      <c r="AB9" s="42"/>
      <c r="AC9" s="42"/>
      <c r="AD9" s="42"/>
      <c r="AE9" s="42"/>
      <c r="AF9" s="42"/>
      <c r="AG9" s="42"/>
      <c r="AH9" s="42"/>
      <c r="AI9" s="42"/>
      <c r="AJ9" s="42"/>
      <c r="AK9" s="42"/>
      <c r="AL9" s="42"/>
      <c r="AM9" s="42"/>
      <c r="AN9" s="42"/>
      <c r="AO9" s="42"/>
      <c r="AP9" s="42"/>
      <c r="AQ9" s="42"/>
      <c r="AR9" s="42"/>
      <c r="AS9" s="42"/>
      <c r="AT9" s="42"/>
      <c r="AU9" s="42"/>
      <c r="AV9" s="42"/>
      <c r="AW9" s="42"/>
      <c r="AX9" s="42"/>
      <c r="AY9" s="42"/>
      <c r="AZ9" s="42"/>
      <c r="BA9" s="42"/>
      <c r="BB9" s="42"/>
      <c r="BC9" s="42"/>
      <c r="BD9" s="42"/>
      <c r="BE9" s="42"/>
      <c r="BF9" s="42"/>
      <c r="BG9" s="42"/>
      <c r="BH9" s="42"/>
      <c r="BI9" s="42"/>
      <c r="BJ9" s="42"/>
      <c r="BK9" s="42"/>
      <c r="BL9" s="42"/>
      <c r="BM9" s="42"/>
      <c r="BN9" s="42"/>
      <c r="BO9" s="42"/>
      <c r="BP9" s="42"/>
      <c r="BQ9" s="42"/>
      <c r="BR9" s="42"/>
      <c r="BS9" s="42"/>
      <c r="BT9" s="42"/>
      <c r="BU9" s="42"/>
      <c r="BV9" s="42"/>
      <c r="BW9" s="42"/>
      <c r="BX9" s="42"/>
      <c r="BY9" s="42"/>
      <c r="BZ9" s="42"/>
      <c r="CA9" s="42"/>
      <c r="CB9" s="42"/>
      <c r="CC9" s="42"/>
      <c r="CD9" s="42"/>
      <c r="CE9" s="42"/>
      <c r="CF9" s="42"/>
      <c r="CG9" s="42"/>
      <c r="CH9" s="42"/>
      <c r="CI9" s="42"/>
      <c r="CJ9" s="42"/>
      <c r="CK9" s="42"/>
      <c r="CL9" s="42"/>
      <c r="CM9" s="42"/>
      <c r="CN9" s="42"/>
      <c r="CO9" s="42"/>
      <c r="CP9" s="42"/>
      <c r="CQ9" s="42"/>
      <c r="CR9" s="42"/>
      <c r="CS9" s="42"/>
      <c r="CT9" s="42"/>
      <c r="CU9" s="42"/>
      <c r="CV9" s="42"/>
      <c r="CW9" s="42"/>
      <c r="CX9" s="42"/>
      <c r="CY9" s="42"/>
      <c r="CZ9" s="42"/>
      <c r="DA9" s="42"/>
      <c r="DB9" s="42"/>
      <c r="DC9" s="42"/>
      <c r="DD9" s="42"/>
      <c r="DE9" s="42"/>
      <c r="DF9" s="42"/>
      <c r="DG9" s="42"/>
      <c r="DH9" s="42"/>
      <c r="DI9" s="42"/>
      <c r="DJ9" s="42"/>
      <c r="DK9" s="42"/>
      <c r="DL9" s="42"/>
      <c r="DM9" s="42"/>
      <c r="DN9" s="42"/>
      <c r="DO9" s="42"/>
      <c r="DP9" s="42"/>
      <c r="DQ9" s="42"/>
      <c r="DR9" s="42"/>
      <c r="DS9" s="42"/>
      <c r="DT9" s="42"/>
      <c r="DU9" s="42"/>
      <c r="DV9" s="42"/>
      <c r="DW9" s="42"/>
      <c r="DX9" s="42"/>
      <c r="DY9" s="42"/>
      <c r="DZ9" s="42"/>
      <c r="EA9" s="42"/>
      <c r="EB9" s="42"/>
      <c r="EC9" s="42"/>
      <c r="ED9" s="42"/>
      <c r="EE9" s="42"/>
      <c r="EF9" s="42"/>
      <c r="EG9" s="42"/>
      <c r="EH9" s="42"/>
      <c r="EI9" s="42"/>
      <c r="EJ9" s="42"/>
      <c r="EK9" s="42"/>
      <c r="EL9" s="42"/>
      <c r="EM9" s="42"/>
      <c r="EN9" s="42"/>
      <c r="EO9" s="42"/>
      <c r="EP9" s="42"/>
      <c r="EQ9" s="42"/>
      <c r="ER9" s="42"/>
      <c r="ES9" s="42"/>
      <c r="ET9" s="42"/>
      <c r="EU9" s="42"/>
      <c r="EV9" s="42"/>
      <c r="EW9" s="42"/>
      <c r="EX9" s="42"/>
      <c r="EY9" s="42"/>
      <c r="EZ9" s="42"/>
      <c r="FA9" s="42"/>
      <c r="FB9" s="42"/>
      <c r="FC9" s="42"/>
      <c r="FD9" s="42"/>
      <c r="FE9" s="42"/>
      <c r="FF9" s="42"/>
      <c r="FG9" s="42"/>
      <c r="FH9" s="42"/>
      <c r="FI9" s="42"/>
      <c r="FJ9" s="42"/>
      <c r="FK9" s="42"/>
      <c r="FL9" s="42"/>
      <c r="FM9" s="42"/>
      <c r="FN9" s="42"/>
      <c r="FO9" s="42"/>
      <c r="FP9" s="42"/>
      <c r="FQ9" s="42"/>
      <c r="FR9" s="42"/>
      <c r="FS9" s="42"/>
      <c r="FT9" s="42"/>
      <c r="FU9" s="42"/>
      <c r="FV9" s="42"/>
      <c r="FW9" s="42"/>
      <c r="FX9" s="42"/>
      <c r="FY9" s="42"/>
      <c r="FZ9" s="42"/>
      <c r="GA9" s="42"/>
      <c r="GB9" s="42"/>
      <c r="GC9" s="42"/>
      <c r="GD9" s="42"/>
      <c r="GE9" s="42"/>
      <c r="GF9" s="42"/>
      <c r="GG9" s="42"/>
      <c r="GH9" s="42"/>
      <c r="GI9" s="42"/>
      <c r="GJ9" s="42"/>
      <c r="GK9" s="42"/>
      <c r="GL9" s="42"/>
      <c r="GM9" s="42"/>
      <c r="GN9" s="42"/>
      <c r="GO9" s="42"/>
      <c r="GP9" s="42"/>
      <c r="GQ9" s="42"/>
      <c r="GR9" s="42"/>
      <c r="GS9" s="42"/>
      <c r="GT9" s="42"/>
      <c r="GU9" s="42"/>
      <c r="GV9" s="42"/>
      <c r="GW9" s="42"/>
      <c r="GX9" s="42"/>
      <c r="GY9" s="42"/>
      <c r="GZ9" s="42"/>
      <c r="HA9" s="42"/>
      <c r="HB9" s="42"/>
      <c r="HC9" s="42"/>
      <c r="HD9" s="42"/>
      <c r="HE9" s="42"/>
      <c r="HF9" s="42"/>
      <c r="HG9" s="42"/>
      <c r="HH9" s="42"/>
      <c r="HI9" s="42"/>
      <c r="HJ9" s="42"/>
      <c r="HK9" s="42"/>
      <c r="HL9" s="42"/>
      <c r="HM9" s="42"/>
      <c r="HN9" s="42"/>
      <c r="HO9" s="42"/>
      <c r="HP9" s="42"/>
      <c r="HQ9" s="42"/>
      <c r="HR9" s="42"/>
      <c r="HS9" s="42"/>
      <c r="HT9" s="42"/>
      <c r="HU9" s="42"/>
      <c r="HV9" s="42"/>
      <c r="HW9" s="42"/>
      <c r="HX9" s="42"/>
      <c r="HY9" s="42"/>
      <c r="HZ9" s="42"/>
      <c r="IA9" s="42"/>
      <c r="IB9" s="42"/>
      <c r="IC9" s="42"/>
      <c r="ID9" s="42"/>
      <c r="IE9" s="42"/>
      <c r="IF9" s="42"/>
      <c r="IG9" s="42"/>
      <c r="IH9" s="42"/>
      <c r="II9" s="42"/>
      <c r="IJ9" s="42"/>
      <c r="IK9" s="42"/>
      <c r="IL9" s="42"/>
      <c r="IM9" s="42"/>
      <c r="IN9" s="42"/>
      <c r="IO9" s="42"/>
      <c r="IP9" s="42"/>
      <c r="IQ9" s="42"/>
      <c r="IR9" s="42"/>
      <c r="IS9" s="42"/>
      <c r="IT9" s="42"/>
      <c r="IU9" s="42"/>
      <c r="IV9" s="42"/>
      <c r="IW9" s="42"/>
    </row>
    <row r="10" customFormat="false" ht="11.25" hidden="false" customHeight="true" outlineLevel="0" collapsed="false">
      <c r="A10" s="47" t="s">
        <v>37</v>
      </c>
      <c r="B10" s="48"/>
      <c r="C10" s="49" t="n">
        <v>30000</v>
      </c>
      <c r="D10" s="49" t="n">
        <v>30000</v>
      </c>
      <c r="E10" s="49" t="n">
        <v>30000</v>
      </c>
      <c r="F10" s="49" t="n">
        <v>0</v>
      </c>
      <c r="G10" s="49" t="n">
        <v>0</v>
      </c>
      <c r="H10" s="49" t="n">
        <v>0</v>
      </c>
      <c r="I10" s="49" t="n">
        <v>0</v>
      </c>
      <c r="J10" s="49" t="n">
        <v>0</v>
      </c>
      <c r="K10" s="49" t="n">
        <v>0</v>
      </c>
      <c r="L10" s="49" t="n">
        <v>0</v>
      </c>
      <c r="M10" s="49" t="n">
        <v>0</v>
      </c>
      <c r="N10" s="49" t="n">
        <v>0</v>
      </c>
      <c r="O10" s="49" t="n">
        <v>0</v>
      </c>
      <c r="P10" s="49" t="n">
        <v>0</v>
      </c>
      <c r="Q10" s="49" t="n">
        <v>0</v>
      </c>
      <c r="R10" s="49" t="n">
        <v>0</v>
      </c>
      <c r="S10" s="49" t="n">
        <v>0</v>
      </c>
      <c r="T10" s="49" t="n">
        <v>0</v>
      </c>
      <c r="U10" s="49" t="n">
        <v>0</v>
      </c>
      <c r="V10" s="49" t="n">
        <v>0</v>
      </c>
      <c r="W10" s="49" t="n">
        <v>0</v>
      </c>
      <c r="X10" s="49" t="n">
        <v>0</v>
      </c>
      <c r="Y10" s="49" t="n">
        <v>0</v>
      </c>
      <c r="Z10" s="50" t="n">
        <v>0</v>
      </c>
      <c r="AA10" s="42" t="n">
        <v>3698.6302</v>
      </c>
      <c r="AB10" s="42"/>
      <c r="AC10" s="42"/>
      <c r="AD10" s="42"/>
      <c r="AE10" s="42"/>
      <c r="AF10" s="42"/>
      <c r="AG10" s="42"/>
      <c r="AH10" s="42"/>
      <c r="AI10" s="42"/>
      <c r="AJ10" s="42"/>
      <c r="AK10" s="42"/>
      <c r="AL10" s="42"/>
      <c r="AM10" s="42"/>
      <c r="AN10" s="42"/>
      <c r="AO10" s="42"/>
      <c r="AP10" s="42"/>
      <c r="AQ10" s="42"/>
      <c r="AR10" s="42"/>
      <c r="AS10" s="42"/>
      <c r="AT10" s="42"/>
      <c r="AU10" s="42"/>
      <c r="AV10" s="42"/>
      <c r="AW10" s="42"/>
      <c r="AX10" s="42"/>
      <c r="AY10" s="42"/>
      <c r="AZ10" s="42"/>
      <c r="BA10" s="42"/>
      <c r="BB10" s="42"/>
      <c r="BC10" s="42"/>
      <c r="BD10" s="42"/>
      <c r="BE10" s="42"/>
      <c r="BF10" s="42"/>
      <c r="BG10" s="42"/>
      <c r="BH10" s="42"/>
      <c r="BI10" s="42"/>
      <c r="BJ10" s="42"/>
      <c r="BK10" s="42"/>
      <c r="BL10" s="42"/>
      <c r="BM10" s="42"/>
      <c r="BN10" s="42"/>
      <c r="BO10" s="42"/>
      <c r="BP10" s="42"/>
      <c r="BQ10" s="42"/>
      <c r="BR10" s="42"/>
      <c r="BS10" s="42"/>
      <c r="BT10" s="42"/>
      <c r="BU10" s="42"/>
      <c r="BV10" s="42"/>
      <c r="BW10" s="42"/>
      <c r="BX10" s="42"/>
      <c r="BY10" s="42"/>
      <c r="BZ10" s="42"/>
      <c r="CA10" s="42"/>
      <c r="CB10" s="42"/>
      <c r="CC10" s="42"/>
      <c r="CD10" s="42"/>
      <c r="CE10" s="42"/>
      <c r="CF10" s="42"/>
      <c r="CG10" s="42"/>
      <c r="CH10" s="42"/>
      <c r="CI10" s="42"/>
      <c r="CJ10" s="42"/>
      <c r="CK10" s="42"/>
      <c r="CL10" s="42"/>
      <c r="CM10" s="42"/>
      <c r="CN10" s="42"/>
      <c r="CO10" s="42"/>
      <c r="CP10" s="42"/>
      <c r="CQ10" s="42"/>
      <c r="CR10" s="42"/>
      <c r="CS10" s="42"/>
      <c r="CT10" s="42"/>
      <c r="CU10" s="42"/>
      <c r="CV10" s="42"/>
      <c r="CW10" s="42"/>
      <c r="CX10" s="42"/>
      <c r="CY10" s="42"/>
      <c r="CZ10" s="42"/>
      <c r="DA10" s="42"/>
      <c r="DB10" s="42"/>
      <c r="DC10" s="42"/>
      <c r="DD10" s="42"/>
      <c r="DE10" s="42"/>
      <c r="DF10" s="42"/>
      <c r="DG10" s="42"/>
      <c r="DH10" s="42"/>
      <c r="DI10" s="42"/>
      <c r="DJ10" s="42"/>
      <c r="DK10" s="42"/>
      <c r="DL10" s="42"/>
      <c r="DM10" s="42"/>
      <c r="DN10" s="42"/>
      <c r="DO10" s="42"/>
      <c r="DP10" s="42"/>
      <c r="DQ10" s="42"/>
      <c r="DR10" s="42"/>
      <c r="DS10" s="42"/>
      <c r="DT10" s="42"/>
      <c r="DU10" s="42"/>
      <c r="DV10" s="42"/>
      <c r="DW10" s="42"/>
      <c r="DX10" s="42"/>
      <c r="DY10" s="42"/>
      <c r="DZ10" s="42"/>
      <c r="EA10" s="42"/>
      <c r="EB10" s="42"/>
      <c r="EC10" s="42"/>
      <c r="ED10" s="42"/>
      <c r="EE10" s="42"/>
      <c r="EF10" s="42"/>
      <c r="EG10" s="42"/>
      <c r="EH10" s="42"/>
      <c r="EI10" s="42"/>
      <c r="EJ10" s="42"/>
      <c r="EK10" s="42"/>
      <c r="EL10" s="42"/>
      <c r="EM10" s="42"/>
      <c r="EN10" s="42"/>
      <c r="EO10" s="42"/>
      <c r="EP10" s="42"/>
      <c r="EQ10" s="42"/>
      <c r="ER10" s="42"/>
      <c r="ES10" s="42"/>
      <c r="ET10" s="42"/>
      <c r="EU10" s="42"/>
      <c r="EV10" s="42"/>
      <c r="EW10" s="42"/>
      <c r="EX10" s="42"/>
      <c r="EY10" s="42"/>
      <c r="EZ10" s="42"/>
      <c r="FA10" s="42"/>
      <c r="FB10" s="42"/>
      <c r="FC10" s="42"/>
      <c r="FD10" s="42"/>
      <c r="FE10" s="42"/>
      <c r="FF10" s="42"/>
      <c r="FG10" s="42"/>
      <c r="FH10" s="42"/>
      <c r="FI10" s="42"/>
      <c r="FJ10" s="42"/>
      <c r="FK10" s="42"/>
      <c r="FL10" s="42"/>
      <c r="FM10" s="42"/>
      <c r="FN10" s="42"/>
      <c r="FO10" s="42"/>
      <c r="FP10" s="42"/>
      <c r="FQ10" s="42"/>
      <c r="FR10" s="42"/>
      <c r="FS10" s="42"/>
      <c r="FT10" s="42"/>
      <c r="FU10" s="42"/>
      <c r="FV10" s="42"/>
      <c r="FW10" s="42"/>
      <c r="FX10" s="42"/>
      <c r="FY10" s="42"/>
      <c r="FZ10" s="42"/>
      <c r="GA10" s="42"/>
      <c r="GB10" s="42"/>
      <c r="GC10" s="42"/>
      <c r="GD10" s="42"/>
      <c r="GE10" s="42"/>
      <c r="GF10" s="42"/>
      <c r="GG10" s="42"/>
      <c r="GH10" s="42"/>
      <c r="GI10" s="42"/>
      <c r="GJ10" s="42"/>
      <c r="GK10" s="42"/>
      <c r="GL10" s="42"/>
      <c r="GM10" s="42"/>
      <c r="GN10" s="42"/>
      <c r="GO10" s="42"/>
      <c r="GP10" s="42"/>
      <c r="GQ10" s="42"/>
      <c r="GR10" s="42"/>
      <c r="GS10" s="42"/>
      <c r="GT10" s="42"/>
      <c r="GU10" s="42"/>
      <c r="GV10" s="42"/>
      <c r="GW10" s="42"/>
      <c r="GX10" s="42"/>
      <c r="GY10" s="42"/>
      <c r="GZ10" s="42"/>
      <c r="HA10" s="42"/>
      <c r="HB10" s="42"/>
      <c r="HC10" s="42"/>
      <c r="HD10" s="42"/>
      <c r="HE10" s="42"/>
      <c r="HF10" s="42"/>
      <c r="HG10" s="42"/>
      <c r="HH10" s="42"/>
      <c r="HI10" s="42"/>
      <c r="HJ10" s="42"/>
      <c r="HK10" s="42"/>
      <c r="HL10" s="42"/>
      <c r="HM10" s="42"/>
      <c r="HN10" s="42"/>
      <c r="HO10" s="42"/>
      <c r="HP10" s="42"/>
      <c r="HQ10" s="42"/>
      <c r="HR10" s="42"/>
      <c r="HS10" s="42"/>
      <c r="HT10" s="42"/>
      <c r="HU10" s="42"/>
      <c r="HV10" s="42"/>
      <c r="HW10" s="42"/>
      <c r="HX10" s="42"/>
      <c r="HY10" s="42"/>
      <c r="HZ10" s="42"/>
      <c r="IA10" s="42"/>
      <c r="IB10" s="42"/>
      <c r="IC10" s="42"/>
      <c r="ID10" s="42"/>
      <c r="IE10" s="42"/>
      <c r="IF10" s="42"/>
      <c r="IG10" s="42"/>
      <c r="IH10" s="42"/>
      <c r="II10" s="42"/>
      <c r="IJ10" s="42"/>
      <c r="IK10" s="42"/>
      <c r="IL10" s="42"/>
      <c r="IM10" s="42"/>
      <c r="IN10" s="42"/>
      <c r="IO10" s="42"/>
      <c r="IP10" s="42"/>
      <c r="IQ10" s="42"/>
      <c r="IR10" s="42"/>
      <c r="IS10" s="42"/>
      <c r="IT10" s="42"/>
      <c r="IU10" s="42"/>
      <c r="IV10" s="42"/>
      <c r="IW10" s="42"/>
    </row>
    <row r="11" customFormat="false" ht="13.5" hidden="false" customHeight="true" outlineLevel="0" collapsed="false">
      <c r="A11" s="42"/>
      <c r="B11" s="42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42"/>
      <c r="AB11" s="42"/>
      <c r="AC11" s="42"/>
      <c r="AD11" s="42"/>
      <c r="AE11" s="42"/>
      <c r="AF11" s="42"/>
      <c r="AG11" s="42"/>
      <c r="AH11" s="42"/>
      <c r="AI11" s="42"/>
      <c r="AJ11" s="42"/>
      <c r="AK11" s="42"/>
      <c r="AL11" s="42"/>
      <c r="AM11" s="42"/>
      <c r="AN11" s="42"/>
      <c r="AO11" s="42"/>
      <c r="AP11" s="42"/>
      <c r="AQ11" s="42"/>
      <c r="AR11" s="42"/>
      <c r="AS11" s="42"/>
      <c r="AT11" s="42"/>
      <c r="AU11" s="42"/>
      <c r="AV11" s="42"/>
      <c r="AW11" s="42"/>
      <c r="AX11" s="42"/>
      <c r="AY11" s="42"/>
      <c r="AZ11" s="42"/>
      <c r="BA11" s="42"/>
      <c r="BB11" s="42"/>
      <c r="BC11" s="42"/>
      <c r="BD11" s="42"/>
      <c r="BE11" s="42"/>
      <c r="BF11" s="42"/>
      <c r="BG11" s="42"/>
      <c r="BH11" s="42"/>
      <c r="BI11" s="42"/>
      <c r="BJ11" s="42"/>
      <c r="BK11" s="42"/>
      <c r="BL11" s="42"/>
      <c r="BM11" s="42"/>
      <c r="BN11" s="42"/>
      <c r="BO11" s="42"/>
      <c r="BP11" s="42"/>
      <c r="BQ11" s="42"/>
      <c r="BR11" s="42"/>
      <c r="BS11" s="42"/>
      <c r="BT11" s="42"/>
      <c r="BU11" s="42"/>
      <c r="BV11" s="42"/>
      <c r="BW11" s="42"/>
      <c r="BX11" s="42"/>
      <c r="BY11" s="42"/>
      <c r="BZ11" s="42"/>
      <c r="CA11" s="42"/>
      <c r="CB11" s="42"/>
      <c r="CC11" s="42"/>
      <c r="CD11" s="42"/>
      <c r="CE11" s="42"/>
      <c r="CF11" s="42"/>
      <c r="CG11" s="42"/>
      <c r="CH11" s="42"/>
      <c r="CI11" s="42"/>
      <c r="CJ11" s="42"/>
      <c r="CK11" s="42"/>
      <c r="CL11" s="42"/>
      <c r="CM11" s="42"/>
      <c r="CN11" s="42"/>
      <c r="CO11" s="42"/>
      <c r="CP11" s="42"/>
      <c r="CQ11" s="42"/>
      <c r="CR11" s="42"/>
      <c r="CS11" s="42"/>
      <c r="CT11" s="42"/>
      <c r="CU11" s="42"/>
      <c r="CV11" s="42"/>
      <c r="CW11" s="42"/>
      <c r="CX11" s="42"/>
      <c r="CY11" s="42"/>
      <c r="CZ11" s="42"/>
      <c r="DA11" s="42"/>
      <c r="DB11" s="42"/>
      <c r="DC11" s="42"/>
      <c r="DD11" s="42"/>
      <c r="DE11" s="42"/>
      <c r="DF11" s="42"/>
      <c r="DG11" s="42"/>
      <c r="DH11" s="42"/>
      <c r="DI11" s="42"/>
      <c r="DJ11" s="42"/>
      <c r="DK11" s="42"/>
      <c r="DL11" s="42"/>
      <c r="DM11" s="42"/>
      <c r="DN11" s="42"/>
      <c r="DO11" s="42"/>
      <c r="DP11" s="42"/>
      <c r="DQ11" s="42"/>
      <c r="DR11" s="42"/>
      <c r="DS11" s="42"/>
      <c r="DT11" s="42"/>
      <c r="DU11" s="42"/>
      <c r="DV11" s="42"/>
      <c r="DW11" s="42"/>
      <c r="DX11" s="42"/>
      <c r="DY11" s="42"/>
      <c r="DZ11" s="42"/>
      <c r="EA11" s="42"/>
      <c r="EB11" s="42"/>
      <c r="EC11" s="42"/>
      <c r="ED11" s="42"/>
      <c r="EE11" s="42"/>
      <c r="EF11" s="42"/>
      <c r="EG11" s="42"/>
      <c r="EH11" s="42"/>
      <c r="EI11" s="42"/>
      <c r="EJ11" s="42"/>
      <c r="EK11" s="42"/>
      <c r="EL11" s="42"/>
      <c r="EM11" s="42"/>
      <c r="EN11" s="42"/>
      <c r="EO11" s="42"/>
      <c r="EP11" s="42"/>
      <c r="EQ11" s="42"/>
      <c r="ER11" s="42"/>
      <c r="ES11" s="42"/>
      <c r="ET11" s="42"/>
      <c r="EU11" s="42"/>
      <c r="EV11" s="42"/>
      <c r="EW11" s="42"/>
      <c r="EX11" s="42"/>
      <c r="EY11" s="42"/>
      <c r="EZ11" s="42"/>
      <c r="FA11" s="42"/>
      <c r="FB11" s="42"/>
      <c r="FC11" s="42"/>
      <c r="FD11" s="42"/>
      <c r="FE11" s="42"/>
      <c r="FF11" s="42"/>
      <c r="FG11" s="42"/>
      <c r="FH11" s="42"/>
      <c r="FI11" s="42"/>
      <c r="FJ11" s="42"/>
      <c r="FK11" s="42"/>
      <c r="FL11" s="42"/>
      <c r="FM11" s="42"/>
      <c r="FN11" s="42"/>
      <c r="FO11" s="42"/>
      <c r="FP11" s="42"/>
      <c r="FQ11" s="42"/>
      <c r="FR11" s="42"/>
      <c r="FS11" s="42"/>
      <c r="FT11" s="42"/>
      <c r="FU11" s="42"/>
      <c r="FV11" s="42"/>
      <c r="FW11" s="42"/>
      <c r="FX11" s="42"/>
      <c r="FY11" s="42"/>
      <c r="FZ11" s="42"/>
      <c r="GA11" s="42"/>
      <c r="GB11" s="42"/>
      <c r="GC11" s="42"/>
      <c r="GD11" s="42"/>
      <c r="GE11" s="42"/>
      <c r="GF11" s="42"/>
      <c r="GG11" s="42"/>
      <c r="GH11" s="42"/>
      <c r="GI11" s="42"/>
      <c r="GJ11" s="42"/>
      <c r="GK11" s="42"/>
      <c r="GL11" s="42"/>
      <c r="GM11" s="42"/>
      <c r="GN11" s="42"/>
      <c r="GO11" s="42"/>
      <c r="GP11" s="42"/>
      <c r="GQ11" s="42"/>
      <c r="GR11" s="42"/>
      <c r="GS11" s="42"/>
      <c r="GT11" s="42"/>
      <c r="GU11" s="42"/>
      <c r="GV11" s="42"/>
      <c r="GW11" s="42"/>
      <c r="GX11" s="42"/>
      <c r="GY11" s="42"/>
      <c r="GZ11" s="42"/>
      <c r="HA11" s="42"/>
      <c r="HB11" s="42"/>
      <c r="HC11" s="42"/>
      <c r="HD11" s="42"/>
      <c r="HE11" s="42"/>
      <c r="HF11" s="42"/>
      <c r="HG11" s="42"/>
      <c r="HH11" s="42"/>
      <c r="HI11" s="42"/>
      <c r="HJ11" s="42"/>
      <c r="HK11" s="42"/>
      <c r="HL11" s="42"/>
      <c r="HM11" s="42"/>
      <c r="HN11" s="42"/>
      <c r="HO11" s="42"/>
      <c r="HP11" s="42"/>
      <c r="HQ11" s="42"/>
      <c r="HR11" s="42"/>
      <c r="HS11" s="42"/>
      <c r="HT11" s="42"/>
      <c r="HU11" s="42"/>
      <c r="HV11" s="42"/>
      <c r="HW11" s="42"/>
      <c r="HX11" s="42"/>
      <c r="HY11" s="42"/>
      <c r="HZ11" s="42"/>
      <c r="IA11" s="42"/>
      <c r="IB11" s="42"/>
      <c r="IC11" s="42"/>
      <c r="ID11" s="42"/>
      <c r="IE11" s="42"/>
      <c r="IF11" s="42"/>
      <c r="IG11" s="42"/>
      <c r="IH11" s="42"/>
      <c r="II11" s="42"/>
      <c r="IJ11" s="42"/>
      <c r="IK11" s="42"/>
      <c r="IL11" s="42"/>
      <c r="IM11" s="42"/>
      <c r="IN11" s="42"/>
      <c r="IO11" s="42"/>
      <c r="IP11" s="42"/>
      <c r="IQ11" s="42"/>
      <c r="IR11" s="42"/>
      <c r="IS11" s="42"/>
      <c r="IT11" s="42"/>
      <c r="IU11" s="42"/>
      <c r="IV11" s="42"/>
      <c r="IW11" s="42"/>
    </row>
    <row r="12" customFormat="false" ht="13.5" hidden="false" customHeight="true" outlineLevel="0" collapsed="false">
      <c r="A12" s="42"/>
      <c r="B12" s="42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51"/>
      <c r="Z12" s="51"/>
      <c r="AA12" s="42"/>
      <c r="AB12" s="42"/>
      <c r="AC12" s="42"/>
      <c r="AD12" s="42"/>
      <c r="AE12" s="42"/>
      <c r="AF12" s="42"/>
      <c r="AG12" s="42"/>
      <c r="AH12" s="42"/>
      <c r="AI12" s="42"/>
      <c r="AJ12" s="42"/>
      <c r="AK12" s="42"/>
      <c r="AL12" s="42"/>
      <c r="AM12" s="42"/>
      <c r="AN12" s="42"/>
      <c r="AO12" s="42"/>
      <c r="AP12" s="42"/>
      <c r="AQ12" s="42"/>
      <c r="AR12" s="42"/>
      <c r="AS12" s="42"/>
      <c r="AT12" s="42"/>
      <c r="AU12" s="42"/>
      <c r="AV12" s="42"/>
      <c r="AW12" s="42"/>
      <c r="AX12" s="42"/>
      <c r="AY12" s="42"/>
      <c r="AZ12" s="42"/>
      <c r="BA12" s="42"/>
      <c r="BB12" s="42"/>
      <c r="BC12" s="42"/>
      <c r="BD12" s="42"/>
      <c r="BE12" s="42"/>
      <c r="BF12" s="42"/>
      <c r="BG12" s="42"/>
      <c r="BH12" s="42"/>
      <c r="BI12" s="42"/>
      <c r="BJ12" s="42"/>
      <c r="BK12" s="42"/>
      <c r="BL12" s="42"/>
      <c r="BM12" s="42"/>
      <c r="BN12" s="42"/>
      <c r="BO12" s="42"/>
      <c r="BP12" s="42"/>
      <c r="BQ12" s="42"/>
      <c r="BR12" s="42"/>
      <c r="BS12" s="42"/>
      <c r="BT12" s="42"/>
      <c r="BU12" s="42"/>
      <c r="BV12" s="42"/>
      <c r="BW12" s="42"/>
      <c r="BX12" s="42"/>
      <c r="BY12" s="42"/>
      <c r="BZ12" s="42"/>
      <c r="CA12" s="42"/>
      <c r="CB12" s="42"/>
      <c r="CC12" s="42"/>
      <c r="CD12" s="42"/>
      <c r="CE12" s="42"/>
      <c r="CF12" s="42"/>
      <c r="CG12" s="42"/>
      <c r="CH12" s="42"/>
      <c r="CI12" s="42"/>
      <c r="CJ12" s="42"/>
      <c r="CK12" s="42"/>
      <c r="CL12" s="42"/>
      <c r="CM12" s="42"/>
      <c r="CN12" s="42"/>
      <c r="CO12" s="42"/>
      <c r="CP12" s="42"/>
      <c r="CQ12" s="42"/>
      <c r="CR12" s="42"/>
      <c r="CS12" s="42"/>
      <c r="CT12" s="42"/>
      <c r="CU12" s="42"/>
      <c r="CV12" s="42"/>
      <c r="CW12" s="42"/>
      <c r="CX12" s="42"/>
      <c r="CY12" s="42"/>
      <c r="CZ12" s="42"/>
      <c r="DA12" s="42"/>
      <c r="DB12" s="42"/>
      <c r="DC12" s="42"/>
      <c r="DD12" s="42"/>
      <c r="DE12" s="42"/>
      <c r="DF12" s="42"/>
      <c r="DG12" s="42"/>
      <c r="DH12" s="42"/>
      <c r="DI12" s="42"/>
      <c r="DJ12" s="42"/>
      <c r="DK12" s="42"/>
      <c r="DL12" s="42"/>
      <c r="DM12" s="42"/>
      <c r="DN12" s="42"/>
      <c r="DO12" s="42"/>
      <c r="DP12" s="42"/>
      <c r="DQ12" s="42"/>
      <c r="DR12" s="42"/>
      <c r="DS12" s="42"/>
      <c r="DT12" s="42"/>
      <c r="DU12" s="42"/>
      <c r="DV12" s="42"/>
      <c r="DW12" s="42"/>
      <c r="DX12" s="42"/>
      <c r="DY12" s="42"/>
      <c r="DZ12" s="42"/>
      <c r="EA12" s="42"/>
      <c r="EB12" s="42"/>
      <c r="EC12" s="42"/>
      <c r="ED12" s="42"/>
      <c r="EE12" s="42"/>
      <c r="EF12" s="42"/>
      <c r="EG12" s="42"/>
      <c r="EH12" s="42"/>
      <c r="EI12" s="42"/>
      <c r="EJ12" s="42"/>
      <c r="EK12" s="42"/>
      <c r="EL12" s="42"/>
      <c r="EM12" s="42"/>
      <c r="EN12" s="42"/>
      <c r="EO12" s="42"/>
      <c r="EP12" s="42"/>
      <c r="EQ12" s="42"/>
      <c r="ER12" s="42"/>
      <c r="ES12" s="42"/>
      <c r="ET12" s="42"/>
      <c r="EU12" s="42"/>
      <c r="EV12" s="42"/>
      <c r="EW12" s="42"/>
      <c r="EX12" s="42"/>
      <c r="EY12" s="42"/>
      <c r="EZ12" s="42"/>
      <c r="FA12" s="42"/>
      <c r="FB12" s="42"/>
      <c r="FC12" s="42"/>
      <c r="FD12" s="42"/>
      <c r="FE12" s="42"/>
      <c r="FF12" s="42"/>
      <c r="FG12" s="42"/>
      <c r="FH12" s="42"/>
      <c r="FI12" s="42"/>
      <c r="FJ12" s="42"/>
      <c r="FK12" s="42"/>
      <c r="FL12" s="42"/>
      <c r="FM12" s="42"/>
      <c r="FN12" s="42"/>
      <c r="FO12" s="42"/>
      <c r="FP12" s="42"/>
      <c r="FQ12" s="42"/>
      <c r="FR12" s="42"/>
      <c r="FS12" s="42"/>
      <c r="FT12" s="42"/>
      <c r="FU12" s="42"/>
      <c r="FV12" s="42"/>
      <c r="FW12" s="42"/>
      <c r="FX12" s="42"/>
      <c r="FY12" s="42"/>
      <c r="FZ12" s="42"/>
      <c r="GA12" s="42"/>
      <c r="GB12" s="42"/>
      <c r="GC12" s="42"/>
      <c r="GD12" s="42"/>
      <c r="GE12" s="42"/>
      <c r="GF12" s="42"/>
      <c r="GG12" s="42"/>
      <c r="GH12" s="42"/>
      <c r="GI12" s="42"/>
      <c r="GJ12" s="42"/>
      <c r="GK12" s="42"/>
      <c r="GL12" s="42"/>
      <c r="GM12" s="42"/>
      <c r="GN12" s="42"/>
      <c r="GO12" s="42"/>
      <c r="GP12" s="42"/>
      <c r="GQ12" s="42"/>
      <c r="GR12" s="42"/>
      <c r="GS12" s="42"/>
      <c r="GT12" s="42"/>
      <c r="GU12" s="42"/>
      <c r="GV12" s="42"/>
      <c r="GW12" s="42"/>
      <c r="GX12" s="42"/>
      <c r="GY12" s="42"/>
      <c r="GZ12" s="42"/>
      <c r="HA12" s="42"/>
      <c r="HB12" s="42"/>
      <c r="HC12" s="42"/>
      <c r="HD12" s="42"/>
      <c r="HE12" s="42"/>
      <c r="HF12" s="42"/>
      <c r="HG12" s="42"/>
      <c r="HH12" s="42"/>
      <c r="HI12" s="42"/>
      <c r="HJ12" s="42"/>
      <c r="HK12" s="42"/>
      <c r="HL12" s="42"/>
      <c r="HM12" s="42"/>
      <c r="HN12" s="42"/>
      <c r="HO12" s="42"/>
      <c r="HP12" s="42"/>
      <c r="HQ12" s="42"/>
      <c r="HR12" s="42"/>
      <c r="HS12" s="42"/>
      <c r="HT12" s="42"/>
      <c r="HU12" s="42"/>
      <c r="HV12" s="42"/>
      <c r="HW12" s="42"/>
      <c r="HX12" s="42"/>
      <c r="HY12" s="42"/>
      <c r="HZ12" s="42"/>
      <c r="IA12" s="42"/>
      <c r="IB12" s="42"/>
      <c r="IC12" s="42"/>
      <c r="ID12" s="42"/>
      <c r="IE12" s="42"/>
      <c r="IF12" s="42"/>
      <c r="IG12" s="42"/>
      <c r="IH12" s="42"/>
      <c r="II12" s="42"/>
      <c r="IJ12" s="42"/>
      <c r="IK12" s="42"/>
      <c r="IL12" s="42"/>
      <c r="IM12" s="42"/>
      <c r="IN12" s="42"/>
      <c r="IO12" s="42"/>
      <c r="IP12" s="42"/>
      <c r="IQ12" s="42"/>
      <c r="IR12" s="42"/>
      <c r="IS12" s="42"/>
      <c r="IT12" s="42"/>
      <c r="IU12" s="42"/>
      <c r="IV12" s="42"/>
      <c r="IW12" s="42"/>
    </row>
    <row r="13" customFormat="false" ht="13.5" hidden="false" customHeight="true" outlineLevel="0" collapsed="false">
      <c r="A13" s="42"/>
      <c r="B13" s="42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42"/>
      <c r="AL13" s="42"/>
      <c r="AM13" s="42"/>
      <c r="AN13" s="42"/>
      <c r="AO13" s="42"/>
      <c r="AP13" s="42"/>
      <c r="AQ13" s="42"/>
      <c r="AR13" s="42"/>
      <c r="AS13" s="42"/>
      <c r="AT13" s="42"/>
      <c r="AU13" s="42"/>
      <c r="AV13" s="42"/>
      <c r="AW13" s="42"/>
      <c r="AX13" s="42"/>
      <c r="AY13" s="42"/>
      <c r="AZ13" s="42"/>
      <c r="BA13" s="42"/>
      <c r="BB13" s="42"/>
      <c r="BC13" s="42"/>
      <c r="BD13" s="42"/>
      <c r="BE13" s="42"/>
      <c r="BF13" s="42"/>
      <c r="BG13" s="42"/>
      <c r="BH13" s="42"/>
      <c r="BI13" s="42"/>
      <c r="BJ13" s="42"/>
      <c r="BK13" s="42"/>
      <c r="BL13" s="42"/>
      <c r="BM13" s="42"/>
      <c r="BN13" s="42"/>
      <c r="BO13" s="42"/>
      <c r="BP13" s="42"/>
      <c r="BQ13" s="42"/>
      <c r="BR13" s="42"/>
      <c r="BS13" s="42"/>
      <c r="BT13" s="42"/>
      <c r="BU13" s="42"/>
      <c r="BV13" s="42"/>
      <c r="BW13" s="42"/>
      <c r="BX13" s="42"/>
      <c r="BY13" s="42"/>
      <c r="BZ13" s="42"/>
      <c r="CA13" s="42"/>
      <c r="CB13" s="42"/>
      <c r="CC13" s="42"/>
      <c r="CD13" s="42"/>
      <c r="CE13" s="42"/>
      <c r="CF13" s="42"/>
      <c r="CG13" s="42"/>
      <c r="CH13" s="42"/>
      <c r="CI13" s="42"/>
      <c r="CJ13" s="42"/>
      <c r="CK13" s="42"/>
      <c r="CL13" s="42"/>
      <c r="CM13" s="42"/>
      <c r="CN13" s="42"/>
      <c r="CO13" s="42"/>
      <c r="CP13" s="42"/>
      <c r="CQ13" s="42"/>
      <c r="CR13" s="42"/>
      <c r="CS13" s="42"/>
      <c r="CT13" s="42"/>
      <c r="CU13" s="42"/>
      <c r="CV13" s="42"/>
      <c r="CW13" s="42"/>
      <c r="CX13" s="42"/>
      <c r="CY13" s="42"/>
      <c r="CZ13" s="42"/>
      <c r="DA13" s="42"/>
      <c r="DB13" s="42"/>
      <c r="DC13" s="42"/>
      <c r="DD13" s="42"/>
      <c r="DE13" s="42"/>
      <c r="DF13" s="42"/>
      <c r="DG13" s="42"/>
      <c r="DH13" s="42"/>
      <c r="DI13" s="42"/>
      <c r="DJ13" s="42"/>
      <c r="DK13" s="42"/>
      <c r="DL13" s="42"/>
      <c r="DM13" s="42"/>
      <c r="DN13" s="42"/>
      <c r="DO13" s="42"/>
      <c r="DP13" s="42"/>
      <c r="DQ13" s="42"/>
      <c r="DR13" s="42"/>
      <c r="DS13" s="42"/>
      <c r="DT13" s="42"/>
      <c r="DU13" s="42"/>
      <c r="DV13" s="42"/>
      <c r="DW13" s="42"/>
      <c r="DX13" s="42"/>
      <c r="DY13" s="42"/>
      <c r="DZ13" s="42"/>
      <c r="EA13" s="42"/>
      <c r="EB13" s="42"/>
      <c r="EC13" s="42"/>
      <c r="ED13" s="42"/>
      <c r="EE13" s="42"/>
      <c r="EF13" s="42"/>
      <c r="EG13" s="42"/>
      <c r="EH13" s="42"/>
      <c r="EI13" s="42"/>
      <c r="EJ13" s="42"/>
      <c r="EK13" s="42"/>
      <c r="EL13" s="42"/>
      <c r="EM13" s="42"/>
      <c r="EN13" s="42"/>
      <c r="EO13" s="42"/>
      <c r="EP13" s="42"/>
      <c r="EQ13" s="42"/>
      <c r="ER13" s="42"/>
      <c r="ES13" s="42"/>
      <c r="ET13" s="42"/>
      <c r="EU13" s="42"/>
      <c r="EV13" s="42"/>
      <c r="EW13" s="42"/>
      <c r="EX13" s="42"/>
      <c r="EY13" s="42"/>
      <c r="EZ13" s="42"/>
      <c r="FA13" s="42"/>
      <c r="FB13" s="42"/>
      <c r="FC13" s="42"/>
      <c r="FD13" s="42"/>
      <c r="FE13" s="42"/>
      <c r="FF13" s="42"/>
      <c r="FG13" s="42"/>
      <c r="FH13" s="42"/>
      <c r="FI13" s="42"/>
      <c r="FJ13" s="42"/>
      <c r="FK13" s="42"/>
      <c r="FL13" s="42"/>
      <c r="FM13" s="42"/>
      <c r="FN13" s="42"/>
      <c r="FO13" s="42"/>
      <c r="FP13" s="42"/>
      <c r="FQ13" s="42"/>
      <c r="FR13" s="42"/>
      <c r="FS13" s="42"/>
      <c r="FT13" s="42"/>
      <c r="FU13" s="42"/>
      <c r="FV13" s="42"/>
      <c r="FW13" s="42"/>
      <c r="FX13" s="42"/>
      <c r="FY13" s="42"/>
      <c r="FZ13" s="42"/>
      <c r="GA13" s="42"/>
      <c r="GB13" s="42"/>
      <c r="GC13" s="42"/>
      <c r="GD13" s="42"/>
      <c r="GE13" s="42"/>
      <c r="GF13" s="42"/>
      <c r="GG13" s="42"/>
      <c r="GH13" s="42"/>
      <c r="GI13" s="42"/>
      <c r="GJ13" s="42"/>
      <c r="GK13" s="42"/>
      <c r="GL13" s="42"/>
      <c r="GM13" s="42"/>
      <c r="GN13" s="42"/>
      <c r="GO13" s="42"/>
      <c r="GP13" s="42"/>
      <c r="GQ13" s="42"/>
      <c r="GR13" s="42"/>
      <c r="GS13" s="42"/>
      <c r="GT13" s="42"/>
      <c r="GU13" s="42"/>
      <c r="GV13" s="42"/>
      <c r="GW13" s="42"/>
      <c r="GX13" s="42"/>
      <c r="GY13" s="42"/>
      <c r="GZ13" s="42"/>
      <c r="HA13" s="42"/>
      <c r="HB13" s="42"/>
      <c r="HC13" s="42"/>
      <c r="HD13" s="42"/>
      <c r="HE13" s="42"/>
      <c r="HF13" s="42"/>
      <c r="HG13" s="42"/>
      <c r="HH13" s="42"/>
      <c r="HI13" s="42"/>
      <c r="HJ13" s="42"/>
      <c r="HK13" s="42"/>
      <c r="HL13" s="42"/>
      <c r="HM13" s="42"/>
      <c r="HN13" s="42"/>
      <c r="HO13" s="42"/>
      <c r="HP13" s="42"/>
      <c r="HQ13" s="42"/>
      <c r="HR13" s="42"/>
      <c r="HS13" s="42"/>
      <c r="HT13" s="42"/>
      <c r="HU13" s="42"/>
      <c r="HV13" s="42"/>
      <c r="HW13" s="42"/>
      <c r="HX13" s="42"/>
      <c r="HY13" s="42"/>
      <c r="HZ13" s="42"/>
      <c r="IA13" s="42"/>
      <c r="IB13" s="42"/>
      <c r="IC13" s="42"/>
      <c r="ID13" s="42"/>
      <c r="IE13" s="42"/>
      <c r="IF13" s="42"/>
      <c r="IG13" s="42"/>
      <c r="IH13" s="42"/>
      <c r="II13" s="42"/>
      <c r="IJ13" s="42"/>
      <c r="IK13" s="42"/>
      <c r="IL13" s="42"/>
      <c r="IM13" s="42"/>
      <c r="IN13" s="42"/>
      <c r="IO13" s="42"/>
      <c r="IP13" s="42"/>
      <c r="IQ13" s="42"/>
      <c r="IR13" s="42"/>
      <c r="IS13" s="42"/>
      <c r="IT13" s="42"/>
      <c r="IU13" s="42"/>
      <c r="IV13" s="42"/>
      <c r="IW13" s="42"/>
    </row>
    <row r="14" customFormat="false" ht="12" hidden="false" customHeight="true" outlineLevel="0" collapsed="false">
      <c r="A14" s="43" t="s">
        <v>38</v>
      </c>
      <c r="B14" s="42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42"/>
      <c r="AB14" s="42"/>
      <c r="AC14" s="42"/>
      <c r="AD14" s="42"/>
      <c r="AE14" s="42"/>
      <c r="AF14" s="42"/>
      <c r="AG14" s="42"/>
      <c r="AH14" s="42"/>
      <c r="AI14" s="42"/>
      <c r="AJ14" s="42"/>
      <c r="AK14" s="42"/>
      <c r="AL14" s="42"/>
      <c r="AM14" s="42"/>
      <c r="AN14" s="42"/>
      <c r="AO14" s="42"/>
      <c r="AP14" s="42"/>
      <c r="AQ14" s="42"/>
      <c r="AR14" s="42"/>
      <c r="AS14" s="42"/>
      <c r="AT14" s="42"/>
      <c r="AU14" s="42"/>
      <c r="AV14" s="42"/>
      <c r="AW14" s="42"/>
      <c r="AX14" s="42"/>
      <c r="AY14" s="42"/>
      <c r="AZ14" s="42"/>
      <c r="BA14" s="42"/>
      <c r="BB14" s="42"/>
      <c r="BC14" s="42"/>
      <c r="BD14" s="42"/>
      <c r="BE14" s="42"/>
      <c r="BF14" s="42"/>
      <c r="BG14" s="42"/>
      <c r="BH14" s="42"/>
      <c r="BI14" s="42"/>
      <c r="BJ14" s="42"/>
      <c r="BK14" s="42"/>
      <c r="BL14" s="42"/>
      <c r="BM14" s="42"/>
      <c r="BN14" s="42"/>
      <c r="BO14" s="42"/>
      <c r="BP14" s="42"/>
      <c r="BQ14" s="42"/>
      <c r="BR14" s="42"/>
      <c r="BS14" s="42"/>
      <c r="BT14" s="42"/>
      <c r="BU14" s="42"/>
      <c r="BV14" s="42"/>
      <c r="BW14" s="42"/>
      <c r="BX14" s="42"/>
      <c r="BY14" s="42"/>
      <c r="BZ14" s="42"/>
      <c r="CA14" s="42"/>
      <c r="CB14" s="42"/>
      <c r="CC14" s="42"/>
      <c r="CD14" s="42"/>
      <c r="CE14" s="42"/>
      <c r="CF14" s="42"/>
      <c r="CG14" s="42"/>
      <c r="CH14" s="42"/>
      <c r="CI14" s="42"/>
      <c r="CJ14" s="42"/>
      <c r="CK14" s="42"/>
      <c r="CL14" s="42"/>
      <c r="CM14" s="42"/>
      <c r="CN14" s="42"/>
      <c r="CO14" s="42"/>
      <c r="CP14" s="42"/>
      <c r="CQ14" s="42"/>
      <c r="CR14" s="42"/>
      <c r="CS14" s="42"/>
      <c r="CT14" s="42"/>
      <c r="CU14" s="42"/>
      <c r="CV14" s="42"/>
      <c r="CW14" s="42"/>
      <c r="CX14" s="42"/>
      <c r="CY14" s="42"/>
      <c r="CZ14" s="42"/>
      <c r="DA14" s="42"/>
      <c r="DB14" s="42"/>
      <c r="DC14" s="42"/>
      <c r="DD14" s="42"/>
      <c r="DE14" s="42"/>
      <c r="DF14" s="42"/>
      <c r="DG14" s="42"/>
      <c r="DH14" s="42"/>
      <c r="DI14" s="42"/>
      <c r="DJ14" s="42"/>
      <c r="DK14" s="42"/>
      <c r="DL14" s="42"/>
      <c r="DM14" s="42"/>
      <c r="DN14" s="42"/>
      <c r="DO14" s="42"/>
      <c r="DP14" s="42"/>
      <c r="DQ14" s="42"/>
      <c r="DR14" s="42"/>
      <c r="DS14" s="42"/>
      <c r="DT14" s="42"/>
      <c r="DU14" s="42"/>
      <c r="DV14" s="42"/>
      <c r="DW14" s="42"/>
      <c r="DX14" s="42"/>
      <c r="DY14" s="42"/>
      <c r="DZ14" s="42"/>
      <c r="EA14" s="42"/>
      <c r="EB14" s="42"/>
      <c r="EC14" s="42"/>
      <c r="ED14" s="42"/>
      <c r="EE14" s="42"/>
      <c r="EF14" s="42"/>
      <c r="EG14" s="42"/>
      <c r="EH14" s="42"/>
      <c r="EI14" s="42"/>
      <c r="EJ14" s="42"/>
      <c r="EK14" s="42"/>
      <c r="EL14" s="42"/>
      <c r="EM14" s="42"/>
      <c r="EN14" s="42"/>
      <c r="EO14" s="42"/>
      <c r="EP14" s="42"/>
      <c r="EQ14" s="42"/>
      <c r="ER14" s="42"/>
      <c r="ES14" s="42"/>
      <c r="ET14" s="42"/>
      <c r="EU14" s="42"/>
      <c r="EV14" s="42"/>
      <c r="EW14" s="42"/>
      <c r="EX14" s="42"/>
      <c r="EY14" s="42"/>
      <c r="EZ14" s="42"/>
      <c r="FA14" s="42"/>
      <c r="FB14" s="42"/>
      <c r="FC14" s="42"/>
      <c r="FD14" s="42"/>
      <c r="FE14" s="42"/>
      <c r="FF14" s="42"/>
      <c r="FG14" s="42"/>
      <c r="FH14" s="42"/>
      <c r="FI14" s="42"/>
      <c r="FJ14" s="42"/>
      <c r="FK14" s="42"/>
      <c r="FL14" s="42"/>
      <c r="FM14" s="42"/>
      <c r="FN14" s="42"/>
      <c r="FO14" s="42"/>
      <c r="FP14" s="42"/>
      <c r="FQ14" s="42"/>
      <c r="FR14" s="42"/>
      <c r="FS14" s="42"/>
      <c r="FT14" s="42"/>
      <c r="FU14" s="42"/>
      <c r="FV14" s="42"/>
      <c r="FW14" s="42"/>
      <c r="FX14" s="42"/>
      <c r="FY14" s="42"/>
      <c r="FZ14" s="42"/>
      <c r="GA14" s="42"/>
      <c r="GB14" s="42"/>
      <c r="GC14" s="42"/>
      <c r="GD14" s="42"/>
      <c r="GE14" s="42"/>
      <c r="GF14" s="42"/>
      <c r="GG14" s="42"/>
      <c r="GH14" s="42"/>
      <c r="GI14" s="42"/>
      <c r="GJ14" s="42"/>
      <c r="GK14" s="42"/>
      <c r="GL14" s="42"/>
      <c r="GM14" s="42"/>
      <c r="GN14" s="42"/>
      <c r="GO14" s="42"/>
      <c r="GP14" s="42"/>
      <c r="GQ14" s="42"/>
      <c r="GR14" s="42"/>
      <c r="GS14" s="42"/>
      <c r="GT14" s="42"/>
      <c r="GU14" s="42"/>
      <c r="GV14" s="42"/>
      <c r="GW14" s="42"/>
      <c r="GX14" s="42"/>
      <c r="GY14" s="42"/>
      <c r="GZ14" s="42"/>
      <c r="HA14" s="42"/>
      <c r="HB14" s="42"/>
      <c r="HC14" s="42"/>
      <c r="HD14" s="42"/>
      <c r="HE14" s="42"/>
      <c r="HF14" s="42"/>
      <c r="HG14" s="42"/>
      <c r="HH14" s="42"/>
      <c r="HI14" s="42"/>
      <c r="HJ14" s="42"/>
      <c r="HK14" s="42"/>
      <c r="HL14" s="42"/>
      <c r="HM14" s="42"/>
      <c r="HN14" s="42"/>
      <c r="HO14" s="42"/>
      <c r="HP14" s="42"/>
      <c r="HQ14" s="42"/>
      <c r="HR14" s="42"/>
      <c r="HS14" s="42"/>
      <c r="HT14" s="42"/>
      <c r="HU14" s="42"/>
      <c r="HV14" s="42"/>
      <c r="HW14" s="42"/>
      <c r="HX14" s="42"/>
      <c r="HY14" s="42"/>
      <c r="HZ14" s="42"/>
      <c r="IA14" s="42"/>
      <c r="IB14" s="42"/>
      <c r="IC14" s="42"/>
      <c r="ID14" s="42"/>
      <c r="IE14" s="42"/>
      <c r="IF14" s="42"/>
      <c r="IG14" s="42"/>
      <c r="IH14" s="42"/>
      <c r="II14" s="42"/>
      <c r="IJ14" s="42"/>
      <c r="IK14" s="42"/>
      <c r="IL14" s="42"/>
      <c r="IM14" s="42"/>
      <c r="IN14" s="42"/>
      <c r="IO14" s="42"/>
      <c r="IP14" s="42"/>
      <c r="IQ14" s="42"/>
      <c r="IR14" s="42"/>
      <c r="IS14" s="42"/>
      <c r="IT14" s="42"/>
      <c r="IU14" s="42"/>
      <c r="IV14" s="42"/>
      <c r="IW14" s="42"/>
    </row>
    <row r="15" customFormat="false" ht="11.25" hidden="false" customHeight="true" outlineLevel="0" collapsed="false">
      <c r="A15" s="45" t="s">
        <v>33</v>
      </c>
      <c r="B15" s="42"/>
      <c r="C15" s="46" t="n">
        <v>0</v>
      </c>
      <c r="D15" s="46" t="n">
        <v>0</v>
      </c>
      <c r="E15" s="46" t="n">
        <v>0</v>
      </c>
      <c r="F15" s="46" t="n">
        <v>0</v>
      </c>
      <c r="G15" s="46" t="n">
        <v>0</v>
      </c>
      <c r="H15" s="46" t="n">
        <v>0</v>
      </c>
      <c r="I15" s="46" t="n">
        <v>0</v>
      </c>
      <c r="J15" s="46" t="n">
        <v>0</v>
      </c>
      <c r="K15" s="46" t="n">
        <v>0</v>
      </c>
      <c r="L15" s="46" t="n">
        <v>0</v>
      </c>
      <c r="M15" s="46" t="n">
        <v>0</v>
      </c>
      <c r="N15" s="46" t="n">
        <v>0</v>
      </c>
      <c r="O15" s="46" t="n">
        <v>0</v>
      </c>
      <c r="P15" s="46" t="n">
        <v>0</v>
      </c>
      <c r="Q15" s="46" t="n">
        <v>0</v>
      </c>
      <c r="R15" s="46" t="n">
        <v>0</v>
      </c>
      <c r="S15" s="46" t="n">
        <v>0</v>
      </c>
      <c r="T15" s="46" t="n">
        <v>0</v>
      </c>
      <c r="U15" s="46" t="n">
        <v>0</v>
      </c>
      <c r="V15" s="46" t="n">
        <v>0</v>
      </c>
      <c r="W15" s="46" t="n">
        <v>0</v>
      </c>
      <c r="X15" s="46" t="n">
        <v>0</v>
      </c>
      <c r="Y15" s="46" t="n">
        <v>0</v>
      </c>
      <c r="Z15" s="46" t="n">
        <v>0</v>
      </c>
      <c r="AA15" s="42" t="n">
        <v>0</v>
      </c>
      <c r="AB15" s="42"/>
      <c r="AC15" s="42"/>
      <c r="AD15" s="42"/>
      <c r="AE15" s="42"/>
      <c r="AF15" s="42"/>
      <c r="AG15" s="42"/>
      <c r="AH15" s="42"/>
      <c r="AI15" s="42"/>
      <c r="AJ15" s="42"/>
      <c r="AK15" s="42"/>
      <c r="AL15" s="42"/>
      <c r="AM15" s="42"/>
      <c r="AN15" s="42"/>
      <c r="AO15" s="42"/>
      <c r="AP15" s="42"/>
      <c r="AQ15" s="42"/>
      <c r="AR15" s="42"/>
      <c r="AS15" s="42"/>
      <c r="AT15" s="42"/>
      <c r="AU15" s="42"/>
      <c r="AV15" s="42"/>
      <c r="AW15" s="42"/>
      <c r="AX15" s="42"/>
      <c r="AY15" s="42"/>
      <c r="AZ15" s="42"/>
      <c r="BA15" s="42"/>
      <c r="BB15" s="42"/>
      <c r="BC15" s="42"/>
      <c r="BD15" s="42"/>
      <c r="BE15" s="42"/>
      <c r="BF15" s="42"/>
      <c r="BG15" s="42"/>
      <c r="BH15" s="42"/>
      <c r="BI15" s="42"/>
      <c r="BJ15" s="42"/>
      <c r="BK15" s="42"/>
      <c r="BL15" s="42"/>
      <c r="BM15" s="42"/>
      <c r="BN15" s="42"/>
      <c r="BO15" s="42"/>
      <c r="BP15" s="42"/>
      <c r="BQ15" s="42"/>
      <c r="BR15" s="42"/>
      <c r="BS15" s="42"/>
      <c r="BT15" s="42"/>
      <c r="BU15" s="42"/>
      <c r="BV15" s="42"/>
      <c r="BW15" s="42"/>
      <c r="BX15" s="42"/>
      <c r="BY15" s="42"/>
      <c r="BZ15" s="42"/>
      <c r="CA15" s="42"/>
      <c r="CB15" s="42"/>
      <c r="CC15" s="42"/>
      <c r="CD15" s="42"/>
      <c r="CE15" s="42"/>
      <c r="CF15" s="42"/>
      <c r="CG15" s="42"/>
      <c r="CH15" s="42"/>
      <c r="CI15" s="42"/>
      <c r="CJ15" s="42"/>
      <c r="CK15" s="42"/>
      <c r="CL15" s="42"/>
      <c r="CM15" s="42"/>
      <c r="CN15" s="42"/>
      <c r="CO15" s="42"/>
      <c r="CP15" s="42"/>
      <c r="CQ15" s="42"/>
      <c r="CR15" s="42"/>
      <c r="CS15" s="42"/>
      <c r="CT15" s="42"/>
      <c r="CU15" s="42"/>
      <c r="CV15" s="42"/>
      <c r="CW15" s="42"/>
      <c r="CX15" s="42"/>
      <c r="CY15" s="42"/>
      <c r="CZ15" s="42"/>
      <c r="DA15" s="42"/>
      <c r="DB15" s="42"/>
      <c r="DC15" s="42"/>
      <c r="DD15" s="42"/>
      <c r="DE15" s="42"/>
      <c r="DF15" s="42"/>
      <c r="DG15" s="42"/>
      <c r="DH15" s="42"/>
      <c r="DI15" s="42"/>
      <c r="DJ15" s="42"/>
      <c r="DK15" s="42"/>
      <c r="DL15" s="42"/>
      <c r="DM15" s="42"/>
      <c r="DN15" s="42"/>
      <c r="DO15" s="42"/>
      <c r="DP15" s="42"/>
      <c r="DQ15" s="42"/>
      <c r="DR15" s="42"/>
      <c r="DS15" s="42"/>
      <c r="DT15" s="42"/>
      <c r="DU15" s="42"/>
      <c r="DV15" s="42"/>
      <c r="DW15" s="42"/>
      <c r="DX15" s="42"/>
      <c r="DY15" s="42"/>
      <c r="DZ15" s="42"/>
      <c r="EA15" s="42"/>
      <c r="EB15" s="42"/>
      <c r="EC15" s="42"/>
      <c r="ED15" s="42"/>
      <c r="EE15" s="42"/>
      <c r="EF15" s="42"/>
      <c r="EG15" s="42"/>
      <c r="EH15" s="42"/>
      <c r="EI15" s="42"/>
      <c r="EJ15" s="42"/>
      <c r="EK15" s="42"/>
      <c r="EL15" s="42"/>
      <c r="EM15" s="42"/>
      <c r="EN15" s="42"/>
      <c r="EO15" s="42"/>
      <c r="EP15" s="42"/>
      <c r="EQ15" s="42"/>
      <c r="ER15" s="42"/>
      <c r="ES15" s="42"/>
      <c r="ET15" s="42"/>
      <c r="EU15" s="42"/>
      <c r="EV15" s="42"/>
      <c r="EW15" s="42"/>
      <c r="EX15" s="42"/>
      <c r="EY15" s="42"/>
      <c r="EZ15" s="42"/>
      <c r="FA15" s="42"/>
      <c r="FB15" s="42"/>
      <c r="FC15" s="42"/>
      <c r="FD15" s="42"/>
      <c r="FE15" s="42"/>
      <c r="FF15" s="42"/>
      <c r="FG15" s="42"/>
      <c r="FH15" s="42"/>
      <c r="FI15" s="42"/>
      <c r="FJ15" s="42"/>
      <c r="FK15" s="42"/>
      <c r="FL15" s="42"/>
      <c r="FM15" s="42"/>
      <c r="FN15" s="42"/>
      <c r="FO15" s="42"/>
      <c r="FP15" s="42"/>
      <c r="FQ15" s="42"/>
      <c r="FR15" s="42"/>
      <c r="FS15" s="42"/>
      <c r="FT15" s="42"/>
      <c r="FU15" s="42"/>
      <c r="FV15" s="42"/>
      <c r="FW15" s="42"/>
      <c r="FX15" s="42"/>
      <c r="FY15" s="42"/>
      <c r="FZ15" s="42"/>
      <c r="GA15" s="42"/>
      <c r="GB15" s="42"/>
      <c r="GC15" s="42"/>
      <c r="GD15" s="42"/>
      <c r="GE15" s="42"/>
      <c r="GF15" s="42"/>
      <c r="GG15" s="42"/>
      <c r="GH15" s="42"/>
      <c r="GI15" s="42"/>
      <c r="GJ15" s="42"/>
      <c r="GK15" s="42"/>
      <c r="GL15" s="42"/>
      <c r="GM15" s="42"/>
      <c r="GN15" s="42"/>
      <c r="GO15" s="42"/>
      <c r="GP15" s="42"/>
      <c r="GQ15" s="42"/>
      <c r="GR15" s="42"/>
      <c r="GS15" s="42"/>
      <c r="GT15" s="42"/>
      <c r="GU15" s="42"/>
      <c r="GV15" s="42"/>
      <c r="GW15" s="42"/>
      <c r="GX15" s="42"/>
      <c r="GY15" s="42"/>
      <c r="GZ15" s="42"/>
      <c r="HA15" s="42"/>
      <c r="HB15" s="42"/>
      <c r="HC15" s="42"/>
      <c r="HD15" s="42"/>
      <c r="HE15" s="42"/>
      <c r="HF15" s="42"/>
      <c r="HG15" s="42"/>
      <c r="HH15" s="42"/>
      <c r="HI15" s="42"/>
      <c r="HJ15" s="42"/>
      <c r="HK15" s="42"/>
      <c r="HL15" s="42"/>
      <c r="HM15" s="42"/>
      <c r="HN15" s="42"/>
      <c r="HO15" s="42"/>
      <c r="HP15" s="42"/>
      <c r="HQ15" s="42"/>
      <c r="HR15" s="42"/>
      <c r="HS15" s="42"/>
      <c r="HT15" s="42"/>
      <c r="HU15" s="42"/>
      <c r="HV15" s="42"/>
      <c r="HW15" s="42"/>
      <c r="HX15" s="42"/>
      <c r="HY15" s="42"/>
      <c r="HZ15" s="42"/>
      <c r="IA15" s="42"/>
      <c r="IB15" s="42"/>
      <c r="IC15" s="42"/>
      <c r="ID15" s="42"/>
      <c r="IE15" s="42"/>
      <c r="IF15" s="42"/>
      <c r="IG15" s="42"/>
      <c r="IH15" s="42"/>
      <c r="II15" s="42"/>
      <c r="IJ15" s="42"/>
      <c r="IK15" s="42"/>
      <c r="IL15" s="42"/>
      <c r="IM15" s="42"/>
      <c r="IN15" s="42"/>
      <c r="IO15" s="42"/>
      <c r="IP15" s="42"/>
      <c r="IQ15" s="42"/>
      <c r="IR15" s="42"/>
      <c r="IS15" s="42"/>
      <c r="IT15" s="42"/>
      <c r="IU15" s="42"/>
      <c r="IV15" s="42"/>
      <c r="IW15" s="42"/>
    </row>
    <row r="16" customFormat="false" ht="11.25" hidden="false" customHeight="true" outlineLevel="0" collapsed="false">
      <c r="A16" s="45" t="s">
        <v>34</v>
      </c>
      <c r="B16" s="42"/>
      <c r="C16" s="46" t="n">
        <v>25000</v>
      </c>
      <c r="D16" s="46" t="n">
        <v>25000</v>
      </c>
      <c r="E16" s="46" t="n">
        <v>25000</v>
      </c>
      <c r="F16" s="46" t="n">
        <v>0</v>
      </c>
      <c r="G16" s="46" t="n">
        <v>0</v>
      </c>
      <c r="H16" s="46" t="n">
        <v>0</v>
      </c>
      <c r="I16" s="46" t="n">
        <v>0</v>
      </c>
      <c r="J16" s="46" t="n">
        <v>0</v>
      </c>
      <c r="K16" s="46" t="n">
        <v>0</v>
      </c>
      <c r="L16" s="46" t="n">
        <v>0</v>
      </c>
      <c r="M16" s="46" t="n">
        <v>0</v>
      </c>
      <c r="N16" s="46" t="n">
        <v>0</v>
      </c>
      <c r="O16" s="46" t="n">
        <v>0</v>
      </c>
      <c r="P16" s="46" t="n">
        <v>0</v>
      </c>
      <c r="Q16" s="46" t="n">
        <v>0</v>
      </c>
      <c r="R16" s="46" t="n">
        <v>0</v>
      </c>
      <c r="S16" s="46" t="n">
        <v>0</v>
      </c>
      <c r="T16" s="46" t="n">
        <v>0</v>
      </c>
      <c r="U16" s="46" t="n">
        <v>0</v>
      </c>
      <c r="V16" s="46" t="n">
        <v>0</v>
      </c>
      <c r="W16" s="46" t="n">
        <v>0</v>
      </c>
      <c r="X16" s="46" t="n">
        <v>0</v>
      </c>
      <c r="Y16" s="46" t="n">
        <v>0</v>
      </c>
      <c r="Z16" s="46" t="n">
        <v>0</v>
      </c>
      <c r="AA16" s="42" t="n">
        <v>3082.1918</v>
      </c>
      <c r="AB16" s="42"/>
      <c r="AC16" s="42"/>
      <c r="AD16" s="42"/>
      <c r="AE16" s="42"/>
      <c r="AF16" s="42"/>
      <c r="AG16" s="42"/>
      <c r="AH16" s="42"/>
      <c r="AI16" s="42"/>
      <c r="AJ16" s="42"/>
      <c r="AK16" s="42"/>
      <c r="AL16" s="42"/>
      <c r="AM16" s="42"/>
      <c r="AN16" s="42"/>
      <c r="AO16" s="42"/>
      <c r="AP16" s="42"/>
      <c r="AQ16" s="42"/>
      <c r="AR16" s="42"/>
      <c r="AS16" s="42"/>
      <c r="AT16" s="42"/>
      <c r="AU16" s="42"/>
      <c r="AV16" s="42"/>
      <c r="AW16" s="42"/>
      <c r="AX16" s="42"/>
      <c r="AY16" s="42"/>
      <c r="AZ16" s="42"/>
      <c r="BA16" s="42"/>
      <c r="BB16" s="42"/>
      <c r="BC16" s="42"/>
      <c r="BD16" s="42"/>
      <c r="BE16" s="42"/>
      <c r="BF16" s="42"/>
      <c r="BG16" s="42"/>
      <c r="BH16" s="42"/>
      <c r="BI16" s="42"/>
      <c r="BJ16" s="42"/>
      <c r="BK16" s="42"/>
      <c r="BL16" s="42"/>
      <c r="BM16" s="42"/>
      <c r="BN16" s="42"/>
      <c r="BO16" s="42"/>
      <c r="BP16" s="42"/>
      <c r="BQ16" s="42"/>
      <c r="BR16" s="42"/>
      <c r="BS16" s="42"/>
      <c r="BT16" s="42"/>
      <c r="BU16" s="42"/>
      <c r="BV16" s="42"/>
      <c r="BW16" s="42"/>
      <c r="BX16" s="42"/>
      <c r="BY16" s="42"/>
      <c r="BZ16" s="42"/>
      <c r="CA16" s="42"/>
      <c r="CB16" s="42"/>
      <c r="CC16" s="42"/>
      <c r="CD16" s="42"/>
      <c r="CE16" s="42"/>
      <c r="CF16" s="42"/>
      <c r="CG16" s="42"/>
      <c r="CH16" s="42"/>
      <c r="CI16" s="42"/>
      <c r="CJ16" s="42"/>
      <c r="CK16" s="42"/>
      <c r="CL16" s="42"/>
      <c r="CM16" s="42"/>
      <c r="CN16" s="42"/>
      <c r="CO16" s="42"/>
      <c r="CP16" s="42"/>
      <c r="CQ16" s="42"/>
      <c r="CR16" s="42"/>
      <c r="CS16" s="42"/>
      <c r="CT16" s="42"/>
      <c r="CU16" s="42"/>
      <c r="CV16" s="42"/>
      <c r="CW16" s="42"/>
      <c r="CX16" s="42"/>
      <c r="CY16" s="42"/>
      <c r="CZ16" s="42"/>
      <c r="DA16" s="42"/>
      <c r="DB16" s="42"/>
      <c r="DC16" s="42"/>
      <c r="DD16" s="42"/>
      <c r="DE16" s="42"/>
      <c r="DF16" s="42"/>
      <c r="DG16" s="42"/>
      <c r="DH16" s="42"/>
      <c r="DI16" s="42"/>
      <c r="DJ16" s="42"/>
      <c r="DK16" s="42"/>
      <c r="DL16" s="42"/>
      <c r="DM16" s="42"/>
      <c r="DN16" s="42"/>
      <c r="DO16" s="42"/>
      <c r="DP16" s="42"/>
      <c r="DQ16" s="42"/>
      <c r="DR16" s="42"/>
      <c r="DS16" s="42"/>
      <c r="DT16" s="42"/>
      <c r="DU16" s="42"/>
      <c r="DV16" s="42"/>
      <c r="DW16" s="42"/>
      <c r="DX16" s="42"/>
      <c r="DY16" s="42"/>
      <c r="DZ16" s="42"/>
      <c r="EA16" s="42"/>
      <c r="EB16" s="42"/>
      <c r="EC16" s="42"/>
      <c r="ED16" s="42"/>
      <c r="EE16" s="42"/>
      <c r="EF16" s="42"/>
      <c r="EG16" s="42"/>
      <c r="EH16" s="42"/>
      <c r="EI16" s="42"/>
      <c r="EJ16" s="42"/>
      <c r="EK16" s="42"/>
      <c r="EL16" s="42"/>
      <c r="EM16" s="42"/>
      <c r="EN16" s="42"/>
      <c r="EO16" s="42"/>
      <c r="EP16" s="42"/>
      <c r="EQ16" s="42"/>
      <c r="ER16" s="42"/>
      <c r="ES16" s="42"/>
      <c r="ET16" s="42"/>
      <c r="EU16" s="42"/>
      <c r="EV16" s="42"/>
      <c r="EW16" s="42"/>
      <c r="EX16" s="42"/>
      <c r="EY16" s="42"/>
      <c r="EZ16" s="42"/>
      <c r="FA16" s="42"/>
      <c r="FB16" s="42"/>
      <c r="FC16" s="42"/>
      <c r="FD16" s="42"/>
      <c r="FE16" s="42"/>
      <c r="FF16" s="42"/>
      <c r="FG16" s="42"/>
      <c r="FH16" s="42"/>
      <c r="FI16" s="42"/>
      <c r="FJ16" s="42"/>
      <c r="FK16" s="42"/>
      <c r="FL16" s="42"/>
      <c r="FM16" s="42"/>
      <c r="FN16" s="42"/>
      <c r="FO16" s="42"/>
      <c r="FP16" s="42"/>
      <c r="FQ16" s="42"/>
      <c r="FR16" s="42"/>
      <c r="FS16" s="42"/>
      <c r="FT16" s="42"/>
      <c r="FU16" s="42"/>
      <c r="FV16" s="42"/>
      <c r="FW16" s="42"/>
      <c r="FX16" s="42"/>
      <c r="FY16" s="42"/>
      <c r="FZ16" s="42"/>
      <c r="GA16" s="42"/>
      <c r="GB16" s="42"/>
      <c r="GC16" s="42"/>
      <c r="GD16" s="42"/>
      <c r="GE16" s="42"/>
      <c r="GF16" s="42"/>
      <c r="GG16" s="42"/>
      <c r="GH16" s="42"/>
      <c r="GI16" s="42"/>
      <c r="GJ16" s="42"/>
      <c r="GK16" s="42"/>
      <c r="GL16" s="42"/>
      <c r="GM16" s="42"/>
      <c r="GN16" s="42"/>
      <c r="GO16" s="42"/>
      <c r="GP16" s="42"/>
      <c r="GQ16" s="42"/>
      <c r="GR16" s="42"/>
      <c r="GS16" s="42"/>
      <c r="GT16" s="42"/>
      <c r="GU16" s="42"/>
      <c r="GV16" s="42"/>
      <c r="GW16" s="42"/>
      <c r="GX16" s="42"/>
      <c r="GY16" s="42"/>
      <c r="GZ16" s="42"/>
      <c r="HA16" s="42"/>
      <c r="HB16" s="42"/>
      <c r="HC16" s="42"/>
      <c r="HD16" s="42"/>
      <c r="HE16" s="42"/>
      <c r="HF16" s="42"/>
      <c r="HG16" s="42"/>
      <c r="HH16" s="42"/>
      <c r="HI16" s="42"/>
      <c r="HJ16" s="42"/>
      <c r="HK16" s="42"/>
      <c r="HL16" s="42"/>
      <c r="HM16" s="42"/>
      <c r="HN16" s="42"/>
      <c r="HO16" s="42"/>
      <c r="HP16" s="42"/>
      <c r="HQ16" s="42"/>
      <c r="HR16" s="42"/>
      <c r="HS16" s="42"/>
      <c r="HT16" s="42"/>
      <c r="HU16" s="42"/>
      <c r="HV16" s="42"/>
      <c r="HW16" s="42"/>
      <c r="HX16" s="42"/>
      <c r="HY16" s="42"/>
      <c r="HZ16" s="42"/>
      <c r="IA16" s="42"/>
      <c r="IB16" s="42"/>
      <c r="IC16" s="42"/>
      <c r="ID16" s="42"/>
      <c r="IE16" s="42"/>
      <c r="IF16" s="42"/>
      <c r="IG16" s="42"/>
      <c r="IH16" s="42"/>
      <c r="II16" s="42"/>
      <c r="IJ16" s="42"/>
      <c r="IK16" s="42"/>
      <c r="IL16" s="42"/>
      <c r="IM16" s="42"/>
      <c r="IN16" s="42"/>
      <c r="IO16" s="42"/>
      <c r="IP16" s="42"/>
      <c r="IQ16" s="42"/>
      <c r="IR16" s="42"/>
      <c r="IS16" s="42"/>
      <c r="IT16" s="42"/>
      <c r="IU16" s="42"/>
      <c r="IV16" s="42"/>
      <c r="IW16" s="42"/>
    </row>
    <row r="17" customFormat="false" ht="11.25" hidden="false" customHeight="true" outlineLevel="0" collapsed="false">
      <c r="A17" s="45" t="s">
        <v>35</v>
      </c>
      <c r="B17" s="42"/>
      <c r="C17" s="46" t="n">
        <v>0</v>
      </c>
      <c r="D17" s="46" t="n">
        <v>0</v>
      </c>
      <c r="E17" s="46" t="n">
        <v>0</v>
      </c>
      <c r="F17" s="46" t="n">
        <v>0</v>
      </c>
      <c r="G17" s="46" t="n">
        <v>0</v>
      </c>
      <c r="H17" s="46" t="n">
        <v>0</v>
      </c>
      <c r="I17" s="46" t="n">
        <v>0</v>
      </c>
      <c r="J17" s="46" t="n">
        <v>0</v>
      </c>
      <c r="K17" s="46" t="n">
        <v>0</v>
      </c>
      <c r="L17" s="46" t="n">
        <v>0</v>
      </c>
      <c r="M17" s="46" t="n">
        <v>0</v>
      </c>
      <c r="N17" s="46" t="n">
        <v>0</v>
      </c>
      <c r="O17" s="46" t="n">
        <v>0</v>
      </c>
      <c r="P17" s="46" t="n">
        <v>0</v>
      </c>
      <c r="Q17" s="46" t="n">
        <v>0</v>
      </c>
      <c r="R17" s="46" t="n">
        <v>0</v>
      </c>
      <c r="S17" s="46" t="n">
        <v>0</v>
      </c>
      <c r="T17" s="46" t="n">
        <v>0</v>
      </c>
      <c r="U17" s="46" t="n">
        <v>0</v>
      </c>
      <c r="V17" s="46" t="n">
        <v>0</v>
      </c>
      <c r="W17" s="46" t="n">
        <v>0</v>
      </c>
      <c r="X17" s="46" t="n">
        <v>0</v>
      </c>
      <c r="Y17" s="46" t="n">
        <v>0</v>
      </c>
      <c r="Z17" s="46" t="n">
        <v>0</v>
      </c>
      <c r="AA17" s="42" t="n">
        <v>0</v>
      </c>
      <c r="AB17" s="42"/>
      <c r="AC17" s="42"/>
      <c r="AD17" s="42"/>
      <c r="AE17" s="42"/>
      <c r="AF17" s="42"/>
      <c r="AG17" s="42"/>
      <c r="AH17" s="42"/>
      <c r="AI17" s="42"/>
      <c r="AJ17" s="42"/>
      <c r="AK17" s="42"/>
      <c r="AL17" s="42"/>
      <c r="AM17" s="42"/>
      <c r="AN17" s="42"/>
      <c r="AO17" s="42"/>
      <c r="AP17" s="42"/>
      <c r="AQ17" s="42"/>
      <c r="AR17" s="42"/>
      <c r="AS17" s="42"/>
      <c r="AT17" s="42"/>
      <c r="AU17" s="42"/>
      <c r="AV17" s="42"/>
      <c r="AW17" s="42"/>
      <c r="AX17" s="42"/>
      <c r="AY17" s="42"/>
      <c r="AZ17" s="42"/>
      <c r="BA17" s="42"/>
      <c r="BB17" s="42"/>
      <c r="BC17" s="42"/>
      <c r="BD17" s="42"/>
      <c r="BE17" s="42"/>
      <c r="BF17" s="42"/>
      <c r="BG17" s="42"/>
      <c r="BH17" s="42"/>
      <c r="BI17" s="42"/>
      <c r="BJ17" s="42"/>
      <c r="BK17" s="42"/>
      <c r="BL17" s="42"/>
      <c r="BM17" s="42"/>
      <c r="BN17" s="42"/>
      <c r="BO17" s="42"/>
      <c r="BP17" s="42"/>
      <c r="BQ17" s="42"/>
      <c r="BR17" s="42"/>
      <c r="BS17" s="42"/>
      <c r="BT17" s="42"/>
      <c r="BU17" s="42"/>
      <c r="BV17" s="42"/>
      <c r="BW17" s="42"/>
      <c r="BX17" s="42"/>
      <c r="BY17" s="42"/>
      <c r="BZ17" s="42"/>
      <c r="CA17" s="42"/>
      <c r="CB17" s="42"/>
      <c r="CC17" s="42"/>
      <c r="CD17" s="42"/>
      <c r="CE17" s="42"/>
      <c r="CF17" s="42"/>
      <c r="CG17" s="42"/>
      <c r="CH17" s="42"/>
      <c r="CI17" s="42"/>
      <c r="CJ17" s="42"/>
      <c r="CK17" s="42"/>
      <c r="CL17" s="42"/>
      <c r="CM17" s="42"/>
      <c r="CN17" s="42"/>
      <c r="CO17" s="42"/>
      <c r="CP17" s="42"/>
      <c r="CQ17" s="42"/>
      <c r="CR17" s="42"/>
      <c r="CS17" s="42"/>
      <c r="CT17" s="42"/>
      <c r="CU17" s="42"/>
      <c r="CV17" s="42"/>
      <c r="CW17" s="42"/>
      <c r="CX17" s="42"/>
      <c r="CY17" s="42"/>
      <c r="CZ17" s="42"/>
      <c r="DA17" s="42"/>
      <c r="DB17" s="42"/>
      <c r="DC17" s="42"/>
      <c r="DD17" s="42"/>
      <c r="DE17" s="42"/>
      <c r="DF17" s="42"/>
      <c r="DG17" s="42"/>
      <c r="DH17" s="42"/>
      <c r="DI17" s="42"/>
      <c r="DJ17" s="42"/>
      <c r="DK17" s="42"/>
      <c r="DL17" s="42"/>
      <c r="DM17" s="42"/>
      <c r="DN17" s="42"/>
      <c r="DO17" s="42"/>
      <c r="DP17" s="42"/>
      <c r="DQ17" s="42"/>
      <c r="DR17" s="42"/>
      <c r="DS17" s="42"/>
      <c r="DT17" s="42"/>
      <c r="DU17" s="42"/>
      <c r="DV17" s="42"/>
      <c r="DW17" s="42"/>
      <c r="DX17" s="42"/>
      <c r="DY17" s="42"/>
      <c r="DZ17" s="42"/>
      <c r="EA17" s="42"/>
      <c r="EB17" s="42"/>
      <c r="EC17" s="42"/>
      <c r="ED17" s="42"/>
      <c r="EE17" s="42"/>
      <c r="EF17" s="42"/>
      <c r="EG17" s="42"/>
      <c r="EH17" s="42"/>
      <c r="EI17" s="42"/>
      <c r="EJ17" s="42"/>
      <c r="EK17" s="42"/>
      <c r="EL17" s="42"/>
      <c r="EM17" s="42"/>
      <c r="EN17" s="42"/>
      <c r="EO17" s="42"/>
      <c r="EP17" s="42"/>
      <c r="EQ17" s="42"/>
      <c r="ER17" s="42"/>
      <c r="ES17" s="42"/>
      <c r="ET17" s="42"/>
      <c r="EU17" s="42"/>
      <c r="EV17" s="42"/>
      <c r="EW17" s="42"/>
      <c r="EX17" s="42"/>
      <c r="EY17" s="42"/>
      <c r="EZ17" s="42"/>
      <c r="FA17" s="42"/>
      <c r="FB17" s="42"/>
      <c r="FC17" s="42"/>
      <c r="FD17" s="42"/>
      <c r="FE17" s="42"/>
      <c r="FF17" s="42"/>
      <c r="FG17" s="42"/>
      <c r="FH17" s="42"/>
      <c r="FI17" s="42"/>
      <c r="FJ17" s="42"/>
      <c r="FK17" s="42"/>
      <c r="FL17" s="42"/>
      <c r="FM17" s="42"/>
      <c r="FN17" s="42"/>
      <c r="FO17" s="42"/>
      <c r="FP17" s="42"/>
      <c r="FQ17" s="42"/>
      <c r="FR17" s="42"/>
      <c r="FS17" s="42"/>
      <c r="FT17" s="42"/>
      <c r="FU17" s="42"/>
      <c r="FV17" s="42"/>
      <c r="FW17" s="42"/>
      <c r="FX17" s="42"/>
      <c r="FY17" s="42"/>
      <c r="FZ17" s="42"/>
      <c r="GA17" s="42"/>
      <c r="GB17" s="42"/>
      <c r="GC17" s="42"/>
      <c r="GD17" s="42"/>
      <c r="GE17" s="42"/>
      <c r="GF17" s="42"/>
      <c r="GG17" s="42"/>
      <c r="GH17" s="42"/>
      <c r="GI17" s="42"/>
      <c r="GJ17" s="42"/>
      <c r="GK17" s="42"/>
      <c r="GL17" s="42"/>
      <c r="GM17" s="42"/>
      <c r="GN17" s="42"/>
      <c r="GO17" s="42"/>
      <c r="GP17" s="42"/>
      <c r="GQ17" s="42"/>
      <c r="GR17" s="42"/>
      <c r="GS17" s="42"/>
      <c r="GT17" s="42"/>
      <c r="GU17" s="42"/>
      <c r="GV17" s="42"/>
      <c r="GW17" s="42"/>
      <c r="GX17" s="42"/>
      <c r="GY17" s="42"/>
      <c r="GZ17" s="42"/>
      <c r="HA17" s="42"/>
      <c r="HB17" s="42"/>
      <c r="HC17" s="42"/>
      <c r="HD17" s="42"/>
      <c r="HE17" s="42"/>
      <c r="HF17" s="42"/>
      <c r="HG17" s="42"/>
      <c r="HH17" s="42"/>
      <c r="HI17" s="42"/>
      <c r="HJ17" s="42"/>
      <c r="HK17" s="42"/>
      <c r="HL17" s="42"/>
      <c r="HM17" s="42"/>
      <c r="HN17" s="42"/>
      <c r="HO17" s="42"/>
      <c r="HP17" s="42"/>
      <c r="HQ17" s="42"/>
      <c r="HR17" s="42"/>
      <c r="HS17" s="42"/>
      <c r="HT17" s="42"/>
      <c r="HU17" s="42"/>
      <c r="HV17" s="42"/>
      <c r="HW17" s="42"/>
      <c r="HX17" s="42"/>
      <c r="HY17" s="42"/>
      <c r="HZ17" s="42"/>
      <c r="IA17" s="42"/>
      <c r="IB17" s="42"/>
      <c r="IC17" s="42"/>
      <c r="ID17" s="42"/>
      <c r="IE17" s="42"/>
      <c r="IF17" s="42"/>
      <c r="IG17" s="42"/>
      <c r="IH17" s="42"/>
      <c r="II17" s="42"/>
      <c r="IJ17" s="42"/>
      <c r="IK17" s="42"/>
      <c r="IL17" s="42"/>
      <c r="IM17" s="42"/>
      <c r="IN17" s="42"/>
      <c r="IO17" s="42"/>
      <c r="IP17" s="42"/>
      <c r="IQ17" s="42"/>
      <c r="IR17" s="42"/>
      <c r="IS17" s="42"/>
      <c r="IT17" s="42"/>
      <c r="IU17" s="42"/>
      <c r="IV17" s="42"/>
      <c r="IW17" s="42"/>
    </row>
    <row r="18" customFormat="false" ht="11.25" hidden="false" customHeight="true" outlineLevel="0" collapsed="false">
      <c r="A18" s="45" t="s">
        <v>36</v>
      </c>
      <c r="B18" s="42"/>
      <c r="C18" s="46" t="n">
        <v>0</v>
      </c>
      <c r="D18" s="46" t="n">
        <v>0</v>
      </c>
      <c r="E18" s="46" t="n">
        <v>0</v>
      </c>
      <c r="F18" s="46" t="n">
        <v>0</v>
      </c>
      <c r="G18" s="46" t="n">
        <v>0</v>
      </c>
      <c r="H18" s="46" t="n">
        <v>0</v>
      </c>
      <c r="I18" s="46" t="n">
        <v>0</v>
      </c>
      <c r="J18" s="46" t="n">
        <v>0</v>
      </c>
      <c r="K18" s="46" t="n">
        <v>0</v>
      </c>
      <c r="L18" s="46" t="n">
        <v>0</v>
      </c>
      <c r="M18" s="46" t="n">
        <v>0</v>
      </c>
      <c r="N18" s="46" t="n">
        <v>0</v>
      </c>
      <c r="O18" s="46" t="n">
        <v>0</v>
      </c>
      <c r="P18" s="46" t="n">
        <v>0</v>
      </c>
      <c r="Q18" s="46" t="n">
        <v>0</v>
      </c>
      <c r="R18" s="46" t="n">
        <v>0</v>
      </c>
      <c r="S18" s="46" t="n">
        <v>0</v>
      </c>
      <c r="T18" s="46" t="n">
        <v>0</v>
      </c>
      <c r="U18" s="46" t="n">
        <v>0</v>
      </c>
      <c r="V18" s="46" t="n">
        <v>0</v>
      </c>
      <c r="W18" s="46" t="n">
        <v>0</v>
      </c>
      <c r="X18" s="46" t="n">
        <v>0</v>
      </c>
      <c r="Y18" s="46" t="n">
        <v>0</v>
      </c>
      <c r="Z18" s="46" t="n">
        <v>0</v>
      </c>
      <c r="AA18" s="42" t="n">
        <v>0</v>
      </c>
      <c r="AB18" s="42"/>
      <c r="AC18" s="42"/>
      <c r="AD18" s="42"/>
      <c r="AE18" s="42"/>
      <c r="AF18" s="42"/>
      <c r="AG18" s="42"/>
      <c r="AH18" s="42"/>
      <c r="AI18" s="42"/>
      <c r="AJ18" s="42"/>
      <c r="AK18" s="42"/>
      <c r="AL18" s="42"/>
      <c r="AM18" s="42"/>
      <c r="AN18" s="42"/>
      <c r="AO18" s="42"/>
      <c r="AP18" s="42"/>
      <c r="AQ18" s="42"/>
      <c r="AR18" s="42"/>
      <c r="AS18" s="42"/>
      <c r="AT18" s="42"/>
      <c r="AU18" s="42"/>
      <c r="AV18" s="42"/>
      <c r="AW18" s="42"/>
      <c r="AX18" s="42"/>
      <c r="AY18" s="42"/>
      <c r="AZ18" s="42"/>
      <c r="BA18" s="42"/>
      <c r="BB18" s="42"/>
      <c r="BC18" s="42"/>
      <c r="BD18" s="42"/>
      <c r="BE18" s="42"/>
      <c r="BF18" s="42"/>
      <c r="BG18" s="42"/>
      <c r="BH18" s="42"/>
      <c r="BI18" s="42"/>
      <c r="BJ18" s="42"/>
      <c r="BK18" s="42"/>
      <c r="BL18" s="42"/>
      <c r="BM18" s="42"/>
      <c r="BN18" s="42"/>
      <c r="BO18" s="42"/>
      <c r="BP18" s="42"/>
      <c r="BQ18" s="42"/>
      <c r="BR18" s="42"/>
      <c r="BS18" s="42"/>
      <c r="BT18" s="42"/>
      <c r="BU18" s="42"/>
      <c r="BV18" s="42"/>
      <c r="BW18" s="42"/>
      <c r="BX18" s="42"/>
      <c r="BY18" s="42"/>
      <c r="BZ18" s="42"/>
      <c r="CA18" s="42"/>
      <c r="CB18" s="42"/>
      <c r="CC18" s="42"/>
      <c r="CD18" s="42"/>
      <c r="CE18" s="42"/>
      <c r="CF18" s="42"/>
      <c r="CG18" s="42"/>
      <c r="CH18" s="42"/>
      <c r="CI18" s="42"/>
      <c r="CJ18" s="42"/>
      <c r="CK18" s="42"/>
      <c r="CL18" s="42"/>
      <c r="CM18" s="42"/>
      <c r="CN18" s="42"/>
      <c r="CO18" s="42"/>
      <c r="CP18" s="42"/>
      <c r="CQ18" s="42"/>
      <c r="CR18" s="42"/>
      <c r="CS18" s="42"/>
      <c r="CT18" s="42"/>
      <c r="CU18" s="42"/>
      <c r="CV18" s="42"/>
      <c r="CW18" s="42"/>
      <c r="CX18" s="42"/>
      <c r="CY18" s="42"/>
      <c r="CZ18" s="42"/>
      <c r="DA18" s="42"/>
      <c r="DB18" s="42"/>
      <c r="DC18" s="42"/>
      <c r="DD18" s="42"/>
      <c r="DE18" s="42"/>
      <c r="DF18" s="42"/>
      <c r="DG18" s="42"/>
      <c r="DH18" s="42"/>
      <c r="DI18" s="42"/>
      <c r="DJ18" s="42"/>
      <c r="DK18" s="42"/>
      <c r="DL18" s="42"/>
      <c r="DM18" s="42"/>
      <c r="DN18" s="42"/>
      <c r="DO18" s="42"/>
      <c r="DP18" s="42"/>
      <c r="DQ18" s="42"/>
      <c r="DR18" s="42"/>
      <c r="DS18" s="42"/>
      <c r="DT18" s="42"/>
      <c r="DU18" s="42"/>
      <c r="DV18" s="42"/>
      <c r="DW18" s="42"/>
      <c r="DX18" s="42"/>
      <c r="DY18" s="42"/>
      <c r="DZ18" s="42"/>
      <c r="EA18" s="42"/>
      <c r="EB18" s="42"/>
      <c r="EC18" s="42"/>
      <c r="ED18" s="42"/>
      <c r="EE18" s="42"/>
      <c r="EF18" s="42"/>
      <c r="EG18" s="42"/>
      <c r="EH18" s="42"/>
      <c r="EI18" s="42"/>
      <c r="EJ18" s="42"/>
      <c r="EK18" s="42"/>
      <c r="EL18" s="42"/>
      <c r="EM18" s="42"/>
      <c r="EN18" s="42"/>
      <c r="EO18" s="42"/>
      <c r="EP18" s="42"/>
      <c r="EQ18" s="42"/>
      <c r="ER18" s="42"/>
      <c r="ES18" s="42"/>
      <c r="ET18" s="42"/>
      <c r="EU18" s="42"/>
      <c r="EV18" s="42"/>
      <c r="EW18" s="42"/>
      <c r="EX18" s="42"/>
      <c r="EY18" s="42"/>
      <c r="EZ18" s="42"/>
      <c r="FA18" s="42"/>
      <c r="FB18" s="42"/>
      <c r="FC18" s="42"/>
      <c r="FD18" s="42"/>
      <c r="FE18" s="42"/>
      <c r="FF18" s="42"/>
      <c r="FG18" s="42"/>
      <c r="FH18" s="42"/>
      <c r="FI18" s="42"/>
      <c r="FJ18" s="42"/>
      <c r="FK18" s="42"/>
      <c r="FL18" s="42"/>
      <c r="FM18" s="42"/>
      <c r="FN18" s="42"/>
      <c r="FO18" s="42"/>
      <c r="FP18" s="42"/>
      <c r="FQ18" s="42"/>
      <c r="FR18" s="42"/>
      <c r="FS18" s="42"/>
      <c r="FT18" s="42"/>
      <c r="FU18" s="42"/>
      <c r="FV18" s="42"/>
      <c r="FW18" s="42"/>
      <c r="FX18" s="42"/>
      <c r="FY18" s="42"/>
      <c r="FZ18" s="42"/>
      <c r="GA18" s="42"/>
      <c r="GB18" s="42"/>
      <c r="GC18" s="42"/>
      <c r="GD18" s="42"/>
      <c r="GE18" s="42"/>
      <c r="GF18" s="42"/>
      <c r="GG18" s="42"/>
      <c r="GH18" s="42"/>
      <c r="GI18" s="42"/>
      <c r="GJ18" s="42"/>
      <c r="GK18" s="42"/>
      <c r="GL18" s="42"/>
      <c r="GM18" s="42"/>
      <c r="GN18" s="42"/>
      <c r="GO18" s="42"/>
      <c r="GP18" s="42"/>
      <c r="GQ18" s="42"/>
      <c r="GR18" s="42"/>
      <c r="GS18" s="42"/>
      <c r="GT18" s="42"/>
      <c r="GU18" s="42"/>
      <c r="GV18" s="42"/>
      <c r="GW18" s="42"/>
      <c r="GX18" s="42"/>
      <c r="GY18" s="42"/>
      <c r="GZ18" s="42"/>
      <c r="HA18" s="42"/>
      <c r="HB18" s="42"/>
      <c r="HC18" s="42"/>
      <c r="HD18" s="42"/>
      <c r="HE18" s="42"/>
      <c r="HF18" s="42"/>
      <c r="HG18" s="42"/>
      <c r="HH18" s="42"/>
      <c r="HI18" s="42"/>
      <c r="HJ18" s="42"/>
      <c r="HK18" s="42"/>
      <c r="HL18" s="42"/>
      <c r="HM18" s="42"/>
      <c r="HN18" s="42"/>
      <c r="HO18" s="42"/>
      <c r="HP18" s="42"/>
      <c r="HQ18" s="42"/>
      <c r="HR18" s="42"/>
      <c r="HS18" s="42"/>
      <c r="HT18" s="42"/>
      <c r="HU18" s="42"/>
      <c r="HV18" s="42"/>
      <c r="HW18" s="42"/>
      <c r="HX18" s="42"/>
      <c r="HY18" s="42"/>
      <c r="HZ18" s="42"/>
      <c r="IA18" s="42"/>
      <c r="IB18" s="42"/>
      <c r="IC18" s="42"/>
      <c r="ID18" s="42"/>
      <c r="IE18" s="42"/>
      <c r="IF18" s="42"/>
      <c r="IG18" s="42"/>
      <c r="IH18" s="42"/>
      <c r="II18" s="42"/>
      <c r="IJ18" s="42"/>
      <c r="IK18" s="42"/>
      <c r="IL18" s="42"/>
      <c r="IM18" s="42"/>
      <c r="IN18" s="42"/>
      <c r="IO18" s="42"/>
      <c r="IP18" s="42"/>
      <c r="IQ18" s="42"/>
      <c r="IR18" s="42"/>
      <c r="IS18" s="42"/>
      <c r="IT18" s="42"/>
      <c r="IU18" s="42"/>
      <c r="IV18" s="42"/>
      <c r="IW18" s="42"/>
    </row>
    <row r="19" customFormat="false" ht="11.25" hidden="false" customHeight="true" outlineLevel="0" collapsed="false">
      <c r="A19" s="47" t="s">
        <v>37</v>
      </c>
      <c r="B19" s="48"/>
      <c r="C19" s="49" t="n">
        <v>25000</v>
      </c>
      <c r="D19" s="49" t="n">
        <v>25000</v>
      </c>
      <c r="E19" s="49" t="n">
        <v>25000</v>
      </c>
      <c r="F19" s="49" t="n">
        <v>0</v>
      </c>
      <c r="G19" s="49" t="n">
        <v>0</v>
      </c>
      <c r="H19" s="49" t="n">
        <v>0</v>
      </c>
      <c r="I19" s="49" t="n">
        <v>0</v>
      </c>
      <c r="J19" s="49" t="n">
        <v>0</v>
      </c>
      <c r="K19" s="49" t="n">
        <v>0</v>
      </c>
      <c r="L19" s="49" t="n">
        <v>0</v>
      </c>
      <c r="M19" s="49" t="n">
        <v>0</v>
      </c>
      <c r="N19" s="49" t="n">
        <v>0</v>
      </c>
      <c r="O19" s="49" t="n">
        <v>0</v>
      </c>
      <c r="P19" s="49" t="n">
        <v>0</v>
      </c>
      <c r="Q19" s="49" t="n">
        <v>0</v>
      </c>
      <c r="R19" s="49" t="n">
        <v>0</v>
      </c>
      <c r="S19" s="49" t="n">
        <v>0</v>
      </c>
      <c r="T19" s="49" t="n">
        <v>0</v>
      </c>
      <c r="U19" s="49" t="n">
        <v>0</v>
      </c>
      <c r="V19" s="49" t="n">
        <v>0</v>
      </c>
      <c r="W19" s="49" t="n">
        <v>0</v>
      </c>
      <c r="X19" s="49" t="n">
        <v>0</v>
      </c>
      <c r="Y19" s="49" t="n">
        <v>0</v>
      </c>
      <c r="Z19" s="50" t="n">
        <v>0</v>
      </c>
      <c r="AA19" s="42" t="n">
        <v>3082.1918</v>
      </c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  <c r="BF19" s="42"/>
      <c r="BG19" s="42"/>
      <c r="BH19" s="42"/>
      <c r="BI19" s="42"/>
      <c r="BJ19" s="42"/>
      <c r="BK19" s="42"/>
      <c r="BL19" s="42"/>
      <c r="BM19" s="42"/>
      <c r="BN19" s="42"/>
      <c r="BO19" s="42"/>
      <c r="BP19" s="42"/>
      <c r="BQ19" s="42"/>
      <c r="BR19" s="42"/>
      <c r="BS19" s="42"/>
      <c r="BT19" s="42"/>
      <c r="BU19" s="42"/>
      <c r="BV19" s="42"/>
      <c r="BW19" s="42"/>
      <c r="BX19" s="42"/>
      <c r="BY19" s="42"/>
      <c r="BZ19" s="42"/>
      <c r="CA19" s="42"/>
      <c r="CB19" s="42"/>
      <c r="CC19" s="42"/>
      <c r="CD19" s="42"/>
      <c r="CE19" s="42"/>
      <c r="CF19" s="42"/>
      <c r="CG19" s="42"/>
      <c r="CH19" s="42"/>
      <c r="CI19" s="42"/>
      <c r="CJ19" s="42"/>
      <c r="CK19" s="42"/>
      <c r="CL19" s="42"/>
      <c r="CM19" s="42"/>
      <c r="CN19" s="42"/>
      <c r="CO19" s="42"/>
      <c r="CP19" s="42"/>
      <c r="CQ19" s="42"/>
      <c r="CR19" s="42"/>
      <c r="CS19" s="42"/>
      <c r="CT19" s="42"/>
      <c r="CU19" s="42"/>
      <c r="CV19" s="42"/>
      <c r="CW19" s="42"/>
      <c r="CX19" s="42"/>
      <c r="CY19" s="42"/>
      <c r="CZ19" s="42"/>
      <c r="DA19" s="42"/>
      <c r="DB19" s="42"/>
      <c r="DC19" s="42"/>
      <c r="DD19" s="42"/>
      <c r="DE19" s="42"/>
      <c r="DF19" s="42"/>
      <c r="DG19" s="42"/>
      <c r="DH19" s="42"/>
      <c r="DI19" s="42"/>
      <c r="DJ19" s="42"/>
      <c r="DK19" s="42"/>
      <c r="DL19" s="42"/>
      <c r="DM19" s="42"/>
      <c r="DN19" s="42"/>
      <c r="DO19" s="42"/>
      <c r="DP19" s="42"/>
      <c r="DQ19" s="42"/>
      <c r="DR19" s="42"/>
      <c r="DS19" s="42"/>
      <c r="DT19" s="42"/>
      <c r="DU19" s="42"/>
      <c r="DV19" s="42"/>
      <c r="DW19" s="42"/>
      <c r="DX19" s="42"/>
      <c r="DY19" s="42"/>
      <c r="DZ19" s="42"/>
      <c r="EA19" s="42"/>
      <c r="EB19" s="42"/>
      <c r="EC19" s="42"/>
      <c r="ED19" s="42"/>
      <c r="EE19" s="42"/>
      <c r="EF19" s="42"/>
      <c r="EG19" s="42"/>
      <c r="EH19" s="42"/>
      <c r="EI19" s="42"/>
      <c r="EJ19" s="42"/>
      <c r="EK19" s="42"/>
      <c r="EL19" s="42"/>
      <c r="EM19" s="42"/>
      <c r="EN19" s="42"/>
      <c r="EO19" s="42"/>
      <c r="EP19" s="42"/>
      <c r="EQ19" s="42"/>
      <c r="ER19" s="42"/>
      <c r="ES19" s="42"/>
      <c r="ET19" s="42"/>
      <c r="EU19" s="42"/>
      <c r="EV19" s="42"/>
      <c r="EW19" s="42"/>
      <c r="EX19" s="42"/>
      <c r="EY19" s="42"/>
      <c r="EZ19" s="42"/>
      <c r="FA19" s="42"/>
      <c r="FB19" s="42"/>
      <c r="FC19" s="42"/>
      <c r="FD19" s="42"/>
      <c r="FE19" s="42"/>
      <c r="FF19" s="42"/>
      <c r="FG19" s="42"/>
      <c r="FH19" s="42"/>
      <c r="FI19" s="42"/>
      <c r="FJ19" s="42"/>
      <c r="FK19" s="42"/>
      <c r="FL19" s="42"/>
      <c r="FM19" s="42"/>
      <c r="FN19" s="42"/>
      <c r="FO19" s="42"/>
      <c r="FP19" s="42"/>
      <c r="FQ19" s="42"/>
      <c r="FR19" s="42"/>
      <c r="FS19" s="42"/>
      <c r="FT19" s="42"/>
      <c r="FU19" s="42"/>
      <c r="FV19" s="42"/>
      <c r="FW19" s="42"/>
      <c r="FX19" s="42"/>
      <c r="FY19" s="42"/>
      <c r="FZ19" s="42"/>
      <c r="GA19" s="42"/>
      <c r="GB19" s="42"/>
      <c r="GC19" s="42"/>
      <c r="GD19" s="42"/>
      <c r="GE19" s="42"/>
      <c r="GF19" s="42"/>
      <c r="GG19" s="42"/>
      <c r="GH19" s="42"/>
      <c r="GI19" s="42"/>
      <c r="GJ19" s="42"/>
      <c r="GK19" s="42"/>
      <c r="GL19" s="42"/>
      <c r="GM19" s="42"/>
      <c r="GN19" s="42"/>
      <c r="GO19" s="42"/>
      <c r="GP19" s="42"/>
      <c r="GQ19" s="42"/>
      <c r="GR19" s="42"/>
      <c r="GS19" s="42"/>
      <c r="GT19" s="42"/>
      <c r="GU19" s="42"/>
      <c r="GV19" s="42"/>
      <c r="GW19" s="42"/>
      <c r="GX19" s="42"/>
      <c r="GY19" s="42"/>
      <c r="GZ19" s="42"/>
      <c r="HA19" s="42"/>
      <c r="HB19" s="42"/>
      <c r="HC19" s="42"/>
      <c r="HD19" s="42"/>
      <c r="HE19" s="42"/>
      <c r="HF19" s="42"/>
      <c r="HG19" s="42"/>
      <c r="HH19" s="42"/>
      <c r="HI19" s="42"/>
      <c r="HJ19" s="42"/>
      <c r="HK19" s="42"/>
      <c r="HL19" s="42"/>
      <c r="HM19" s="42"/>
      <c r="HN19" s="42"/>
      <c r="HO19" s="42"/>
      <c r="HP19" s="42"/>
      <c r="HQ19" s="42"/>
      <c r="HR19" s="42"/>
      <c r="HS19" s="42"/>
      <c r="HT19" s="42"/>
      <c r="HU19" s="42"/>
      <c r="HV19" s="42"/>
      <c r="HW19" s="42"/>
      <c r="HX19" s="42"/>
      <c r="HY19" s="42"/>
      <c r="HZ19" s="42"/>
      <c r="IA19" s="42"/>
      <c r="IB19" s="42"/>
      <c r="IC19" s="42"/>
      <c r="ID19" s="42"/>
      <c r="IE19" s="42"/>
      <c r="IF19" s="42"/>
      <c r="IG19" s="42"/>
      <c r="IH19" s="42"/>
      <c r="II19" s="42"/>
      <c r="IJ19" s="42"/>
      <c r="IK19" s="42"/>
      <c r="IL19" s="42"/>
      <c r="IM19" s="42"/>
      <c r="IN19" s="42"/>
      <c r="IO19" s="42"/>
      <c r="IP19" s="42"/>
      <c r="IQ19" s="42"/>
      <c r="IR19" s="42"/>
      <c r="IS19" s="42"/>
      <c r="IT19" s="42"/>
      <c r="IU19" s="42"/>
      <c r="IV19" s="42"/>
      <c r="IW19" s="42"/>
    </row>
    <row r="20" customFormat="false" ht="13.5" hidden="false" customHeight="true" outlineLevel="0" collapsed="false">
      <c r="A20" s="42"/>
      <c r="B20" s="42"/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42"/>
      <c r="AB20" s="42"/>
      <c r="AC20" s="42"/>
      <c r="AD20" s="42"/>
      <c r="AE20" s="42"/>
      <c r="AF20" s="42"/>
      <c r="AG20" s="42"/>
      <c r="AH20" s="42"/>
      <c r="AI20" s="42"/>
      <c r="AJ20" s="42"/>
      <c r="AK20" s="42"/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42"/>
      <c r="BE20" s="42"/>
      <c r="BF20" s="42"/>
      <c r="BG20" s="42"/>
      <c r="BH20" s="42"/>
      <c r="BI20" s="42"/>
      <c r="BJ20" s="42"/>
      <c r="BK20" s="42"/>
      <c r="BL20" s="42"/>
      <c r="BM20" s="42"/>
      <c r="BN20" s="42"/>
      <c r="BO20" s="42"/>
      <c r="BP20" s="42"/>
      <c r="BQ20" s="42"/>
      <c r="BR20" s="42"/>
      <c r="BS20" s="42"/>
      <c r="BT20" s="42"/>
      <c r="BU20" s="42"/>
      <c r="BV20" s="42"/>
      <c r="BW20" s="42"/>
      <c r="BX20" s="42"/>
      <c r="BY20" s="42"/>
      <c r="BZ20" s="42"/>
      <c r="CA20" s="42"/>
      <c r="CB20" s="42"/>
      <c r="CC20" s="42"/>
      <c r="CD20" s="42"/>
      <c r="CE20" s="42"/>
      <c r="CF20" s="42"/>
      <c r="CG20" s="42"/>
      <c r="CH20" s="42"/>
      <c r="CI20" s="42"/>
      <c r="CJ20" s="42"/>
      <c r="CK20" s="42"/>
      <c r="CL20" s="42"/>
      <c r="CM20" s="42"/>
      <c r="CN20" s="42"/>
      <c r="CO20" s="42"/>
      <c r="CP20" s="42"/>
      <c r="CQ20" s="42"/>
      <c r="CR20" s="42"/>
      <c r="CS20" s="42"/>
      <c r="CT20" s="42"/>
      <c r="CU20" s="42"/>
      <c r="CV20" s="42"/>
      <c r="CW20" s="42"/>
      <c r="CX20" s="42"/>
      <c r="CY20" s="42"/>
      <c r="CZ20" s="42"/>
      <c r="DA20" s="42"/>
      <c r="DB20" s="42"/>
      <c r="DC20" s="42"/>
      <c r="DD20" s="42"/>
      <c r="DE20" s="42"/>
      <c r="DF20" s="42"/>
      <c r="DG20" s="42"/>
      <c r="DH20" s="42"/>
      <c r="DI20" s="42"/>
      <c r="DJ20" s="42"/>
      <c r="DK20" s="42"/>
      <c r="DL20" s="42"/>
      <c r="DM20" s="42"/>
      <c r="DN20" s="42"/>
      <c r="DO20" s="42"/>
      <c r="DP20" s="42"/>
      <c r="DQ20" s="42"/>
      <c r="DR20" s="42"/>
      <c r="DS20" s="42"/>
      <c r="DT20" s="42"/>
      <c r="DU20" s="42"/>
      <c r="DV20" s="42"/>
      <c r="DW20" s="42"/>
      <c r="DX20" s="42"/>
      <c r="DY20" s="42"/>
      <c r="DZ20" s="42"/>
      <c r="EA20" s="42"/>
      <c r="EB20" s="42"/>
      <c r="EC20" s="42"/>
      <c r="ED20" s="42"/>
      <c r="EE20" s="42"/>
      <c r="EF20" s="42"/>
      <c r="EG20" s="42"/>
      <c r="EH20" s="42"/>
      <c r="EI20" s="42"/>
      <c r="EJ20" s="42"/>
      <c r="EK20" s="42"/>
      <c r="EL20" s="42"/>
      <c r="EM20" s="42"/>
      <c r="EN20" s="42"/>
      <c r="EO20" s="42"/>
      <c r="EP20" s="42"/>
      <c r="EQ20" s="42"/>
      <c r="ER20" s="42"/>
      <c r="ES20" s="42"/>
      <c r="ET20" s="42"/>
      <c r="EU20" s="42"/>
      <c r="EV20" s="42"/>
      <c r="EW20" s="42"/>
      <c r="EX20" s="42"/>
      <c r="EY20" s="42"/>
      <c r="EZ20" s="42"/>
      <c r="FA20" s="42"/>
      <c r="FB20" s="42"/>
      <c r="FC20" s="42"/>
      <c r="FD20" s="42"/>
      <c r="FE20" s="42"/>
      <c r="FF20" s="42"/>
      <c r="FG20" s="42"/>
      <c r="FH20" s="42"/>
      <c r="FI20" s="42"/>
      <c r="FJ20" s="42"/>
      <c r="FK20" s="42"/>
      <c r="FL20" s="42"/>
      <c r="FM20" s="42"/>
      <c r="FN20" s="42"/>
      <c r="FO20" s="42"/>
      <c r="FP20" s="42"/>
      <c r="FQ20" s="42"/>
      <c r="FR20" s="42"/>
      <c r="FS20" s="42"/>
      <c r="FT20" s="42"/>
      <c r="FU20" s="42"/>
      <c r="FV20" s="42"/>
      <c r="FW20" s="42"/>
      <c r="FX20" s="42"/>
      <c r="FY20" s="42"/>
      <c r="FZ20" s="42"/>
      <c r="GA20" s="42"/>
      <c r="GB20" s="42"/>
      <c r="GC20" s="42"/>
      <c r="GD20" s="42"/>
      <c r="GE20" s="42"/>
      <c r="GF20" s="42"/>
      <c r="GG20" s="42"/>
      <c r="GH20" s="42"/>
      <c r="GI20" s="42"/>
      <c r="GJ20" s="42"/>
      <c r="GK20" s="42"/>
      <c r="GL20" s="42"/>
      <c r="GM20" s="42"/>
      <c r="GN20" s="42"/>
      <c r="GO20" s="42"/>
      <c r="GP20" s="42"/>
      <c r="GQ20" s="42"/>
      <c r="GR20" s="42"/>
      <c r="GS20" s="42"/>
      <c r="GT20" s="42"/>
      <c r="GU20" s="42"/>
      <c r="GV20" s="42"/>
      <c r="GW20" s="42"/>
      <c r="GX20" s="42"/>
      <c r="GY20" s="42"/>
      <c r="GZ20" s="42"/>
      <c r="HA20" s="42"/>
      <c r="HB20" s="42"/>
      <c r="HC20" s="42"/>
      <c r="HD20" s="42"/>
      <c r="HE20" s="42"/>
      <c r="HF20" s="42"/>
      <c r="HG20" s="42"/>
      <c r="HH20" s="42"/>
      <c r="HI20" s="42"/>
      <c r="HJ20" s="42"/>
      <c r="HK20" s="42"/>
      <c r="HL20" s="42"/>
      <c r="HM20" s="42"/>
      <c r="HN20" s="42"/>
      <c r="HO20" s="42"/>
      <c r="HP20" s="42"/>
      <c r="HQ20" s="42"/>
      <c r="HR20" s="42"/>
      <c r="HS20" s="42"/>
      <c r="HT20" s="42"/>
      <c r="HU20" s="42"/>
      <c r="HV20" s="42"/>
      <c r="HW20" s="42"/>
      <c r="HX20" s="42"/>
      <c r="HY20" s="42"/>
      <c r="HZ20" s="42"/>
      <c r="IA20" s="42"/>
      <c r="IB20" s="42"/>
      <c r="IC20" s="42"/>
      <c r="ID20" s="42"/>
      <c r="IE20" s="42"/>
      <c r="IF20" s="42"/>
      <c r="IG20" s="42"/>
      <c r="IH20" s="42"/>
      <c r="II20" s="42"/>
      <c r="IJ20" s="42"/>
      <c r="IK20" s="42"/>
      <c r="IL20" s="42"/>
      <c r="IM20" s="42"/>
      <c r="IN20" s="42"/>
      <c r="IO20" s="42"/>
      <c r="IP20" s="42"/>
      <c r="IQ20" s="42"/>
      <c r="IR20" s="42"/>
      <c r="IS20" s="42"/>
      <c r="IT20" s="42"/>
      <c r="IU20" s="42"/>
      <c r="IV20" s="42"/>
      <c r="IW20" s="42"/>
    </row>
    <row r="21" customFormat="false" ht="11.25" hidden="false" customHeight="true" outlineLevel="0" collapsed="false">
      <c r="A21" s="45" t="s">
        <v>42</v>
      </c>
      <c r="B21" s="42"/>
      <c r="C21" s="46" t="n">
        <v>0</v>
      </c>
      <c r="D21" s="46" t="n">
        <v>0</v>
      </c>
      <c r="E21" s="46" t="n">
        <v>0</v>
      </c>
      <c r="F21" s="46" t="n">
        <v>0</v>
      </c>
      <c r="G21" s="46" t="n">
        <v>0</v>
      </c>
      <c r="H21" s="46" t="n">
        <v>0</v>
      </c>
      <c r="I21" s="46" t="n">
        <v>0</v>
      </c>
      <c r="J21" s="46" t="n">
        <v>0</v>
      </c>
      <c r="K21" s="46" t="n">
        <v>0</v>
      </c>
      <c r="L21" s="46" t="n">
        <v>0</v>
      </c>
      <c r="M21" s="46" t="n">
        <v>0</v>
      </c>
      <c r="N21" s="46" t="n">
        <v>0</v>
      </c>
      <c r="O21" s="46" t="n">
        <v>0</v>
      </c>
      <c r="P21" s="46" t="n">
        <v>0</v>
      </c>
      <c r="Q21" s="46" t="n">
        <v>0</v>
      </c>
      <c r="R21" s="46" t="n">
        <v>0</v>
      </c>
      <c r="S21" s="46" t="n">
        <v>0</v>
      </c>
      <c r="T21" s="46" t="n">
        <v>0</v>
      </c>
      <c r="U21" s="46" t="n">
        <v>0</v>
      </c>
      <c r="V21" s="46" t="n">
        <v>0</v>
      </c>
      <c r="W21" s="46" t="n">
        <v>0</v>
      </c>
      <c r="X21" s="46" t="n">
        <v>0</v>
      </c>
      <c r="Y21" s="46" t="n">
        <v>0</v>
      </c>
      <c r="Z21" s="46" t="n">
        <v>0</v>
      </c>
      <c r="AA21" s="45"/>
      <c r="AB21" s="42"/>
      <c r="AC21" s="42"/>
      <c r="AD21" s="42"/>
      <c r="AE21" s="42"/>
      <c r="AF21" s="42"/>
      <c r="AG21" s="42"/>
      <c r="AH21" s="42"/>
      <c r="AI21" s="42"/>
      <c r="AJ21" s="42"/>
      <c r="AK21" s="42"/>
      <c r="AL21" s="42"/>
      <c r="AM21" s="42"/>
      <c r="AN21" s="42"/>
      <c r="AO21" s="42"/>
      <c r="AP21" s="42"/>
      <c r="AQ21" s="42"/>
      <c r="AR21" s="42"/>
      <c r="AS21" s="42"/>
      <c r="AT21" s="42"/>
      <c r="AU21" s="42"/>
      <c r="AV21" s="42"/>
      <c r="AW21" s="42"/>
      <c r="AX21" s="42"/>
      <c r="AY21" s="42"/>
      <c r="AZ21" s="42"/>
      <c r="BA21" s="42"/>
      <c r="BB21" s="42"/>
      <c r="BC21" s="42"/>
      <c r="BD21" s="42"/>
      <c r="BE21" s="42"/>
      <c r="BF21" s="42"/>
      <c r="BG21" s="42"/>
      <c r="BH21" s="42"/>
      <c r="BI21" s="42"/>
      <c r="BJ21" s="42"/>
      <c r="BK21" s="42"/>
      <c r="BL21" s="42"/>
      <c r="BM21" s="42"/>
      <c r="BN21" s="42"/>
      <c r="BO21" s="42"/>
      <c r="BP21" s="42"/>
      <c r="BQ21" s="42"/>
      <c r="BR21" s="42"/>
      <c r="BS21" s="42"/>
      <c r="BT21" s="42"/>
      <c r="BU21" s="42"/>
      <c r="BV21" s="42"/>
      <c r="BW21" s="42"/>
      <c r="BX21" s="42"/>
      <c r="BY21" s="42"/>
      <c r="BZ21" s="42"/>
      <c r="CA21" s="42"/>
      <c r="CB21" s="42"/>
      <c r="CC21" s="42"/>
      <c r="CD21" s="42"/>
      <c r="CE21" s="42"/>
      <c r="CF21" s="42"/>
      <c r="CG21" s="42"/>
      <c r="CH21" s="42"/>
      <c r="CI21" s="42"/>
      <c r="CJ21" s="42"/>
      <c r="CK21" s="42"/>
      <c r="CL21" s="42"/>
      <c r="CM21" s="42"/>
      <c r="CN21" s="42"/>
      <c r="CO21" s="42"/>
      <c r="CP21" s="42"/>
      <c r="CQ21" s="42"/>
      <c r="CR21" s="42"/>
      <c r="CS21" s="42"/>
      <c r="CT21" s="42"/>
      <c r="CU21" s="42"/>
      <c r="CV21" s="42"/>
      <c r="CW21" s="42"/>
      <c r="CX21" s="42"/>
      <c r="CY21" s="42"/>
      <c r="CZ21" s="42"/>
      <c r="DA21" s="42"/>
      <c r="DB21" s="42"/>
      <c r="DC21" s="42"/>
      <c r="DD21" s="42"/>
      <c r="DE21" s="42"/>
      <c r="DF21" s="42"/>
      <c r="DG21" s="42"/>
      <c r="DH21" s="42"/>
      <c r="DI21" s="42"/>
      <c r="DJ21" s="42"/>
      <c r="DK21" s="42"/>
      <c r="DL21" s="42"/>
      <c r="DM21" s="42"/>
      <c r="DN21" s="42"/>
      <c r="DO21" s="42"/>
      <c r="DP21" s="42"/>
      <c r="DQ21" s="42"/>
      <c r="DR21" s="42"/>
      <c r="DS21" s="42"/>
      <c r="DT21" s="42"/>
      <c r="DU21" s="42"/>
      <c r="DV21" s="42"/>
      <c r="DW21" s="42"/>
      <c r="DX21" s="42"/>
      <c r="DY21" s="42"/>
      <c r="DZ21" s="42"/>
      <c r="EA21" s="42"/>
      <c r="EB21" s="42"/>
      <c r="EC21" s="42"/>
      <c r="ED21" s="42"/>
      <c r="EE21" s="42"/>
      <c r="EF21" s="42"/>
      <c r="EG21" s="42"/>
      <c r="EH21" s="42"/>
      <c r="EI21" s="42"/>
      <c r="EJ21" s="42"/>
      <c r="EK21" s="42"/>
      <c r="EL21" s="42"/>
      <c r="EM21" s="42"/>
      <c r="EN21" s="42"/>
      <c r="EO21" s="42"/>
      <c r="EP21" s="42"/>
      <c r="EQ21" s="42"/>
      <c r="ER21" s="42"/>
      <c r="ES21" s="42"/>
      <c r="ET21" s="42"/>
      <c r="EU21" s="42"/>
      <c r="EV21" s="42"/>
      <c r="EW21" s="42"/>
      <c r="EX21" s="42"/>
      <c r="EY21" s="42"/>
      <c r="EZ21" s="42"/>
      <c r="FA21" s="42"/>
      <c r="FB21" s="42"/>
      <c r="FC21" s="42"/>
      <c r="FD21" s="42"/>
      <c r="FE21" s="42"/>
      <c r="FF21" s="42"/>
      <c r="FG21" s="42"/>
      <c r="FH21" s="42"/>
      <c r="FI21" s="42"/>
      <c r="FJ21" s="42"/>
      <c r="FK21" s="42"/>
      <c r="FL21" s="42"/>
      <c r="FM21" s="42"/>
      <c r="FN21" s="42"/>
      <c r="FO21" s="42"/>
      <c r="FP21" s="42"/>
      <c r="FQ21" s="42"/>
      <c r="FR21" s="42"/>
      <c r="FS21" s="42"/>
      <c r="FT21" s="42"/>
      <c r="FU21" s="42"/>
      <c r="FV21" s="42"/>
      <c r="FW21" s="42"/>
      <c r="FX21" s="42"/>
      <c r="FY21" s="42"/>
      <c r="FZ21" s="42"/>
      <c r="GA21" s="42"/>
      <c r="GB21" s="42"/>
      <c r="GC21" s="42"/>
      <c r="GD21" s="42"/>
      <c r="GE21" s="42"/>
      <c r="GF21" s="42"/>
      <c r="GG21" s="42"/>
      <c r="GH21" s="42"/>
      <c r="GI21" s="42"/>
      <c r="GJ21" s="42"/>
      <c r="GK21" s="42"/>
      <c r="GL21" s="42"/>
      <c r="GM21" s="42"/>
      <c r="GN21" s="42"/>
      <c r="GO21" s="42"/>
      <c r="GP21" s="42"/>
      <c r="GQ21" s="42"/>
      <c r="GR21" s="42"/>
      <c r="GS21" s="42"/>
      <c r="GT21" s="42"/>
      <c r="GU21" s="42"/>
      <c r="GV21" s="42"/>
      <c r="GW21" s="42"/>
      <c r="GX21" s="42"/>
      <c r="GY21" s="42"/>
      <c r="GZ21" s="42"/>
      <c r="HA21" s="42"/>
      <c r="HB21" s="42"/>
      <c r="HC21" s="42"/>
      <c r="HD21" s="42"/>
      <c r="HE21" s="42"/>
      <c r="HF21" s="42"/>
      <c r="HG21" s="42"/>
      <c r="HH21" s="42"/>
      <c r="HI21" s="42"/>
      <c r="HJ21" s="42"/>
      <c r="HK21" s="42"/>
      <c r="HL21" s="42"/>
      <c r="HM21" s="42"/>
      <c r="HN21" s="42"/>
      <c r="HO21" s="42"/>
      <c r="HP21" s="42"/>
      <c r="HQ21" s="42"/>
      <c r="HR21" s="42"/>
      <c r="HS21" s="42"/>
      <c r="HT21" s="42"/>
      <c r="HU21" s="42"/>
      <c r="HV21" s="42"/>
      <c r="HW21" s="42"/>
      <c r="HX21" s="42"/>
      <c r="HY21" s="42"/>
      <c r="HZ21" s="42"/>
      <c r="IA21" s="42"/>
      <c r="IB21" s="42"/>
      <c r="IC21" s="42"/>
      <c r="ID21" s="42"/>
      <c r="IE21" s="42"/>
      <c r="IF21" s="42"/>
      <c r="IG21" s="42"/>
      <c r="IH21" s="42"/>
      <c r="II21" s="42"/>
      <c r="IJ21" s="42"/>
      <c r="IK21" s="42"/>
      <c r="IL21" s="42"/>
      <c r="IM21" s="42"/>
      <c r="IN21" s="42"/>
      <c r="IO21" s="42"/>
      <c r="IP21" s="42"/>
      <c r="IQ21" s="42"/>
      <c r="IR21" s="42"/>
      <c r="IS21" s="42"/>
      <c r="IT21" s="42"/>
      <c r="IU21" s="42"/>
      <c r="IV21" s="42"/>
      <c r="IW21" s="42"/>
    </row>
    <row r="22" customFormat="false" ht="11.25" hidden="false" customHeight="true" outlineLevel="0" collapsed="false">
      <c r="A22" s="47" t="s">
        <v>40</v>
      </c>
      <c r="B22" s="48"/>
      <c r="C22" s="49" t="n">
        <v>25000</v>
      </c>
      <c r="D22" s="49" t="n">
        <v>25000</v>
      </c>
      <c r="E22" s="49" t="n">
        <v>25000</v>
      </c>
      <c r="F22" s="49" t="n">
        <v>0</v>
      </c>
      <c r="G22" s="49" t="n">
        <v>0</v>
      </c>
      <c r="H22" s="49" t="n">
        <v>0</v>
      </c>
      <c r="I22" s="49" t="n">
        <v>0</v>
      </c>
      <c r="J22" s="49" t="n">
        <v>0</v>
      </c>
      <c r="K22" s="49" t="n">
        <v>0</v>
      </c>
      <c r="L22" s="49" t="n">
        <v>0</v>
      </c>
      <c r="M22" s="49" t="n">
        <v>0</v>
      </c>
      <c r="N22" s="49" t="n">
        <v>0</v>
      </c>
      <c r="O22" s="49" t="n">
        <v>0</v>
      </c>
      <c r="P22" s="49" t="n">
        <v>0</v>
      </c>
      <c r="Q22" s="49" t="n">
        <v>0</v>
      </c>
      <c r="R22" s="49" t="n">
        <v>0</v>
      </c>
      <c r="S22" s="49" t="n">
        <v>0</v>
      </c>
      <c r="T22" s="49" t="n">
        <v>0</v>
      </c>
      <c r="U22" s="49" t="n">
        <v>0</v>
      </c>
      <c r="V22" s="49" t="n">
        <v>0</v>
      </c>
      <c r="W22" s="49" t="n">
        <v>0</v>
      </c>
      <c r="X22" s="49" t="n">
        <v>0</v>
      </c>
      <c r="Y22" s="49" t="n">
        <v>0</v>
      </c>
      <c r="Z22" s="49" t="n">
        <v>0</v>
      </c>
      <c r="AA22" s="42"/>
      <c r="AB22" s="42"/>
      <c r="AC22" s="42"/>
      <c r="AD22" s="42"/>
      <c r="AE22" s="42"/>
      <c r="AF22" s="42"/>
      <c r="AG22" s="42"/>
      <c r="AH22" s="42"/>
      <c r="AI22" s="42"/>
      <c r="AJ22" s="42"/>
      <c r="AK22" s="42"/>
      <c r="AL22" s="42"/>
      <c r="AM22" s="42"/>
      <c r="AN22" s="42"/>
      <c r="AO22" s="42"/>
      <c r="AP22" s="42"/>
      <c r="AQ22" s="42"/>
      <c r="AR22" s="42"/>
      <c r="AS22" s="42"/>
      <c r="AT22" s="42"/>
      <c r="AU22" s="42"/>
      <c r="AV22" s="42"/>
      <c r="AW22" s="42"/>
      <c r="AX22" s="42"/>
      <c r="AY22" s="42"/>
      <c r="AZ22" s="42"/>
      <c r="BA22" s="42"/>
      <c r="BB22" s="42"/>
      <c r="BC22" s="42"/>
      <c r="BD22" s="42"/>
      <c r="BE22" s="42"/>
      <c r="BF22" s="42"/>
      <c r="BG22" s="42"/>
      <c r="BH22" s="42"/>
      <c r="BI22" s="42"/>
      <c r="BJ22" s="42"/>
      <c r="BK22" s="42"/>
      <c r="BL22" s="42"/>
      <c r="BM22" s="42"/>
      <c r="BN22" s="42"/>
      <c r="BO22" s="42"/>
      <c r="BP22" s="42"/>
      <c r="BQ22" s="42"/>
      <c r="BR22" s="42"/>
      <c r="BS22" s="42"/>
      <c r="BT22" s="42"/>
      <c r="BU22" s="42"/>
      <c r="BV22" s="42"/>
      <c r="BW22" s="42"/>
      <c r="BX22" s="42"/>
      <c r="BY22" s="42"/>
      <c r="BZ22" s="42"/>
      <c r="CA22" s="42"/>
      <c r="CB22" s="42"/>
      <c r="CC22" s="42"/>
      <c r="CD22" s="42"/>
      <c r="CE22" s="42"/>
      <c r="CF22" s="42"/>
      <c r="CG22" s="42"/>
      <c r="CH22" s="42"/>
      <c r="CI22" s="42"/>
      <c r="CJ22" s="42"/>
      <c r="CK22" s="42"/>
      <c r="CL22" s="42"/>
      <c r="CM22" s="42"/>
      <c r="CN22" s="42"/>
      <c r="CO22" s="42"/>
      <c r="CP22" s="42"/>
      <c r="CQ22" s="42"/>
      <c r="CR22" s="42"/>
      <c r="CS22" s="42"/>
      <c r="CT22" s="42"/>
      <c r="CU22" s="42"/>
      <c r="CV22" s="42"/>
      <c r="CW22" s="42"/>
      <c r="CX22" s="42"/>
      <c r="CY22" s="42"/>
      <c r="CZ22" s="42"/>
      <c r="DA22" s="42"/>
      <c r="DB22" s="42"/>
      <c r="DC22" s="42"/>
      <c r="DD22" s="42"/>
      <c r="DE22" s="42"/>
      <c r="DF22" s="42"/>
      <c r="DG22" s="42"/>
      <c r="DH22" s="42"/>
      <c r="DI22" s="42"/>
      <c r="DJ22" s="42"/>
      <c r="DK22" s="42"/>
      <c r="DL22" s="42"/>
      <c r="DM22" s="42"/>
      <c r="DN22" s="42"/>
      <c r="DO22" s="42"/>
      <c r="DP22" s="42"/>
      <c r="DQ22" s="42"/>
      <c r="DR22" s="42"/>
      <c r="DS22" s="42"/>
      <c r="DT22" s="42"/>
      <c r="DU22" s="42"/>
      <c r="DV22" s="42"/>
      <c r="DW22" s="42"/>
      <c r="DX22" s="42"/>
      <c r="DY22" s="42"/>
      <c r="DZ22" s="42"/>
      <c r="EA22" s="42"/>
      <c r="EB22" s="42"/>
      <c r="EC22" s="42"/>
      <c r="ED22" s="42"/>
      <c r="EE22" s="42"/>
      <c r="EF22" s="42"/>
      <c r="EG22" s="42"/>
      <c r="EH22" s="42"/>
      <c r="EI22" s="42"/>
      <c r="EJ22" s="42"/>
      <c r="EK22" s="42"/>
      <c r="EL22" s="42"/>
      <c r="EM22" s="42"/>
      <c r="EN22" s="42"/>
      <c r="EO22" s="42"/>
      <c r="EP22" s="42"/>
      <c r="EQ22" s="42"/>
      <c r="ER22" s="42"/>
      <c r="ES22" s="42"/>
      <c r="ET22" s="42"/>
      <c r="EU22" s="42"/>
      <c r="EV22" s="42"/>
      <c r="EW22" s="42"/>
      <c r="EX22" s="42"/>
      <c r="EY22" s="42"/>
      <c r="EZ22" s="42"/>
      <c r="FA22" s="42"/>
      <c r="FB22" s="42"/>
      <c r="FC22" s="42"/>
      <c r="FD22" s="42"/>
      <c r="FE22" s="42"/>
      <c r="FF22" s="42"/>
      <c r="FG22" s="42"/>
      <c r="FH22" s="42"/>
      <c r="FI22" s="42"/>
      <c r="FJ22" s="42"/>
      <c r="FK22" s="42"/>
      <c r="FL22" s="42"/>
      <c r="FM22" s="42"/>
      <c r="FN22" s="42"/>
      <c r="FO22" s="42"/>
      <c r="FP22" s="42"/>
      <c r="FQ22" s="42"/>
      <c r="FR22" s="42"/>
      <c r="FS22" s="42"/>
      <c r="FT22" s="42"/>
      <c r="FU22" s="42"/>
      <c r="FV22" s="42"/>
      <c r="FW22" s="42"/>
      <c r="FX22" s="42"/>
      <c r="FY22" s="42"/>
      <c r="FZ22" s="42"/>
      <c r="GA22" s="42"/>
      <c r="GB22" s="42"/>
      <c r="GC22" s="42"/>
      <c r="GD22" s="42"/>
      <c r="GE22" s="42"/>
      <c r="GF22" s="42"/>
      <c r="GG22" s="42"/>
      <c r="GH22" s="42"/>
      <c r="GI22" s="42"/>
      <c r="GJ22" s="42"/>
      <c r="GK22" s="42"/>
      <c r="GL22" s="42"/>
      <c r="GM22" s="42"/>
      <c r="GN22" s="42"/>
      <c r="GO22" s="42"/>
      <c r="GP22" s="42"/>
      <c r="GQ22" s="42"/>
      <c r="GR22" s="42"/>
      <c r="GS22" s="42"/>
      <c r="GT22" s="42"/>
      <c r="GU22" s="42"/>
      <c r="GV22" s="42"/>
      <c r="GW22" s="42"/>
      <c r="GX22" s="42"/>
      <c r="GY22" s="42"/>
      <c r="GZ22" s="42"/>
      <c r="HA22" s="42"/>
      <c r="HB22" s="42"/>
      <c r="HC22" s="42"/>
      <c r="HD22" s="42"/>
      <c r="HE22" s="42"/>
      <c r="HF22" s="42"/>
      <c r="HG22" s="42"/>
      <c r="HH22" s="42"/>
      <c r="HI22" s="42"/>
      <c r="HJ22" s="42"/>
      <c r="HK22" s="42"/>
      <c r="HL22" s="42"/>
      <c r="HM22" s="42"/>
      <c r="HN22" s="42"/>
      <c r="HO22" s="42"/>
      <c r="HP22" s="42"/>
      <c r="HQ22" s="42"/>
      <c r="HR22" s="42"/>
      <c r="HS22" s="42"/>
      <c r="HT22" s="42"/>
      <c r="HU22" s="42"/>
      <c r="HV22" s="42"/>
      <c r="HW22" s="42"/>
      <c r="HX22" s="42"/>
      <c r="HY22" s="42"/>
      <c r="HZ22" s="42"/>
      <c r="IA22" s="42"/>
      <c r="IB22" s="42"/>
      <c r="IC22" s="42"/>
      <c r="ID22" s="42"/>
      <c r="IE22" s="42"/>
      <c r="IF22" s="42"/>
      <c r="IG22" s="42"/>
      <c r="IH22" s="42"/>
      <c r="II22" s="42"/>
      <c r="IJ22" s="42"/>
      <c r="IK22" s="42"/>
      <c r="IL22" s="42"/>
      <c r="IM22" s="42"/>
      <c r="IN22" s="42"/>
      <c r="IO22" s="42"/>
      <c r="IP22" s="42"/>
      <c r="IQ22" s="42"/>
      <c r="IR22" s="42"/>
      <c r="IS22" s="42"/>
      <c r="IT22" s="42"/>
      <c r="IU22" s="42"/>
      <c r="IV22" s="42"/>
      <c r="IW22" s="42"/>
    </row>
    <row r="23" customFormat="false" ht="13.5" hidden="false" customHeight="true" outlineLevel="0" collapsed="false">
      <c r="A23" s="42"/>
      <c r="B23" s="42"/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42"/>
      <c r="AB23" s="42"/>
      <c r="AC23" s="42"/>
      <c r="AD23" s="42"/>
      <c r="AE23" s="42"/>
      <c r="AF23" s="42"/>
      <c r="AG23" s="42"/>
      <c r="AH23" s="42"/>
      <c r="AI23" s="42"/>
      <c r="AJ23" s="42"/>
      <c r="AK23" s="42"/>
      <c r="AL23" s="42"/>
      <c r="AM23" s="42"/>
      <c r="AN23" s="42"/>
      <c r="AO23" s="42"/>
      <c r="AP23" s="42"/>
      <c r="AQ23" s="42"/>
      <c r="AR23" s="42"/>
      <c r="AS23" s="42"/>
      <c r="AT23" s="42"/>
      <c r="AU23" s="42"/>
      <c r="AV23" s="42"/>
      <c r="AW23" s="42"/>
      <c r="AX23" s="42"/>
      <c r="AY23" s="42"/>
      <c r="AZ23" s="42"/>
      <c r="BA23" s="42"/>
      <c r="BB23" s="42"/>
      <c r="BC23" s="42"/>
      <c r="BD23" s="42"/>
      <c r="BE23" s="42"/>
      <c r="BF23" s="42"/>
      <c r="BG23" s="42"/>
      <c r="BH23" s="42"/>
      <c r="BI23" s="42"/>
      <c r="BJ23" s="42"/>
      <c r="BK23" s="42"/>
      <c r="BL23" s="42"/>
      <c r="BM23" s="42"/>
      <c r="BN23" s="42"/>
      <c r="BO23" s="42"/>
      <c r="BP23" s="42"/>
      <c r="BQ23" s="42"/>
      <c r="BR23" s="42"/>
      <c r="BS23" s="42"/>
      <c r="BT23" s="42"/>
      <c r="BU23" s="42"/>
      <c r="BV23" s="42"/>
      <c r="BW23" s="42"/>
      <c r="BX23" s="42"/>
      <c r="BY23" s="42"/>
      <c r="BZ23" s="42"/>
      <c r="CA23" s="42"/>
      <c r="CB23" s="42"/>
      <c r="CC23" s="42"/>
      <c r="CD23" s="42"/>
      <c r="CE23" s="42"/>
      <c r="CF23" s="42"/>
      <c r="CG23" s="42"/>
      <c r="CH23" s="42"/>
      <c r="CI23" s="42"/>
      <c r="CJ23" s="42"/>
      <c r="CK23" s="42"/>
      <c r="CL23" s="42"/>
      <c r="CM23" s="42"/>
      <c r="CN23" s="42"/>
      <c r="CO23" s="42"/>
      <c r="CP23" s="42"/>
      <c r="CQ23" s="42"/>
      <c r="CR23" s="42"/>
      <c r="CS23" s="42"/>
      <c r="CT23" s="42"/>
      <c r="CU23" s="42"/>
      <c r="CV23" s="42"/>
      <c r="CW23" s="42"/>
      <c r="CX23" s="42"/>
      <c r="CY23" s="42"/>
      <c r="CZ23" s="42"/>
      <c r="DA23" s="42"/>
      <c r="DB23" s="42"/>
      <c r="DC23" s="42"/>
      <c r="DD23" s="42"/>
      <c r="DE23" s="42"/>
      <c r="DF23" s="42"/>
      <c r="DG23" s="42"/>
      <c r="DH23" s="42"/>
      <c r="DI23" s="42"/>
      <c r="DJ23" s="42"/>
      <c r="DK23" s="42"/>
      <c r="DL23" s="42"/>
      <c r="DM23" s="42"/>
      <c r="DN23" s="42"/>
      <c r="DO23" s="42"/>
      <c r="DP23" s="42"/>
      <c r="DQ23" s="42"/>
      <c r="DR23" s="42"/>
      <c r="DS23" s="42"/>
      <c r="DT23" s="42"/>
      <c r="DU23" s="42"/>
      <c r="DV23" s="42"/>
      <c r="DW23" s="42"/>
      <c r="DX23" s="42"/>
      <c r="DY23" s="42"/>
      <c r="DZ23" s="42"/>
      <c r="EA23" s="42"/>
      <c r="EB23" s="42"/>
      <c r="EC23" s="42"/>
      <c r="ED23" s="42"/>
      <c r="EE23" s="42"/>
      <c r="EF23" s="42"/>
      <c r="EG23" s="42"/>
      <c r="EH23" s="42"/>
      <c r="EI23" s="42"/>
      <c r="EJ23" s="42"/>
      <c r="EK23" s="42"/>
      <c r="EL23" s="42"/>
      <c r="EM23" s="42"/>
      <c r="EN23" s="42"/>
      <c r="EO23" s="42"/>
      <c r="EP23" s="42"/>
      <c r="EQ23" s="42"/>
      <c r="ER23" s="42"/>
      <c r="ES23" s="42"/>
      <c r="ET23" s="42"/>
      <c r="EU23" s="42"/>
      <c r="EV23" s="42"/>
      <c r="EW23" s="42"/>
      <c r="EX23" s="42"/>
      <c r="EY23" s="42"/>
      <c r="EZ23" s="42"/>
      <c r="FA23" s="42"/>
      <c r="FB23" s="42"/>
      <c r="FC23" s="42"/>
      <c r="FD23" s="42"/>
      <c r="FE23" s="42"/>
      <c r="FF23" s="42"/>
      <c r="FG23" s="42"/>
      <c r="FH23" s="42"/>
      <c r="FI23" s="42"/>
      <c r="FJ23" s="42"/>
      <c r="FK23" s="42"/>
      <c r="FL23" s="42"/>
      <c r="FM23" s="42"/>
      <c r="FN23" s="42"/>
      <c r="FO23" s="42"/>
      <c r="FP23" s="42"/>
      <c r="FQ23" s="42"/>
      <c r="FR23" s="42"/>
      <c r="FS23" s="42"/>
      <c r="FT23" s="42"/>
      <c r="FU23" s="42"/>
      <c r="FV23" s="42"/>
      <c r="FW23" s="42"/>
      <c r="FX23" s="42"/>
      <c r="FY23" s="42"/>
      <c r="FZ23" s="42"/>
      <c r="GA23" s="42"/>
      <c r="GB23" s="42"/>
      <c r="GC23" s="42"/>
      <c r="GD23" s="42"/>
      <c r="GE23" s="42"/>
      <c r="GF23" s="42"/>
      <c r="GG23" s="42"/>
      <c r="GH23" s="42"/>
      <c r="GI23" s="42"/>
      <c r="GJ23" s="42"/>
      <c r="GK23" s="42"/>
      <c r="GL23" s="42"/>
      <c r="GM23" s="42"/>
      <c r="GN23" s="42"/>
      <c r="GO23" s="42"/>
      <c r="GP23" s="42"/>
      <c r="GQ23" s="42"/>
      <c r="GR23" s="42"/>
      <c r="GS23" s="42"/>
      <c r="GT23" s="42"/>
      <c r="GU23" s="42"/>
      <c r="GV23" s="42"/>
      <c r="GW23" s="42"/>
      <c r="GX23" s="42"/>
      <c r="GY23" s="42"/>
      <c r="GZ23" s="42"/>
      <c r="HA23" s="42"/>
      <c r="HB23" s="42"/>
      <c r="HC23" s="42"/>
      <c r="HD23" s="42"/>
      <c r="HE23" s="42"/>
      <c r="HF23" s="42"/>
      <c r="HG23" s="42"/>
      <c r="HH23" s="42"/>
      <c r="HI23" s="42"/>
      <c r="HJ23" s="42"/>
      <c r="HK23" s="42"/>
      <c r="HL23" s="42"/>
      <c r="HM23" s="42"/>
      <c r="HN23" s="42"/>
      <c r="HO23" s="42"/>
      <c r="HP23" s="42"/>
      <c r="HQ23" s="42"/>
      <c r="HR23" s="42"/>
      <c r="HS23" s="42"/>
      <c r="HT23" s="42"/>
      <c r="HU23" s="42"/>
      <c r="HV23" s="42"/>
      <c r="HW23" s="42"/>
      <c r="HX23" s="42"/>
      <c r="HY23" s="42"/>
      <c r="HZ23" s="42"/>
      <c r="IA23" s="42"/>
      <c r="IB23" s="42"/>
      <c r="IC23" s="42"/>
      <c r="ID23" s="42"/>
      <c r="IE23" s="42"/>
      <c r="IF23" s="42"/>
      <c r="IG23" s="42"/>
      <c r="IH23" s="42"/>
      <c r="II23" s="42"/>
      <c r="IJ23" s="42"/>
      <c r="IK23" s="42"/>
      <c r="IL23" s="42"/>
      <c r="IM23" s="42"/>
      <c r="IN23" s="42"/>
      <c r="IO23" s="42"/>
      <c r="IP23" s="42"/>
      <c r="IQ23" s="42"/>
      <c r="IR23" s="42"/>
      <c r="IS23" s="42"/>
      <c r="IT23" s="42"/>
      <c r="IU23" s="42"/>
      <c r="IV23" s="42"/>
      <c r="IW23" s="42"/>
    </row>
    <row r="24" customFormat="false" ht="13.5" hidden="false" customHeight="true" outlineLevel="0" collapsed="false">
      <c r="A24" s="42"/>
      <c r="B24" s="42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42"/>
      <c r="AB24" s="42"/>
      <c r="AC24" s="42"/>
      <c r="AD24" s="42"/>
      <c r="AE24" s="42"/>
      <c r="AF24" s="42"/>
      <c r="AG24" s="42"/>
      <c r="AH24" s="42"/>
      <c r="AI24" s="42"/>
      <c r="AJ24" s="42"/>
      <c r="AK24" s="42"/>
      <c r="AL24" s="42"/>
      <c r="AM24" s="42"/>
      <c r="AN24" s="42"/>
      <c r="AO24" s="42"/>
      <c r="AP24" s="42"/>
      <c r="AQ24" s="42"/>
      <c r="AR24" s="42"/>
      <c r="AS24" s="42"/>
      <c r="AT24" s="42"/>
      <c r="AU24" s="42"/>
      <c r="AV24" s="42"/>
      <c r="AW24" s="42"/>
      <c r="AX24" s="42"/>
      <c r="AY24" s="42"/>
      <c r="AZ24" s="42"/>
      <c r="BA24" s="42"/>
      <c r="BB24" s="42"/>
      <c r="BC24" s="42"/>
      <c r="BD24" s="42"/>
      <c r="BE24" s="42"/>
      <c r="BF24" s="42"/>
      <c r="BG24" s="42"/>
      <c r="BH24" s="42"/>
      <c r="BI24" s="42"/>
      <c r="BJ24" s="42"/>
      <c r="BK24" s="42"/>
      <c r="BL24" s="42"/>
      <c r="BM24" s="42"/>
      <c r="BN24" s="42"/>
      <c r="BO24" s="42"/>
      <c r="BP24" s="42"/>
      <c r="BQ24" s="42"/>
      <c r="BR24" s="42"/>
      <c r="BS24" s="42"/>
      <c r="BT24" s="42"/>
      <c r="BU24" s="42"/>
      <c r="BV24" s="42"/>
      <c r="BW24" s="42"/>
      <c r="BX24" s="42"/>
      <c r="BY24" s="42"/>
      <c r="BZ24" s="42"/>
      <c r="CA24" s="42"/>
      <c r="CB24" s="42"/>
      <c r="CC24" s="42"/>
      <c r="CD24" s="42"/>
      <c r="CE24" s="42"/>
      <c r="CF24" s="42"/>
      <c r="CG24" s="42"/>
      <c r="CH24" s="42"/>
      <c r="CI24" s="42"/>
      <c r="CJ24" s="42"/>
      <c r="CK24" s="42"/>
      <c r="CL24" s="42"/>
      <c r="CM24" s="42"/>
      <c r="CN24" s="42"/>
      <c r="CO24" s="42"/>
      <c r="CP24" s="42"/>
      <c r="CQ24" s="42"/>
      <c r="CR24" s="42"/>
      <c r="CS24" s="42"/>
      <c r="CT24" s="42"/>
      <c r="CU24" s="42"/>
      <c r="CV24" s="42"/>
      <c r="CW24" s="42"/>
      <c r="CX24" s="42"/>
      <c r="CY24" s="42"/>
      <c r="CZ24" s="42"/>
      <c r="DA24" s="42"/>
      <c r="DB24" s="42"/>
      <c r="DC24" s="42"/>
      <c r="DD24" s="42"/>
      <c r="DE24" s="42"/>
      <c r="DF24" s="42"/>
      <c r="DG24" s="42"/>
      <c r="DH24" s="42"/>
      <c r="DI24" s="42"/>
      <c r="DJ24" s="42"/>
      <c r="DK24" s="42"/>
      <c r="DL24" s="42"/>
      <c r="DM24" s="42"/>
      <c r="DN24" s="42"/>
      <c r="DO24" s="42"/>
      <c r="DP24" s="42"/>
      <c r="DQ24" s="42"/>
      <c r="DR24" s="42"/>
      <c r="DS24" s="42"/>
      <c r="DT24" s="42"/>
      <c r="DU24" s="42"/>
      <c r="DV24" s="42"/>
      <c r="DW24" s="42"/>
      <c r="DX24" s="42"/>
      <c r="DY24" s="42"/>
      <c r="DZ24" s="42"/>
      <c r="EA24" s="42"/>
      <c r="EB24" s="42"/>
      <c r="EC24" s="42"/>
      <c r="ED24" s="42"/>
      <c r="EE24" s="42"/>
      <c r="EF24" s="42"/>
      <c r="EG24" s="42"/>
      <c r="EH24" s="42"/>
      <c r="EI24" s="42"/>
      <c r="EJ24" s="42"/>
      <c r="EK24" s="42"/>
      <c r="EL24" s="42"/>
      <c r="EM24" s="42"/>
      <c r="EN24" s="42"/>
      <c r="EO24" s="42"/>
      <c r="EP24" s="42"/>
      <c r="EQ24" s="42"/>
      <c r="ER24" s="42"/>
      <c r="ES24" s="42"/>
      <c r="ET24" s="42"/>
      <c r="EU24" s="42"/>
      <c r="EV24" s="42"/>
      <c r="EW24" s="42"/>
      <c r="EX24" s="42"/>
      <c r="EY24" s="42"/>
      <c r="EZ24" s="42"/>
      <c r="FA24" s="42"/>
      <c r="FB24" s="42"/>
      <c r="FC24" s="42"/>
      <c r="FD24" s="42"/>
      <c r="FE24" s="42"/>
      <c r="FF24" s="42"/>
      <c r="FG24" s="42"/>
      <c r="FH24" s="42"/>
      <c r="FI24" s="42"/>
      <c r="FJ24" s="42"/>
      <c r="FK24" s="42"/>
      <c r="FL24" s="42"/>
      <c r="FM24" s="42"/>
      <c r="FN24" s="42"/>
      <c r="FO24" s="42"/>
      <c r="FP24" s="42"/>
      <c r="FQ24" s="42"/>
      <c r="FR24" s="42"/>
      <c r="FS24" s="42"/>
      <c r="FT24" s="42"/>
      <c r="FU24" s="42"/>
      <c r="FV24" s="42"/>
      <c r="FW24" s="42"/>
      <c r="FX24" s="42"/>
      <c r="FY24" s="42"/>
      <c r="FZ24" s="42"/>
      <c r="GA24" s="42"/>
      <c r="GB24" s="42"/>
      <c r="GC24" s="42"/>
      <c r="GD24" s="42"/>
      <c r="GE24" s="42"/>
      <c r="GF24" s="42"/>
      <c r="GG24" s="42"/>
      <c r="GH24" s="42"/>
      <c r="GI24" s="42"/>
      <c r="GJ24" s="42"/>
      <c r="GK24" s="42"/>
      <c r="GL24" s="42"/>
      <c r="GM24" s="42"/>
      <c r="GN24" s="42"/>
      <c r="GO24" s="42"/>
      <c r="GP24" s="42"/>
      <c r="GQ24" s="42"/>
      <c r="GR24" s="42"/>
      <c r="GS24" s="42"/>
      <c r="GT24" s="42"/>
      <c r="GU24" s="42"/>
      <c r="GV24" s="42"/>
      <c r="GW24" s="42"/>
      <c r="GX24" s="42"/>
      <c r="GY24" s="42"/>
      <c r="GZ24" s="42"/>
      <c r="HA24" s="42"/>
      <c r="HB24" s="42"/>
      <c r="HC24" s="42"/>
      <c r="HD24" s="42"/>
      <c r="HE24" s="42"/>
      <c r="HF24" s="42"/>
      <c r="HG24" s="42"/>
      <c r="HH24" s="42"/>
      <c r="HI24" s="42"/>
      <c r="HJ24" s="42"/>
      <c r="HK24" s="42"/>
      <c r="HL24" s="42"/>
      <c r="HM24" s="42"/>
      <c r="HN24" s="42"/>
      <c r="HO24" s="42"/>
      <c r="HP24" s="42"/>
      <c r="HQ24" s="42"/>
      <c r="HR24" s="42"/>
      <c r="HS24" s="42"/>
      <c r="HT24" s="42"/>
      <c r="HU24" s="42"/>
      <c r="HV24" s="42"/>
      <c r="HW24" s="42"/>
      <c r="HX24" s="42"/>
      <c r="HY24" s="42"/>
      <c r="HZ24" s="42"/>
      <c r="IA24" s="42"/>
      <c r="IB24" s="42"/>
      <c r="IC24" s="42"/>
      <c r="ID24" s="42"/>
      <c r="IE24" s="42"/>
      <c r="IF24" s="42"/>
      <c r="IG24" s="42"/>
      <c r="IH24" s="42"/>
      <c r="II24" s="42"/>
      <c r="IJ24" s="42"/>
      <c r="IK24" s="42"/>
      <c r="IL24" s="42"/>
      <c r="IM24" s="42"/>
      <c r="IN24" s="42"/>
      <c r="IO24" s="42"/>
      <c r="IP24" s="42"/>
      <c r="IQ24" s="42"/>
      <c r="IR24" s="42"/>
      <c r="IS24" s="42"/>
      <c r="IT24" s="42"/>
      <c r="IU24" s="42"/>
      <c r="IV24" s="42"/>
      <c r="IW24" s="42"/>
    </row>
    <row r="25" customFormat="false" ht="13.5" hidden="false" customHeight="true" outlineLevel="0" collapsed="false">
      <c r="A25" s="42"/>
      <c r="B25" s="42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  <c r="BF25" s="42"/>
      <c r="BG25" s="42"/>
      <c r="BH25" s="42"/>
      <c r="BI25" s="42"/>
      <c r="BJ25" s="42"/>
      <c r="BK25" s="42"/>
      <c r="BL25" s="42"/>
      <c r="BM25" s="42"/>
      <c r="BN25" s="42"/>
      <c r="BO25" s="42"/>
      <c r="BP25" s="42"/>
      <c r="BQ25" s="42"/>
      <c r="BR25" s="42"/>
      <c r="BS25" s="42"/>
      <c r="BT25" s="42"/>
      <c r="BU25" s="42"/>
      <c r="BV25" s="42"/>
      <c r="BW25" s="42"/>
      <c r="BX25" s="42"/>
      <c r="BY25" s="42"/>
      <c r="BZ25" s="42"/>
      <c r="CA25" s="42"/>
      <c r="CB25" s="42"/>
      <c r="CC25" s="42"/>
      <c r="CD25" s="42"/>
      <c r="CE25" s="42"/>
      <c r="CF25" s="42"/>
      <c r="CG25" s="42"/>
      <c r="CH25" s="42"/>
      <c r="CI25" s="42"/>
      <c r="CJ25" s="42"/>
      <c r="CK25" s="42"/>
      <c r="CL25" s="42"/>
      <c r="CM25" s="42"/>
      <c r="CN25" s="42"/>
      <c r="CO25" s="42"/>
      <c r="CP25" s="42"/>
      <c r="CQ25" s="42"/>
      <c r="CR25" s="42"/>
      <c r="CS25" s="42"/>
      <c r="CT25" s="42"/>
      <c r="CU25" s="42"/>
      <c r="CV25" s="42"/>
      <c r="CW25" s="42"/>
      <c r="CX25" s="42"/>
      <c r="CY25" s="42"/>
      <c r="CZ25" s="42"/>
      <c r="DA25" s="42"/>
      <c r="DB25" s="42"/>
      <c r="DC25" s="42"/>
      <c r="DD25" s="42"/>
      <c r="DE25" s="42"/>
      <c r="DF25" s="42"/>
      <c r="DG25" s="42"/>
      <c r="DH25" s="42"/>
      <c r="DI25" s="42"/>
      <c r="DJ25" s="42"/>
      <c r="DK25" s="42"/>
      <c r="DL25" s="42"/>
      <c r="DM25" s="42"/>
      <c r="DN25" s="42"/>
      <c r="DO25" s="42"/>
      <c r="DP25" s="42"/>
      <c r="DQ25" s="42"/>
      <c r="DR25" s="42"/>
      <c r="DS25" s="42"/>
      <c r="DT25" s="42"/>
      <c r="DU25" s="42"/>
      <c r="DV25" s="42"/>
      <c r="DW25" s="42"/>
      <c r="DX25" s="42"/>
      <c r="DY25" s="42"/>
      <c r="DZ25" s="42"/>
      <c r="EA25" s="42"/>
      <c r="EB25" s="42"/>
      <c r="EC25" s="42"/>
      <c r="ED25" s="42"/>
      <c r="EE25" s="42"/>
      <c r="EF25" s="42"/>
      <c r="EG25" s="42"/>
      <c r="EH25" s="42"/>
      <c r="EI25" s="42"/>
      <c r="EJ25" s="42"/>
      <c r="EK25" s="42"/>
      <c r="EL25" s="42"/>
      <c r="EM25" s="42"/>
      <c r="EN25" s="42"/>
      <c r="EO25" s="42"/>
      <c r="EP25" s="42"/>
      <c r="EQ25" s="42"/>
      <c r="ER25" s="42"/>
      <c r="ES25" s="42"/>
      <c r="ET25" s="42"/>
      <c r="EU25" s="42"/>
      <c r="EV25" s="42"/>
      <c r="EW25" s="42"/>
      <c r="EX25" s="42"/>
      <c r="EY25" s="42"/>
      <c r="EZ25" s="42"/>
      <c r="FA25" s="42"/>
      <c r="FB25" s="42"/>
      <c r="FC25" s="42"/>
      <c r="FD25" s="42"/>
      <c r="FE25" s="42"/>
      <c r="FF25" s="42"/>
      <c r="FG25" s="42"/>
      <c r="FH25" s="42"/>
      <c r="FI25" s="42"/>
      <c r="FJ25" s="42"/>
      <c r="FK25" s="42"/>
      <c r="FL25" s="42"/>
      <c r="FM25" s="42"/>
      <c r="FN25" s="42"/>
      <c r="FO25" s="42"/>
      <c r="FP25" s="42"/>
      <c r="FQ25" s="42"/>
      <c r="FR25" s="42"/>
      <c r="FS25" s="42"/>
      <c r="FT25" s="42"/>
      <c r="FU25" s="42"/>
      <c r="FV25" s="42"/>
      <c r="FW25" s="42"/>
      <c r="FX25" s="42"/>
      <c r="FY25" s="42"/>
      <c r="FZ25" s="42"/>
      <c r="GA25" s="42"/>
      <c r="GB25" s="42"/>
      <c r="GC25" s="42"/>
      <c r="GD25" s="42"/>
      <c r="GE25" s="42"/>
      <c r="GF25" s="42"/>
      <c r="GG25" s="42"/>
      <c r="GH25" s="42"/>
      <c r="GI25" s="42"/>
      <c r="GJ25" s="42"/>
      <c r="GK25" s="42"/>
      <c r="GL25" s="42"/>
      <c r="GM25" s="42"/>
      <c r="GN25" s="42"/>
      <c r="GO25" s="42"/>
      <c r="GP25" s="42"/>
      <c r="GQ25" s="42"/>
      <c r="GR25" s="42"/>
      <c r="GS25" s="42"/>
      <c r="GT25" s="42"/>
      <c r="GU25" s="42"/>
      <c r="GV25" s="42"/>
      <c r="GW25" s="42"/>
      <c r="GX25" s="42"/>
      <c r="GY25" s="42"/>
      <c r="GZ25" s="42"/>
      <c r="HA25" s="42"/>
      <c r="HB25" s="42"/>
      <c r="HC25" s="42"/>
      <c r="HD25" s="42"/>
      <c r="HE25" s="42"/>
      <c r="HF25" s="42"/>
      <c r="HG25" s="42"/>
      <c r="HH25" s="42"/>
      <c r="HI25" s="42"/>
      <c r="HJ25" s="42"/>
      <c r="HK25" s="42"/>
      <c r="HL25" s="42"/>
      <c r="HM25" s="42"/>
      <c r="HN25" s="42"/>
      <c r="HO25" s="42"/>
      <c r="HP25" s="42"/>
      <c r="HQ25" s="42"/>
      <c r="HR25" s="42"/>
      <c r="HS25" s="42"/>
      <c r="HT25" s="42"/>
      <c r="HU25" s="42"/>
      <c r="HV25" s="42"/>
      <c r="HW25" s="42"/>
      <c r="HX25" s="42"/>
      <c r="HY25" s="42"/>
      <c r="HZ25" s="42"/>
      <c r="IA25" s="42"/>
      <c r="IB25" s="42"/>
      <c r="IC25" s="42"/>
      <c r="ID25" s="42"/>
      <c r="IE25" s="42"/>
      <c r="IF25" s="42"/>
      <c r="IG25" s="42"/>
      <c r="IH25" s="42"/>
      <c r="II25" s="42"/>
      <c r="IJ25" s="42"/>
      <c r="IK25" s="42"/>
      <c r="IL25" s="42"/>
      <c r="IM25" s="42"/>
      <c r="IN25" s="42"/>
      <c r="IO25" s="42"/>
      <c r="IP25" s="42"/>
      <c r="IQ25" s="42"/>
      <c r="IR25" s="42"/>
      <c r="IS25" s="42"/>
      <c r="IT25" s="42"/>
      <c r="IU25" s="42"/>
      <c r="IV25" s="42"/>
      <c r="IW25" s="42"/>
    </row>
    <row r="26" customFormat="false" ht="12" hidden="false" customHeight="true" outlineLevel="0" collapsed="false">
      <c r="A26" s="43" t="s">
        <v>41</v>
      </c>
      <c r="B26" s="42"/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2"/>
      <c r="AL26" s="42"/>
      <c r="AM26" s="42"/>
      <c r="AN26" s="42"/>
      <c r="AO26" s="42"/>
      <c r="AP26" s="42"/>
      <c r="AQ26" s="42"/>
      <c r="AR26" s="42"/>
      <c r="AS26" s="42"/>
      <c r="AT26" s="42"/>
      <c r="AU26" s="42"/>
      <c r="AV26" s="42"/>
      <c r="AW26" s="42"/>
      <c r="AX26" s="42"/>
      <c r="AY26" s="42"/>
      <c r="AZ26" s="42"/>
      <c r="BA26" s="42"/>
      <c r="BB26" s="42"/>
      <c r="BC26" s="42"/>
      <c r="BD26" s="42"/>
      <c r="BE26" s="42"/>
      <c r="BF26" s="42"/>
      <c r="BG26" s="42"/>
      <c r="BH26" s="42"/>
      <c r="BI26" s="42"/>
      <c r="BJ26" s="42"/>
      <c r="BK26" s="42"/>
      <c r="BL26" s="42"/>
      <c r="BM26" s="42"/>
      <c r="BN26" s="42"/>
      <c r="BO26" s="42"/>
      <c r="BP26" s="42"/>
      <c r="BQ26" s="42"/>
      <c r="BR26" s="42"/>
      <c r="BS26" s="42"/>
      <c r="BT26" s="42"/>
      <c r="BU26" s="42"/>
      <c r="BV26" s="42"/>
      <c r="BW26" s="42"/>
      <c r="BX26" s="42"/>
      <c r="BY26" s="42"/>
      <c r="BZ26" s="42"/>
      <c r="CA26" s="42"/>
      <c r="CB26" s="42"/>
      <c r="CC26" s="42"/>
      <c r="CD26" s="42"/>
      <c r="CE26" s="42"/>
      <c r="CF26" s="42"/>
      <c r="CG26" s="42"/>
      <c r="CH26" s="42"/>
      <c r="CI26" s="42"/>
      <c r="CJ26" s="42"/>
      <c r="CK26" s="42"/>
      <c r="CL26" s="42"/>
      <c r="CM26" s="42"/>
      <c r="CN26" s="42"/>
      <c r="CO26" s="42"/>
      <c r="CP26" s="42"/>
      <c r="CQ26" s="42"/>
      <c r="CR26" s="42"/>
      <c r="CS26" s="42"/>
      <c r="CT26" s="42"/>
      <c r="CU26" s="42"/>
      <c r="CV26" s="42"/>
      <c r="CW26" s="42"/>
      <c r="CX26" s="42"/>
      <c r="CY26" s="42"/>
      <c r="CZ26" s="42"/>
      <c r="DA26" s="42"/>
      <c r="DB26" s="42"/>
      <c r="DC26" s="42"/>
      <c r="DD26" s="42"/>
      <c r="DE26" s="42"/>
      <c r="DF26" s="42"/>
      <c r="DG26" s="42"/>
      <c r="DH26" s="42"/>
      <c r="DI26" s="42"/>
      <c r="DJ26" s="42"/>
      <c r="DK26" s="42"/>
      <c r="DL26" s="42"/>
      <c r="DM26" s="42"/>
      <c r="DN26" s="42"/>
      <c r="DO26" s="42"/>
      <c r="DP26" s="42"/>
      <c r="DQ26" s="42"/>
      <c r="DR26" s="42"/>
      <c r="DS26" s="42"/>
      <c r="DT26" s="42"/>
      <c r="DU26" s="42"/>
      <c r="DV26" s="42"/>
      <c r="DW26" s="42"/>
      <c r="DX26" s="42"/>
      <c r="DY26" s="42"/>
      <c r="DZ26" s="42"/>
      <c r="EA26" s="42"/>
      <c r="EB26" s="42"/>
      <c r="EC26" s="42"/>
      <c r="ED26" s="42"/>
      <c r="EE26" s="42"/>
      <c r="EF26" s="42"/>
      <c r="EG26" s="42"/>
      <c r="EH26" s="42"/>
      <c r="EI26" s="42"/>
      <c r="EJ26" s="42"/>
      <c r="EK26" s="42"/>
      <c r="EL26" s="42"/>
      <c r="EM26" s="42"/>
      <c r="EN26" s="42"/>
      <c r="EO26" s="42"/>
      <c r="EP26" s="42"/>
      <c r="EQ26" s="42"/>
      <c r="ER26" s="42"/>
      <c r="ES26" s="42"/>
      <c r="ET26" s="42"/>
      <c r="EU26" s="42"/>
      <c r="EV26" s="42"/>
      <c r="EW26" s="42"/>
      <c r="EX26" s="42"/>
      <c r="EY26" s="42"/>
      <c r="EZ26" s="42"/>
      <c r="FA26" s="42"/>
      <c r="FB26" s="42"/>
      <c r="FC26" s="42"/>
      <c r="FD26" s="42"/>
      <c r="FE26" s="42"/>
      <c r="FF26" s="42"/>
      <c r="FG26" s="42"/>
      <c r="FH26" s="42"/>
      <c r="FI26" s="42"/>
      <c r="FJ26" s="42"/>
      <c r="FK26" s="42"/>
      <c r="FL26" s="42"/>
      <c r="FM26" s="42"/>
      <c r="FN26" s="42"/>
      <c r="FO26" s="42"/>
      <c r="FP26" s="42"/>
      <c r="FQ26" s="42"/>
      <c r="FR26" s="42"/>
      <c r="FS26" s="42"/>
      <c r="FT26" s="42"/>
      <c r="FU26" s="42"/>
      <c r="FV26" s="42"/>
      <c r="FW26" s="42"/>
      <c r="FX26" s="42"/>
      <c r="FY26" s="42"/>
      <c r="FZ26" s="42"/>
      <c r="GA26" s="42"/>
      <c r="GB26" s="42"/>
      <c r="GC26" s="42"/>
      <c r="GD26" s="42"/>
      <c r="GE26" s="42"/>
      <c r="GF26" s="42"/>
      <c r="GG26" s="42"/>
      <c r="GH26" s="42"/>
      <c r="GI26" s="42"/>
      <c r="GJ26" s="42"/>
      <c r="GK26" s="42"/>
      <c r="GL26" s="42"/>
      <c r="GM26" s="42"/>
      <c r="GN26" s="42"/>
      <c r="GO26" s="42"/>
      <c r="GP26" s="42"/>
      <c r="GQ26" s="42"/>
      <c r="GR26" s="42"/>
      <c r="GS26" s="42"/>
      <c r="GT26" s="42"/>
      <c r="GU26" s="42"/>
      <c r="GV26" s="42"/>
      <c r="GW26" s="42"/>
      <c r="GX26" s="42"/>
      <c r="GY26" s="42"/>
      <c r="GZ26" s="42"/>
      <c r="HA26" s="42"/>
      <c r="HB26" s="42"/>
      <c r="HC26" s="42"/>
      <c r="HD26" s="42"/>
      <c r="HE26" s="42"/>
      <c r="HF26" s="42"/>
      <c r="HG26" s="42"/>
      <c r="HH26" s="42"/>
      <c r="HI26" s="42"/>
      <c r="HJ26" s="42"/>
      <c r="HK26" s="42"/>
      <c r="HL26" s="42"/>
      <c r="HM26" s="42"/>
      <c r="HN26" s="42"/>
      <c r="HO26" s="42"/>
      <c r="HP26" s="42"/>
      <c r="HQ26" s="42"/>
      <c r="HR26" s="42"/>
      <c r="HS26" s="42"/>
      <c r="HT26" s="42"/>
      <c r="HU26" s="42"/>
      <c r="HV26" s="42"/>
      <c r="HW26" s="42"/>
      <c r="HX26" s="42"/>
      <c r="HY26" s="42"/>
      <c r="HZ26" s="42"/>
      <c r="IA26" s="42"/>
      <c r="IB26" s="42"/>
      <c r="IC26" s="42"/>
      <c r="ID26" s="42"/>
      <c r="IE26" s="42"/>
      <c r="IF26" s="42"/>
      <c r="IG26" s="42"/>
      <c r="IH26" s="42"/>
      <c r="II26" s="42"/>
      <c r="IJ26" s="42"/>
      <c r="IK26" s="42"/>
      <c r="IL26" s="42"/>
      <c r="IM26" s="42"/>
      <c r="IN26" s="42"/>
      <c r="IO26" s="42"/>
      <c r="IP26" s="42"/>
      <c r="IQ26" s="42"/>
      <c r="IR26" s="42"/>
      <c r="IS26" s="42"/>
      <c r="IT26" s="42"/>
      <c r="IU26" s="42"/>
      <c r="IV26" s="42"/>
      <c r="IW26" s="42"/>
    </row>
    <row r="27" customFormat="false" ht="11.25" hidden="false" customHeight="true" outlineLevel="0" collapsed="false">
      <c r="A27" s="45" t="s">
        <v>33</v>
      </c>
      <c r="B27" s="42"/>
      <c r="C27" s="46" t="n">
        <v>0</v>
      </c>
      <c r="D27" s="46" t="n">
        <v>0</v>
      </c>
      <c r="E27" s="46" t="n">
        <v>0</v>
      </c>
      <c r="F27" s="46" t="n">
        <v>0</v>
      </c>
      <c r="G27" s="46" t="n">
        <v>0</v>
      </c>
      <c r="H27" s="46" t="n">
        <v>0</v>
      </c>
      <c r="I27" s="46" t="n">
        <v>0</v>
      </c>
      <c r="J27" s="46" t="n">
        <v>0</v>
      </c>
      <c r="K27" s="46" t="n">
        <v>0</v>
      </c>
      <c r="L27" s="46" t="n">
        <v>0</v>
      </c>
      <c r="M27" s="46" t="n">
        <v>0</v>
      </c>
      <c r="N27" s="46" t="n">
        <v>0</v>
      </c>
      <c r="O27" s="46" t="n">
        <v>0</v>
      </c>
      <c r="P27" s="46" t="n">
        <v>0</v>
      </c>
      <c r="Q27" s="46" t="n">
        <v>0</v>
      </c>
      <c r="R27" s="46" t="n">
        <v>0</v>
      </c>
      <c r="S27" s="46" t="n">
        <v>0</v>
      </c>
      <c r="T27" s="46" t="n">
        <v>0</v>
      </c>
      <c r="U27" s="46" t="n">
        <v>0</v>
      </c>
      <c r="V27" s="46" t="n">
        <v>0</v>
      </c>
      <c r="W27" s="46" t="n">
        <v>0</v>
      </c>
      <c r="X27" s="46" t="n">
        <v>0</v>
      </c>
      <c r="Y27" s="46" t="n">
        <v>0</v>
      </c>
      <c r="Z27" s="46" t="n">
        <v>0</v>
      </c>
      <c r="AA27" s="42" t="n">
        <v>0</v>
      </c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2"/>
      <c r="AS27" s="42"/>
      <c r="AT27" s="42"/>
      <c r="AU27" s="42"/>
      <c r="AV27" s="42"/>
      <c r="AW27" s="42"/>
      <c r="AX27" s="42"/>
      <c r="AY27" s="42"/>
      <c r="AZ27" s="42"/>
      <c r="BA27" s="42"/>
      <c r="BB27" s="42"/>
      <c r="BC27" s="42"/>
      <c r="BD27" s="42"/>
      <c r="BE27" s="42"/>
      <c r="BF27" s="42"/>
      <c r="BG27" s="42"/>
      <c r="BH27" s="42"/>
      <c r="BI27" s="42"/>
      <c r="BJ27" s="42"/>
      <c r="BK27" s="42"/>
      <c r="BL27" s="42"/>
      <c r="BM27" s="42"/>
      <c r="BN27" s="42"/>
      <c r="BO27" s="42"/>
      <c r="BP27" s="42"/>
      <c r="BQ27" s="42"/>
      <c r="BR27" s="42"/>
      <c r="BS27" s="42"/>
      <c r="BT27" s="42"/>
      <c r="BU27" s="42"/>
      <c r="BV27" s="42"/>
      <c r="BW27" s="42"/>
      <c r="BX27" s="42"/>
      <c r="BY27" s="42"/>
      <c r="BZ27" s="42"/>
      <c r="CA27" s="42"/>
      <c r="CB27" s="42"/>
      <c r="CC27" s="42"/>
      <c r="CD27" s="42"/>
      <c r="CE27" s="42"/>
      <c r="CF27" s="42"/>
      <c r="CG27" s="42"/>
      <c r="CH27" s="42"/>
      <c r="CI27" s="42"/>
      <c r="CJ27" s="42"/>
      <c r="CK27" s="42"/>
      <c r="CL27" s="42"/>
      <c r="CM27" s="42"/>
      <c r="CN27" s="42"/>
      <c r="CO27" s="42"/>
      <c r="CP27" s="42"/>
      <c r="CQ27" s="42"/>
      <c r="CR27" s="42"/>
      <c r="CS27" s="42"/>
      <c r="CT27" s="42"/>
      <c r="CU27" s="42"/>
      <c r="CV27" s="42"/>
      <c r="CW27" s="42"/>
      <c r="CX27" s="42"/>
      <c r="CY27" s="42"/>
      <c r="CZ27" s="42"/>
      <c r="DA27" s="42"/>
      <c r="DB27" s="42"/>
      <c r="DC27" s="42"/>
      <c r="DD27" s="42"/>
      <c r="DE27" s="42"/>
      <c r="DF27" s="42"/>
      <c r="DG27" s="42"/>
      <c r="DH27" s="42"/>
      <c r="DI27" s="42"/>
      <c r="DJ27" s="42"/>
      <c r="DK27" s="42"/>
      <c r="DL27" s="42"/>
      <c r="DM27" s="42"/>
      <c r="DN27" s="42"/>
      <c r="DO27" s="42"/>
      <c r="DP27" s="42"/>
      <c r="DQ27" s="42"/>
      <c r="DR27" s="42"/>
      <c r="DS27" s="42"/>
      <c r="DT27" s="42"/>
      <c r="DU27" s="42"/>
      <c r="DV27" s="42"/>
      <c r="DW27" s="42"/>
      <c r="DX27" s="42"/>
      <c r="DY27" s="42"/>
      <c r="DZ27" s="42"/>
      <c r="EA27" s="42"/>
      <c r="EB27" s="42"/>
      <c r="EC27" s="42"/>
      <c r="ED27" s="42"/>
      <c r="EE27" s="42"/>
      <c r="EF27" s="42"/>
      <c r="EG27" s="42"/>
      <c r="EH27" s="42"/>
      <c r="EI27" s="42"/>
      <c r="EJ27" s="42"/>
      <c r="EK27" s="42"/>
      <c r="EL27" s="42"/>
      <c r="EM27" s="42"/>
      <c r="EN27" s="42"/>
      <c r="EO27" s="42"/>
      <c r="EP27" s="42"/>
      <c r="EQ27" s="42"/>
      <c r="ER27" s="42"/>
      <c r="ES27" s="42"/>
      <c r="ET27" s="42"/>
      <c r="EU27" s="42"/>
      <c r="EV27" s="42"/>
      <c r="EW27" s="42"/>
      <c r="EX27" s="42"/>
      <c r="EY27" s="42"/>
      <c r="EZ27" s="42"/>
      <c r="FA27" s="42"/>
      <c r="FB27" s="42"/>
      <c r="FC27" s="42"/>
      <c r="FD27" s="42"/>
      <c r="FE27" s="42"/>
      <c r="FF27" s="42"/>
      <c r="FG27" s="42"/>
      <c r="FH27" s="42"/>
      <c r="FI27" s="42"/>
      <c r="FJ27" s="42"/>
      <c r="FK27" s="42"/>
      <c r="FL27" s="42"/>
      <c r="FM27" s="42"/>
      <c r="FN27" s="42"/>
      <c r="FO27" s="42"/>
      <c r="FP27" s="42"/>
      <c r="FQ27" s="42"/>
      <c r="FR27" s="42"/>
      <c r="FS27" s="42"/>
      <c r="FT27" s="42"/>
      <c r="FU27" s="42"/>
      <c r="FV27" s="42"/>
      <c r="FW27" s="42"/>
      <c r="FX27" s="42"/>
      <c r="FY27" s="42"/>
      <c r="FZ27" s="42"/>
      <c r="GA27" s="42"/>
      <c r="GB27" s="42"/>
      <c r="GC27" s="42"/>
      <c r="GD27" s="42"/>
      <c r="GE27" s="42"/>
      <c r="GF27" s="42"/>
      <c r="GG27" s="42"/>
      <c r="GH27" s="42"/>
      <c r="GI27" s="42"/>
      <c r="GJ27" s="42"/>
      <c r="GK27" s="42"/>
      <c r="GL27" s="42"/>
      <c r="GM27" s="42"/>
      <c r="GN27" s="42"/>
      <c r="GO27" s="42"/>
      <c r="GP27" s="42"/>
      <c r="GQ27" s="42"/>
      <c r="GR27" s="42"/>
      <c r="GS27" s="42"/>
      <c r="GT27" s="42"/>
      <c r="GU27" s="42"/>
      <c r="GV27" s="42"/>
      <c r="GW27" s="42"/>
      <c r="GX27" s="42"/>
      <c r="GY27" s="42"/>
      <c r="GZ27" s="42"/>
      <c r="HA27" s="42"/>
      <c r="HB27" s="42"/>
      <c r="HC27" s="42"/>
      <c r="HD27" s="42"/>
      <c r="HE27" s="42"/>
      <c r="HF27" s="42"/>
      <c r="HG27" s="42"/>
      <c r="HH27" s="42"/>
      <c r="HI27" s="42"/>
      <c r="HJ27" s="42"/>
      <c r="HK27" s="42"/>
      <c r="HL27" s="42"/>
      <c r="HM27" s="42"/>
      <c r="HN27" s="42"/>
      <c r="HO27" s="42"/>
      <c r="HP27" s="42"/>
      <c r="HQ27" s="42"/>
      <c r="HR27" s="42"/>
      <c r="HS27" s="42"/>
      <c r="HT27" s="42"/>
      <c r="HU27" s="42"/>
      <c r="HV27" s="42"/>
      <c r="HW27" s="42"/>
      <c r="HX27" s="42"/>
      <c r="HY27" s="42"/>
      <c r="HZ27" s="42"/>
      <c r="IA27" s="42"/>
      <c r="IB27" s="42"/>
      <c r="IC27" s="42"/>
      <c r="ID27" s="42"/>
      <c r="IE27" s="42"/>
      <c r="IF27" s="42"/>
      <c r="IG27" s="42"/>
      <c r="IH27" s="42"/>
      <c r="II27" s="42"/>
      <c r="IJ27" s="42"/>
      <c r="IK27" s="42"/>
      <c r="IL27" s="42"/>
      <c r="IM27" s="42"/>
      <c r="IN27" s="42"/>
      <c r="IO27" s="42"/>
      <c r="IP27" s="42"/>
      <c r="IQ27" s="42"/>
      <c r="IR27" s="42"/>
      <c r="IS27" s="42"/>
      <c r="IT27" s="42"/>
      <c r="IU27" s="42"/>
      <c r="IV27" s="42"/>
      <c r="IW27" s="42"/>
    </row>
    <row r="28" customFormat="false" ht="11.25" hidden="false" customHeight="true" outlineLevel="0" collapsed="false">
      <c r="A28" s="45" t="s">
        <v>34</v>
      </c>
      <c r="B28" s="42"/>
      <c r="C28" s="46" t="n">
        <v>0</v>
      </c>
      <c r="D28" s="46" t="n">
        <v>0</v>
      </c>
      <c r="E28" s="46" t="n">
        <v>0</v>
      </c>
      <c r="F28" s="46" t="n">
        <v>0</v>
      </c>
      <c r="G28" s="46" t="n">
        <v>0</v>
      </c>
      <c r="H28" s="46" t="n">
        <v>0</v>
      </c>
      <c r="I28" s="46" t="n">
        <v>0</v>
      </c>
      <c r="J28" s="46" t="n">
        <v>0</v>
      </c>
      <c r="K28" s="46" t="n">
        <v>0</v>
      </c>
      <c r="L28" s="46" t="n">
        <v>0</v>
      </c>
      <c r="M28" s="46" t="n">
        <v>0</v>
      </c>
      <c r="N28" s="46" t="n">
        <v>0</v>
      </c>
      <c r="O28" s="46" t="n">
        <v>0</v>
      </c>
      <c r="P28" s="46" t="n">
        <v>0</v>
      </c>
      <c r="Q28" s="46" t="n">
        <v>0</v>
      </c>
      <c r="R28" s="46" t="n">
        <v>0</v>
      </c>
      <c r="S28" s="46" t="n">
        <v>0</v>
      </c>
      <c r="T28" s="46" t="n">
        <v>0</v>
      </c>
      <c r="U28" s="46" t="n">
        <v>0</v>
      </c>
      <c r="V28" s="46" t="n">
        <v>0</v>
      </c>
      <c r="W28" s="46" t="n">
        <v>0</v>
      </c>
      <c r="X28" s="46" t="n">
        <v>0</v>
      </c>
      <c r="Y28" s="46" t="n">
        <v>0</v>
      </c>
      <c r="Z28" s="46" t="n">
        <v>0</v>
      </c>
      <c r="AA28" s="42" t="n">
        <v>0</v>
      </c>
      <c r="AB28" s="42"/>
      <c r="AC28" s="42"/>
      <c r="AD28" s="42"/>
      <c r="AE28" s="42"/>
      <c r="AF28" s="42"/>
      <c r="AG28" s="42"/>
      <c r="AH28" s="42"/>
      <c r="AI28" s="42"/>
      <c r="AJ28" s="42"/>
      <c r="AK28" s="42"/>
      <c r="AL28" s="42"/>
      <c r="AM28" s="42"/>
      <c r="AN28" s="42"/>
      <c r="AO28" s="42"/>
      <c r="AP28" s="42"/>
      <c r="AQ28" s="42"/>
      <c r="AR28" s="42"/>
      <c r="AS28" s="42"/>
      <c r="AT28" s="42"/>
      <c r="AU28" s="42"/>
      <c r="AV28" s="42"/>
      <c r="AW28" s="42"/>
      <c r="AX28" s="42"/>
      <c r="AY28" s="42"/>
      <c r="AZ28" s="42"/>
      <c r="BA28" s="42"/>
      <c r="BB28" s="42"/>
      <c r="BC28" s="42"/>
      <c r="BD28" s="42"/>
      <c r="BE28" s="42"/>
      <c r="BF28" s="42"/>
      <c r="BG28" s="42"/>
      <c r="BH28" s="42"/>
      <c r="BI28" s="42"/>
      <c r="BJ28" s="42"/>
      <c r="BK28" s="42"/>
      <c r="BL28" s="42"/>
      <c r="BM28" s="42"/>
      <c r="BN28" s="42"/>
      <c r="BO28" s="42"/>
      <c r="BP28" s="42"/>
      <c r="BQ28" s="42"/>
      <c r="BR28" s="42"/>
      <c r="BS28" s="42"/>
      <c r="BT28" s="42"/>
      <c r="BU28" s="42"/>
      <c r="BV28" s="42"/>
      <c r="BW28" s="42"/>
      <c r="BX28" s="42"/>
      <c r="BY28" s="42"/>
      <c r="BZ28" s="42"/>
      <c r="CA28" s="42"/>
      <c r="CB28" s="42"/>
      <c r="CC28" s="42"/>
      <c r="CD28" s="42"/>
      <c r="CE28" s="42"/>
      <c r="CF28" s="42"/>
      <c r="CG28" s="42"/>
      <c r="CH28" s="42"/>
      <c r="CI28" s="42"/>
      <c r="CJ28" s="42"/>
      <c r="CK28" s="42"/>
      <c r="CL28" s="42"/>
      <c r="CM28" s="42"/>
      <c r="CN28" s="42"/>
      <c r="CO28" s="42"/>
      <c r="CP28" s="42"/>
      <c r="CQ28" s="42"/>
      <c r="CR28" s="42"/>
      <c r="CS28" s="42"/>
      <c r="CT28" s="42"/>
      <c r="CU28" s="42"/>
      <c r="CV28" s="42"/>
      <c r="CW28" s="42"/>
      <c r="CX28" s="42"/>
      <c r="CY28" s="42"/>
      <c r="CZ28" s="42"/>
      <c r="DA28" s="42"/>
      <c r="DB28" s="42"/>
      <c r="DC28" s="42"/>
      <c r="DD28" s="42"/>
      <c r="DE28" s="42"/>
      <c r="DF28" s="42"/>
      <c r="DG28" s="42"/>
      <c r="DH28" s="42"/>
      <c r="DI28" s="42"/>
      <c r="DJ28" s="42"/>
      <c r="DK28" s="42"/>
      <c r="DL28" s="42"/>
      <c r="DM28" s="42"/>
      <c r="DN28" s="42"/>
      <c r="DO28" s="42"/>
      <c r="DP28" s="42"/>
      <c r="DQ28" s="42"/>
      <c r="DR28" s="42"/>
      <c r="DS28" s="42"/>
      <c r="DT28" s="42"/>
      <c r="DU28" s="42"/>
      <c r="DV28" s="42"/>
      <c r="DW28" s="42"/>
      <c r="DX28" s="42"/>
      <c r="DY28" s="42"/>
      <c r="DZ28" s="42"/>
      <c r="EA28" s="42"/>
      <c r="EB28" s="42"/>
      <c r="EC28" s="42"/>
      <c r="ED28" s="42"/>
      <c r="EE28" s="42"/>
      <c r="EF28" s="42"/>
      <c r="EG28" s="42"/>
      <c r="EH28" s="42"/>
      <c r="EI28" s="42"/>
      <c r="EJ28" s="42"/>
      <c r="EK28" s="42"/>
      <c r="EL28" s="42"/>
      <c r="EM28" s="42"/>
      <c r="EN28" s="42"/>
      <c r="EO28" s="42"/>
      <c r="EP28" s="42"/>
      <c r="EQ28" s="42"/>
      <c r="ER28" s="42"/>
      <c r="ES28" s="42"/>
      <c r="ET28" s="42"/>
      <c r="EU28" s="42"/>
      <c r="EV28" s="42"/>
      <c r="EW28" s="42"/>
      <c r="EX28" s="42"/>
      <c r="EY28" s="42"/>
      <c r="EZ28" s="42"/>
      <c r="FA28" s="42"/>
      <c r="FB28" s="42"/>
      <c r="FC28" s="42"/>
      <c r="FD28" s="42"/>
      <c r="FE28" s="42"/>
      <c r="FF28" s="42"/>
      <c r="FG28" s="42"/>
      <c r="FH28" s="42"/>
      <c r="FI28" s="42"/>
      <c r="FJ28" s="42"/>
      <c r="FK28" s="42"/>
      <c r="FL28" s="42"/>
      <c r="FM28" s="42"/>
      <c r="FN28" s="42"/>
      <c r="FO28" s="42"/>
      <c r="FP28" s="42"/>
      <c r="FQ28" s="42"/>
      <c r="FR28" s="42"/>
      <c r="FS28" s="42"/>
      <c r="FT28" s="42"/>
      <c r="FU28" s="42"/>
      <c r="FV28" s="42"/>
      <c r="FW28" s="42"/>
      <c r="FX28" s="42"/>
      <c r="FY28" s="42"/>
      <c r="FZ28" s="42"/>
      <c r="GA28" s="42"/>
      <c r="GB28" s="42"/>
      <c r="GC28" s="42"/>
      <c r="GD28" s="42"/>
      <c r="GE28" s="42"/>
      <c r="GF28" s="42"/>
      <c r="GG28" s="42"/>
      <c r="GH28" s="42"/>
      <c r="GI28" s="42"/>
      <c r="GJ28" s="42"/>
      <c r="GK28" s="42"/>
      <c r="GL28" s="42"/>
      <c r="GM28" s="42"/>
      <c r="GN28" s="42"/>
      <c r="GO28" s="42"/>
      <c r="GP28" s="42"/>
      <c r="GQ28" s="42"/>
      <c r="GR28" s="42"/>
      <c r="GS28" s="42"/>
      <c r="GT28" s="42"/>
      <c r="GU28" s="42"/>
      <c r="GV28" s="42"/>
      <c r="GW28" s="42"/>
      <c r="GX28" s="42"/>
      <c r="GY28" s="42"/>
      <c r="GZ28" s="42"/>
      <c r="HA28" s="42"/>
      <c r="HB28" s="42"/>
      <c r="HC28" s="42"/>
      <c r="HD28" s="42"/>
      <c r="HE28" s="42"/>
      <c r="HF28" s="42"/>
      <c r="HG28" s="42"/>
      <c r="HH28" s="42"/>
      <c r="HI28" s="42"/>
      <c r="HJ28" s="42"/>
      <c r="HK28" s="42"/>
      <c r="HL28" s="42"/>
      <c r="HM28" s="42"/>
      <c r="HN28" s="42"/>
      <c r="HO28" s="42"/>
      <c r="HP28" s="42"/>
      <c r="HQ28" s="42"/>
      <c r="HR28" s="42"/>
      <c r="HS28" s="42"/>
      <c r="HT28" s="42"/>
      <c r="HU28" s="42"/>
      <c r="HV28" s="42"/>
      <c r="HW28" s="42"/>
      <c r="HX28" s="42"/>
      <c r="HY28" s="42"/>
      <c r="HZ28" s="42"/>
      <c r="IA28" s="42"/>
      <c r="IB28" s="42"/>
      <c r="IC28" s="42"/>
      <c r="ID28" s="42"/>
      <c r="IE28" s="42"/>
      <c r="IF28" s="42"/>
      <c r="IG28" s="42"/>
      <c r="IH28" s="42"/>
      <c r="II28" s="42"/>
      <c r="IJ28" s="42"/>
      <c r="IK28" s="42"/>
      <c r="IL28" s="42"/>
      <c r="IM28" s="42"/>
      <c r="IN28" s="42"/>
      <c r="IO28" s="42"/>
      <c r="IP28" s="42"/>
      <c r="IQ28" s="42"/>
      <c r="IR28" s="42"/>
      <c r="IS28" s="42"/>
      <c r="IT28" s="42"/>
      <c r="IU28" s="42"/>
      <c r="IV28" s="42"/>
      <c r="IW28" s="42"/>
    </row>
    <row r="29" customFormat="false" ht="11.25" hidden="false" customHeight="true" outlineLevel="0" collapsed="false">
      <c r="A29" s="45" t="s">
        <v>35</v>
      </c>
      <c r="B29" s="42"/>
      <c r="C29" s="46" t="n">
        <v>0</v>
      </c>
      <c r="D29" s="46" t="n">
        <v>0</v>
      </c>
      <c r="E29" s="46" t="n">
        <v>0</v>
      </c>
      <c r="F29" s="46" t="n">
        <v>0</v>
      </c>
      <c r="G29" s="46" t="n">
        <v>0</v>
      </c>
      <c r="H29" s="46" t="n">
        <v>0</v>
      </c>
      <c r="I29" s="46" t="n">
        <v>0</v>
      </c>
      <c r="J29" s="46" t="n">
        <v>0</v>
      </c>
      <c r="K29" s="46" t="n">
        <v>0</v>
      </c>
      <c r="L29" s="46" t="n">
        <v>0</v>
      </c>
      <c r="M29" s="46" t="n">
        <v>0</v>
      </c>
      <c r="N29" s="46" t="n">
        <v>0</v>
      </c>
      <c r="O29" s="46" t="n">
        <v>0</v>
      </c>
      <c r="P29" s="46" t="n">
        <v>0</v>
      </c>
      <c r="Q29" s="46" t="n">
        <v>0</v>
      </c>
      <c r="R29" s="46" t="n">
        <v>0</v>
      </c>
      <c r="S29" s="46" t="n">
        <v>0</v>
      </c>
      <c r="T29" s="46" t="n">
        <v>0</v>
      </c>
      <c r="U29" s="46" t="n">
        <v>0</v>
      </c>
      <c r="V29" s="46" t="n">
        <v>0</v>
      </c>
      <c r="W29" s="46" t="n">
        <v>0</v>
      </c>
      <c r="X29" s="46" t="n">
        <v>0</v>
      </c>
      <c r="Y29" s="46" t="n">
        <v>0</v>
      </c>
      <c r="Z29" s="46" t="n">
        <v>0</v>
      </c>
      <c r="AA29" s="42" t="n">
        <v>0</v>
      </c>
      <c r="AB29" s="42"/>
      <c r="AC29" s="42"/>
      <c r="AD29" s="42"/>
      <c r="AE29" s="42"/>
      <c r="AF29" s="42"/>
      <c r="AG29" s="42"/>
      <c r="AH29" s="42"/>
      <c r="AI29" s="42"/>
      <c r="AJ29" s="42"/>
      <c r="AK29" s="42"/>
      <c r="AL29" s="42"/>
      <c r="AM29" s="42"/>
      <c r="AN29" s="42"/>
      <c r="AO29" s="42"/>
      <c r="AP29" s="42"/>
      <c r="AQ29" s="42"/>
      <c r="AR29" s="42"/>
      <c r="AS29" s="42"/>
      <c r="AT29" s="42"/>
      <c r="AU29" s="42"/>
      <c r="AV29" s="42"/>
      <c r="AW29" s="42"/>
      <c r="AX29" s="42"/>
      <c r="AY29" s="42"/>
      <c r="AZ29" s="42"/>
      <c r="BA29" s="42"/>
      <c r="BB29" s="42"/>
      <c r="BC29" s="42"/>
      <c r="BD29" s="42"/>
      <c r="BE29" s="42"/>
      <c r="BF29" s="42"/>
      <c r="BG29" s="42"/>
      <c r="BH29" s="42"/>
      <c r="BI29" s="42"/>
      <c r="BJ29" s="42"/>
      <c r="BK29" s="42"/>
      <c r="BL29" s="42"/>
      <c r="BM29" s="42"/>
      <c r="BN29" s="42"/>
      <c r="BO29" s="42"/>
      <c r="BP29" s="42"/>
      <c r="BQ29" s="42"/>
      <c r="BR29" s="42"/>
      <c r="BS29" s="42"/>
      <c r="BT29" s="42"/>
      <c r="BU29" s="42"/>
      <c r="BV29" s="42"/>
      <c r="BW29" s="42"/>
      <c r="BX29" s="42"/>
      <c r="BY29" s="42"/>
      <c r="BZ29" s="42"/>
      <c r="CA29" s="42"/>
      <c r="CB29" s="42"/>
      <c r="CC29" s="42"/>
      <c r="CD29" s="42"/>
      <c r="CE29" s="42"/>
      <c r="CF29" s="42"/>
      <c r="CG29" s="42"/>
      <c r="CH29" s="42"/>
      <c r="CI29" s="42"/>
      <c r="CJ29" s="42"/>
      <c r="CK29" s="42"/>
      <c r="CL29" s="42"/>
      <c r="CM29" s="42"/>
      <c r="CN29" s="42"/>
      <c r="CO29" s="42"/>
      <c r="CP29" s="42"/>
      <c r="CQ29" s="42"/>
      <c r="CR29" s="42"/>
      <c r="CS29" s="42"/>
      <c r="CT29" s="42"/>
      <c r="CU29" s="42"/>
      <c r="CV29" s="42"/>
      <c r="CW29" s="42"/>
      <c r="CX29" s="42"/>
      <c r="CY29" s="42"/>
      <c r="CZ29" s="42"/>
      <c r="DA29" s="42"/>
      <c r="DB29" s="42"/>
      <c r="DC29" s="42"/>
      <c r="DD29" s="42"/>
      <c r="DE29" s="42"/>
      <c r="DF29" s="42"/>
      <c r="DG29" s="42"/>
      <c r="DH29" s="42"/>
      <c r="DI29" s="42"/>
      <c r="DJ29" s="42"/>
      <c r="DK29" s="42"/>
      <c r="DL29" s="42"/>
      <c r="DM29" s="42"/>
      <c r="DN29" s="42"/>
      <c r="DO29" s="42"/>
      <c r="DP29" s="42"/>
      <c r="DQ29" s="42"/>
      <c r="DR29" s="42"/>
      <c r="DS29" s="42"/>
      <c r="DT29" s="42"/>
      <c r="DU29" s="42"/>
      <c r="DV29" s="42"/>
      <c r="DW29" s="42"/>
      <c r="DX29" s="42"/>
      <c r="DY29" s="42"/>
      <c r="DZ29" s="42"/>
      <c r="EA29" s="42"/>
      <c r="EB29" s="42"/>
      <c r="EC29" s="42"/>
      <c r="ED29" s="42"/>
      <c r="EE29" s="42"/>
      <c r="EF29" s="42"/>
      <c r="EG29" s="42"/>
      <c r="EH29" s="42"/>
      <c r="EI29" s="42"/>
      <c r="EJ29" s="42"/>
      <c r="EK29" s="42"/>
      <c r="EL29" s="42"/>
      <c r="EM29" s="42"/>
      <c r="EN29" s="42"/>
      <c r="EO29" s="42"/>
      <c r="EP29" s="42"/>
      <c r="EQ29" s="42"/>
      <c r="ER29" s="42"/>
      <c r="ES29" s="42"/>
      <c r="ET29" s="42"/>
      <c r="EU29" s="42"/>
      <c r="EV29" s="42"/>
      <c r="EW29" s="42"/>
      <c r="EX29" s="42"/>
      <c r="EY29" s="42"/>
      <c r="EZ29" s="42"/>
      <c r="FA29" s="42"/>
      <c r="FB29" s="42"/>
      <c r="FC29" s="42"/>
      <c r="FD29" s="42"/>
      <c r="FE29" s="42"/>
      <c r="FF29" s="42"/>
      <c r="FG29" s="42"/>
      <c r="FH29" s="42"/>
      <c r="FI29" s="42"/>
      <c r="FJ29" s="42"/>
      <c r="FK29" s="42"/>
      <c r="FL29" s="42"/>
      <c r="FM29" s="42"/>
      <c r="FN29" s="42"/>
      <c r="FO29" s="42"/>
      <c r="FP29" s="42"/>
      <c r="FQ29" s="42"/>
      <c r="FR29" s="42"/>
      <c r="FS29" s="42"/>
      <c r="FT29" s="42"/>
      <c r="FU29" s="42"/>
      <c r="FV29" s="42"/>
      <c r="FW29" s="42"/>
      <c r="FX29" s="42"/>
      <c r="FY29" s="42"/>
      <c r="FZ29" s="42"/>
      <c r="GA29" s="42"/>
      <c r="GB29" s="42"/>
      <c r="GC29" s="42"/>
      <c r="GD29" s="42"/>
      <c r="GE29" s="42"/>
      <c r="GF29" s="42"/>
      <c r="GG29" s="42"/>
      <c r="GH29" s="42"/>
      <c r="GI29" s="42"/>
      <c r="GJ29" s="42"/>
      <c r="GK29" s="42"/>
      <c r="GL29" s="42"/>
      <c r="GM29" s="42"/>
      <c r="GN29" s="42"/>
      <c r="GO29" s="42"/>
      <c r="GP29" s="42"/>
      <c r="GQ29" s="42"/>
      <c r="GR29" s="42"/>
      <c r="GS29" s="42"/>
      <c r="GT29" s="42"/>
      <c r="GU29" s="42"/>
      <c r="GV29" s="42"/>
      <c r="GW29" s="42"/>
      <c r="GX29" s="42"/>
      <c r="GY29" s="42"/>
      <c r="GZ29" s="42"/>
      <c r="HA29" s="42"/>
      <c r="HB29" s="42"/>
      <c r="HC29" s="42"/>
      <c r="HD29" s="42"/>
      <c r="HE29" s="42"/>
      <c r="HF29" s="42"/>
      <c r="HG29" s="42"/>
      <c r="HH29" s="42"/>
      <c r="HI29" s="42"/>
      <c r="HJ29" s="42"/>
      <c r="HK29" s="42"/>
      <c r="HL29" s="42"/>
      <c r="HM29" s="42"/>
      <c r="HN29" s="42"/>
      <c r="HO29" s="42"/>
      <c r="HP29" s="42"/>
      <c r="HQ29" s="42"/>
      <c r="HR29" s="42"/>
      <c r="HS29" s="42"/>
      <c r="HT29" s="42"/>
      <c r="HU29" s="42"/>
      <c r="HV29" s="42"/>
      <c r="HW29" s="42"/>
      <c r="HX29" s="42"/>
      <c r="HY29" s="42"/>
      <c r="HZ29" s="42"/>
      <c r="IA29" s="42"/>
      <c r="IB29" s="42"/>
      <c r="IC29" s="42"/>
      <c r="ID29" s="42"/>
      <c r="IE29" s="42"/>
      <c r="IF29" s="42"/>
      <c r="IG29" s="42"/>
      <c r="IH29" s="42"/>
      <c r="II29" s="42"/>
      <c r="IJ29" s="42"/>
      <c r="IK29" s="42"/>
      <c r="IL29" s="42"/>
      <c r="IM29" s="42"/>
      <c r="IN29" s="42"/>
      <c r="IO29" s="42"/>
      <c r="IP29" s="42"/>
      <c r="IQ29" s="42"/>
      <c r="IR29" s="42"/>
      <c r="IS29" s="42"/>
      <c r="IT29" s="42"/>
      <c r="IU29" s="42"/>
      <c r="IV29" s="42"/>
      <c r="IW29" s="42"/>
    </row>
    <row r="30" customFormat="false" ht="11.25" hidden="false" customHeight="true" outlineLevel="0" collapsed="false">
      <c r="A30" s="45" t="s">
        <v>36</v>
      </c>
      <c r="B30" s="42"/>
      <c r="C30" s="46" t="n">
        <v>0</v>
      </c>
      <c r="D30" s="46" t="n">
        <v>0</v>
      </c>
      <c r="E30" s="46" t="n">
        <v>0</v>
      </c>
      <c r="F30" s="46" t="n">
        <v>0</v>
      </c>
      <c r="G30" s="46" t="n">
        <v>0</v>
      </c>
      <c r="H30" s="46" t="n">
        <v>0</v>
      </c>
      <c r="I30" s="46" t="n">
        <v>0</v>
      </c>
      <c r="J30" s="46" t="n">
        <v>0</v>
      </c>
      <c r="K30" s="46" t="n">
        <v>0</v>
      </c>
      <c r="L30" s="46" t="n">
        <v>0</v>
      </c>
      <c r="M30" s="46" t="n">
        <v>0</v>
      </c>
      <c r="N30" s="46" t="n">
        <v>0</v>
      </c>
      <c r="O30" s="46" t="n">
        <v>0</v>
      </c>
      <c r="P30" s="46" t="n">
        <v>0</v>
      </c>
      <c r="Q30" s="46" t="n">
        <v>0</v>
      </c>
      <c r="R30" s="46" t="n">
        <v>0</v>
      </c>
      <c r="S30" s="46" t="n">
        <v>0</v>
      </c>
      <c r="T30" s="46" t="n">
        <v>0</v>
      </c>
      <c r="U30" s="46" t="n">
        <v>0</v>
      </c>
      <c r="V30" s="46" t="n">
        <v>0</v>
      </c>
      <c r="W30" s="46" t="n">
        <v>0</v>
      </c>
      <c r="X30" s="46" t="n">
        <v>0</v>
      </c>
      <c r="Y30" s="46" t="n">
        <v>0</v>
      </c>
      <c r="Z30" s="46" t="n">
        <v>0</v>
      </c>
      <c r="AA30" s="42" t="n">
        <v>0</v>
      </c>
      <c r="AB30" s="42"/>
      <c r="AC30" s="42"/>
      <c r="AD30" s="42"/>
      <c r="AE30" s="42"/>
      <c r="AF30" s="42"/>
      <c r="AG30" s="42"/>
      <c r="AH30" s="42"/>
      <c r="AI30" s="42"/>
      <c r="AJ30" s="42"/>
      <c r="AK30" s="42"/>
      <c r="AL30" s="42"/>
      <c r="AM30" s="42"/>
      <c r="AN30" s="42"/>
      <c r="AO30" s="42"/>
      <c r="AP30" s="42"/>
      <c r="AQ30" s="42"/>
      <c r="AR30" s="42"/>
      <c r="AS30" s="42"/>
      <c r="AT30" s="42"/>
      <c r="AU30" s="42"/>
      <c r="AV30" s="42"/>
      <c r="AW30" s="42"/>
      <c r="AX30" s="42"/>
      <c r="AY30" s="42"/>
      <c r="AZ30" s="42"/>
      <c r="BA30" s="42"/>
      <c r="BB30" s="42"/>
      <c r="BC30" s="42"/>
      <c r="BD30" s="42"/>
      <c r="BE30" s="42"/>
      <c r="BF30" s="42"/>
      <c r="BG30" s="42"/>
      <c r="BH30" s="42"/>
      <c r="BI30" s="42"/>
      <c r="BJ30" s="42"/>
      <c r="BK30" s="42"/>
      <c r="BL30" s="42"/>
      <c r="BM30" s="42"/>
      <c r="BN30" s="42"/>
      <c r="BO30" s="42"/>
      <c r="BP30" s="42"/>
      <c r="BQ30" s="42"/>
      <c r="BR30" s="42"/>
      <c r="BS30" s="42"/>
      <c r="BT30" s="42"/>
      <c r="BU30" s="42"/>
      <c r="BV30" s="42"/>
      <c r="BW30" s="42"/>
      <c r="BX30" s="42"/>
      <c r="BY30" s="42"/>
      <c r="BZ30" s="42"/>
      <c r="CA30" s="42"/>
      <c r="CB30" s="42"/>
      <c r="CC30" s="42"/>
      <c r="CD30" s="42"/>
      <c r="CE30" s="42"/>
      <c r="CF30" s="42"/>
      <c r="CG30" s="42"/>
      <c r="CH30" s="42"/>
      <c r="CI30" s="42"/>
      <c r="CJ30" s="42"/>
      <c r="CK30" s="42"/>
      <c r="CL30" s="42"/>
      <c r="CM30" s="42"/>
      <c r="CN30" s="42"/>
      <c r="CO30" s="42"/>
      <c r="CP30" s="42"/>
      <c r="CQ30" s="42"/>
      <c r="CR30" s="42"/>
      <c r="CS30" s="42"/>
      <c r="CT30" s="42"/>
      <c r="CU30" s="42"/>
      <c r="CV30" s="42"/>
      <c r="CW30" s="42"/>
      <c r="CX30" s="42"/>
      <c r="CY30" s="42"/>
      <c r="CZ30" s="42"/>
      <c r="DA30" s="42"/>
      <c r="DB30" s="42"/>
      <c r="DC30" s="42"/>
      <c r="DD30" s="42"/>
      <c r="DE30" s="42"/>
      <c r="DF30" s="42"/>
      <c r="DG30" s="42"/>
      <c r="DH30" s="42"/>
      <c r="DI30" s="42"/>
      <c r="DJ30" s="42"/>
      <c r="DK30" s="42"/>
      <c r="DL30" s="42"/>
      <c r="DM30" s="42"/>
      <c r="DN30" s="42"/>
      <c r="DO30" s="42"/>
      <c r="DP30" s="42"/>
      <c r="DQ30" s="42"/>
      <c r="DR30" s="42"/>
      <c r="DS30" s="42"/>
      <c r="DT30" s="42"/>
      <c r="DU30" s="42"/>
      <c r="DV30" s="42"/>
      <c r="DW30" s="42"/>
      <c r="DX30" s="42"/>
      <c r="DY30" s="42"/>
      <c r="DZ30" s="42"/>
      <c r="EA30" s="42"/>
      <c r="EB30" s="42"/>
      <c r="EC30" s="42"/>
      <c r="ED30" s="42"/>
      <c r="EE30" s="42"/>
      <c r="EF30" s="42"/>
      <c r="EG30" s="42"/>
      <c r="EH30" s="42"/>
      <c r="EI30" s="42"/>
      <c r="EJ30" s="42"/>
      <c r="EK30" s="42"/>
      <c r="EL30" s="42"/>
      <c r="EM30" s="42"/>
      <c r="EN30" s="42"/>
      <c r="EO30" s="42"/>
      <c r="EP30" s="42"/>
      <c r="EQ30" s="42"/>
      <c r="ER30" s="42"/>
      <c r="ES30" s="42"/>
      <c r="ET30" s="42"/>
      <c r="EU30" s="42"/>
      <c r="EV30" s="42"/>
      <c r="EW30" s="42"/>
      <c r="EX30" s="42"/>
      <c r="EY30" s="42"/>
      <c r="EZ30" s="42"/>
      <c r="FA30" s="42"/>
      <c r="FB30" s="42"/>
      <c r="FC30" s="42"/>
      <c r="FD30" s="42"/>
      <c r="FE30" s="42"/>
      <c r="FF30" s="42"/>
      <c r="FG30" s="42"/>
      <c r="FH30" s="42"/>
      <c r="FI30" s="42"/>
      <c r="FJ30" s="42"/>
      <c r="FK30" s="42"/>
      <c r="FL30" s="42"/>
      <c r="FM30" s="42"/>
      <c r="FN30" s="42"/>
      <c r="FO30" s="42"/>
      <c r="FP30" s="42"/>
      <c r="FQ30" s="42"/>
      <c r="FR30" s="42"/>
      <c r="FS30" s="42"/>
      <c r="FT30" s="42"/>
      <c r="FU30" s="42"/>
      <c r="FV30" s="42"/>
      <c r="FW30" s="42"/>
      <c r="FX30" s="42"/>
      <c r="FY30" s="42"/>
      <c r="FZ30" s="42"/>
      <c r="GA30" s="42"/>
      <c r="GB30" s="42"/>
      <c r="GC30" s="42"/>
      <c r="GD30" s="42"/>
      <c r="GE30" s="42"/>
      <c r="GF30" s="42"/>
      <c r="GG30" s="42"/>
      <c r="GH30" s="42"/>
      <c r="GI30" s="42"/>
      <c r="GJ30" s="42"/>
      <c r="GK30" s="42"/>
      <c r="GL30" s="42"/>
      <c r="GM30" s="42"/>
      <c r="GN30" s="42"/>
      <c r="GO30" s="42"/>
      <c r="GP30" s="42"/>
      <c r="GQ30" s="42"/>
      <c r="GR30" s="42"/>
      <c r="GS30" s="42"/>
      <c r="GT30" s="42"/>
      <c r="GU30" s="42"/>
      <c r="GV30" s="42"/>
      <c r="GW30" s="42"/>
      <c r="GX30" s="42"/>
      <c r="GY30" s="42"/>
      <c r="GZ30" s="42"/>
      <c r="HA30" s="42"/>
      <c r="HB30" s="42"/>
      <c r="HC30" s="42"/>
      <c r="HD30" s="42"/>
      <c r="HE30" s="42"/>
      <c r="HF30" s="42"/>
      <c r="HG30" s="42"/>
      <c r="HH30" s="42"/>
      <c r="HI30" s="42"/>
      <c r="HJ30" s="42"/>
      <c r="HK30" s="42"/>
      <c r="HL30" s="42"/>
      <c r="HM30" s="42"/>
      <c r="HN30" s="42"/>
      <c r="HO30" s="42"/>
      <c r="HP30" s="42"/>
      <c r="HQ30" s="42"/>
      <c r="HR30" s="42"/>
      <c r="HS30" s="42"/>
      <c r="HT30" s="42"/>
      <c r="HU30" s="42"/>
      <c r="HV30" s="42"/>
      <c r="HW30" s="42"/>
      <c r="HX30" s="42"/>
      <c r="HY30" s="42"/>
      <c r="HZ30" s="42"/>
      <c r="IA30" s="42"/>
      <c r="IB30" s="42"/>
      <c r="IC30" s="42"/>
      <c r="ID30" s="42"/>
      <c r="IE30" s="42"/>
      <c r="IF30" s="42"/>
      <c r="IG30" s="42"/>
      <c r="IH30" s="42"/>
      <c r="II30" s="42"/>
      <c r="IJ30" s="42"/>
      <c r="IK30" s="42"/>
      <c r="IL30" s="42"/>
      <c r="IM30" s="42"/>
      <c r="IN30" s="42"/>
      <c r="IO30" s="42"/>
      <c r="IP30" s="42"/>
      <c r="IQ30" s="42"/>
      <c r="IR30" s="42"/>
      <c r="IS30" s="42"/>
      <c r="IT30" s="42"/>
      <c r="IU30" s="42"/>
      <c r="IV30" s="42"/>
      <c r="IW30" s="42"/>
    </row>
    <row r="31" customFormat="false" ht="11.25" hidden="false" customHeight="true" outlineLevel="0" collapsed="false">
      <c r="A31" s="47" t="s">
        <v>37</v>
      </c>
      <c r="B31" s="48"/>
      <c r="C31" s="49" t="n">
        <v>0</v>
      </c>
      <c r="D31" s="49" t="n">
        <v>0</v>
      </c>
      <c r="E31" s="49" t="n">
        <v>0</v>
      </c>
      <c r="F31" s="49" t="n">
        <v>0</v>
      </c>
      <c r="G31" s="49" t="n">
        <v>0</v>
      </c>
      <c r="H31" s="49" t="n">
        <v>0</v>
      </c>
      <c r="I31" s="49" t="n">
        <v>0</v>
      </c>
      <c r="J31" s="49" t="n">
        <v>0</v>
      </c>
      <c r="K31" s="49" t="n">
        <v>0</v>
      </c>
      <c r="L31" s="49" t="n">
        <v>0</v>
      </c>
      <c r="M31" s="49" t="n">
        <v>0</v>
      </c>
      <c r="N31" s="49" t="n">
        <v>0</v>
      </c>
      <c r="O31" s="49" t="n">
        <v>0</v>
      </c>
      <c r="P31" s="49" t="n">
        <v>0</v>
      </c>
      <c r="Q31" s="49" t="n">
        <v>0</v>
      </c>
      <c r="R31" s="49" t="n">
        <v>0</v>
      </c>
      <c r="S31" s="49" t="n">
        <v>0</v>
      </c>
      <c r="T31" s="49" t="n">
        <v>0</v>
      </c>
      <c r="U31" s="49" t="n">
        <v>0</v>
      </c>
      <c r="V31" s="49" t="n">
        <v>0</v>
      </c>
      <c r="W31" s="49" t="n">
        <v>0</v>
      </c>
      <c r="X31" s="49" t="n">
        <v>0</v>
      </c>
      <c r="Y31" s="49" t="n">
        <v>0</v>
      </c>
      <c r="Z31" s="50" t="n">
        <v>0</v>
      </c>
      <c r="AA31" s="42" t="n">
        <v>0</v>
      </c>
      <c r="AB31" s="42"/>
      <c r="AC31" s="42"/>
      <c r="AD31" s="42"/>
      <c r="AE31" s="42"/>
      <c r="AF31" s="42"/>
      <c r="AG31" s="42"/>
      <c r="AH31" s="42"/>
      <c r="AI31" s="42"/>
      <c r="AJ31" s="42"/>
      <c r="AK31" s="42"/>
      <c r="AL31" s="42"/>
      <c r="AM31" s="42"/>
      <c r="AN31" s="42"/>
      <c r="AO31" s="42"/>
      <c r="AP31" s="42"/>
      <c r="AQ31" s="42"/>
      <c r="AR31" s="42"/>
      <c r="AS31" s="42"/>
      <c r="AT31" s="42"/>
      <c r="AU31" s="42"/>
      <c r="AV31" s="42"/>
      <c r="AW31" s="42"/>
      <c r="AX31" s="42"/>
      <c r="AY31" s="42"/>
      <c r="AZ31" s="42"/>
      <c r="BA31" s="42"/>
      <c r="BB31" s="42"/>
      <c r="BC31" s="42"/>
      <c r="BD31" s="42"/>
      <c r="BE31" s="42"/>
      <c r="BF31" s="42"/>
      <c r="BG31" s="42"/>
      <c r="BH31" s="42"/>
      <c r="BI31" s="42"/>
      <c r="BJ31" s="42"/>
      <c r="BK31" s="42"/>
      <c r="BL31" s="42"/>
      <c r="BM31" s="42"/>
      <c r="BN31" s="42"/>
      <c r="BO31" s="42"/>
      <c r="BP31" s="42"/>
      <c r="BQ31" s="42"/>
      <c r="BR31" s="42"/>
      <c r="BS31" s="42"/>
      <c r="BT31" s="42"/>
      <c r="BU31" s="42"/>
      <c r="BV31" s="42"/>
      <c r="BW31" s="42"/>
      <c r="BX31" s="42"/>
      <c r="BY31" s="42"/>
      <c r="BZ31" s="42"/>
      <c r="CA31" s="42"/>
      <c r="CB31" s="42"/>
      <c r="CC31" s="42"/>
      <c r="CD31" s="42"/>
      <c r="CE31" s="42"/>
      <c r="CF31" s="42"/>
      <c r="CG31" s="42"/>
      <c r="CH31" s="42"/>
      <c r="CI31" s="42"/>
      <c r="CJ31" s="42"/>
      <c r="CK31" s="42"/>
      <c r="CL31" s="42"/>
      <c r="CM31" s="42"/>
      <c r="CN31" s="42"/>
      <c r="CO31" s="42"/>
      <c r="CP31" s="42"/>
      <c r="CQ31" s="42"/>
      <c r="CR31" s="42"/>
      <c r="CS31" s="42"/>
      <c r="CT31" s="42"/>
      <c r="CU31" s="42"/>
      <c r="CV31" s="42"/>
      <c r="CW31" s="42"/>
      <c r="CX31" s="42"/>
      <c r="CY31" s="42"/>
      <c r="CZ31" s="42"/>
      <c r="DA31" s="42"/>
      <c r="DB31" s="42"/>
      <c r="DC31" s="42"/>
      <c r="DD31" s="42"/>
      <c r="DE31" s="42"/>
      <c r="DF31" s="42"/>
      <c r="DG31" s="42"/>
      <c r="DH31" s="42"/>
      <c r="DI31" s="42"/>
      <c r="DJ31" s="42"/>
      <c r="DK31" s="42"/>
      <c r="DL31" s="42"/>
      <c r="DM31" s="42"/>
      <c r="DN31" s="42"/>
      <c r="DO31" s="42"/>
      <c r="DP31" s="42"/>
      <c r="DQ31" s="42"/>
      <c r="DR31" s="42"/>
      <c r="DS31" s="42"/>
      <c r="DT31" s="42"/>
      <c r="DU31" s="42"/>
      <c r="DV31" s="42"/>
      <c r="DW31" s="42"/>
      <c r="DX31" s="42"/>
      <c r="DY31" s="42"/>
      <c r="DZ31" s="42"/>
      <c r="EA31" s="42"/>
      <c r="EB31" s="42"/>
      <c r="EC31" s="42"/>
      <c r="ED31" s="42"/>
      <c r="EE31" s="42"/>
      <c r="EF31" s="42"/>
      <c r="EG31" s="42"/>
      <c r="EH31" s="42"/>
      <c r="EI31" s="42"/>
      <c r="EJ31" s="42"/>
      <c r="EK31" s="42"/>
      <c r="EL31" s="42"/>
      <c r="EM31" s="42"/>
      <c r="EN31" s="42"/>
      <c r="EO31" s="42"/>
      <c r="EP31" s="42"/>
      <c r="EQ31" s="42"/>
      <c r="ER31" s="42"/>
      <c r="ES31" s="42"/>
      <c r="ET31" s="42"/>
      <c r="EU31" s="42"/>
      <c r="EV31" s="42"/>
      <c r="EW31" s="42"/>
      <c r="EX31" s="42"/>
      <c r="EY31" s="42"/>
      <c r="EZ31" s="42"/>
      <c r="FA31" s="42"/>
      <c r="FB31" s="42"/>
      <c r="FC31" s="42"/>
      <c r="FD31" s="42"/>
      <c r="FE31" s="42"/>
      <c r="FF31" s="42"/>
      <c r="FG31" s="42"/>
      <c r="FH31" s="42"/>
      <c r="FI31" s="42"/>
      <c r="FJ31" s="42"/>
      <c r="FK31" s="42"/>
      <c r="FL31" s="42"/>
      <c r="FM31" s="42"/>
      <c r="FN31" s="42"/>
      <c r="FO31" s="42"/>
      <c r="FP31" s="42"/>
      <c r="FQ31" s="42"/>
      <c r="FR31" s="42"/>
      <c r="FS31" s="42"/>
      <c r="FT31" s="42"/>
      <c r="FU31" s="42"/>
      <c r="FV31" s="42"/>
      <c r="FW31" s="42"/>
      <c r="FX31" s="42"/>
      <c r="FY31" s="42"/>
      <c r="FZ31" s="42"/>
      <c r="GA31" s="42"/>
      <c r="GB31" s="42"/>
      <c r="GC31" s="42"/>
      <c r="GD31" s="42"/>
      <c r="GE31" s="42"/>
      <c r="GF31" s="42"/>
      <c r="GG31" s="42"/>
      <c r="GH31" s="42"/>
      <c r="GI31" s="42"/>
      <c r="GJ31" s="42"/>
      <c r="GK31" s="42"/>
      <c r="GL31" s="42"/>
      <c r="GM31" s="42"/>
      <c r="GN31" s="42"/>
      <c r="GO31" s="42"/>
      <c r="GP31" s="42"/>
      <c r="GQ31" s="42"/>
      <c r="GR31" s="42"/>
      <c r="GS31" s="42"/>
      <c r="GT31" s="42"/>
      <c r="GU31" s="42"/>
      <c r="GV31" s="42"/>
      <c r="GW31" s="42"/>
      <c r="GX31" s="42"/>
      <c r="GY31" s="42"/>
      <c r="GZ31" s="42"/>
      <c r="HA31" s="42"/>
      <c r="HB31" s="42"/>
      <c r="HC31" s="42"/>
      <c r="HD31" s="42"/>
      <c r="HE31" s="42"/>
      <c r="HF31" s="42"/>
      <c r="HG31" s="42"/>
      <c r="HH31" s="42"/>
      <c r="HI31" s="42"/>
      <c r="HJ31" s="42"/>
      <c r="HK31" s="42"/>
      <c r="HL31" s="42"/>
      <c r="HM31" s="42"/>
      <c r="HN31" s="42"/>
      <c r="HO31" s="42"/>
      <c r="HP31" s="42"/>
      <c r="HQ31" s="42"/>
      <c r="HR31" s="42"/>
      <c r="HS31" s="42"/>
      <c r="HT31" s="42"/>
      <c r="HU31" s="42"/>
      <c r="HV31" s="42"/>
      <c r="HW31" s="42"/>
      <c r="HX31" s="42"/>
      <c r="HY31" s="42"/>
      <c r="HZ31" s="42"/>
      <c r="IA31" s="42"/>
      <c r="IB31" s="42"/>
      <c r="IC31" s="42"/>
      <c r="ID31" s="42"/>
      <c r="IE31" s="42"/>
      <c r="IF31" s="42"/>
      <c r="IG31" s="42"/>
      <c r="IH31" s="42"/>
      <c r="II31" s="42"/>
      <c r="IJ31" s="42"/>
      <c r="IK31" s="42"/>
      <c r="IL31" s="42"/>
      <c r="IM31" s="42"/>
      <c r="IN31" s="42"/>
      <c r="IO31" s="42"/>
      <c r="IP31" s="42"/>
      <c r="IQ31" s="42"/>
      <c r="IR31" s="42"/>
      <c r="IS31" s="42"/>
      <c r="IT31" s="42"/>
      <c r="IU31" s="42"/>
      <c r="IV31" s="42"/>
      <c r="IW31" s="42"/>
    </row>
    <row r="32" customFormat="false" ht="13.5" hidden="false" customHeight="true" outlineLevel="0" collapsed="false">
      <c r="A32" s="42"/>
      <c r="B32" s="42"/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42"/>
      <c r="AB32" s="42"/>
      <c r="AC32" s="42"/>
      <c r="AD32" s="42"/>
      <c r="AE32" s="42"/>
      <c r="AF32" s="42"/>
      <c r="AG32" s="42"/>
      <c r="AH32" s="42"/>
      <c r="AI32" s="42"/>
      <c r="AJ32" s="42"/>
      <c r="AK32" s="42"/>
      <c r="AL32" s="42"/>
      <c r="AM32" s="42"/>
      <c r="AN32" s="42"/>
      <c r="AO32" s="42"/>
      <c r="AP32" s="42"/>
      <c r="AQ32" s="42"/>
      <c r="AR32" s="42"/>
      <c r="AS32" s="42"/>
      <c r="AT32" s="42"/>
      <c r="AU32" s="42"/>
      <c r="AV32" s="42"/>
      <c r="AW32" s="42"/>
      <c r="AX32" s="42"/>
      <c r="AY32" s="42"/>
      <c r="AZ32" s="42"/>
      <c r="BA32" s="42"/>
      <c r="BB32" s="42"/>
      <c r="BC32" s="42"/>
      <c r="BD32" s="42"/>
      <c r="BE32" s="42"/>
      <c r="BF32" s="42"/>
      <c r="BG32" s="42"/>
      <c r="BH32" s="42"/>
      <c r="BI32" s="42"/>
      <c r="BJ32" s="42"/>
      <c r="BK32" s="42"/>
      <c r="BL32" s="42"/>
      <c r="BM32" s="42"/>
      <c r="BN32" s="42"/>
      <c r="BO32" s="42"/>
      <c r="BP32" s="42"/>
      <c r="BQ32" s="42"/>
      <c r="BR32" s="42"/>
      <c r="BS32" s="42"/>
      <c r="BT32" s="42"/>
      <c r="BU32" s="42"/>
      <c r="BV32" s="42"/>
      <c r="BW32" s="42"/>
      <c r="BX32" s="42"/>
      <c r="BY32" s="42"/>
      <c r="BZ32" s="42"/>
      <c r="CA32" s="42"/>
      <c r="CB32" s="42"/>
      <c r="CC32" s="42"/>
      <c r="CD32" s="42"/>
      <c r="CE32" s="42"/>
      <c r="CF32" s="42"/>
      <c r="CG32" s="42"/>
      <c r="CH32" s="42"/>
      <c r="CI32" s="42"/>
      <c r="CJ32" s="42"/>
      <c r="CK32" s="42"/>
      <c r="CL32" s="42"/>
      <c r="CM32" s="42"/>
      <c r="CN32" s="42"/>
      <c r="CO32" s="42"/>
      <c r="CP32" s="42"/>
      <c r="CQ32" s="42"/>
      <c r="CR32" s="42"/>
      <c r="CS32" s="42"/>
      <c r="CT32" s="42"/>
      <c r="CU32" s="42"/>
      <c r="CV32" s="42"/>
      <c r="CW32" s="42"/>
      <c r="CX32" s="42"/>
      <c r="CY32" s="42"/>
      <c r="CZ32" s="42"/>
      <c r="DA32" s="42"/>
      <c r="DB32" s="42"/>
      <c r="DC32" s="42"/>
      <c r="DD32" s="42"/>
      <c r="DE32" s="42"/>
      <c r="DF32" s="42"/>
      <c r="DG32" s="42"/>
      <c r="DH32" s="42"/>
      <c r="DI32" s="42"/>
      <c r="DJ32" s="42"/>
      <c r="DK32" s="42"/>
      <c r="DL32" s="42"/>
      <c r="DM32" s="42"/>
      <c r="DN32" s="42"/>
      <c r="DO32" s="42"/>
      <c r="DP32" s="42"/>
      <c r="DQ32" s="42"/>
      <c r="DR32" s="42"/>
      <c r="DS32" s="42"/>
      <c r="DT32" s="42"/>
      <c r="DU32" s="42"/>
      <c r="DV32" s="42"/>
      <c r="DW32" s="42"/>
      <c r="DX32" s="42"/>
      <c r="DY32" s="42"/>
      <c r="DZ32" s="42"/>
      <c r="EA32" s="42"/>
      <c r="EB32" s="42"/>
      <c r="EC32" s="42"/>
      <c r="ED32" s="42"/>
      <c r="EE32" s="42"/>
      <c r="EF32" s="42"/>
      <c r="EG32" s="42"/>
      <c r="EH32" s="42"/>
      <c r="EI32" s="42"/>
      <c r="EJ32" s="42"/>
      <c r="EK32" s="42"/>
      <c r="EL32" s="42"/>
      <c r="EM32" s="42"/>
      <c r="EN32" s="42"/>
      <c r="EO32" s="42"/>
      <c r="EP32" s="42"/>
      <c r="EQ32" s="42"/>
      <c r="ER32" s="42"/>
      <c r="ES32" s="42"/>
      <c r="ET32" s="42"/>
      <c r="EU32" s="42"/>
      <c r="EV32" s="42"/>
      <c r="EW32" s="42"/>
      <c r="EX32" s="42"/>
      <c r="EY32" s="42"/>
      <c r="EZ32" s="42"/>
      <c r="FA32" s="42"/>
      <c r="FB32" s="42"/>
      <c r="FC32" s="42"/>
      <c r="FD32" s="42"/>
      <c r="FE32" s="42"/>
      <c r="FF32" s="42"/>
      <c r="FG32" s="42"/>
      <c r="FH32" s="42"/>
      <c r="FI32" s="42"/>
      <c r="FJ32" s="42"/>
      <c r="FK32" s="42"/>
      <c r="FL32" s="42"/>
      <c r="FM32" s="42"/>
      <c r="FN32" s="42"/>
      <c r="FO32" s="42"/>
      <c r="FP32" s="42"/>
      <c r="FQ32" s="42"/>
      <c r="FR32" s="42"/>
      <c r="FS32" s="42"/>
      <c r="FT32" s="42"/>
      <c r="FU32" s="42"/>
      <c r="FV32" s="42"/>
      <c r="FW32" s="42"/>
      <c r="FX32" s="42"/>
      <c r="FY32" s="42"/>
      <c r="FZ32" s="42"/>
      <c r="GA32" s="42"/>
      <c r="GB32" s="42"/>
      <c r="GC32" s="42"/>
      <c r="GD32" s="42"/>
      <c r="GE32" s="42"/>
      <c r="GF32" s="42"/>
      <c r="GG32" s="42"/>
      <c r="GH32" s="42"/>
      <c r="GI32" s="42"/>
      <c r="GJ32" s="42"/>
      <c r="GK32" s="42"/>
      <c r="GL32" s="42"/>
      <c r="GM32" s="42"/>
      <c r="GN32" s="42"/>
      <c r="GO32" s="42"/>
      <c r="GP32" s="42"/>
      <c r="GQ32" s="42"/>
      <c r="GR32" s="42"/>
      <c r="GS32" s="42"/>
      <c r="GT32" s="42"/>
      <c r="GU32" s="42"/>
      <c r="GV32" s="42"/>
      <c r="GW32" s="42"/>
      <c r="GX32" s="42"/>
      <c r="GY32" s="42"/>
      <c r="GZ32" s="42"/>
      <c r="HA32" s="42"/>
      <c r="HB32" s="42"/>
      <c r="HC32" s="42"/>
      <c r="HD32" s="42"/>
      <c r="HE32" s="42"/>
      <c r="HF32" s="42"/>
      <c r="HG32" s="42"/>
      <c r="HH32" s="42"/>
      <c r="HI32" s="42"/>
      <c r="HJ32" s="42"/>
      <c r="HK32" s="42"/>
      <c r="HL32" s="42"/>
      <c r="HM32" s="42"/>
      <c r="HN32" s="42"/>
      <c r="HO32" s="42"/>
      <c r="HP32" s="42"/>
      <c r="HQ32" s="42"/>
      <c r="HR32" s="42"/>
      <c r="HS32" s="42"/>
      <c r="HT32" s="42"/>
      <c r="HU32" s="42"/>
      <c r="HV32" s="42"/>
      <c r="HW32" s="42"/>
      <c r="HX32" s="42"/>
      <c r="HY32" s="42"/>
      <c r="HZ32" s="42"/>
      <c r="IA32" s="42"/>
      <c r="IB32" s="42"/>
      <c r="IC32" s="42"/>
      <c r="ID32" s="42"/>
      <c r="IE32" s="42"/>
      <c r="IF32" s="42"/>
      <c r="IG32" s="42"/>
      <c r="IH32" s="42"/>
      <c r="II32" s="42"/>
      <c r="IJ32" s="42"/>
      <c r="IK32" s="42"/>
      <c r="IL32" s="42"/>
      <c r="IM32" s="42"/>
      <c r="IN32" s="42"/>
      <c r="IO32" s="42"/>
      <c r="IP32" s="42"/>
      <c r="IQ32" s="42"/>
      <c r="IR32" s="42"/>
      <c r="IS32" s="42"/>
      <c r="IT32" s="42"/>
      <c r="IU32" s="42"/>
      <c r="IV32" s="42"/>
      <c r="IW32" s="42"/>
    </row>
    <row r="33" customFormat="false" ht="11.25" hidden="false" customHeight="true" outlineLevel="0" collapsed="false">
      <c r="A33" s="45" t="s">
        <v>39</v>
      </c>
      <c r="B33" s="42"/>
      <c r="C33" s="46" t="n">
        <v>0</v>
      </c>
      <c r="D33" s="46" t="n">
        <v>0</v>
      </c>
      <c r="E33" s="46" t="n">
        <v>0</v>
      </c>
      <c r="F33" s="46" t="n">
        <v>0</v>
      </c>
      <c r="G33" s="46" t="n">
        <v>0</v>
      </c>
      <c r="H33" s="46" t="n">
        <v>0</v>
      </c>
      <c r="I33" s="46" t="n">
        <v>0</v>
      </c>
      <c r="J33" s="46" t="n">
        <v>0</v>
      </c>
      <c r="K33" s="46" t="n">
        <v>0</v>
      </c>
      <c r="L33" s="46" t="n">
        <v>0</v>
      </c>
      <c r="M33" s="46" t="n">
        <v>0</v>
      </c>
      <c r="N33" s="46" t="n">
        <v>0</v>
      </c>
      <c r="O33" s="46" t="n">
        <v>0</v>
      </c>
      <c r="P33" s="46" t="n">
        <v>0</v>
      </c>
      <c r="Q33" s="46" t="n">
        <v>0</v>
      </c>
      <c r="R33" s="46" t="n">
        <v>0</v>
      </c>
      <c r="S33" s="46" t="n">
        <v>0</v>
      </c>
      <c r="T33" s="46" t="n">
        <v>0</v>
      </c>
      <c r="U33" s="46" t="n">
        <v>0</v>
      </c>
      <c r="V33" s="46" t="n">
        <v>0</v>
      </c>
      <c r="W33" s="46" t="n">
        <v>0</v>
      </c>
      <c r="X33" s="46" t="n">
        <v>0</v>
      </c>
      <c r="Y33" s="46" t="n">
        <v>0</v>
      </c>
      <c r="Z33" s="46" t="n">
        <v>0</v>
      </c>
      <c r="AA33" s="45"/>
      <c r="AB33" s="42"/>
      <c r="AC33" s="42"/>
      <c r="AD33" s="42"/>
      <c r="AE33" s="42"/>
      <c r="AF33" s="42"/>
      <c r="AG33" s="42"/>
      <c r="AH33" s="42"/>
      <c r="AI33" s="42"/>
      <c r="AJ33" s="42"/>
      <c r="AK33" s="42"/>
      <c r="AL33" s="42"/>
      <c r="AM33" s="42"/>
      <c r="AN33" s="42"/>
      <c r="AO33" s="42"/>
      <c r="AP33" s="42"/>
      <c r="AQ33" s="42"/>
      <c r="AR33" s="42"/>
      <c r="AS33" s="42"/>
      <c r="AT33" s="42"/>
      <c r="AU33" s="42"/>
      <c r="AV33" s="42"/>
      <c r="AW33" s="42"/>
      <c r="AX33" s="42"/>
      <c r="AY33" s="42"/>
      <c r="AZ33" s="42"/>
      <c r="BA33" s="42"/>
      <c r="BB33" s="42"/>
      <c r="BC33" s="42"/>
      <c r="BD33" s="42"/>
      <c r="BE33" s="42"/>
      <c r="BF33" s="42"/>
      <c r="BG33" s="42"/>
      <c r="BH33" s="42"/>
      <c r="BI33" s="42"/>
      <c r="BJ33" s="42"/>
      <c r="BK33" s="42"/>
      <c r="BL33" s="42"/>
      <c r="BM33" s="42"/>
      <c r="BN33" s="42"/>
      <c r="BO33" s="42"/>
      <c r="BP33" s="42"/>
      <c r="BQ33" s="42"/>
      <c r="BR33" s="42"/>
      <c r="BS33" s="42"/>
      <c r="BT33" s="42"/>
      <c r="BU33" s="42"/>
      <c r="BV33" s="42"/>
      <c r="BW33" s="42"/>
      <c r="BX33" s="42"/>
      <c r="BY33" s="42"/>
      <c r="BZ33" s="42"/>
      <c r="CA33" s="42"/>
      <c r="CB33" s="42"/>
      <c r="CC33" s="42"/>
      <c r="CD33" s="42"/>
      <c r="CE33" s="42"/>
      <c r="CF33" s="42"/>
      <c r="CG33" s="42"/>
      <c r="CH33" s="42"/>
      <c r="CI33" s="42"/>
      <c r="CJ33" s="42"/>
      <c r="CK33" s="42"/>
      <c r="CL33" s="42"/>
      <c r="CM33" s="42"/>
      <c r="CN33" s="42"/>
      <c r="CO33" s="42"/>
      <c r="CP33" s="42"/>
      <c r="CQ33" s="42"/>
      <c r="CR33" s="42"/>
      <c r="CS33" s="42"/>
      <c r="CT33" s="42"/>
      <c r="CU33" s="42"/>
      <c r="CV33" s="42"/>
      <c r="CW33" s="42"/>
      <c r="CX33" s="42"/>
      <c r="CY33" s="42"/>
      <c r="CZ33" s="42"/>
      <c r="DA33" s="42"/>
      <c r="DB33" s="42"/>
      <c r="DC33" s="42"/>
      <c r="DD33" s="42"/>
      <c r="DE33" s="42"/>
      <c r="DF33" s="42"/>
      <c r="DG33" s="42"/>
      <c r="DH33" s="42"/>
      <c r="DI33" s="42"/>
      <c r="DJ33" s="42"/>
      <c r="DK33" s="42"/>
      <c r="DL33" s="42"/>
      <c r="DM33" s="42"/>
      <c r="DN33" s="42"/>
      <c r="DO33" s="42"/>
      <c r="DP33" s="42"/>
      <c r="DQ33" s="42"/>
      <c r="DR33" s="42"/>
      <c r="DS33" s="42"/>
      <c r="DT33" s="42"/>
      <c r="DU33" s="42"/>
      <c r="DV33" s="42"/>
      <c r="DW33" s="42"/>
      <c r="DX33" s="42"/>
      <c r="DY33" s="42"/>
      <c r="DZ33" s="42"/>
      <c r="EA33" s="42"/>
      <c r="EB33" s="42"/>
      <c r="EC33" s="42"/>
      <c r="ED33" s="42"/>
      <c r="EE33" s="42"/>
      <c r="EF33" s="42"/>
      <c r="EG33" s="42"/>
      <c r="EH33" s="42"/>
      <c r="EI33" s="42"/>
      <c r="EJ33" s="42"/>
      <c r="EK33" s="42"/>
      <c r="EL33" s="42"/>
      <c r="EM33" s="42"/>
      <c r="EN33" s="42"/>
      <c r="EO33" s="42"/>
      <c r="EP33" s="42"/>
      <c r="EQ33" s="42"/>
      <c r="ER33" s="42"/>
      <c r="ES33" s="42"/>
      <c r="ET33" s="42"/>
      <c r="EU33" s="42"/>
      <c r="EV33" s="42"/>
      <c r="EW33" s="42"/>
      <c r="EX33" s="42"/>
      <c r="EY33" s="42"/>
      <c r="EZ33" s="42"/>
      <c r="FA33" s="42"/>
      <c r="FB33" s="42"/>
      <c r="FC33" s="42"/>
      <c r="FD33" s="42"/>
      <c r="FE33" s="42"/>
      <c r="FF33" s="42"/>
      <c r="FG33" s="42"/>
      <c r="FH33" s="42"/>
      <c r="FI33" s="42"/>
      <c r="FJ33" s="42"/>
      <c r="FK33" s="42"/>
      <c r="FL33" s="42"/>
      <c r="FM33" s="42"/>
      <c r="FN33" s="42"/>
      <c r="FO33" s="42"/>
      <c r="FP33" s="42"/>
      <c r="FQ33" s="42"/>
      <c r="FR33" s="42"/>
      <c r="FS33" s="42"/>
      <c r="FT33" s="42"/>
      <c r="FU33" s="42"/>
      <c r="FV33" s="42"/>
      <c r="FW33" s="42"/>
      <c r="FX33" s="42"/>
      <c r="FY33" s="42"/>
      <c r="FZ33" s="42"/>
      <c r="GA33" s="42"/>
      <c r="GB33" s="42"/>
      <c r="GC33" s="42"/>
      <c r="GD33" s="42"/>
      <c r="GE33" s="42"/>
      <c r="GF33" s="42"/>
      <c r="GG33" s="42"/>
      <c r="GH33" s="42"/>
      <c r="GI33" s="42"/>
      <c r="GJ33" s="42"/>
      <c r="GK33" s="42"/>
      <c r="GL33" s="42"/>
      <c r="GM33" s="42"/>
      <c r="GN33" s="42"/>
      <c r="GO33" s="42"/>
      <c r="GP33" s="42"/>
      <c r="GQ33" s="42"/>
      <c r="GR33" s="42"/>
      <c r="GS33" s="42"/>
      <c r="GT33" s="42"/>
      <c r="GU33" s="42"/>
      <c r="GV33" s="42"/>
      <c r="GW33" s="42"/>
      <c r="GX33" s="42"/>
      <c r="GY33" s="42"/>
      <c r="GZ33" s="42"/>
      <c r="HA33" s="42"/>
      <c r="HB33" s="42"/>
      <c r="HC33" s="42"/>
      <c r="HD33" s="42"/>
      <c r="HE33" s="42"/>
      <c r="HF33" s="42"/>
      <c r="HG33" s="42"/>
      <c r="HH33" s="42"/>
      <c r="HI33" s="42"/>
      <c r="HJ33" s="42"/>
      <c r="HK33" s="42"/>
      <c r="HL33" s="42"/>
      <c r="HM33" s="42"/>
      <c r="HN33" s="42"/>
      <c r="HO33" s="42"/>
      <c r="HP33" s="42"/>
      <c r="HQ33" s="42"/>
      <c r="HR33" s="42"/>
      <c r="HS33" s="42"/>
      <c r="HT33" s="42"/>
      <c r="HU33" s="42"/>
      <c r="HV33" s="42"/>
      <c r="HW33" s="42"/>
      <c r="HX33" s="42"/>
      <c r="HY33" s="42"/>
      <c r="HZ33" s="42"/>
      <c r="IA33" s="42"/>
      <c r="IB33" s="42"/>
      <c r="IC33" s="42"/>
      <c r="ID33" s="42"/>
      <c r="IE33" s="42"/>
      <c r="IF33" s="42"/>
      <c r="IG33" s="42"/>
      <c r="IH33" s="42"/>
      <c r="II33" s="42"/>
      <c r="IJ33" s="42"/>
      <c r="IK33" s="42"/>
      <c r="IL33" s="42"/>
      <c r="IM33" s="42"/>
      <c r="IN33" s="42"/>
      <c r="IO33" s="42"/>
      <c r="IP33" s="42"/>
      <c r="IQ33" s="42"/>
      <c r="IR33" s="42"/>
      <c r="IS33" s="42"/>
      <c r="IT33" s="42"/>
      <c r="IU33" s="42"/>
      <c r="IV33" s="42"/>
      <c r="IW33" s="42"/>
    </row>
    <row r="34" customFormat="false" ht="11.25" hidden="false" customHeight="true" outlineLevel="0" collapsed="false">
      <c r="A34" s="47" t="s">
        <v>40</v>
      </c>
      <c r="B34" s="48"/>
      <c r="C34" s="49" t="n">
        <v>0</v>
      </c>
      <c r="D34" s="49" t="n">
        <v>0</v>
      </c>
      <c r="E34" s="49" t="n">
        <v>0</v>
      </c>
      <c r="F34" s="49" t="n">
        <v>0</v>
      </c>
      <c r="G34" s="49" t="n">
        <v>0</v>
      </c>
      <c r="H34" s="49" t="n">
        <v>0</v>
      </c>
      <c r="I34" s="49" t="n">
        <v>0</v>
      </c>
      <c r="J34" s="49" t="n">
        <v>0</v>
      </c>
      <c r="K34" s="49" t="n">
        <v>0</v>
      </c>
      <c r="L34" s="49" t="n">
        <v>0</v>
      </c>
      <c r="M34" s="49" t="n">
        <v>0</v>
      </c>
      <c r="N34" s="49" t="n">
        <v>0</v>
      </c>
      <c r="O34" s="49" t="n">
        <v>0</v>
      </c>
      <c r="P34" s="49" t="n">
        <v>0</v>
      </c>
      <c r="Q34" s="49" t="n">
        <v>0</v>
      </c>
      <c r="R34" s="49" t="n">
        <v>0</v>
      </c>
      <c r="S34" s="49" t="n">
        <v>0</v>
      </c>
      <c r="T34" s="49" t="n">
        <v>0</v>
      </c>
      <c r="U34" s="49" t="n">
        <v>0</v>
      </c>
      <c r="V34" s="49" t="n">
        <v>0</v>
      </c>
      <c r="W34" s="49" t="n">
        <v>0</v>
      </c>
      <c r="X34" s="49" t="n">
        <v>0</v>
      </c>
      <c r="Y34" s="49" t="n">
        <v>0</v>
      </c>
      <c r="Z34" s="50" t="n">
        <v>0</v>
      </c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2"/>
      <c r="AS34" s="42"/>
      <c r="AT34" s="42"/>
      <c r="AU34" s="42"/>
      <c r="AV34" s="42"/>
      <c r="AW34" s="42"/>
      <c r="AX34" s="42"/>
      <c r="AY34" s="42"/>
      <c r="AZ34" s="42"/>
      <c r="BA34" s="42"/>
      <c r="BB34" s="42"/>
      <c r="BC34" s="42"/>
      <c r="BD34" s="42"/>
      <c r="BE34" s="42"/>
      <c r="BF34" s="42"/>
      <c r="BG34" s="42"/>
      <c r="BH34" s="42"/>
      <c r="BI34" s="42"/>
      <c r="BJ34" s="42"/>
      <c r="BK34" s="42"/>
      <c r="BL34" s="42"/>
      <c r="BM34" s="42"/>
      <c r="BN34" s="42"/>
      <c r="BO34" s="42"/>
      <c r="BP34" s="42"/>
      <c r="BQ34" s="42"/>
      <c r="BR34" s="42"/>
      <c r="BS34" s="42"/>
      <c r="BT34" s="42"/>
      <c r="BU34" s="42"/>
      <c r="BV34" s="42"/>
      <c r="BW34" s="42"/>
      <c r="BX34" s="42"/>
      <c r="BY34" s="42"/>
      <c r="BZ34" s="42"/>
      <c r="CA34" s="42"/>
      <c r="CB34" s="42"/>
      <c r="CC34" s="42"/>
      <c r="CD34" s="42"/>
      <c r="CE34" s="42"/>
      <c r="CF34" s="42"/>
      <c r="CG34" s="42"/>
      <c r="CH34" s="42"/>
      <c r="CI34" s="42"/>
      <c r="CJ34" s="42"/>
      <c r="CK34" s="42"/>
      <c r="CL34" s="42"/>
      <c r="CM34" s="42"/>
      <c r="CN34" s="42"/>
      <c r="CO34" s="42"/>
      <c r="CP34" s="42"/>
      <c r="CQ34" s="42"/>
      <c r="CR34" s="42"/>
      <c r="CS34" s="42"/>
      <c r="CT34" s="42"/>
      <c r="CU34" s="42"/>
      <c r="CV34" s="42"/>
      <c r="CW34" s="42"/>
      <c r="CX34" s="42"/>
      <c r="CY34" s="42"/>
      <c r="CZ34" s="42"/>
      <c r="DA34" s="42"/>
      <c r="DB34" s="42"/>
      <c r="DC34" s="42"/>
      <c r="DD34" s="42"/>
      <c r="DE34" s="42"/>
      <c r="DF34" s="42"/>
      <c r="DG34" s="42"/>
      <c r="DH34" s="42"/>
      <c r="DI34" s="42"/>
      <c r="DJ34" s="42"/>
      <c r="DK34" s="42"/>
      <c r="DL34" s="42"/>
      <c r="DM34" s="42"/>
      <c r="DN34" s="42"/>
      <c r="DO34" s="42"/>
      <c r="DP34" s="42"/>
      <c r="DQ34" s="42"/>
      <c r="DR34" s="42"/>
      <c r="DS34" s="42"/>
      <c r="DT34" s="42"/>
      <c r="DU34" s="42"/>
      <c r="DV34" s="42"/>
      <c r="DW34" s="42"/>
      <c r="DX34" s="42"/>
      <c r="DY34" s="42"/>
      <c r="DZ34" s="42"/>
      <c r="EA34" s="42"/>
      <c r="EB34" s="42"/>
      <c r="EC34" s="42"/>
      <c r="ED34" s="42"/>
      <c r="EE34" s="42"/>
      <c r="EF34" s="42"/>
      <c r="EG34" s="42"/>
      <c r="EH34" s="42"/>
      <c r="EI34" s="42"/>
      <c r="EJ34" s="42"/>
      <c r="EK34" s="42"/>
      <c r="EL34" s="42"/>
      <c r="EM34" s="42"/>
      <c r="EN34" s="42"/>
      <c r="EO34" s="42"/>
      <c r="EP34" s="42"/>
      <c r="EQ34" s="42"/>
      <c r="ER34" s="42"/>
      <c r="ES34" s="42"/>
      <c r="ET34" s="42"/>
      <c r="EU34" s="42"/>
      <c r="EV34" s="42"/>
      <c r="EW34" s="42"/>
      <c r="EX34" s="42"/>
      <c r="EY34" s="42"/>
      <c r="EZ34" s="42"/>
      <c r="FA34" s="42"/>
      <c r="FB34" s="42"/>
      <c r="FC34" s="42"/>
      <c r="FD34" s="42"/>
      <c r="FE34" s="42"/>
      <c r="FF34" s="42"/>
      <c r="FG34" s="42"/>
      <c r="FH34" s="42"/>
      <c r="FI34" s="42"/>
      <c r="FJ34" s="42"/>
      <c r="FK34" s="42"/>
      <c r="FL34" s="42"/>
      <c r="FM34" s="42"/>
      <c r="FN34" s="42"/>
      <c r="FO34" s="42"/>
      <c r="FP34" s="42"/>
      <c r="FQ34" s="42"/>
      <c r="FR34" s="42"/>
      <c r="FS34" s="42"/>
      <c r="FT34" s="42"/>
      <c r="FU34" s="42"/>
      <c r="FV34" s="42"/>
      <c r="FW34" s="42"/>
      <c r="FX34" s="42"/>
      <c r="FY34" s="42"/>
      <c r="FZ34" s="42"/>
      <c r="GA34" s="42"/>
      <c r="GB34" s="42"/>
      <c r="GC34" s="42"/>
      <c r="GD34" s="42"/>
      <c r="GE34" s="42"/>
      <c r="GF34" s="42"/>
      <c r="GG34" s="42"/>
      <c r="GH34" s="42"/>
      <c r="GI34" s="42"/>
      <c r="GJ34" s="42"/>
      <c r="GK34" s="42"/>
      <c r="GL34" s="42"/>
      <c r="GM34" s="42"/>
      <c r="GN34" s="42"/>
      <c r="GO34" s="42"/>
      <c r="GP34" s="42"/>
      <c r="GQ34" s="42"/>
      <c r="GR34" s="42"/>
      <c r="GS34" s="42"/>
      <c r="GT34" s="42"/>
      <c r="GU34" s="42"/>
      <c r="GV34" s="42"/>
      <c r="GW34" s="42"/>
      <c r="GX34" s="42"/>
      <c r="GY34" s="42"/>
      <c r="GZ34" s="42"/>
      <c r="HA34" s="42"/>
      <c r="HB34" s="42"/>
      <c r="HC34" s="42"/>
      <c r="HD34" s="42"/>
      <c r="HE34" s="42"/>
      <c r="HF34" s="42"/>
      <c r="HG34" s="42"/>
      <c r="HH34" s="42"/>
      <c r="HI34" s="42"/>
      <c r="HJ34" s="42"/>
      <c r="HK34" s="42"/>
      <c r="HL34" s="42"/>
      <c r="HM34" s="42"/>
      <c r="HN34" s="42"/>
      <c r="HO34" s="42"/>
      <c r="HP34" s="42"/>
      <c r="HQ34" s="42"/>
      <c r="HR34" s="42"/>
      <c r="HS34" s="42"/>
      <c r="HT34" s="42"/>
      <c r="HU34" s="42"/>
      <c r="HV34" s="42"/>
      <c r="HW34" s="42"/>
      <c r="HX34" s="42"/>
      <c r="HY34" s="42"/>
      <c r="HZ34" s="42"/>
      <c r="IA34" s="42"/>
      <c r="IB34" s="42"/>
      <c r="IC34" s="42"/>
      <c r="ID34" s="42"/>
      <c r="IE34" s="42"/>
      <c r="IF34" s="42"/>
      <c r="IG34" s="42"/>
      <c r="IH34" s="42"/>
      <c r="II34" s="42"/>
      <c r="IJ34" s="42"/>
      <c r="IK34" s="42"/>
      <c r="IL34" s="42"/>
      <c r="IM34" s="42"/>
      <c r="IN34" s="42"/>
      <c r="IO34" s="42"/>
      <c r="IP34" s="42"/>
      <c r="IQ34" s="42"/>
      <c r="IR34" s="42"/>
      <c r="IS34" s="42"/>
      <c r="IT34" s="42"/>
      <c r="IU34" s="42"/>
      <c r="IV34" s="42"/>
      <c r="IW34" s="42"/>
    </row>
    <row r="36" customFormat="false" ht="13.5" hidden="true" customHeight="true" outlineLevel="0" collapsed="false"/>
    <row r="37" customFormat="false" ht="13.5" hidden="true" customHeight="true" outlineLevel="0" collapsed="false"/>
    <row r="38" customFormat="false" ht="12" hidden="false" customHeight="true" outlineLevel="0" collapsed="false">
      <c r="A38" s="43" t="s">
        <v>145</v>
      </c>
      <c r="B38" s="42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42"/>
      <c r="AB38" s="42"/>
      <c r="AC38" s="42"/>
      <c r="AD38" s="42"/>
      <c r="AE38" s="42"/>
      <c r="AF38" s="42"/>
      <c r="AG38" s="42"/>
      <c r="AH38" s="42"/>
      <c r="AI38" s="42"/>
      <c r="AJ38" s="42"/>
      <c r="AK38" s="42"/>
      <c r="AL38" s="42"/>
      <c r="AM38" s="42"/>
      <c r="AN38" s="42"/>
      <c r="AO38" s="42"/>
      <c r="AP38" s="42"/>
      <c r="AQ38" s="42"/>
      <c r="AR38" s="42"/>
      <c r="AS38" s="42"/>
      <c r="AT38" s="42"/>
      <c r="AU38" s="42"/>
      <c r="AV38" s="42"/>
      <c r="AW38" s="42"/>
      <c r="AX38" s="42"/>
      <c r="AY38" s="42"/>
      <c r="AZ38" s="42"/>
      <c r="BA38" s="42"/>
      <c r="BB38" s="42"/>
      <c r="BC38" s="42"/>
      <c r="BD38" s="42"/>
      <c r="BE38" s="42"/>
      <c r="BF38" s="42"/>
      <c r="BG38" s="42"/>
      <c r="BH38" s="42"/>
      <c r="BI38" s="42"/>
      <c r="BJ38" s="42"/>
      <c r="BK38" s="42"/>
      <c r="BL38" s="42"/>
      <c r="BM38" s="42"/>
      <c r="BN38" s="42"/>
      <c r="BO38" s="42"/>
      <c r="BP38" s="42"/>
      <c r="BQ38" s="42"/>
      <c r="BR38" s="42"/>
      <c r="BS38" s="42"/>
      <c r="BT38" s="42"/>
      <c r="BU38" s="42"/>
      <c r="BV38" s="42"/>
      <c r="BW38" s="42"/>
      <c r="BX38" s="42"/>
      <c r="BY38" s="42"/>
      <c r="BZ38" s="42"/>
      <c r="CA38" s="42"/>
      <c r="CB38" s="42"/>
      <c r="CC38" s="42"/>
      <c r="CD38" s="42"/>
      <c r="CE38" s="42"/>
      <c r="CF38" s="42"/>
      <c r="CG38" s="42"/>
      <c r="CH38" s="42"/>
      <c r="CI38" s="42"/>
      <c r="CJ38" s="42"/>
      <c r="CK38" s="42"/>
      <c r="CL38" s="42"/>
      <c r="CM38" s="42"/>
      <c r="CN38" s="42"/>
      <c r="CO38" s="42"/>
      <c r="CP38" s="42"/>
      <c r="CQ38" s="42"/>
      <c r="CR38" s="42"/>
      <c r="CS38" s="42"/>
      <c r="CT38" s="42"/>
      <c r="CU38" s="42"/>
      <c r="CV38" s="42"/>
      <c r="CW38" s="42"/>
      <c r="CX38" s="42"/>
      <c r="CY38" s="42"/>
      <c r="CZ38" s="42"/>
      <c r="DA38" s="42"/>
      <c r="DB38" s="42"/>
      <c r="DC38" s="42"/>
      <c r="DD38" s="42"/>
      <c r="DE38" s="42"/>
      <c r="DF38" s="42"/>
      <c r="DG38" s="42"/>
      <c r="DH38" s="42"/>
      <c r="DI38" s="42"/>
      <c r="DJ38" s="42"/>
      <c r="DK38" s="42"/>
      <c r="DL38" s="42"/>
      <c r="DM38" s="42"/>
      <c r="DN38" s="42"/>
      <c r="DO38" s="42"/>
      <c r="DP38" s="42"/>
      <c r="DQ38" s="42"/>
      <c r="DR38" s="42"/>
      <c r="DS38" s="42"/>
      <c r="DT38" s="42"/>
      <c r="DU38" s="42"/>
      <c r="DV38" s="42"/>
      <c r="DW38" s="42"/>
      <c r="DX38" s="42"/>
      <c r="DY38" s="42"/>
      <c r="DZ38" s="42"/>
      <c r="EA38" s="42"/>
      <c r="EB38" s="42"/>
      <c r="EC38" s="42"/>
      <c r="ED38" s="42"/>
      <c r="EE38" s="42"/>
      <c r="EF38" s="42"/>
      <c r="EG38" s="42"/>
      <c r="EH38" s="42"/>
      <c r="EI38" s="42"/>
      <c r="EJ38" s="42"/>
      <c r="EK38" s="42"/>
      <c r="EL38" s="42"/>
      <c r="EM38" s="42"/>
      <c r="EN38" s="42"/>
      <c r="EO38" s="42"/>
      <c r="EP38" s="42"/>
      <c r="EQ38" s="42"/>
      <c r="ER38" s="42"/>
      <c r="ES38" s="42"/>
      <c r="ET38" s="42"/>
      <c r="EU38" s="42"/>
      <c r="EV38" s="42"/>
      <c r="EW38" s="42"/>
      <c r="EX38" s="42"/>
      <c r="EY38" s="42"/>
      <c r="EZ38" s="42"/>
      <c r="FA38" s="42"/>
      <c r="FB38" s="42"/>
      <c r="FC38" s="42"/>
      <c r="FD38" s="42"/>
      <c r="FE38" s="42"/>
      <c r="FF38" s="42"/>
      <c r="FG38" s="42"/>
      <c r="FH38" s="42"/>
      <c r="FI38" s="42"/>
      <c r="FJ38" s="42"/>
      <c r="FK38" s="42"/>
      <c r="FL38" s="42"/>
      <c r="FM38" s="42"/>
      <c r="FN38" s="42"/>
      <c r="FO38" s="42"/>
      <c r="FP38" s="42"/>
      <c r="FQ38" s="42"/>
      <c r="FR38" s="42"/>
      <c r="FS38" s="42"/>
      <c r="FT38" s="42"/>
      <c r="FU38" s="42"/>
      <c r="FV38" s="42"/>
      <c r="FW38" s="42"/>
      <c r="FX38" s="42"/>
      <c r="FY38" s="42"/>
      <c r="FZ38" s="42"/>
      <c r="GA38" s="42"/>
      <c r="GB38" s="42"/>
      <c r="GC38" s="42"/>
      <c r="GD38" s="42"/>
      <c r="GE38" s="42"/>
      <c r="GF38" s="42"/>
      <c r="GG38" s="42"/>
      <c r="GH38" s="42"/>
      <c r="GI38" s="42"/>
      <c r="GJ38" s="42"/>
      <c r="GK38" s="42"/>
      <c r="GL38" s="42"/>
      <c r="GM38" s="42"/>
      <c r="GN38" s="42"/>
      <c r="GO38" s="42"/>
      <c r="GP38" s="42"/>
      <c r="GQ38" s="42"/>
      <c r="GR38" s="42"/>
      <c r="GS38" s="42"/>
      <c r="GT38" s="42"/>
      <c r="GU38" s="42"/>
      <c r="GV38" s="42"/>
      <c r="GW38" s="42"/>
      <c r="GX38" s="42"/>
      <c r="GY38" s="42"/>
      <c r="GZ38" s="42"/>
      <c r="HA38" s="42"/>
      <c r="HB38" s="42"/>
      <c r="HC38" s="42"/>
      <c r="HD38" s="42"/>
      <c r="HE38" s="42"/>
      <c r="HF38" s="42"/>
      <c r="HG38" s="42"/>
      <c r="HH38" s="42"/>
      <c r="HI38" s="42"/>
      <c r="HJ38" s="42"/>
      <c r="HK38" s="42"/>
      <c r="HL38" s="42"/>
      <c r="HM38" s="42"/>
      <c r="HN38" s="42"/>
      <c r="HO38" s="42"/>
      <c r="HP38" s="42"/>
      <c r="HQ38" s="42"/>
      <c r="HR38" s="42"/>
      <c r="HS38" s="42"/>
      <c r="HT38" s="42"/>
      <c r="HU38" s="42"/>
      <c r="HV38" s="42"/>
      <c r="HW38" s="42"/>
      <c r="HX38" s="42"/>
      <c r="HY38" s="42"/>
      <c r="HZ38" s="42"/>
      <c r="IA38" s="42"/>
      <c r="IB38" s="42"/>
      <c r="IC38" s="42"/>
      <c r="ID38" s="42"/>
      <c r="IE38" s="42"/>
      <c r="IF38" s="42"/>
      <c r="IG38" s="42"/>
      <c r="IH38" s="42"/>
      <c r="II38" s="42"/>
      <c r="IJ38" s="42"/>
      <c r="IK38" s="42"/>
      <c r="IL38" s="42"/>
      <c r="IM38" s="42"/>
      <c r="IN38" s="42"/>
      <c r="IO38" s="42"/>
      <c r="IP38" s="42"/>
      <c r="IQ38" s="42"/>
      <c r="IR38" s="42"/>
      <c r="IS38" s="42"/>
      <c r="IT38" s="42"/>
      <c r="IU38" s="42"/>
      <c r="IV38" s="42"/>
      <c r="IW38" s="42"/>
    </row>
    <row r="39" customFormat="false" ht="11.25" hidden="false" customHeight="true" outlineLevel="0" collapsed="false">
      <c r="A39" s="45" t="s">
        <v>33</v>
      </c>
      <c r="B39" s="42"/>
      <c r="C39" s="46" t="n">
        <v>0</v>
      </c>
      <c r="D39" s="46" t="n">
        <v>0</v>
      </c>
      <c r="E39" s="46" t="n">
        <v>0</v>
      </c>
      <c r="F39" s="46" t="n">
        <v>0</v>
      </c>
      <c r="G39" s="46" t="n">
        <v>0</v>
      </c>
      <c r="H39" s="46" t="n">
        <v>0</v>
      </c>
      <c r="I39" s="46" t="n">
        <v>0</v>
      </c>
      <c r="J39" s="46" t="n">
        <v>0</v>
      </c>
      <c r="K39" s="46" t="n">
        <v>0</v>
      </c>
      <c r="L39" s="46" t="n">
        <v>0</v>
      </c>
      <c r="M39" s="46" t="n">
        <v>0</v>
      </c>
      <c r="N39" s="46" t="n">
        <v>0</v>
      </c>
      <c r="O39" s="46" t="n">
        <v>0</v>
      </c>
      <c r="P39" s="46" t="n">
        <v>0</v>
      </c>
      <c r="Q39" s="46" t="n">
        <v>0</v>
      </c>
      <c r="R39" s="46" t="n">
        <v>0</v>
      </c>
      <c r="S39" s="46" t="n">
        <v>0</v>
      </c>
      <c r="T39" s="46" t="n">
        <v>0</v>
      </c>
      <c r="U39" s="46" t="n">
        <v>0</v>
      </c>
      <c r="V39" s="46" t="n">
        <v>0</v>
      </c>
      <c r="W39" s="46" t="n">
        <v>0</v>
      </c>
      <c r="X39" s="46" t="n">
        <v>0</v>
      </c>
      <c r="Y39" s="46" t="n">
        <v>0</v>
      </c>
      <c r="Z39" s="46" t="n">
        <v>0</v>
      </c>
      <c r="AA39" s="42" t="n">
        <v>0</v>
      </c>
      <c r="AB39" s="42"/>
      <c r="AC39" s="42"/>
      <c r="AD39" s="42"/>
      <c r="AE39" s="42"/>
      <c r="AF39" s="42"/>
      <c r="AG39" s="42"/>
      <c r="AH39" s="42"/>
      <c r="AI39" s="42"/>
      <c r="AJ39" s="42"/>
      <c r="AK39" s="42"/>
      <c r="AL39" s="42"/>
      <c r="AM39" s="42"/>
      <c r="AN39" s="42"/>
      <c r="AO39" s="42"/>
      <c r="AP39" s="42"/>
      <c r="AQ39" s="42"/>
      <c r="AR39" s="42"/>
      <c r="AS39" s="42"/>
      <c r="AT39" s="42"/>
      <c r="AU39" s="42"/>
      <c r="AV39" s="42"/>
      <c r="AW39" s="42"/>
      <c r="AX39" s="42"/>
      <c r="AY39" s="42"/>
      <c r="AZ39" s="42"/>
      <c r="BA39" s="42"/>
      <c r="BB39" s="42"/>
      <c r="BC39" s="42"/>
      <c r="BD39" s="42"/>
      <c r="BE39" s="42"/>
      <c r="BF39" s="42"/>
      <c r="BG39" s="42"/>
      <c r="BH39" s="42"/>
      <c r="BI39" s="42"/>
      <c r="BJ39" s="42"/>
      <c r="BK39" s="42"/>
      <c r="BL39" s="42"/>
      <c r="BM39" s="42"/>
      <c r="BN39" s="42"/>
      <c r="BO39" s="42"/>
      <c r="BP39" s="42"/>
      <c r="BQ39" s="42"/>
      <c r="BR39" s="42"/>
      <c r="BS39" s="42"/>
      <c r="BT39" s="42"/>
      <c r="BU39" s="42"/>
      <c r="BV39" s="42"/>
      <c r="BW39" s="42"/>
      <c r="BX39" s="42"/>
      <c r="BY39" s="42"/>
      <c r="BZ39" s="42"/>
      <c r="CA39" s="42"/>
      <c r="CB39" s="42"/>
      <c r="CC39" s="42"/>
      <c r="CD39" s="42"/>
      <c r="CE39" s="42"/>
      <c r="CF39" s="42"/>
      <c r="CG39" s="42"/>
      <c r="CH39" s="42"/>
      <c r="CI39" s="42"/>
      <c r="CJ39" s="42"/>
      <c r="CK39" s="42"/>
      <c r="CL39" s="42"/>
      <c r="CM39" s="42"/>
      <c r="CN39" s="42"/>
      <c r="CO39" s="42"/>
      <c r="CP39" s="42"/>
      <c r="CQ39" s="42"/>
      <c r="CR39" s="42"/>
      <c r="CS39" s="42"/>
      <c r="CT39" s="42"/>
      <c r="CU39" s="42"/>
      <c r="CV39" s="42"/>
      <c r="CW39" s="42"/>
      <c r="CX39" s="42"/>
      <c r="CY39" s="42"/>
      <c r="CZ39" s="42"/>
      <c r="DA39" s="42"/>
      <c r="DB39" s="42"/>
      <c r="DC39" s="42"/>
      <c r="DD39" s="42"/>
      <c r="DE39" s="42"/>
      <c r="DF39" s="42"/>
      <c r="DG39" s="42"/>
      <c r="DH39" s="42"/>
      <c r="DI39" s="42"/>
      <c r="DJ39" s="42"/>
      <c r="DK39" s="42"/>
      <c r="DL39" s="42"/>
      <c r="DM39" s="42"/>
      <c r="DN39" s="42"/>
      <c r="DO39" s="42"/>
      <c r="DP39" s="42"/>
      <c r="DQ39" s="42"/>
      <c r="DR39" s="42"/>
      <c r="DS39" s="42"/>
      <c r="DT39" s="42"/>
      <c r="DU39" s="42"/>
      <c r="DV39" s="42"/>
      <c r="DW39" s="42"/>
      <c r="DX39" s="42"/>
      <c r="DY39" s="42"/>
      <c r="DZ39" s="42"/>
      <c r="EA39" s="42"/>
      <c r="EB39" s="42"/>
      <c r="EC39" s="42"/>
      <c r="ED39" s="42"/>
      <c r="EE39" s="42"/>
      <c r="EF39" s="42"/>
      <c r="EG39" s="42"/>
      <c r="EH39" s="42"/>
      <c r="EI39" s="42"/>
      <c r="EJ39" s="42"/>
      <c r="EK39" s="42"/>
      <c r="EL39" s="42"/>
      <c r="EM39" s="42"/>
      <c r="EN39" s="42"/>
      <c r="EO39" s="42"/>
      <c r="EP39" s="42"/>
      <c r="EQ39" s="42"/>
      <c r="ER39" s="42"/>
      <c r="ES39" s="42"/>
      <c r="ET39" s="42"/>
      <c r="EU39" s="42"/>
      <c r="EV39" s="42"/>
      <c r="EW39" s="42"/>
      <c r="EX39" s="42"/>
      <c r="EY39" s="42"/>
      <c r="EZ39" s="42"/>
      <c r="FA39" s="42"/>
      <c r="FB39" s="42"/>
      <c r="FC39" s="42"/>
      <c r="FD39" s="42"/>
      <c r="FE39" s="42"/>
      <c r="FF39" s="42"/>
      <c r="FG39" s="42"/>
      <c r="FH39" s="42"/>
      <c r="FI39" s="42"/>
      <c r="FJ39" s="42"/>
      <c r="FK39" s="42"/>
      <c r="FL39" s="42"/>
      <c r="FM39" s="42"/>
      <c r="FN39" s="42"/>
      <c r="FO39" s="42"/>
      <c r="FP39" s="42"/>
      <c r="FQ39" s="42"/>
      <c r="FR39" s="42"/>
      <c r="FS39" s="42"/>
      <c r="FT39" s="42"/>
      <c r="FU39" s="42"/>
      <c r="FV39" s="42"/>
      <c r="FW39" s="42"/>
      <c r="FX39" s="42"/>
      <c r="FY39" s="42"/>
      <c r="FZ39" s="42"/>
      <c r="GA39" s="42"/>
      <c r="GB39" s="42"/>
      <c r="GC39" s="42"/>
      <c r="GD39" s="42"/>
      <c r="GE39" s="42"/>
      <c r="GF39" s="42"/>
      <c r="GG39" s="42"/>
      <c r="GH39" s="42"/>
      <c r="GI39" s="42"/>
      <c r="GJ39" s="42"/>
      <c r="GK39" s="42"/>
      <c r="GL39" s="42"/>
      <c r="GM39" s="42"/>
      <c r="GN39" s="42"/>
      <c r="GO39" s="42"/>
      <c r="GP39" s="42"/>
      <c r="GQ39" s="42"/>
      <c r="GR39" s="42"/>
      <c r="GS39" s="42"/>
      <c r="GT39" s="42"/>
      <c r="GU39" s="42"/>
      <c r="GV39" s="42"/>
      <c r="GW39" s="42"/>
      <c r="GX39" s="42"/>
      <c r="GY39" s="42"/>
      <c r="GZ39" s="42"/>
      <c r="HA39" s="42"/>
      <c r="HB39" s="42"/>
      <c r="HC39" s="42"/>
      <c r="HD39" s="42"/>
      <c r="HE39" s="42"/>
      <c r="HF39" s="42"/>
      <c r="HG39" s="42"/>
      <c r="HH39" s="42"/>
      <c r="HI39" s="42"/>
      <c r="HJ39" s="42"/>
      <c r="HK39" s="42"/>
      <c r="HL39" s="42"/>
      <c r="HM39" s="42"/>
      <c r="HN39" s="42"/>
      <c r="HO39" s="42"/>
      <c r="HP39" s="42"/>
      <c r="HQ39" s="42"/>
      <c r="HR39" s="42"/>
      <c r="HS39" s="42"/>
      <c r="HT39" s="42"/>
      <c r="HU39" s="42"/>
      <c r="HV39" s="42"/>
      <c r="HW39" s="42"/>
      <c r="HX39" s="42"/>
      <c r="HY39" s="42"/>
      <c r="HZ39" s="42"/>
      <c r="IA39" s="42"/>
      <c r="IB39" s="42"/>
      <c r="IC39" s="42"/>
      <c r="ID39" s="42"/>
      <c r="IE39" s="42"/>
      <c r="IF39" s="42"/>
      <c r="IG39" s="42"/>
      <c r="IH39" s="42"/>
      <c r="II39" s="42"/>
      <c r="IJ39" s="42"/>
      <c r="IK39" s="42"/>
      <c r="IL39" s="42"/>
      <c r="IM39" s="42"/>
      <c r="IN39" s="42"/>
      <c r="IO39" s="42"/>
      <c r="IP39" s="42"/>
      <c r="IQ39" s="42"/>
      <c r="IR39" s="42"/>
      <c r="IS39" s="42"/>
      <c r="IT39" s="42"/>
      <c r="IU39" s="42"/>
      <c r="IV39" s="42"/>
      <c r="IW39" s="42"/>
    </row>
    <row r="40" customFormat="false" ht="11.25" hidden="false" customHeight="true" outlineLevel="0" collapsed="false">
      <c r="A40" s="45" t="s">
        <v>34</v>
      </c>
      <c r="B40" s="42"/>
      <c r="C40" s="46" t="n">
        <v>5000</v>
      </c>
      <c r="D40" s="46" t="n">
        <v>5000</v>
      </c>
      <c r="E40" s="46" t="n">
        <v>5000</v>
      </c>
      <c r="F40" s="46" t="n">
        <v>0</v>
      </c>
      <c r="G40" s="46" t="n">
        <v>0</v>
      </c>
      <c r="H40" s="46" t="n">
        <v>0</v>
      </c>
      <c r="I40" s="46" t="n">
        <v>0</v>
      </c>
      <c r="J40" s="46" t="n">
        <v>0</v>
      </c>
      <c r="K40" s="46" t="n">
        <v>0</v>
      </c>
      <c r="L40" s="46" t="n">
        <v>0</v>
      </c>
      <c r="M40" s="46" t="n">
        <v>0</v>
      </c>
      <c r="N40" s="46" t="n">
        <v>0</v>
      </c>
      <c r="O40" s="46" t="n">
        <v>0</v>
      </c>
      <c r="P40" s="46" t="n">
        <v>0</v>
      </c>
      <c r="Q40" s="46" t="n">
        <v>0</v>
      </c>
      <c r="R40" s="46" t="n">
        <v>0</v>
      </c>
      <c r="S40" s="46" t="n">
        <v>0</v>
      </c>
      <c r="T40" s="46" t="n">
        <v>0</v>
      </c>
      <c r="U40" s="46" t="n">
        <v>0</v>
      </c>
      <c r="V40" s="46" t="n">
        <v>0</v>
      </c>
      <c r="W40" s="46" t="n">
        <v>0</v>
      </c>
      <c r="X40" s="46" t="n">
        <v>0</v>
      </c>
      <c r="Y40" s="46" t="n">
        <v>0</v>
      </c>
      <c r="Z40" s="46" t="n">
        <v>0</v>
      </c>
      <c r="AA40" s="42" t="n">
        <v>616.4384</v>
      </c>
      <c r="AB40" s="42"/>
      <c r="AC40" s="42"/>
      <c r="AD40" s="42"/>
      <c r="AE40" s="42"/>
      <c r="AF40" s="42"/>
      <c r="AG40" s="42"/>
      <c r="AH40" s="42"/>
      <c r="AI40" s="42"/>
      <c r="AJ40" s="42"/>
      <c r="AK40" s="42"/>
      <c r="AL40" s="42"/>
      <c r="AM40" s="42"/>
      <c r="AN40" s="42"/>
      <c r="AO40" s="42"/>
      <c r="AP40" s="42"/>
      <c r="AQ40" s="42"/>
      <c r="AR40" s="42"/>
      <c r="AS40" s="42"/>
      <c r="AT40" s="42"/>
      <c r="AU40" s="42"/>
      <c r="AV40" s="42"/>
      <c r="AW40" s="42"/>
      <c r="AX40" s="42"/>
      <c r="AY40" s="42"/>
      <c r="AZ40" s="42"/>
      <c r="BA40" s="42"/>
      <c r="BB40" s="42"/>
      <c r="BC40" s="42"/>
      <c r="BD40" s="42"/>
      <c r="BE40" s="42"/>
      <c r="BF40" s="42"/>
      <c r="BG40" s="42"/>
      <c r="BH40" s="42"/>
      <c r="BI40" s="42"/>
      <c r="BJ40" s="42"/>
      <c r="BK40" s="42"/>
      <c r="BL40" s="42"/>
      <c r="BM40" s="42"/>
      <c r="BN40" s="42"/>
      <c r="BO40" s="42"/>
      <c r="BP40" s="42"/>
      <c r="BQ40" s="42"/>
      <c r="BR40" s="42"/>
      <c r="BS40" s="42"/>
      <c r="BT40" s="42"/>
      <c r="BU40" s="42"/>
      <c r="BV40" s="42"/>
      <c r="BW40" s="42"/>
      <c r="BX40" s="42"/>
      <c r="BY40" s="42"/>
      <c r="BZ40" s="42"/>
      <c r="CA40" s="42"/>
      <c r="CB40" s="42"/>
      <c r="CC40" s="42"/>
      <c r="CD40" s="42"/>
      <c r="CE40" s="42"/>
      <c r="CF40" s="42"/>
      <c r="CG40" s="42"/>
      <c r="CH40" s="42"/>
      <c r="CI40" s="42"/>
      <c r="CJ40" s="42"/>
      <c r="CK40" s="42"/>
      <c r="CL40" s="42"/>
      <c r="CM40" s="42"/>
      <c r="CN40" s="42"/>
      <c r="CO40" s="42"/>
      <c r="CP40" s="42"/>
      <c r="CQ40" s="42"/>
      <c r="CR40" s="42"/>
      <c r="CS40" s="42"/>
      <c r="CT40" s="42"/>
      <c r="CU40" s="42"/>
      <c r="CV40" s="42"/>
      <c r="CW40" s="42"/>
      <c r="CX40" s="42"/>
      <c r="CY40" s="42"/>
      <c r="CZ40" s="42"/>
      <c r="DA40" s="42"/>
      <c r="DB40" s="42"/>
      <c r="DC40" s="42"/>
      <c r="DD40" s="42"/>
      <c r="DE40" s="42"/>
      <c r="DF40" s="42"/>
      <c r="DG40" s="42"/>
      <c r="DH40" s="42"/>
      <c r="DI40" s="42"/>
      <c r="DJ40" s="42"/>
      <c r="DK40" s="42"/>
      <c r="DL40" s="42"/>
      <c r="DM40" s="42"/>
      <c r="DN40" s="42"/>
      <c r="DO40" s="42"/>
      <c r="DP40" s="42"/>
      <c r="DQ40" s="42"/>
      <c r="DR40" s="42"/>
      <c r="DS40" s="42"/>
      <c r="DT40" s="42"/>
      <c r="DU40" s="42"/>
      <c r="DV40" s="42"/>
      <c r="DW40" s="42"/>
      <c r="DX40" s="42"/>
      <c r="DY40" s="42"/>
      <c r="DZ40" s="42"/>
      <c r="EA40" s="42"/>
      <c r="EB40" s="42"/>
      <c r="EC40" s="42"/>
      <c r="ED40" s="42"/>
      <c r="EE40" s="42"/>
      <c r="EF40" s="42"/>
      <c r="EG40" s="42"/>
      <c r="EH40" s="42"/>
      <c r="EI40" s="42"/>
      <c r="EJ40" s="42"/>
      <c r="EK40" s="42"/>
      <c r="EL40" s="42"/>
      <c r="EM40" s="42"/>
      <c r="EN40" s="42"/>
      <c r="EO40" s="42"/>
      <c r="EP40" s="42"/>
      <c r="EQ40" s="42"/>
      <c r="ER40" s="42"/>
      <c r="ES40" s="42"/>
      <c r="ET40" s="42"/>
      <c r="EU40" s="42"/>
      <c r="EV40" s="42"/>
      <c r="EW40" s="42"/>
      <c r="EX40" s="42"/>
      <c r="EY40" s="42"/>
      <c r="EZ40" s="42"/>
      <c r="FA40" s="42"/>
      <c r="FB40" s="42"/>
      <c r="FC40" s="42"/>
      <c r="FD40" s="42"/>
      <c r="FE40" s="42"/>
      <c r="FF40" s="42"/>
      <c r="FG40" s="42"/>
      <c r="FH40" s="42"/>
      <c r="FI40" s="42"/>
      <c r="FJ40" s="42"/>
      <c r="FK40" s="42"/>
      <c r="FL40" s="42"/>
      <c r="FM40" s="42"/>
      <c r="FN40" s="42"/>
      <c r="FO40" s="42"/>
      <c r="FP40" s="42"/>
      <c r="FQ40" s="42"/>
      <c r="FR40" s="42"/>
      <c r="FS40" s="42"/>
      <c r="FT40" s="42"/>
      <c r="FU40" s="42"/>
      <c r="FV40" s="42"/>
      <c r="FW40" s="42"/>
      <c r="FX40" s="42"/>
      <c r="FY40" s="42"/>
      <c r="FZ40" s="42"/>
      <c r="GA40" s="42"/>
      <c r="GB40" s="42"/>
      <c r="GC40" s="42"/>
      <c r="GD40" s="42"/>
      <c r="GE40" s="42"/>
      <c r="GF40" s="42"/>
      <c r="GG40" s="42"/>
      <c r="GH40" s="42"/>
      <c r="GI40" s="42"/>
      <c r="GJ40" s="42"/>
      <c r="GK40" s="42"/>
      <c r="GL40" s="42"/>
      <c r="GM40" s="42"/>
      <c r="GN40" s="42"/>
      <c r="GO40" s="42"/>
      <c r="GP40" s="42"/>
      <c r="GQ40" s="42"/>
      <c r="GR40" s="42"/>
      <c r="GS40" s="42"/>
      <c r="GT40" s="42"/>
      <c r="GU40" s="42"/>
      <c r="GV40" s="42"/>
      <c r="GW40" s="42"/>
      <c r="GX40" s="42"/>
      <c r="GY40" s="42"/>
      <c r="GZ40" s="42"/>
      <c r="HA40" s="42"/>
      <c r="HB40" s="42"/>
      <c r="HC40" s="42"/>
      <c r="HD40" s="42"/>
      <c r="HE40" s="42"/>
      <c r="HF40" s="42"/>
      <c r="HG40" s="42"/>
      <c r="HH40" s="42"/>
      <c r="HI40" s="42"/>
      <c r="HJ40" s="42"/>
      <c r="HK40" s="42"/>
      <c r="HL40" s="42"/>
      <c r="HM40" s="42"/>
      <c r="HN40" s="42"/>
      <c r="HO40" s="42"/>
      <c r="HP40" s="42"/>
      <c r="HQ40" s="42"/>
      <c r="HR40" s="42"/>
      <c r="HS40" s="42"/>
      <c r="HT40" s="42"/>
      <c r="HU40" s="42"/>
      <c r="HV40" s="42"/>
      <c r="HW40" s="42"/>
      <c r="HX40" s="42"/>
      <c r="HY40" s="42"/>
      <c r="HZ40" s="42"/>
      <c r="IA40" s="42"/>
      <c r="IB40" s="42"/>
      <c r="IC40" s="42"/>
      <c r="ID40" s="42"/>
      <c r="IE40" s="42"/>
      <c r="IF40" s="42"/>
      <c r="IG40" s="42"/>
      <c r="IH40" s="42"/>
      <c r="II40" s="42"/>
      <c r="IJ40" s="42"/>
      <c r="IK40" s="42"/>
      <c r="IL40" s="42"/>
      <c r="IM40" s="42"/>
      <c r="IN40" s="42"/>
      <c r="IO40" s="42"/>
      <c r="IP40" s="42"/>
      <c r="IQ40" s="42"/>
      <c r="IR40" s="42"/>
      <c r="IS40" s="42"/>
      <c r="IT40" s="42"/>
      <c r="IU40" s="42"/>
      <c r="IV40" s="42"/>
      <c r="IW40" s="42"/>
    </row>
    <row r="41" customFormat="false" ht="11.25" hidden="false" customHeight="true" outlineLevel="0" collapsed="false">
      <c r="A41" s="45" t="s">
        <v>35</v>
      </c>
      <c r="B41" s="42"/>
      <c r="C41" s="46" t="n">
        <v>0</v>
      </c>
      <c r="D41" s="46" t="n">
        <v>0</v>
      </c>
      <c r="E41" s="46" t="n">
        <v>0</v>
      </c>
      <c r="F41" s="46" t="n">
        <v>0</v>
      </c>
      <c r="G41" s="46" t="n">
        <v>0</v>
      </c>
      <c r="H41" s="46" t="n">
        <v>0</v>
      </c>
      <c r="I41" s="46" t="n">
        <v>0</v>
      </c>
      <c r="J41" s="46" t="n">
        <v>0</v>
      </c>
      <c r="K41" s="46" t="n">
        <v>0</v>
      </c>
      <c r="L41" s="46" t="n">
        <v>0</v>
      </c>
      <c r="M41" s="46" t="n">
        <v>0</v>
      </c>
      <c r="N41" s="46" t="n">
        <v>0</v>
      </c>
      <c r="O41" s="46" t="n">
        <v>0</v>
      </c>
      <c r="P41" s="46" t="n">
        <v>0</v>
      </c>
      <c r="Q41" s="46" t="n">
        <v>0</v>
      </c>
      <c r="R41" s="46" t="n">
        <v>0</v>
      </c>
      <c r="S41" s="46" t="n">
        <v>0</v>
      </c>
      <c r="T41" s="46" t="n">
        <v>0</v>
      </c>
      <c r="U41" s="46" t="n">
        <v>0</v>
      </c>
      <c r="V41" s="46" t="n">
        <v>0</v>
      </c>
      <c r="W41" s="46" t="n">
        <v>0</v>
      </c>
      <c r="X41" s="46" t="n">
        <v>0</v>
      </c>
      <c r="Y41" s="46" t="n">
        <v>0</v>
      </c>
      <c r="Z41" s="46" t="n">
        <v>0</v>
      </c>
      <c r="AA41" s="42" t="n">
        <v>0</v>
      </c>
      <c r="AB41" s="42"/>
      <c r="AC41" s="42"/>
      <c r="AD41" s="42"/>
      <c r="AE41" s="42"/>
      <c r="AF41" s="42"/>
      <c r="AG41" s="42"/>
      <c r="AH41" s="42"/>
      <c r="AI41" s="42"/>
      <c r="AJ41" s="42"/>
      <c r="AK41" s="42"/>
      <c r="AL41" s="42"/>
      <c r="AM41" s="42"/>
      <c r="AN41" s="42"/>
      <c r="AO41" s="42"/>
      <c r="AP41" s="42"/>
      <c r="AQ41" s="42"/>
      <c r="AR41" s="42"/>
      <c r="AS41" s="42"/>
      <c r="AT41" s="42"/>
      <c r="AU41" s="42"/>
      <c r="AV41" s="42"/>
      <c r="AW41" s="42"/>
      <c r="AX41" s="42"/>
      <c r="AY41" s="42"/>
      <c r="AZ41" s="42"/>
      <c r="BA41" s="42"/>
      <c r="BB41" s="42"/>
      <c r="BC41" s="42"/>
      <c r="BD41" s="42"/>
      <c r="BE41" s="42"/>
      <c r="BF41" s="42"/>
      <c r="BG41" s="42"/>
      <c r="BH41" s="42"/>
      <c r="BI41" s="42"/>
      <c r="BJ41" s="42"/>
      <c r="BK41" s="42"/>
      <c r="BL41" s="42"/>
      <c r="BM41" s="42"/>
      <c r="BN41" s="42"/>
      <c r="BO41" s="42"/>
      <c r="BP41" s="42"/>
      <c r="BQ41" s="42"/>
      <c r="BR41" s="42"/>
      <c r="BS41" s="42"/>
      <c r="BT41" s="42"/>
      <c r="BU41" s="42"/>
      <c r="BV41" s="42"/>
      <c r="BW41" s="42"/>
      <c r="BX41" s="42"/>
      <c r="BY41" s="42"/>
      <c r="BZ41" s="42"/>
      <c r="CA41" s="42"/>
      <c r="CB41" s="42"/>
      <c r="CC41" s="42"/>
      <c r="CD41" s="42"/>
      <c r="CE41" s="42"/>
      <c r="CF41" s="42"/>
      <c r="CG41" s="42"/>
      <c r="CH41" s="42"/>
      <c r="CI41" s="42"/>
      <c r="CJ41" s="42"/>
      <c r="CK41" s="42"/>
      <c r="CL41" s="42"/>
      <c r="CM41" s="42"/>
      <c r="CN41" s="42"/>
      <c r="CO41" s="42"/>
      <c r="CP41" s="42"/>
      <c r="CQ41" s="42"/>
      <c r="CR41" s="42"/>
      <c r="CS41" s="42"/>
      <c r="CT41" s="42"/>
      <c r="CU41" s="42"/>
      <c r="CV41" s="42"/>
      <c r="CW41" s="42"/>
      <c r="CX41" s="42"/>
      <c r="CY41" s="42"/>
      <c r="CZ41" s="42"/>
      <c r="DA41" s="42"/>
      <c r="DB41" s="42"/>
      <c r="DC41" s="42"/>
      <c r="DD41" s="42"/>
      <c r="DE41" s="42"/>
      <c r="DF41" s="42"/>
      <c r="DG41" s="42"/>
      <c r="DH41" s="42"/>
      <c r="DI41" s="42"/>
      <c r="DJ41" s="42"/>
      <c r="DK41" s="42"/>
      <c r="DL41" s="42"/>
      <c r="DM41" s="42"/>
      <c r="DN41" s="42"/>
      <c r="DO41" s="42"/>
      <c r="DP41" s="42"/>
      <c r="DQ41" s="42"/>
      <c r="DR41" s="42"/>
      <c r="DS41" s="42"/>
      <c r="DT41" s="42"/>
      <c r="DU41" s="42"/>
      <c r="DV41" s="42"/>
      <c r="DW41" s="42"/>
      <c r="DX41" s="42"/>
      <c r="DY41" s="42"/>
      <c r="DZ41" s="42"/>
      <c r="EA41" s="42"/>
      <c r="EB41" s="42"/>
      <c r="EC41" s="42"/>
      <c r="ED41" s="42"/>
      <c r="EE41" s="42"/>
      <c r="EF41" s="42"/>
      <c r="EG41" s="42"/>
      <c r="EH41" s="42"/>
      <c r="EI41" s="42"/>
      <c r="EJ41" s="42"/>
      <c r="EK41" s="42"/>
      <c r="EL41" s="42"/>
      <c r="EM41" s="42"/>
      <c r="EN41" s="42"/>
      <c r="EO41" s="42"/>
      <c r="EP41" s="42"/>
      <c r="EQ41" s="42"/>
      <c r="ER41" s="42"/>
      <c r="ES41" s="42"/>
      <c r="ET41" s="42"/>
      <c r="EU41" s="42"/>
      <c r="EV41" s="42"/>
      <c r="EW41" s="42"/>
      <c r="EX41" s="42"/>
      <c r="EY41" s="42"/>
      <c r="EZ41" s="42"/>
      <c r="FA41" s="42"/>
      <c r="FB41" s="42"/>
      <c r="FC41" s="42"/>
      <c r="FD41" s="42"/>
      <c r="FE41" s="42"/>
      <c r="FF41" s="42"/>
      <c r="FG41" s="42"/>
      <c r="FH41" s="42"/>
      <c r="FI41" s="42"/>
      <c r="FJ41" s="42"/>
      <c r="FK41" s="42"/>
      <c r="FL41" s="42"/>
      <c r="FM41" s="42"/>
      <c r="FN41" s="42"/>
      <c r="FO41" s="42"/>
      <c r="FP41" s="42"/>
      <c r="FQ41" s="42"/>
      <c r="FR41" s="42"/>
      <c r="FS41" s="42"/>
      <c r="FT41" s="42"/>
      <c r="FU41" s="42"/>
      <c r="FV41" s="42"/>
      <c r="FW41" s="42"/>
      <c r="FX41" s="42"/>
      <c r="FY41" s="42"/>
      <c r="FZ41" s="42"/>
      <c r="GA41" s="42"/>
      <c r="GB41" s="42"/>
      <c r="GC41" s="42"/>
      <c r="GD41" s="42"/>
      <c r="GE41" s="42"/>
      <c r="GF41" s="42"/>
      <c r="GG41" s="42"/>
      <c r="GH41" s="42"/>
      <c r="GI41" s="42"/>
      <c r="GJ41" s="42"/>
      <c r="GK41" s="42"/>
      <c r="GL41" s="42"/>
      <c r="GM41" s="42"/>
      <c r="GN41" s="42"/>
      <c r="GO41" s="42"/>
      <c r="GP41" s="42"/>
      <c r="GQ41" s="42"/>
      <c r="GR41" s="42"/>
      <c r="GS41" s="42"/>
      <c r="GT41" s="42"/>
      <c r="GU41" s="42"/>
      <c r="GV41" s="42"/>
      <c r="GW41" s="42"/>
      <c r="GX41" s="42"/>
      <c r="GY41" s="42"/>
      <c r="GZ41" s="42"/>
      <c r="HA41" s="42"/>
      <c r="HB41" s="42"/>
      <c r="HC41" s="42"/>
      <c r="HD41" s="42"/>
      <c r="HE41" s="42"/>
      <c r="HF41" s="42"/>
      <c r="HG41" s="42"/>
      <c r="HH41" s="42"/>
      <c r="HI41" s="42"/>
      <c r="HJ41" s="42"/>
      <c r="HK41" s="42"/>
      <c r="HL41" s="42"/>
      <c r="HM41" s="42"/>
      <c r="HN41" s="42"/>
      <c r="HO41" s="42"/>
      <c r="HP41" s="42"/>
      <c r="HQ41" s="42"/>
      <c r="HR41" s="42"/>
      <c r="HS41" s="42"/>
      <c r="HT41" s="42"/>
      <c r="HU41" s="42"/>
      <c r="HV41" s="42"/>
      <c r="HW41" s="42"/>
      <c r="HX41" s="42"/>
      <c r="HY41" s="42"/>
      <c r="HZ41" s="42"/>
      <c r="IA41" s="42"/>
      <c r="IB41" s="42"/>
      <c r="IC41" s="42"/>
      <c r="ID41" s="42"/>
      <c r="IE41" s="42"/>
      <c r="IF41" s="42"/>
      <c r="IG41" s="42"/>
      <c r="IH41" s="42"/>
      <c r="II41" s="42"/>
      <c r="IJ41" s="42"/>
      <c r="IK41" s="42"/>
      <c r="IL41" s="42"/>
      <c r="IM41" s="42"/>
      <c r="IN41" s="42"/>
      <c r="IO41" s="42"/>
      <c r="IP41" s="42"/>
      <c r="IQ41" s="42"/>
      <c r="IR41" s="42"/>
      <c r="IS41" s="42"/>
      <c r="IT41" s="42"/>
      <c r="IU41" s="42"/>
      <c r="IV41" s="42"/>
      <c r="IW41" s="42"/>
    </row>
    <row r="42" customFormat="false" ht="11.25" hidden="false" customHeight="true" outlineLevel="0" collapsed="false">
      <c r="A42" s="45" t="s">
        <v>36</v>
      </c>
      <c r="B42" s="42"/>
      <c r="C42" s="46" t="n">
        <v>0</v>
      </c>
      <c r="D42" s="46" t="n">
        <v>0</v>
      </c>
      <c r="E42" s="46" t="n">
        <v>0</v>
      </c>
      <c r="F42" s="46" t="n">
        <v>0</v>
      </c>
      <c r="G42" s="46" t="n">
        <v>0</v>
      </c>
      <c r="H42" s="46" t="n">
        <v>0</v>
      </c>
      <c r="I42" s="46" t="n">
        <v>0</v>
      </c>
      <c r="J42" s="46" t="n">
        <v>0</v>
      </c>
      <c r="K42" s="46" t="n">
        <v>0</v>
      </c>
      <c r="L42" s="46" t="n">
        <v>0</v>
      </c>
      <c r="M42" s="46" t="n">
        <v>0</v>
      </c>
      <c r="N42" s="46" t="n">
        <v>0</v>
      </c>
      <c r="O42" s="46" t="n">
        <v>0</v>
      </c>
      <c r="P42" s="46" t="n">
        <v>0</v>
      </c>
      <c r="Q42" s="46" t="n">
        <v>0</v>
      </c>
      <c r="R42" s="46" t="n">
        <v>0</v>
      </c>
      <c r="S42" s="46" t="n">
        <v>0</v>
      </c>
      <c r="T42" s="46" t="n">
        <v>0</v>
      </c>
      <c r="U42" s="46" t="n">
        <v>0</v>
      </c>
      <c r="V42" s="46" t="n">
        <v>0</v>
      </c>
      <c r="W42" s="46" t="n">
        <v>0</v>
      </c>
      <c r="X42" s="46" t="n">
        <v>0</v>
      </c>
      <c r="Y42" s="46" t="n">
        <v>0</v>
      </c>
      <c r="Z42" s="46" t="n">
        <v>0</v>
      </c>
      <c r="AA42" s="42" t="n">
        <v>0</v>
      </c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2"/>
      <c r="AS42" s="42"/>
      <c r="AT42" s="42"/>
      <c r="AU42" s="42"/>
      <c r="AV42" s="42"/>
      <c r="AW42" s="42"/>
      <c r="AX42" s="42"/>
      <c r="AY42" s="42"/>
      <c r="AZ42" s="42"/>
      <c r="BA42" s="42"/>
      <c r="BB42" s="42"/>
      <c r="BC42" s="42"/>
      <c r="BD42" s="42"/>
      <c r="BE42" s="42"/>
      <c r="BF42" s="42"/>
      <c r="BG42" s="42"/>
      <c r="BH42" s="42"/>
      <c r="BI42" s="42"/>
      <c r="BJ42" s="42"/>
      <c r="BK42" s="42"/>
      <c r="BL42" s="42"/>
      <c r="BM42" s="42"/>
      <c r="BN42" s="42"/>
      <c r="BO42" s="42"/>
      <c r="BP42" s="42"/>
      <c r="BQ42" s="42"/>
      <c r="BR42" s="42"/>
      <c r="BS42" s="42"/>
      <c r="BT42" s="42"/>
      <c r="BU42" s="42"/>
      <c r="BV42" s="42"/>
      <c r="BW42" s="42"/>
      <c r="BX42" s="42"/>
      <c r="BY42" s="42"/>
      <c r="BZ42" s="42"/>
      <c r="CA42" s="42"/>
      <c r="CB42" s="42"/>
      <c r="CC42" s="42"/>
      <c r="CD42" s="42"/>
      <c r="CE42" s="42"/>
      <c r="CF42" s="42"/>
      <c r="CG42" s="42"/>
      <c r="CH42" s="42"/>
      <c r="CI42" s="42"/>
      <c r="CJ42" s="42"/>
      <c r="CK42" s="42"/>
      <c r="CL42" s="42"/>
      <c r="CM42" s="42"/>
      <c r="CN42" s="42"/>
      <c r="CO42" s="42"/>
      <c r="CP42" s="42"/>
      <c r="CQ42" s="42"/>
      <c r="CR42" s="42"/>
      <c r="CS42" s="42"/>
      <c r="CT42" s="42"/>
      <c r="CU42" s="42"/>
      <c r="CV42" s="42"/>
      <c r="CW42" s="42"/>
      <c r="CX42" s="42"/>
      <c r="CY42" s="42"/>
      <c r="CZ42" s="42"/>
      <c r="DA42" s="42"/>
      <c r="DB42" s="42"/>
      <c r="DC42" s="42"/>
      <c r="DD42" s="42"/>
      <c r="DE42" s="42"/>
      <c r="DF42" s="42"/>
      <c r="DG42" s="42"/>
      <c r="DH42" s="42"/>
      <c r="DI42" s="42"/>
      <c r="DJ42" s="42"/>
      <c r="DK42" s="42"/>
      <c r="DL42" s="42"/>
      <c r="DM42" s="42"/>
      <c r="DN42" s="42"/>
      <c r="DO42" s="42"/>
      <c r="DP42" s="42"/>
      <c r="DQ42" s="42"/>
      <c r="DR42" s="42"/>
      <c r="DS42" s="42"/>
      <c r="DT42" s="42"/>
      <c r="DU42" s="42"/>
      <c r="DV42" s="42"/>
      <c r="DW42" s="42"/>
      <c r="DX42" s="42"/>
      <c r="DY42" s="42"/>
      <c r="DZ42" s="42"/>
      <c r="EA42" s="42"/>
      <c r="EB42" s="42"/>
      <c r="EC42" s="42"/>
      <c r="ED42" s="42"/>
      <c r="EE42" s="42"/>
      <c r="EF42" s="42"/>
      <c r="EG42" s="42"/>
      <c r="EH42" s="42"/>
      <c r="EI42" s="42"/>
      <c r="EJ42" s="42"/>
      <c r="EK42" s="42"/>
      <c r="EL42" s="42"/>
      <c r="EM42" s="42"/>
      <c r="EN42" s="42"/>
      <c r="EO42" s="42"/>
      <c r="EP42" s="42"/>
      <c r="EQ42" s="42"/>
      <c r="ER42" s="42"/>
      <c r="ES42" s="42"/>
      <c r="ET42" s="42"/>
      <c r="EU42" s="42"/>
      <c r="EV42" s="42"/>
      <c r="EW42" s="42"/>
      <c r="EX42" s="42"/>
      <c r="EY42" s="42"/>
      <c r="EZ42" s="42"/>
      <c r="FA42" s="42"/>
      <c r="FB42" s="42"/>
      <c r="FC42" s="42"/>
      <c r="FD42" s="42"/>
      <c r="FE42" s="42"/>
      <c r="FF42" s="42"/>
      <c r="FG42" s="42"/>
      <c r="FH42" s="42"/>
      <c r="FI42" s="42"/>
      <c r="FJ42" s="42"/>
      <c r="FK42" s="42"/>
      <c r="FL42" s="42"/>
      <c r="FM42" s="42"/>
      <c r="FN42" s="42"/>
      <c r="FO42" s="42"/>
      <c r="FP42" s="42"/>
      <c r="FQ42" s="42"/>
      <c r="FR42" s="42"/>
      <c r="FS42" s="42"/>
      <c r="FT42" s="42"/>
      <c r="FU42" s="42"/>
      <c r="FV42" s="42"/>
      <c r="FW42" s="42"/>
      <c r="FX42" s="42"/>
      <c r="FY42" s="42"/>
      <c r="FZ42" s="42"/>
      <c r="GA42" s="42"/>
      <c r="GB42" s="42"/>
      <c r="GC42" s="42"/>
      <c r="GD42" s="42"/>
      <c r="GE42" s="42"/>
      <c r="GF42" s="42"/>
      <c r="GG42" s="42"/>
      <c r="GH42" s="42"/>
      <c r="GI42" s="42"/>
      <c r="GJ42" s="42"/>
      <c r="GK42" s="42"/>
      <c r="GL42" s="42"/>
      <c r="GM42" s="42"/>
      <c r="GN42" s="42"/>
      <c r="GO42" s="42"/>
      <c r="GP42" s="42"/>
      <c r="GQ42" s="42"/>
      <c r="GR42" s="42"/>
      <c r="GS42" s="42"/>
      <c r="GT42" s="42"/>
      <c r="GU42" s="42"/>
      <c r="GV42" s="42"/>
      <c r="GW42" s="42"/>
      <c r="GX42" s="42"/>
      <c r="GY42" s="42"/>
      <c r="GZ42" s="42"/>
      <c r="HA42" s="42"/>
      <c r="HB42" s="42"/>
      <c r="HC42" s="42"/>
      <c r="HD42" s="42"/>
      <c r="HE42" s="42"/>
      <c r="HF42" s="42"/>
      <c r="HG42" s="42"/>
      <c r="HH42" s="42"/>
      <c r="HI42" s="42"/>
      <c r="HJ42" s="42"/>
      <c r="HK42" s="42"/>
      <c r="HL42" s="42"/>
      <c r="HM42" s="42"/>
      <c r="HN42" s="42"/>
      <c r="HO42" s="42"/>
      <c r="HP42" s="42"/>
      <c r="HQ42" s="42"/>
      <c r="HR42" s="42"/>
      <c r="HS42" s="42"/>
      <c r="HT42" s="42"/>
      <c r="HU42" s="42"/>
      <c r="HV42" s="42"/>
      <c r="HW42" s="42"/>
      <c r="HX42" s="42"/>
      <c r="HY42" s="42"/>
      <c r="HZ42" s="42"/>
      <c r="IA42" s="42"/>
      <c r="IB42" s="42"/>
      <c r="IC42" s="42"/>
      <c r="ID42" s="42"/>
      <c r="IE42" s="42"/>
      <c r="IF42" s="42"/>
      <c r="IG42" s="42"/>
      <c r="IH42" s="42"/>
      <c r="II42" s="42"/>
      <c r="IJ42" s="42"/>
      <c r="IK42" s="42"/>
      <c r="IL42" s="42"/>
      <c r="IM42" s="42"/>
      <c r="IN42" s="42"/>
      <c r="IO42" s="42"/>
      <c r="IP42" s="42"/>
      <c r="IQ42" s="42"/>
      <c r="IR42" s="42"/>
      <c r="IS42" s="42"/>
      <c r="IT42" s="42"/>
      <c r="IU42" s="42"/>
      <c r="IV42" s="42"/>
      <c r="IW42" s="42"/>
    </row>
    <row r="43" customFormat="false" ht="11.25" hidden="false" customHeight="true" outlineLevel="0" collapsed="false">
      <c r="A43" s="47" t="s">
        <v>37</v>
      </c>
      <c r="B43" s="48"/>
      <c r="C43" s="49" t="n">
        <v>5000</v>
      </c>
      <c r="D43" s="49" t="n">
        <v>5000</v>
      </c>
      <c r="E43" s="49" t="n">
        <v>5000</v>
      </c>
      <c r="F43" s="49" t="n">
        <v>0</v>
      </c>
      <c r="G43" s="49" t="n">
        <v>0</v>
      </c>
      <c r="H43" s="49" t="n">
        <v>0</v>
      </c>
      <c r="I43" s="49" t="n">
        <v>0</v>
      </c>
      <c r="J43" s="49" t="n">
        <v>0</v>
      </c>
      <c r="K43" s="49" t="n">
        <v>0</v>
      </c>
      <c r="L43" s="49" t="n">
        <v>0</v>
      </c>
      <c r="M43" s="49" t="n">
        <v>0</v>
      </c>
      <c r="N43" s="49" t="n">
        <v>0</v>
      </c>
      <c r="O43" s="49" t="n">
        <v>0</v>
      </c>
      <c r="P43" s="49" t="n">
        <v>0</v>
      </c>
      <c r="Q43" s="49" t="n">
        <v>0</v>
      </c>
      <c r="R43" s="49" t="n">
        <v>0</v>
      </c>
      <c r="S43" s="49" t="n">
        <v>0</v>
      </c>
      <c r="T43" s="49" t="n">
        <v>0</v>
      </c>
      <c r="U43" s="49" t="n">
        <v>0</v>
      </c>
      <c r="V43" s="49" t="n">
        <v>0</v>
      </c>
      <c r="W43" s="49" t="n">
        <v>0</v>
      </c>
      <c r="X43" s="49" t="n">
        <v>0</v>
      </c>
      <c r="Y43" s="49" t="n">
        <v>0</v>
      </c>
      <c r="Z43" s="50" t="n">
        <v>0</v>
      </c>
      <c r="AA43" s="42" t="n">
        <v>616.4384</v>
      </c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2"/>
      <c r="AS43" s="42"/>
      <c r="AT43" s="42"/>
      <c r="AU43" s="42"/>
      <c r="AV43" s="42"/>
      <c r="AW43" s="42"/>
      <c r="AX43" s="42"/>
      <c r="AY43" s="42"/>
      <c r="AZ43" s="42"/>
      <c r="BA43" s="42"/>
      <c r="BB43" s="42"/>
      <c r="BC43" s="42"/>
      <c r="BD43" s="42"/>
      <c r="BE43" s="42"/>
      <c r="BF43" s="42"/>
      <c r="BG43" s="42"/>
      <c r="BH43" s="42"/>
      <c r="BI43" s="42"/>
      <c r="BJ43" s="42"/>
      <c r="BK43" s="42"/>
      <c r="BL43" s="42"/>
      <c r="BM43" s="42"/>
      <c r="BN43" s="42"/>
      <c r="BO43" s="42"/>
      <c r="BP43" s="42"/>
      <c r="BQ43" s="42"/>
      <c r="BR43" s="42"/>
      <c r="BS43" s="42"/>
      <c r="BT43" s="42"/>
      <c r="BU43" s="42"/>
      <c r="BV43" s="42"/>
      <c r="BW43" s="42"/>
      <c r="BX43" s="42"/>
      <c r="BY43" s="42"/>
      <c r="BZ43" s="42"/>
      <c r="CA43" s="42"/>
      <c r="CB43" s="42"/>
      <c r="CC43" s="42"/>
      <c r="CD43" s="42"/>
      <c r="CE43" s="42"/>
      <c r="CF43" s="42"/>
      <c r="CG43" s="42"/>
      <c r="CH43" s="42"/>
      <c r="CI43" s="42"/>
      <c r="CJ43" s="42"/>
      <c r="CK43" s="42"/>
      <c r="CL43" s="42"/>
      <c r="CM43" s="42"/>
      <c r="CN43" s="42"/>
      <c r="CO43" s="42"/>
      <c r="CP43" s="42"/>
      <c r="CQ43" s="42"/>
      <c r="CR43" s="42"/>
      <c r="CS43" s="42"/>
      <c r="CT43" s="42"/>
      <c r="CU43" s="42"/>
      <c r="CV43" s="42"/>
      <c r="CW43" s="42"/>
      <c r="CX43" s="42"/>
      <c r="CY43" s="42"/>
      <c r="CZ43" s="42"/>
      <c r="DA43" s="42"/>
      <c r="DB43" s="42"/>
      <c r="DC43" s="42"/>
      <c r="DD43" s="42"/>
      <c r="DE43" s="42"/>
      <c r="DF43" s="42"/>
      <c r="DG43" s="42"/>
      <c r="DH43" s="42"/>
      <c r="DI43" s="42"/>
      <c r="DJ43" s="42"/>
      <c r="DK43" s="42"/>
      <c r="DL43" s="42"/>
      <c r="DM43" s="42"/>
      <c r="DN43" s="42"/>
      <c r="DO43" s="42"/>
      <c r="DP43" s="42"/>
      <c r="DQ43" s="42"/>
      <c r="DR43" s="42"/>
      <c r="DS43" s="42"/>
      <c r="DT43" s="42"/>
      <c r="DU43" s="42"/>
      <c r="DV43" s="42"/>
      <c r="DW43" s="42"/>
      <c r="DX43" s="42"/>
      <c r="DY43" s="42"/>
      <c r="DZ43" s="42"/>
      <c r="EA43" s="42"/>
      <c r="EB43" s="42"/>
      <c r="EC43" s="42"/>
      <c r="ED43" s="42"/>
      <c r="EE43" s="42"/>
      <c r="EF43" s="42"/>
      <c r="EG43" s="42"/>
      <c r="EH43" s="42"/>
      <c r="EI43" s="42"/>
      <c r="EJ43" s="42"/>
      <c r="EK43" s="42"/>
      <c r="EL43" s="42"/>
      <c r="EM43" s="42"/>
      <c r="EN43" s="42"/>
      <c r="EO43" s="42"/>
      <c r="EP43" s="42"/>
      <c r="EQ43" s="42"/>
      <c r="ER43" s="42"/>
      <c r="ES43" s="42"/>
      <c r="ET43" s="42"/>
      <c r="EU43" s="42"/>
      <c r="EV43" s="42"/>
      <c r="EW43" s="42"/>
      <c r="EX43" s="42"/>
      <c r="EY43" s="42"/>
      <c r="EZ43" s="42"/>
      <c r="FA43" s="42"/>
      <c r="FB43" s="42"/>
      <c r="FC43" s="42"/>
      <c r="FD43" s="42"/>
      <c r="FE43" s="42"/>
      <c r="FF43" s="42"/>
      <c r="FG43" s="42"/>
      <c r="FH43" s="42"/>
      <c r="FI43" s="42"/>
      <c r="FJ43" s="42"/>
      <c r="FK43" s="42"/>
      <c r="FL43" s="42"/>
      <c r="FM43" s="42"/>
      <c r="FN43" s="42"/>
      <c r="FO43" s="42"/>
      <c r="FP43" s="42"/>
      <c r="FQ43" s="42"/>
      <c r="FR43" s="42"/>
      <c r="FS43" s="42"/>
      <c r="FT43" s="42"/>
      <c r="FU43" s="42"/>
      <c r="FV43" s="42"/>
      <c r="FW43" s="42"/>
      <c r="FX43" s="42"/>
      <c r="FY43" s="42"/>
      <c r="FZ43" s="42"/>
      <c r="GA43" s="42"/>
      <c r="GB43" s="42"/>
      <c r="GC43" s="42"/>
      <c r="GD43" s="42"/>
      <c r="GE43" s="42"/>
      <c r="GF43" s="42"/>
      <c r="GG43" s="42"/>
      <c r="GH43" s="42"/>
      <c r="GI43" s="42"/>
      <c r="GJ43" s="42"/>
      <c r="GK43" s="42"/>
      <c r="GL43" s="42"/>
      <c r="GM43" s="42"/>
      <c r="GN43" s="42"/>
      <c r="GO43" s="42"/>
      <c r="GP43" s="42"/>
      <c r="GQ43" s="42"/>
      <c r="GR43" s="42"/>
      <c r="GS43" s="42"/>
      <c r="GT43" s="42"/>
      <c r="GU43" s="42"/>
      <c r="GV43" s="42"/>
      <c r="GW43" s="42"/>
      <c r="GX43" s="42"/>
      <c r="GY43" s="42"/>
      <c r="GZ43" s="42"/>
      <c r="HA43" s="42"/>
      <c r="HB43" s="42"/>
      <c r="HC43" s="42"/>
      <c r="HD43" s="42"/>
      <c r="HE43" s="42"/>
      <c r="HF43" s="42"/>
      <c r="HG43" s="42"/>
      <c r="HH43" s="42"/>
      <c r="HI43" s="42"/>
      <c r="HJ43" s="42"/>
      <c r="HK43" s="42"/>
      <c r="HL43" s="42"/>
      <c r="HM43" s="42"/>
      <c r="HN43" s="42"/>
      <c r="HO43" s="42"/>
      <c r="HP43" s="42"/>
      <c r="HQ43" s="42"/>
      <c r="HR43" s="42"/>
      <c r="HS43" s="42"/>
      <c r="HT43" s="42"/>
      <c r="HU43" s="42"/>
      <c r="HV43" s="42"/>
      <c r="HW43" s="42"/>
      <c r="HX43" s="42"/>
      <c r="HY43" s="42"/>
      <c r="HZ43" s="42"/>
      <c r="IA43" s="42"/>
      <c r="IB43" s="42"/>
      <c r="IC43" s="42"/>
      <c r="ID43" s="42"/>
      <c r="IE43" s="42"/>
      <c r="IF43" s="42"/>
      <c r="IG43" s="42"/>
      <c r="IH43" s="42"/>
      <c r="II43" s="42"/>
      <c r="IJ43" s="42"/>
      <c r="IK43" s="42"/>
      <c r="IL43" s="42"/>
      <c r="IM43" s="42"/>
      <c r="IN43" s="42"/>
      <c r="IO43" s="42"/>
      <c r="IP43" s="42"/>
      <c r="IQ43" s="42"/>
      <c r="IR43" s="42"/>
      <c r="IS43" s="42"/>
      <c r="IT43" s="42"/>
      <c r="IU43" s="42"/>
      <c r="IV43" s="42"/>
      <c r="IW43" s="42"/>
    </row>
  </sheetData>
  <printOptions headings="false" gridLines="true" gridLinesSet="true" horizontalCentered="false" verticalCentered="false"/>
  <pageMargins left="0.747916666666667" right="0.747916666666667" top="0.5" bottom="0.5" header="0.511811023622047" footer="0"/>
  <pageSetup paperSize="5" scale="90" fitToWidth="1" fitToHeight="1" pageOrder="downThenOver" orientation="landscape" blackAndWhite="false" draft="false" cellComments="atEnd" horizontalDpi="300" verticalDpi="300" copies="1"/>
  <headerFooter differentFirst="false" differentOddEven="false">
    <oddHeader/>
    <oddFooter>&amp;L&amp;A&amp;CPage &amp;P of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A30"/>
  <sheetViews>
    <sheetView showFormulas="false" showGridLines="false" showRowColHeaders="true" showZeros="true" rightToLeft="false" tabSelected="false" showOutlineSymbols="true" defaultGridColor="false" view="normal" topLeftCell="A1" colorId="22" zoomScale="100" zoomScaleNormal="100" zoomScalePageLayoutView="100" workbookViewId="0">
      <selection pane="topLeft" activeCell="A3" activeCellId="0" sqref="A3"/>
    </sheetView>
  </sheetViews>
  <sheetFormatPr defaultColWidth="11.9921875" defaultRowHeight="13.5" customHeight="true" zeroHeight="false" outlineLevelRow="0" outlineLevelCol="0"/>
  <cols>
    <col collapsed="false" customWidth="true" hidden="false" outlineLevel="0" max="1" min="1" style="161" width="33.15"/>
    <col collapsed="false" customWidth="true" hidden="false" outlineLevel="0" max="2" min="2" style="161" width="3.99"/>
    <col collapsed="false" customWidth="true" hidden="false" outlineLevel="0" max="26" min="3" style="161" width="13.32"/>
    <col collapsed="false" customWidth="true" hidden="false" outlineLevel="0" max="27" min="27" style="161" width="15.99"/>
    <col collapsed="false" customWidth="false" hidden="false" outlineLevel="0" max="257" min="28" style="42" width="11.99"/>
  </cols>
  <sheetData>
    <row r="1" customFormat="false" ht="12" hidden="false" customHeight="true" outlineLevel="0" collapsed="false">
      <c r="A1" s="162" t="s">
        <v>147</v>
      </c>
    </row>
    <row r="2" customFormat="false" ht="12" hidden="false" customHeight="true" outlineLevel="0" collapsed="false">
      <c r="A2" s="162" t="s">
        <v>115</v>
      </c>
    </row>
    <row r="3" customFormat="false" ht="12" hidden="false" customHeight="true" outlineLevel="0" collapsed="false">
      <c r="A3" s="162" t="s">
        <v>116</v>
      </c>
    </row>
    <row r="4" customFormat="false" ht="12" hidden="false" customHeight="true" outlineLevel="0" collapsed="false">
      <c r="A4" s="162" t="s">
        <v>117</v>
      </c>
    </row>
    <row r="6" customFormat="false" ht="12" hidden="false" customHeight="true" outlineLevel="0" collapsed="false">
      <c r="A6" s="163" t="s">
        <v>71</v>
      </c>
      <c r="C6" s="164" t="s">
        <v>118</v>
      </c>
      <c r="D6" s="164" t="s">
        <v>119</v>
      </c>
      <c r="E6" s="164" t="s">
        <v>120</v>
      </c>
      <c r="F6" s="164" t="s">
        <v>121</v>
      </c>
      <c r="G6" s="164" t="s">
        <v>122</v>
      </c>
      <c r="H6" s="164" t="s">
        <v>123</v>
      </c>
      <c r="I6" s="164" t="s">
        <v>124</v>
      </c>
      <c r="J6" s="164" t="s">
        <v>125</v>
      </c>
      <c r="K6" s="164" t="s">
        <v>126</v>
      </c>
      <c r="L6" s="164" t="s">
        <v>127</v>
      </c>
      <c r="M6" s="164" t="s">
        <v>128</v>
      </c>
      <c r="N6" s="164" t="s">
        <v>129</v>
      </c>
      <c r="O6" s="164" t="s">
        <v>130</v>
      </c>
      <c r="P6" s="164" t="s">
        <v>131</v>
      </c>
      <c r="Q6" s="164" t="s">
        <v>132</v>
      </c>
      <c r="R6" s="164" t="s">
        <v>133</v>
      </c>
      <c r="S6" s="164" t="s">
        <v>134</v>
      </c>
      <c r="T6" s="164" t="s">
        <v>135</v>
      </c>
      <c r="U6" s="164" t="s">
        <v>136</v>
      </c>
      <c r="V6" s="164" t="s">
        <v>137</v>
      </c>
      <c r="W6" s="164" t="s">
        <v>138</v>
      </c>
      <c r="X6" s="164" t="s">
        <v>139</v>
      </c>
      <c r="Y6" s="164" t="s">
        <v>140</v>
      </c>
      <c r="Z6" s="164" t="s">
        <v>141</v>
      </c>
      <c r="AA6" s="164" t="s">
        <v>32</v>
      </c>
    </row>
    <row r="7" customFormat="false" ht="11.25" hidden="false" customHeight="true" outlineLevel="0" collapsed="false">
      <c r="A7" s="165" t="s">
        <v>33</v>
      </c>
      <c r="C7" s="165" t="n">
        <v>28434.5096</v>
      </c>
      <c r="D7" s="165" t="n">
        <v>23695.4247</v>
      </c>
      <c r="E7" s="165" t="n">
        <v>23695.4247</v>
      </c>
      <c r="F7" s="165" t="n">
        <v>9478.1699</v>
      </c>
      <c r="G7" s="165" t="n">
        <v>9478.1699</v>
      </c>
      <c r="H7" s="165" t="n">
        <v>14217.2548</v>
      </c>
      <c r="I7" s="165" t="n">
        <v>14217.2548</v>
      </c>
      <c r="J7" s="165" t="n">
        <v>14217.2548</v>
      </c>
      <c r="K7" s="165" t="n">
        <v>14217.2548</v>
      </c>
      <c r="L7" s="165" t="n">
        <v>14217.2548</v>
      </c>
      <c r="M7" s="165" t="n">
        <v>18956.3398</v>
      </c>
      <c r="N7" s="165" t="n">
        <v>18956.3398</v>
      </c>
      <c r="O7" s="165" t="n">
        <v>18956.3398</v>
      </c>
      <c r="P7" s="165" t="n">
        <v>18956.3398</v>
      </c>
      <c r="Q7" s="165" t="n">
        <v>18956.3398</v>
      </c>
      <c r="R7" s="165" t="n">
        <v>9478.1699</v>
      </c>
      <c r="S7" s="165" t="n">
        <v>9478.1699</v>
      </c>
      <c r="T7" s="165" t="n">
        <v>9478.1699</v>
      </c>
      <c r="U7" s="165" t="n">
        <v>9478.1699</v>
      </c>
      <c r="V7" s="165" t="n">
        <v>9478.1699</v>
      </c>
      <c r="W7" s="165" t="n">
        <v>9478.1699</v>
      </c>
      <c r="X7" s="165" t="n">
        <v>9478.1699</v>
      </c>
      <c r="Y7" s="165" t="n">
        <v>0</v>
      </c>
      <c r="Z7" s="165" t="n">
        <v>0</v>
      </c>
    </row>
    <row r="8" customFormat="false" ht="11.25" hidden="false" customHeight="true" outlineLevel="0" collapsed="false">
      <c r="A8" s="165" t="s">
        <v>148</v>
      </c>
      <c r="C8" s="165" t="n">
        <v>-30000</v>
      </c>
      <c r="D8" s="165" t="n">
        <v>-20428.5357</v>
      </c>
      <c r="E8" s="165" t="n">
        <v>-7999.9677</v>
      </c>
      <c r="F8" s="165" t="n">
        <v>-7566.6667</v>
      </c>
      <c r="G8" s="165" t="n">
        <v>-6451.6129</v>
      </c>
      <c r="H8" s="165" t="n">
        <v>-7400</v>
      </c>
      <c r="I8" s="165" t="n">
        <v>-25903.1935</v>
      </c>
      <c r="J8" s="165" t="n">
        <v>-31064.4839</v>
      </c>
      <c r="K8" s="165" t="n">
        <v>-26100</v>
      </c>
      <c r="L8" s="165" t="n">
        <v>-20258.0645</v>
      </c>
      <c r="M8" s="165" t="n">
        <v>-18933.3</v>
      </c>
      <c r="N8" s="165" t="n">
        <v>-21096.7742</v>
      </c>
      <c r="O8" s="165" t="n">
        <v>-21935.5161</v>
      </c>
      <c r="P8" s="165" t="n">
        <v>-18428.5714</v>
      </c>
      <c r="Q8" s="165" t="n">
        <v>-15129.0323</v>
      </c>
      <c r="R8" s="165" t="n">
        <v>-10366.6667</v>
      </c>
      <c r="S8" s="165" t="n">
        <v>-677.4194</v>
      </c>
      <c r="T8" s="165" t="n">
        <v>-7466.6333</v>
      </c>
      <c r="U8" s="165" t="n">
        <v>-22677.4839</v>
      </c>
      <c r="V8" s="165" t="n">
        <v>-27419.3871</v>
      </c>
      <c r="W8" s="165" t="n">
        <v>-24933.3333</v>
      </c>
      <c r="X8" s="165" t="n">
        <v>-15161.3226</v>
      </c>
      <c r="Y8" s="165" t="n">
        <v>-16633.3333</v>
      </c>
      <c r="Z8" s="165" t="n">
        <v>-19935.4839</v>
      </c>
    </row>
    <row r="9" customFormat="false" ht="11.25" hidden="false" customHeight="true" outlineLevel="0" collapsed="false">
      <c r="A9" s="162" t="s">
        <v>149</v>
      </c>
      <c r="C9" s="166" t="n">
        <v>-1565.4904</v>
      </c>
      <c r="D9" s="166" t="n">
        <v>3266.889</v>
      </c>
      <c r="E9" s="166" t="n">
        <v>15695.457</v>
      </c>
      <c r="F9" s="166" t="n">
        <v>1911.5032</v>
      </c>
      <c r="G9" s="166" t="n">
        <v>3026.557</v>
      </c>
      <c r="H9" s="166" t="n">
        <v>6817.2548</v>
      </c>
      <c r="I9" s="166" t="n">
        <v>-11685.9387</v>
      </c>
      <c r="J9" s="166" t="n">
        <v>-16847.2291</v>
      </c>
      <c r="K9" s="166" t="n">
        <v>-11882.7452</v>
      </c>
      <c r="L9" s="166" t="n">
        <v>-6040.8097</v>
      </c>
      <c r="M9" s="166" t="n">
        <v>23.0398000000023</v>
      </c>
      <c r="N9" s="166" t="n">
        <v>-2140.4344</v>
      </c>
      <c r="O9" s="166" t="n">
        <v>-2979.1763</v>
      </c>
      <c r="P9" s="166" t="n">
        <v>527.768400000001</v>
      </c>
      <c r="Q9" s="166" t="n">
        <v>3827.3075</v>
      </c>
      <c r="R9" s="166" t="n">
        <v>-888.496799999999</v>
      </c>
      <c r="S9" s="166" t="n">
        <v>8800.7505</v>
      </c>
      <c r="T9" s="166" t="n">
        <v>2011.5366</v>
      </c>
      <c r="U9" s="166" t="n">
        <v>-13199.314</v>
      </c>
      <c r="V9" s="166" t="n">
        <v>-17941.2172</v>
      </c>
      <c r="W9" s="166" t="n">
        <v>-15455.1634</v>
      </c>
      <c r="X9" s="166" t="n">
        <v>-5683.1527</v>
      </c>
      <c r="Y9" s="166" t="n">
        <v>-16633.3333</v>
      </c>
      <c r="Z9" s="166" t="n">
        <v>-19935.4839</v>
      </c>
    </row>
    <row r="11" customFormat="false" ht="11.25" hidden="false" customHeight="true" outlineLevel="0" collapsed="false">
      <c r="A11" s="165" t="s">
        <v>34</v>
      </c>
      <c r="C11" s="165" t="n">
        <v>20000</v>
      </c>
      <c r="D11" s="165" t="n">
        <v>20000</v>
      </c>
      <c r="E11" s="165" t="n">
        <v>-15000</v>
      </c>
      <c r="F11" s="165" t="n">
        <v>-5000</v>
      </c>
      <c r="G11" s="165" t="n">
        <v>-5000</v>
      </c>
      <c r="H11" s="165" t="n">
        <v>15000</v>
      </c>
      <c r="I11" s="165" t="n">
        <v>20000</v>
      </c>
      <c r="J11" s="165" t="n">
        <v>25000</v>
      </c>
      <c r="K11" s="165" t="n">
        <v>25000</v>
      </c>
      <c r="L11" s="165" t="n">
        <v>25000</v>
      </c>
      <c r="M11" s="165" t="n">
        <v>5000</v>
      </c>
      <c r="N11" s="165" t="n">
        <v>5000</v>
      </c>
      <c r="O11" s="165" t="n">
        <v>5000</v>
      </c>
      <c r="P11" s="165" t="n">
        <v>0</v>
      </c>
      <c r="Q11" s="165" t="n">
        <v>0</v>
      </c>
      <c r="R11" s="165" t="n">
        <v>5000</v>
      </c>
      <c r="S11" s="165" t="n">
        <v>5000</v>
      </c>
      <c r="T11" s="165" t="n">
        <v>5000</v>
      </c>
      <c r="U11" s="165" t="n">
        <v>5000</v>
      </c>
      <c r="V11" s="165" t="n">
        <v>5000</v>
      </c>
      <c r="W11" s="165" t="n">
        <v>5000</v>
      </c>
      <c r="X11" s="165" t="n">
        <v>5000</v>
      </c>
      <c r="Y11" s="165" t="n">
        <v>0</v>
      </c>
      <c r="Z11" s="165" t="n">
        <v>0</v>
      </c>
    </row>
    <row r="12" customFormat="false" ht="11.25" hidden="false" customHeight="true" outlineLevel="0" collapsed="false">
      <c r="A12" s="165" t="s">
        <v>35</v>
      </c>
      <c r="C12" s="165" t="n">
        <v>20000</v>
      </c>
      <c r="D12" s="165" t="n">
        <v>10000</v>
      </c>
      <c r="E12" s="165" t="n">
        <v>10000</v>
      </c>
      <c r="F12" s="165" t="n">
        <v>-5000</v>
      </c>
      <c r="G12" s="165" t="n">
        <v>10000</v>
      </c>
      <c r="H12" s="165" t="n">
        <v>10000</v>
      </c>
      <c r="I12" s="165" t="n">
        <v>30000</v>
      </c>
      <c r="J12" s="165" t="n">
        <v>30000</v>
      </c>
      <c r="K12" s="165" t="n">
        <v>30000</v>
      </c>
      <c r="L12" s="165" t="n">
        <v>30000</v>
      </c>
      <c r="M12" s="165" t="n">
        <v>20000</v>
      </c>
      <c r="N12" s="165" t="n">
        <v>20000</v>
      </c>
      <c r="O12" s="165" t="n">
        <v>20000</v>
      </c>
      <c r="P12" s="165" t="n">
        <v>20000</v>
      </c>
      <c r="Q12" s="165" t="n">
        <v>20000</v>
      </c>
      <c r="R12" s="165" t="n">
        <v>5000</v>
      </c>
      <c r="S12" s="165" t="n">
        <v>5000</v>
      </c>
      <c r="T12" s="165" t="n">
        <v>5000</v>
      </c>
      <c r="U12" s="165" t="n">
        <v>5000</v>
      </c>
      <c r="V12" s="165" t="n">
        <v>5000</v>
      </c>
      <c r="W12" s="165" t="n">
        <v>5000</v>
      </c>
      <c r="X12" s="165" t="n">
        <v>5000</v>
      </c>
      <c r="Y12" s="165" t="n">
        <v>0</v>
      </c>
      <c r="Z12" s="165" t="n">
        <v>0</v>
      </c>
    </row>
    <row r="13" customFormat="false" ht="11.25" hidden="false" customHeight="true" outlineLevel="0" collapsed="false">
      <c r="A13" s="165" t="s">
        <v>150</v>
      </c>
      <c r="C13" s="165" t="n">
        <v>-27967.7097</v>
      </c>
      <c r="D13" s="165" t="n">
        <v>-14035.7143</v>
      </c>
      <c r="E13" s="165" t="n">
        <v>-451.6129</v>
      </c>
      <c r="F13" s="165" t="n">
        <v>-366.6667</v>
      </c>
      <c r="G13" s="165" t="n">
        <v>-2322.5806</v>
      </c>
      <c r="H13" s="165" t="n">
        <v>-8366.6333</v>
      </c>
      <c r="I13" s="165" t="n">
        <v>-45451.6129</v>
      </c>
      <c r="J13" s="165" t="n">
        <v>-65419.3548</v>
      </c>
      <c r="K13" s="165" t="n">
        <v>-48066.6667</v>
      </c>
      <c r="L13" s="165" t="n">
        <v>-31096.7742</v>
      </c>
      <c r="M13" s="165" t="n">
        <v>-17366.6333</v>
      </c>
      <c r="N13" s="165" t="n">
        <v>-21419.3226</v>
      </c>
      <c r="O13" s="165" t="n">
        <v>-24483.871</v>
      </c>
      <c r="P13" s="165" t="n">
        <v>-19714.25</v>
      </c>
      <c r="Q13" s="165" t="n">
        <v>-12290.3548</v>
      </c>
      <c r="R13" s="165" t="n">
        <v>-11966.6667</v>
      </c>
      <c r="S13" s="165" t="n">
        <v>-6741.9032</v>
      </c>
      <c r="T13" s="165" t="n">
        <v>-9466.6667</v>
      </c>
      <c r="U13" s="165" t="n">
        <v>-42709.7097</v>
      </c>
      <c r="V13" s="165" t="n">
        <v>-52806.4516</v>
      </c>
      <c r="W13" s="165" t="n">
        <v>-42366.6667</v>
      </c>
      <c r="X13" s="165" t="n">
        <v>-22064.5161</v>
      </c>
      <c r="Y13" s="165" t="n">
        <v>-17666.6667</v>
      </c>
      <c r="Z13" s="165" t="n">
        <v>-23967.7419</v>
      </c>
    </row>
    <row r="14" customFormat="false" ht="11.25" hidden="false" customHeight="true" outlineLevel="0" collapsed="false">
      <c r="A14" s="165" t="s">
        <v>151</v>
      </c>
      <c r="C14" s="165" t="n">
        <v>0</v>
      </c>
      <c r="D14" s="165" t="n">
        <v>0</v>
      </c>
      <c r="E14" s="165" t="n">
        <v>0</v>
      </c>
      <c r="F14" s="165" t="n">
        <v>0</v>
      </c>
      <c r="G14" s="165" t="n">
        <v>0</v>
      </c>
      <c r="H14" s="165" t="n">
        <v>0</v>
      </c>
      <c r="I14" s="165" t="n">
        <v>0</v>
      </c>
      <c r="J14" s="165" t="n">
        <v>0</v>
      </c>
      <c r="K14" s="165" t="n">
        <v>0</v>
      </c>
      <c r="L14" s="165" t="n">
        <v>0</v>
      </c>
      <c r="M14" s="165" t="n">
        <v>0</v>
      </c>
      <c r="N14" s="165" t="n">
        <v>0</v>
      </c>
      <c r="O14" s="165" t="n">
        <v>0</v>
      </c>
      <c r="P14" s="165" t="n">
        <v>0</v>
      </c>
      <c r="Q14" s="165" t="n">
        <v>0</v>
      </c>
      <c r="R14" s="165" t="n">
        <v>0</v>
      </c>
      <c r="S14" s="165" t="n">
        <v>0</v>
      </c>
      <c r="T14" s="165" t="n">
        <v>0</v>
      </c>
      <c r="U14" s="165" t="n">
        <v>0</v>
      </c>
      <c r="V14" s="165" t="n">
        <v>0</v>
      </c>
      <c r="W14" s="165" t="n">
        <v>0</v>
      </c>
      <c r="X14" s="165" t="n">
        <v>0</v>
      </c>
      <c r="Y14" s="165" t="n">
        <v>0</v>
      </c>
      <c r="Z14" s="165" t="n">
        <v>0</v>
      </c>
    </row>
    <row r="15" customFormat="false" ht="11.25" hidden="false" customHeight="true" outlineLevel="0" collapsed="false">
      <c r="A15" s="162" t="s">
        <v>152</v>
      </c>
      <c r="C15" s="166" t="n">
        <v>12032.2903</v>
      </c>
      <c r="D15" s="166" t="n">
        <v>15964.2857</v>
      </c>
      <c r="E15" s="166" t="n">
        <v>-5451.6129</v>
      </c>
      <c r="F15" s="166" t="n">
        <v>-10366.6667</v>
      </c>
      <c r="G15" s="166" t="n">
        <v>2677.4194</v>
      </c>
      <c r="H15" s="166" t="n">
        <v>16633.3667</v>
      </c>
      <c r="I15" s="166" t="n">
        <v>4548.3871</v>
      </c>
      <c r="J15" s="166" t="n">
        <v>-10419.3548</v>
      </c>
      <c r="K15" s="166" t="n">
        <v>6933.3333</v>
      </c>
      <c r="L15" s="166" t="n">
        <v>23903.2258</v>
      </c>
      <c r="M15" s="166" t="n">
        <v>7633.3667</v>
      </c>
      <c r="N15" s="166" t="n">
        <v>3580.6774</v>
      </c>
      <c r="O15" s="166" t="n">
        <v>516.129000000001</v>
      </c>
      <c r="P15" s="166" t="n">
        <v>285.75</v>
      </c>
      <c r="Q15" s="166" t="n">
        <v>7709.6452</v>
      </c>
      <c r="R15" s="166" t="n">
        <v>-1966.6667</v>
      </c>
      <c r="S15" s="166" t="n">
        <v>3258.0968</v>
      </c>
      <c r="T15" s="166" t="n">
        <v>533.3333</v>
      </c>
      <c r="U15" s="166" t="n">
        <v>-32709.7097</v>
      </c>
      <c r="V15" s="166" t="n">
        <v>-42806.4516</v>
      </c>
      <c r="W15" s="166" t="n">
        <v>-32366.6667</v>
      </c>
      <c r="X15" s="166" t="n">
        <v>-12064.5161</v>
      </c>
      <c r="Y15" s="166" t="n">
        <v>-17666.6667</v>
      </c>
      <c r="Z15" s="166" t="n">
        <v>-23967.7419</v>
      </c>
    </row>
    <row r="17" customFormat="false" ht="11.25" hidden="false" customHeight="true" outlineLevel="0" collapsed="false">
      <c r="A17" s="165" t="s">
        <v>36</v>
      </c>
      <c r="C17" s="165" t="n">
        <v>0</v>
      </c>
      <c r="D17" s="165" t="n">
        <v>0</v>
      </c>
      <c r="E17" s="167" t="n">
        <v>0</v>
      </c>
      <c r="F17" s="165" t="n">
        <v>0</v>
      </c>
      <c r="G17" s="165" t="n">
        <v>0</v>
      </c>
      <c r="H17" s="165" t="n">
        <v>0</v>
      </c>
      <c r="I17" s="165" t="n">
        <v>0</v>
      </c>
      <c r="J17" s="165" t="n">
        <v>0</v>
      </c>
      <c r="K17" s="165" t="n">
        <v>0</v>
      </c>
      <c r="L17" s="165" t="n">
        <v>0</v>
      </c>
      <c r="M17" s="165" t="n">
        <v>0</v>
      </c>
      <c r="N17" s="165" t="n">
        <v>0</v>
      </c>
      <c r="O17" s="165" t="n">
        <v>0</v>
      </c>
      <c r="P17" s="165" t="n">
        <v>0</v>
      </c>
      <c r="Q17" s="165" t="n">
        <v>0</v>
      </c>
      <c r="R17" s="165" t="n">
        <v>0</v>
      </c>
      <c r="S17" s="165" t="n">
        <v>0</v>
      </c>
      <c r="T17" s="165" t="n">
        <v>0</v>
      </c>
      <c r="U17" s="165" t="n">
        <v>0</v>
      </c>
      <c r="V17" s="165" t="n">
        <v>0</v>
      </c>
      <c r="W17" s="165" t="n">
        <v>0</v>
      </c>
      <c r="X17" s="165" t="n">
        <v>0</v>
      </c>
      <c r="Y17" s="165" t="n">
        <v>0</v>
      </c>
      <c r="Z17" s="165" t="n">
        <v>0</v>
      </c>
    </row>
    <row r="19" customFormat="false" ht="11.25" hidden="false" customHeight="true" outlineLevel="0" collapsed="false">
      <c r="A19" s="168" t="s">
        <v>37</v>
      </c>
      <c r="B19" s="169"/>
      <c r="C19" s="169" t="n">
        <v>10466.7999</v>
      </c>
      <c r="D19" s="169" t="n">
        <v>19231.1747</v>
      </c>
      <c r="E19" s="169" t="n">
        <v>10243.8441</v>
      </c>
      <c r="F19" s="169" t="n">
        <v>-8455.1635</v>
      </c>
      <c r="G19" s="169" t="n">
        <v>5703.9764</v>
      </c>
      <c r="H19" s="169" t="n">
        <v>23450.6215</v>
      </c>
      <c r="I19" s="169" t="n">
        <v>-7137.5516</v>
      </c>
      <c r="J19" s="169" t="n">
        <v>-27266.5839</v>
      </c>
      <c r="K19" s="169" t="n">
        <v>-4949.4119</v>
      </c>
      <c r="L19" s="169" t="n">
        <v>17862.4161</v>
      </c>
      <c r="M19" s="169" t="n">
        <v>7656.4065</v>
      </c>
      <c r="N19" s="169" t="n">
        <v>1440.243</v>
      </c>
      <c r="O19" s="169" t="n">
        <v>-2463.0473</v>
      </c>
      <c r="P19" s="169" t="n">
        <v>813.518400000001</v>
      </c>
      <c r="Q19" s="169" t="n">
        <v>11536.9527</v>
      </c>
      <c r="R19" s="169" t="n">
        <v>-2855.1635</v>
      </c>
      <c r="S19" s="169" t="n">
        <v>12058.8473</v>
      </c>
      <c r="T19" s="169" t="n">
        <v>2544.8699</v>
      </c>
      <c r="U19" s="169" t="n">
        <v>-45909.0237</v>
      </c>
      <c r="V19" s="169" t="n">
        <v>-60747.6688</v>
      </c>
      <c r="W19" s="169" t="n">
        <v>-47821.8301</v>
      </c>
      <c r="X19" s="169" t="n">
        <v>-17747.6688</v>
      </c>
      <c r="Y19" s="169" t="n">
        <v>-34300</v>
      </c>
      <c r="Z19" s="170" t="n">
        <v>-43903.2258</v>
      </c>
    </row>
    <row r="21" customFormat="false" ht="11.25" hidden="false" customHeight="true" outlineLevel="0" collapsed="false">
      <c r="A21" s="165" t="s">
        <v>142</v>
      </c>
      <c r="C21" s="165" t="n">
        <v>6273.2516</v>
      </c>
      <c r="D21" s="165" t="n">
        <v>18695.4604</v>
      </c>
      <c r="E21" s="165" t="n">
        <v>9985.7795</v>
      </c>
      <c r="F21" s="165" t="n">
        <v>-2188.4968</v>
      </c>
      <c r="G21" s="165" t="n">
        <v>13929.7828</v>
      </c>
      <c r="H21" s="165" t="n">
        <v>29683.9548</v>
      </c>
      <c r="I21" s="165" t="n">
        <v>-2685.9387</v>
      </c>
      <c r="J21" s="165" t="n">
        <v>-22395.6161</v>
      </c>
      <c r="K21" s="165" t="n">
        <v>-516.0785</v>
      </c>
      <c r="L21" s="165" t="n">
        <v>23249.5129</v>
      </c>
      <c r="M21" s="165" t="n">
        <v>7789.7398</v>
      </c>
      <c r="N21" s="165" t="n">
        <v>1472.501</v>
      </c>
      <c r="O21" s="165" t="n">
        <v>-4753.3699</v>
      </c>
      <c r="P21" s="165" t="n">
        <v>-1329.3388</v>
      </c>
      <c r="Q21" s="165" t="n">
        <v>10149.8559</v>
      </c>
      <c r="R21" s="165" t="n">
        <v>-4455.1635</v>
      </c>
      <c r="S21" s="165" t="n">
        <v>11445.9441</v>
      </c>
      <c r="T21" s="165" t="n">
        <v>1244.8699</v>
      </c>
      <c r="U21" s="165" t="n">
        <v>-48102.5721</v>
      </c>
      <c r="V21" s="165" t="n">
        <v>-62715.4108</v>
      </c>
      <c r="W21" s="165" t="n">
        <v>-50055.1635</v>
      </c>
      <c r="X21" s="165" t="n">
        <v>-19296.0559</v>
      </c>
      <c r="Y21" s="165" t="n">
        <v>-35600</v>
      </c>
      <c r="Z21" s="165" t="n">
        <v>-45354.8387</v>
      </c>
    </row>
    <row r="22" customFormat="false" ht="11.25" hidden="false" customHeight="true" outlineLevel="0" collapsed="false">
      <c r="A22" s="165" t="s">
        <v>77</v>
      </c>
      <c r="C22" s="171" t="n">
        <v>4193.5483</v>
      </c>
      <c r="D22" s="171" t="n">
        <v>535.7143</v>
      </c>
      <c r="E22" s="171" t="n">
        <v>258.064599999998</v>
      </c>
      <c r="F22" s="171" t="n">
        <v>-6266.6667</v>
      </c>
      <c r="G22" s="171" t="n">
        <v>-8225.8064</v>
      </c>
      <c r="H22" s="171" t="n">
        <v>-6233.3333</v>
      </c>
      <c r="I22" s="171" t="n">
        <v>-4451.6129</v>
      </c>
      <c r="J22" s="171" t="n">
        <v>-4870.9678</v>
      </c>
      <c r="K22" s="171" t="n">
        <v>-4433.3334</v>
      </c>
      <c r="L22" s="171" t="n">
        <v>-5387.0968</v>
      </c>
      <c r="M22" s="171" t="n">
        <v>-133.333299999999</v>
      </c>
      <c r="N22" s="171" t="n">
        <v>-32.2579999999978</v>
      </c>
      <c r="O22" s="171" t="n">
        <v>2290.3226</v>
      </c>
      <c r="P22" s="171" t="n">
        <v>2142.8572</v>
      </c>
      <c r="Q22" s="171" t="n">
        <v>1387.0968</v>
      </c>
      <c r="R22" s="171" t="n">
        <v>1600</v>
      </c>
      <c r="S22" s="171" t="n">
        <v>612.903200000001</v>
      </c>
      <c r="T22" s="171" t="n">
        <v>1300</v>
      </c>
      <c r="U22" s="171" t="n">
        <v>2193.5484</v>
      </c>
      <c r="V22" s="171" t="n">
        <v>1967.742</v>
      </c>
      <c r="W22" s="171" t="n">
        <v>2233.3334</v>
      </c>
      <c r="X22" s="171" t="n">
        <v>1548.3871</v>
      </c>
      <c r="Y22" s="171" t="n">
        <v>1300</v>
      </c>
      <c r="Z22" s="171" t="n">
        <v>1451.6129</v>
      </c>
    </row>
    <row r="24" customFormat="false" ht="12" hidden="false" customHeight="true" outlineLevel="0" collapsed="false">
      <c r="A24" s="163" t="s">
        <v>73</v>
      </c>
    </row>
    <row r="25" customFormat="false" ht="11.25" hidden="false" customHeight="true" outlineLevel="0" collapsed="false">
      <c r="A25" s="165" t="s">
        <v>74</v>
      </c>
      <c r="C25" s="165" t="n">
        <v>-5607250</v>
      </c>
      <c r="D25" s="165" t="n">
        <v>-4729479</v>
      </c>
      <c r="E25" s="165" t="n">
        <v>-3957639</v>
      </c>
      <c r="F25" s="165" t="n">
        <v>-2391657</v>
      </c>
      <c r="G25" s="165" t="n">
        <v>-2871594</v>
      </c>
      <c r="H25" s="165" t="n">
        <v>-3351553</v>
      </c>
      <c r="I25" s="165" t="n">
        <v>-4136397</v>
      </c>
      <c r="J25" s="165" t="n">
        <v>-4423341</v>
      </c>
      <c r="K25" s="165" t="n">
        <v>-4264174</v>
      </c>
      <c r="L25" s="165" t="n">
        <v>-4352356</v>
      </c>
      <c r="M25" s="165" t="n">
        <v>-5458413</v>
      </c>
      <c r="N25" s="165" t="n">
        <v>-5334537</v>
      </c>
      <c r="O25" s="165" t="n">
        <v>-5199577</v>
      </c>
      <c r="P25" s="165" t="n">
        <v>-4567491</v>
      </c>
      <c r="Q25" s="165" t="n">
        <v>-5130043</v>
      </c>
      <c r="R25" s="165" t="n">
        <v>-3751</v>
      </c>
      <c r="S25" s="165" t="n">
        <v>-3711</v>
      </c>
      <c r="T25" s="165" t="n">
        <v>15847</v>
      </c>
      <c r="U25" s="165" t="n">
        <v>40916</v>
      </c>
      <c r="V25" s="165" t="n">
        <v>63356</v>
      </c>
      <c r="W25" s="165" t="n">
        <v>57137</v>
      </c>
      <c r="X25" s="165" t="n">
        <v>76189</v>
      </c>
      <c r="Y25" s="165" t="n">
        <v>0</v>
      </c>
      <c r="Z25" s="165" t="n">
        <v>0</v>
      </c>
      <c r="AA25" s="165" t="n">
        <v>-65529518</v>
      </c>
    </row>
    <row r="26" customFormat="false" ht="11.25" hidden="false" customHeight="true" outlineLevel="0" collapsed="false">
      <c r="A26" s="165" t="s">
        <v>153</v>
      </c>
      <c r="C26" s="165" t="n">
        <v>15374646</v>
      </c>
      <c r="D26" s="165" t="n">
        <v>11493816</v>
      </c>
      <c r="E26" s="165" t="n">
        <v>4298312</v>
      </c>
      <c r="F26" s="165" t="n">
        <v>1829808</v>
      </c>
      <c r="G26" s="165" t="n">
        <v>2385654</v>
      </c>
      <c r="H26" s="165" t="n">
        <v>4316973</v>
      </c>
      <c r="I26" s="165" t="n">
        <v>6225828</v>
      </c>
      <c r="J26" s="165" t="n">
        <v>5875243</v>
      </c>
      <c r="K26" s="165" t="n">
        <v>6335047</v>
      </c>
      <c r="L26" s="165" t="n">
        <v>6627660</v>
      </c>
      <c r="M26" s="165" t="n">
        <v>6356908</v>
      </c>
      <c r="N26" s="165" t="n">
        <v>6379996</v>
      </c>
      <c r="O26" s="165" t="n">
        <v>2492383</v>
      </c>
      <c r="P26" s="165" t="n">
        <v>1727071</v>
      </c>
      <c r="Q26" s="165" t="n">
        <v>1938051</v>
      </c>
      <c r="R26" s="165" t="n">
        <v>276546</v>
      </c>
      <c r="S26" s="165" t="n">
        <v>123981</v>
      </c>
      <c r="T26" s="165" t="n">
        <v>291668</v>
      </c>
      <c r="U26" s="165" t="n">
        <v>526052</v>
      </c>
      <c r="V26" s="165" t="n">
        <v>563125</v>
      </c>
      <c r="W26" s="165" t="n">
        <v>570262</v>
      </c>
      <c r="X26" s="165" t="n">
        <v>496610</v>
      </c>
      <c r="Y26" s="165" t="n">
        <v>2275011</v>
      </c>
      <c r="Z26" s="165" t="n">
        <v>2600610</v>
      </c>
      <c r="AA26" s="165" t="n">
        <v>91381261</v>
      </c>
    </row>
    <row r="27" customFormat="false" ht="11.25" hidden="false" customHeight="true" outlineLevel="0" collapsed="false">
      <c r="A27" s="168" t="s">
        <v>75</v>
      </c>
      <c r="B27" s="169"/>
      <c r="C27" s="169" t="n">
        <v>9767396</v>
      </c>
      <c r="D27" s="169" t="n">
        <v>6764337</v>
      </c>
      <c r="E27" s="169" t="n">
        <v>340673</v>
      </c>
      <c r="F27" s="169" t="n">
        <v>-561849</v>
      </c>
      <c r="G27" s="169" t="n">
        <v>-485940</v>
      </c>
      <c r="H27" s="169" t="n">
        <v>965420</v>
      </c>
      <c r="I27" s="169" t="n">
        <v>2089431</v>
      </c>
      <c r="J27" s="169" t="n">
        <v>1451902</v>
      </c>
      <c r="K27" s="169" t="n">
        <v>2070873</v>
      </c>
      <c r="L27" s="169" t="n">
        <v>2275304</v>
      </c>
      <c r="M27" s="169" t="n">
        <v>898495</v>
      </c>
      <c r="N27" s="169" t="n">
        <v>1045459</v>
      </c>
      <c r="O27" s="169" t="n">
        <v>-2707194</v>
      </c>
      <c r="P27" s="169" t="n">
        <v>-2840420</v>
      </c>
      <c r="Q27" s="169" t="n">
        <v>-3191992</v>
      </c>
      <c r="R27" s="169" t="n">
        <v>272795</v>
      </c>
      <c r="S27" s="169" t="n">
        <v>120270</v>
      </c>
      <c r="T27" s="169" t="n">
        <v>307515</v>
      </c>
      <c r="U27" s="169" t="n">
        <v>566968</v>
      </c>
      <c r="V27" s="169" t="n">
        <v>626481</v>
      </c>
      <c r="W27" s="169" t="n">
        <v>627399</v>
      </c>
      <c r="X27" s="169" t="n">
        <v>572799</v>
      </c>
      <c r="Y27" s="169" t="n">
        <v>2275011</v>
      </c>
      <c r="Z27" s="169" t="n">
        <v>2600610</v>
      </c>
      <c r="AA27" s="170" t="n">
        <v>25851743</v>
      </c>
    </row>
    <row r="28" customFormat="false" ht="11.25" hidden="false" customHeight="true" outlineLevel="0" collapsed="false">
      <c r="A28" s="165" t="s">
        <v>76</v>
      </c>
      <c r="C28" s="165" t="n">
        <v>9754174</v>
      </c>
      <c r="D28" s="165" t="n">
        <v>6736078</v>
      </c>
      <c r="E28" s="165" t="n">
        <v>331277</v>
      </c>
      <c r="F28" s="165" t="n">
        <v>-574391</v>
      </c>
      <c r="G28" s="165" t="n">
        <v>-496193</v>
      </c>
      <c r="H28" s="165" t="n">
        <v>946641</v>
      </c>
      <c r="I28" s="165" t="n">
        <v>2125331</v>
      </c>
      <c r="J28" s="165" t="n">
        <v>1512142</v>
      </c>
      <c r="K28" s="165" t="n">
        <v>2113945</v>
      </c>
      <c r="L28" s="165" t="n">
        <v>2294505</v>
      </c>
      <c r="M28" s="165" t="n">
        <v>894367</v>
      </c>
      <c r="N28" s="165" t="n">
        <v>1050494</v>
      </c>
      <c r="O28" s="165" t="n">
        <v>-2698375</v>
      </c>
      <c r="P28" s="165" t="n">
        <v>-2830819</v>
      </c>
      <c r="Q28" s="165" t="n">
        <v>-3204087</v>
      </c>
      <c r="R28" s="165" t="n">
        <v>278612</v>
      </c>
      <c r="S28" s="165" t="n">
        <v>100681</v>
      </c>
      <c r="T28" s="165" t="n">
        <v>305018</v>
      </c>
      <c r="U28" s="165" t="n">
        <v>635699</v>
      </c>
      <c r="V28" s="165" t="n">
        <v>716015</v>
      </c>
      <c r="W28" s="165" t="n">
        <v>697976</v>
      </c>
      <c r="X28" s="165" t="n">
        <v>597449</v>
      </c>
      <c r="Y28" s="165" t="n">
        <v>2312561</v>
      </c>
      <c r="Z28" s="165" t="n">
        <v>2644510</v>
      </c>
      <c r="AA28" s="165" t="n">
        <v>26243610</v>
      </c>
    </row>
    <row r="29" customFormat="false" ht="11.25" hidden="false" customHeight="true" outlineLevel="0" collapsed="false">
      <c r="A29" s="165" t="s">
        <v>77</v>
      </c>
      <c r="C29" s="171" t="n">
        <v>13222</v>
      </c>
      <c r="D29" s="171" t="n">
        <v>28259</v>
      </c>
      <c r="E29" s="171" t="n">
        <v>9396</v>
      </c>
      <c r="F29" s="171" t="n">
        <v>12542</v>
      </c>
      <c r="G29" s="171" t="n">
        <v>10253</v>
      </c>
      <c r="H29" s="171" t="n">
        <v>18779</v>
      </c>
      <c r="I29" s="171" t="n">
        <v>-35900</v>
      </c>
      <c r="J29" s="171" t="n">
        <v>-60240</v>
      </c>
      <c r="K29" s="171" t="n">
        <v>-43072</v>
      </c>
      <c r="L29" s="171" t="n">
        <v>-19201</v>
      </c>
      <c r="M29" s="171" t="n">
        <v>4128</v>
      </c>
      <c r="N29" s="171" t="n">
        <v>-5035</v>
      </c>
      <c r="O29" s="171" t="n">
        <v>-8819</v>
      </c>
      <c r="P29" s="171" t="n">
        <v>-9601</v>
      </c>
      <c r="Q29" s="171" t="n">
        <v>12095</v>
      </c>
      <c r="R29" s="171" t="n">
        <v>-5817</v>
      </c>
      <c r="S29" s="171" t="n">
        <v>19589</v>
      </c>
      <c r="T29" s="171" t="n">
        <v>2497</v>
      </c>
      <c r="U29" s="171" t="n">
        <v>-68731</v>
      </c>
      <c r="V29" s="171" t="n">
        <v>-89534</v>
      </c>
      <c r="W29" s="171" t="n">
        <v>-70577</v>
      </c>
      <c r="X29" s="171" t="n">
        <v>-24650</v>
      </c>
      <c r="Y29" s="171" t="n">
        <v>-37550</v>
      </c>
      <c r="Z29" s="171" t="n">
        <v>-43900</v>
      </c>
      <c r="AA29" s="171" t="n">
        <v>-391867</v>
      </c>
    </row>
    <row r="30" customFormat="false" ht="11.25" hidden="false" customHeight="true" outlineLevel="0" collapsed="false">
      <c r="A30" s="165"/>
      <c r="C30" s="172"/>
      <c r="D30" s="172"/>
      <c r="E30" s="172"/>
      <c r="F30" s="172"/>
      <c r="G30" s="172"/>
      <c r="H30" s="172"/>
      <c r="I30" s="172"/>
      <c r="J30" s="172"/>
      <c r="K30" s="172"/>
      <c r="L30" s="172"/>
      <c r="M30" s="172"/>
      <c r="N30" s="172"/>
      <c r="O30" s="172"/>
      <c r="P30" s="172"/>
      <c r="Q30" s="172"/>
      <c r="R30" s="172"/>
      <c r="S30" s="172"/>
      <c r="T30" s="172"/>
      <c r="U30" s="172"/>
      <c r="V30" s="172"/>
      <c r="W30" s="172"/>
      <c r="X30" s="172"/>
      <c r="Y30" s="172"/>
      <c r="Z30" s="172"/>
      <c r="AA30" s="172"/>
    </row>
  </sheetData>
  <printOptions headings="false" gridLines="true" gridLinesSet="true" horizontalCentered="false" verticalCentered="false"/>
  <pageMargins left="0.747916666666667" right="0.747916666666667" top="0.984027777777778" bottom="0.984027777777778" header="0.511811023622047" footer="0"/>
  <pageSetup paperSize="5" scale="100" fitToWidth="1" fitToHeight="1" pageOrder="downThenOver" orientation="landscape" blackAndWhite="false" draft="false" cellComments="atEnd" horizontalDpi="300" verticalDpi="300" copies="1"/>
  <headerFooter differentFirst="false" differentOddEven="false">
    <oddHeader/>
    <oddFooter>&amp;L&amp;A&amp;CPage &amp;P of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A30"/>
  <sheetViews>
    <sheetView showFormulas="false" showGridLines="false" showRowColHeaders="true" showZeros="true" rightToLeft="false" tabSelected="false" showOutlineSymbols="true" defaultGridColor="false" view="normal" topLeftCell="A1" colorId="22" zoomScale="100" zoomScaleNormal="100" zoomScalePageLayoutView="100" workbookViewId="0">
      <selection pane="topLeft" activeCell="A3" activeCellId="0" sqref="A3"/>
    </sheetView>
  </sheetViews>
  <sheetFormatPr defaultColWidth="11.9921875" defaultRowHeight="13.5" customHeight="true" zeroHeight="false" outlineLevelRow="0" outlineLevelCol="0"/>
  <cols>
    <col collapsed="false" customWidth="true" hidden="false" outlineLevel="0" max="1" min="1" style="161" width="33.15"/>
    <col collapsed="false" customWidth="true" hidden="false" outlineLevel="0" max="2" min="2" style="161" width="3.99"/>
    <col collapsed="false" customWidth="true" hidden="false" outlineLevel="0" max="26" min="3" style="161" width="13.32"/>
    <col collapsed="false" customWidth="true" hidden="false" outlineLevel="0" max="27" min="27" style="161" width="15.99"/>
    <col collapsed="false" customWidth="false" hidden="false" outlineLevel="0" max="257" min="28" style="42" width="11.99"/>
  </cols>
  <sheetData>
    <row r="1" customFormat="false" ht="12" hidden="false" customHeight="true" outlineLevel="0" collapsed="false">
      <c r="A1" s="162" t="s">
        <v>154</v>
      </c>
    </row>
    <row r="2" customFormat="false" ht="12" hidden="false" customHeight="true" outlineLevel="0" collapsed="false">
      <c r="A2" s="162" t="s">
        <v>115</v>
      </c>
    </row>
    <row r="3" customFormat="false" ht="12" hidden="false" customHeight="true" outlineLevel="0" collapsed="false">
      <c r="A3" s="162" t="s">
        <v>116</v>
      </c>
    </row>
    <row r="4" customFormat="false" ht="12" hidden="false" customHeight="true" outlineLevel="0" collapsed="false">
      <c r="A4" s="162" t="s">
        <v>117</v>
      </c>
    </row>
    <row r="6" customFormat="false" ht="12" hidden="false" customHeight="true" outlineLevel="0" collapsed="false">
      <c r="A6" s="163" t="s">
        <v>71</v>
      </c>
      <c r="C6" s="164" t="s">
        <v>118</v>
      </c>
      <c r="D6" s="164" t="s">
        <v>119</v>
      </c>
      <c r="E6" s="164" t="s">
        <v>120</v>
      </c>
      <c r="F6" s="164" t="s">
        <v>121</v>
      </c>
      <c r="G6" s="164" t="s">
        <v>122</v>
      </c>
      <c r="H6" s="164" t="s">
        <v>123</v>
      </c>
      <c r="I6" s="164" t="s">
        <v>124</v>
      </c>
      <c r="J6" s="164" t="s">
        <v>125</v>
      </c>
      <c r="K6" s="164" t="s">
        <v>126</v>
      </c>
      <c r="L6" s="164" t="s">
        <v>127</v>
      </c>
      <c r="M6" s="164" t="s">
        <v>128</v>
      </c>
      <c r="N6" s="164" t="s">
        <v>129</v>
      </c>
      <c r="O6" s="164" t="s">
        <v>130</v>
      </c>
      <c r="P6" s="164" t="s">
        <v>131</v>
      </c>
      <c r="Q6" s="164" t="s">
        <v>132</v>
      </c>
      <c r="R6" s="164" t="s">
        <v>133</v>
      </c>
      <c r="S6" s="164" t="s">
        <v>134</v>
      </c>
      <c r="T6" s="164" t="s">
        <v>135</v>
      </c>
      <c r="U6" s="164" t="s">
        <v>136</v>
      </c>
      <c r="V6" s="164" t="s">
        <v>137</v>
      </c>
      <c r="W6" s="164" t="s">
        <v>138</v>
      </c>
      <c r="X6" s="164" t="s">
        <v>139</v>
      </c>
      <c r="Y6" s="164" t="s">
        <v>140</v>
      </c>
      <c r="Z6" s="164" t="s">
        <v>141</v>
      </c>
      <c r="AA6" s="164" t="s">
        <v>32</v>
      </c>
    </row>
    <row r="7" customFormat="false" ht="11.25" hidden="false" customHeight="true" outlineLevel="0" collapsed="false">
      <c r="A7" s="165" t="s">
        <v>33</v>
      </c>
      <c r="C7" s="165" t="n">
        <v>0</v>
      </c>
      <c r="D7" s="165" t="n">
        <v>0</v>
      </c>
      <c r="E7" s="165" t="n">
        <v>0</v>
      </c>
      <c r="F7" s="165" t="n">
        <v>0</v>
      </c>
      <c r="G7" s="165" t="n">
        <v>0</v>
      </c>
      <c r="H7" s="165" t="n">
        <v>0</v>
      </c>
      <c r="I7" s="165" t="n">
        <v>0</v>
      </c>
      <c r="J7" s="165" t="n">
        <v>0</v>
      </c>
      <c r="K7" s="165" t="n">
        <v>0</v>
      </c>
      <c r="L7" s="165" t="n">
        <v>0</v>
      </c>
      <c r="M7" s="165" t="n">
        <v>0</v>
      </c>
      <c r="N7" s="165" t="n">
        <v>0</v>
      </c>
      <c r="O7" s="165" t="n">
        <v>0</v>
      </c>
      <c r="P7" s="165" t="n">
        <v>0</v>
      </c>
      <c r="Q7" s="165" t="n">
        <v>0</v>
      </c>
      <c r="R7" s="165" t="n">
        <v>0</v>
      </c>
      <c r="S7" s="165" t="n">
        <v>0</v>
      </c>
      <c r="T7" s="165" t="n">
        <v>0</v>
      </c>
      <c r="U7" s="165" t="n">
        <v>0</v>
      </c>
      <c r="V7" s="165" t="n">
        <v>0</v>
      </c>
      <c r="W7" s="165" t="n">
        <v>0</v>
      </c>
      <c r="X7" s="165" t="n">
        <v>0</v>
      </c>
      <c r="Y7" s="165" t="n">
        <v>0</v>
      </c>
      <c r="Z7" s="165" t="n">
        <v>0</v>
      </c>
    </row>
    <row r="8" customFormat="false" ht="11.25" hidden="false" customHeight="true" outlineLevel="0" collapsed="false">
      <c r="A8" s="165" t="s">
        <v>148</v>
      </c>
      <c r="C8" s="165" t="n">
        <v>0</v>
      </c>
      <c r="D8" s="165" t="n">
        <v>0</v>
      </c>
      <c r="E8" s="165" t="n">
        <v>0</v>
      </c>
      <c r="F8" s="165" t="n">
        <v>0</v>
      </c>
      <c r="G8" s="165" t="n">
        <v>0</v>
      </c>
      <c r="H8" s="165" t="n">
        <v>0</v>
      </c>
      <c r="I8" s="165" t="n">
        <v>0</v>
      </c>
      <c r="J8" s="165" t="n">
        <v>0</v>
      </c>
      <c r="K8" s="165" t="n">
        <v>0</v>
      </c>
      <c r="L8" s="165" t="n">
        <v>0</v>
      </c>
      <c r="M8" s="165" t="n">
        <v>0</v>
      </c>
      <c r="N8" s="165" t="n">
        <v>0</v>
      </c>
      <c r="O8" s="165" t="n">
        <v>0</v>
      </c>
      <c r="P8" s="165" t="n">
        <v>0</v>
      </c>
      <c r="Q8" s="165" t="n">
        <v>0</v>
      </c>
      <c r="R8" s="165" t="n">
        <v>0</v>
      </c>
      <c r="S8" s="165" t="n">
        <v>0</v>
      </c>
      <c r="T8" s="165" t="n">
        <v>0</v>
      </c>
      <c r="U8" s="165" t="n">
        <v>0</v>
      </c>
      <c r="V8" s="165" t="n">
        <v>0</v>
      </c>
      <c r="W8" s="165" t="n">
        <v>0</v>
      </c>
      <c r="X8" s="165" t="n">
        <v>0</v>
      </c>
      <c r="Y8" s="165" t="n">
        <v>0</v>
      </c>
      <c r="Z8" s="165" t="n">
        <v>0</v>
      </c>
    </row>
    <row r="9" customFormat="false" ht="11.25" hidden="false" customHeight="true" outlineLevel="0" collapsed="false">
      <c r="A9" s="162" t="s">
        <v>149</v>
      </c>
      <c r="C9" s="166" t="n">
        <v>0</v>
      </c>
      <c r="D9" s="166" t="n">
        <v>0</v>
      </c>
      <c r="E9" s="166" t="n">
        <v>0</v>
      </c>
      <c r="F9" s="166" t="n">
        <v>0</v>
      </c>
      <c r="G9" s="166" t="n">
        <v>0</v>
      </c>
      <c r="H9" s="166" t="n">
        <v>0</v>
      </c>
      <c r="I9" s="166" t="n">
        <v>0</v>
      </c>
      <c r="J9" s="166" t="n">
        <v>0</v>
      </c>
      <c r="K9" s="166" t="n">
        <v>0</v>
      </c>
      <c r="L9" s="166" t="n">
        <v>0</v>
      </c>
      <c r="M9" s="166" t="n">
        <v>0</v>
      </c>
      <c r="N9" s="166" t="n">
        <v>0</v>
      </c>
      <c r="O9" s="166" t="n">
        <v>0</v>
      </c>
      <c r="P9" s="166" t="n">
        <v>0</v>
      </c>
      <c r="Q9" s="166" t="n">
        <v>0</v>
      </c>
      <c r="R9" s="166" t="n">
        <v>0</v>
      </c>
      <c r="S9" s="166" t="n">
        <v>0</v>
      </c>
      <c r="T9" s="166" t="n">
        <v>0</v>
      </c>
      <c r="U9" s="166" t="n">
        <v>0</v>
      </c>
      <c r="V9" s="166" t="n">
        <v>0</v>
      </c>
      <c r="W9" s="166" t="n">
        <v>0</v>
      </c>
      <c r="X9" s="166" t="n">
        <v>0</v>
      </c>
      <c r="Y9" s="166" t="n">
        <v>0</v>
      </c>
      <c r="Z9" s="166" t="n">
        <v>0</v>
      </c>
    </row>
    <row r="11" customFormat="false" ht="11.25" hidden="false" customHeight="true" outlineLevel="0" collapsed="false">
      <c r="A11" s="165" t="s">
        <v>34</v>
      </c>
      <c r="C11" s="165" t="n">
        <v>25000</v>
      </c>
      <c r="D11" s="165" t="n">
        <v>25000</v>
      </c>
      <c r="E11" s="165" t="n">
        <v>25000</v>
      </c>
      <c r="F11" s="165" t="n">
        <v>0</v>
      </c>
      <c r="G11" s="165" t="n">
        <v>0</v>
      </c>
      <c r="H11" s="165" t="n">
        <v>0</v>
      </c>
      <c r="I11" s="165" t="n">
        <v>0</v>
      </c>
      <c r="J11" s="165" t="n">
        <v>0</v>
      </c>
      <c r="K11" s="165" t="n">
        <v>0</v>
      </c>
      <c r="L11" s="165" t="n">
        <v>0</v>
      </c>
      <c r="M11" s="165" t="n">
        <v>0</v>
      </c>
      <c r="N11" s="165" t="n">
        <v>0</v>
      </c>
      <c r="O11" s="165" t="n">
        <v>0</v>
      </c>
      <c r="P11" s="165" t="n">
        <v>0</v>
      </c>
      <c r="Q11" s="165" t="n">
        <v>0</v>
      </c>
      <c r="R11" s="165" t="n">
        <v>0</v>
      </c>
      <c r="S11" s="165" t="n">
        <v>0</v>
      </c>
      <c r="T11" s="165" t="n">
        <v>0</v>
      </c>
      <c r="U11" s="165" t="n">
        <v>0</v>
      </c>
      <c r="V11" s="165" t="n">
        <v>0</v>
      </c>
      <c r="W11" s="165" t="n">
        <v>0</v>
      </c>
      <c r="X11" s="165" t="n">
        <v>0</v>
      </c>
      <c r="Y11" s="165" t="n">
        <v>0</v>
      </c>
      <c r="Z11" s="165" t="n">
        <v>0</v>
      </c>
    </row>
    <row r="12" customFormat="false" ht="11.25" hidden="false" customHeight="true" outlineLevel="0" collapsed="false">
      <c r="A12" s="165" t="s">
        <v>35</v>
      </c>
      <c r="C12" s="165" t="n">
        <v>0</v>
      </c>
      <c r="D12" s="165" t="n">
        <v>0</v>
      </c>
      <c r="E12" s="165" t="n">
        <v>0</v>
      </c>
      <c r="F12" s="165" t="n">
        <v>0</v>
      </c>
      <c r="G12" s="165" t="n">
        <v>0</v>
      </c>
      <c r="H12" s="165" t="n">
        <v>0</v>
      </c>
      <c r="I12" s="165" t="n">
        <v>0</v>
      </c>
      <c r="J12" s="165" t="n">
        <v>0</v>
      </c>
      <c r="K12" s="165" t="n">
        <v>0</v>
      </c>
      <c r="L12" s="165" t="n">
        <v>0</v>
      </c>
      <c r="M12" s="165" t="n">
        <v>0</v>
      </c>
      <c r="N12" s="165" t="n">
        <v>0</v>
      </c>
      <c r="O12" s="165" t="n">
        <v>0</v>
      </c>
      <c r="P12" s="165" t="n">
        <v>0</v>
      </c>
      <c r="Q12" s="165" t="n">
        <v>0</v>
      </c>
      <c r="R12" s="165" t="n">
        <v>0</v>
      </c>
      <c r="S12" s="165" t="n">
        <v>0</v>
      </c>
      <c r="T12" s="165" t="n">
        <v>0</v>
      </c>
      <c r="U12" s="165" t="n">
        <v>0</v>
      </c>
      <c r="V12" s="165" t="n">
        <v>0</v>
      </c>
      <c r="W12" s="165" t="n">
        <v>0</v>
      </c>
      <c r="X12" s="165" t="n">
        <v>0</v>
      </c>
      <c r="Y12" s="165" t="n">
        <v>0</v>
      </c>
      <c r="Z12" s="165" t="n">
        <v>0</v>
      </c>
    </row>
    <row r="13" customFormat="false" ht="11.25" hidden="false" customHeight="true" outlineLevel="0" collapsed="false">
      <c r="A13" s="165" t="s">
        <v>150</v>
      </c>
      <c r="C13" s="165" t="n">
        <v>0</v>
      </c>
      <c r="D13" s="165" t="n">
        <v>0</v>
      </c>
      <c r="E13" s="165" t="n">
        <v>0</v>
      </c>
      <c r="F13" s="165" t="n">
        <v>0</v>
      </c>
      <c r="G13" s="165" t="n">
        <v>0</v>
      </c>
      <c r="H13" s="165" t="n">
        <v>0</v>
      </c>
      <c r="I13" s="165" t="n">
        <v>0</v>
      </c>
      <c r="J13" s="165" t="n">
        <v>0</v>
      </c>
      <c r="K13" s="165" t="n">
        <v>0</v>
      </c>
      <c r="L13" s="165" t="n">
        <v>0</v>
      </c>
      <c r="M13" s="165" t="n">
        <v>0</v>
      </c>
      <c r="N13" s="165" t="n">
        <v>0</v>
      </c>
      <c r="O13" s="165" t="n">
        <v>0</v>
      </c>
      <c r="P13" s="165" t="n">
        <v>0</v>
      </c>
      <c r="Q13" s="165" t="n">
        <v>0</v>
      </c>
      <c r="R13" s="165" t="n">
        <v>0</v>
      </c>
      <c r="S13" s="165" t="n">
        <v>0</v>
      </c>
      <c r="T13" s="165" t="n">
        <v>0</v>
      </c>
      <c r="U13" s="165" t="n">
        <v>0</v>
      </c>
      <c r="V13" s="165" t="n">
        <v>0</v>
      </c>
      <c r="W13" s="165" t="n">
        <v>0</v>
      </c>
      <c r="X13" s="165" t="n">
        <v>0</v>
      </c>
      <c r="Y13" s="165" t="n">
        <v>0</v>
      </c>
      <c r="Z13" s="165" t="n">
        <v>0</v>
      </c>
    </row>
    <row r="14" customFormat="false" ht="11.25" hidden="false" customHeight="true" outlineLevel="0" collapsed="false">
      <c r="A14" s="165" t="s">
        <v>151</v>
      </c>
      <c r="C14" s="165" t="n">
        <v>0</v>
      </c>
      <c r="D14" s="165" t="n">
        <v>0</v>
      </c>
      <c r="E14" s="165" t="n">
        <v>0</v>
      </c>
      <c r="F14" s="165" t="n">
        <v>0</v>
      </c>
      <c r="G14" s="165" t="n">
        <v>0</v>
      </c>
      <c r="H14" s="165" t="n">
        <v>0</v>
      </c>
      <c r="I14" s="165" t="n">
        <v>0</v>
      </c>
      <c r="J14" s="165" t="n">
        <v>0</v>
      </c>
      <c r="K14" s="165" t="n">
        <v>0</v>
      </c>
      <c r="L14" s="165" t="n">
        <v>0</v>
      </c>
      <c r="M14" s="165" t="n">
        <v>0</v>
      </c>
      <c r="N14" s="165" t="n">
        <v>0</v>
      </c>
      <c r="O14" s="165" t="n">
        <v>0</v>
      </c>
      <c r="P14" s="165" t="n">
        <v>0</v>
      </c>
      <c r="Q14" s="165" t="n">
        <v>0</v>
      </c>
      <c r="R14" s="165" t="n">
        <v>0</v>
      </c>
      <c r="S14" s="165" t="n">
        <v>0</v>
      </c>
      <c r="T14" s="165" t="n">
        <v>0</v>
      </c>
      <c r="U14" s="165" t="n">
        <v>0</v>
      </c>
      <c r="V14" s="165" t="n">
        <v>0</v>
      </c>
      <c r="W14" s="165" t="n">
        <v>0</v>
      </c>
      <c r="X14" s="165" t="n">
        <v>0</v>
      </c>
      <c r="Y14" s="165" t="n">
        <v>0</v>
      </c>
      <c r="Z14" s="165" t="n">
        <v>0</v>
      </c>
    </row>
    <row r="15" customFormat="false" ht="11.25" hidden="false" customHeight="true" outlineLevel="0" collapsed="false">
      <c r="A15" s="162" t="s">
        <v>152</v>
      </c>
      <c r="C15" s="166" t="n">
        <v>25000</v>
      </c>
      <c r="D15" s="166" t="n">
        <v>25000</v>
      </c>
      <c r="E15" s="166" t="n">
        <v>25000</v>
      </c>
      <c r="F15" s="166" t="n">
        <v>0</v>
      </c>
      <c r="G15" s="166" t="n">
        <v>0</v>
      </c>
      <c r="H15" s="166" t="n">
        <v>0</v>
      </c>
      <c r="I15" s="166" t="n">
        <v>0</v>
      </c>
      <c r="J15" s="166" t="n">
        <v>0</v>
      </c>
      <c r="K15" s="166" t="n">
        <v>0</v>
      </c>
      <c r="L15" s="166" t="n">
        <v>0</v>
      </c>
      <c r="M15" s="166" t="n">
        <v>0</v>
      </c>
      <c r="N15" s="166" t="n">
        <v>0</v>
      </c>
      <c r="O15" s="166" t="n">
        <v>0</v>
      </c>
      <c r="P15" s="166" t="n">
        <v>0</v>
      </c>
      <c r="Q15" s="166" t="n">
        <v>0</v>
      </c>
      <c r="R15" s="166" t="n">
        <v>0</v>
      </c>
      <c r="S15" s="166" t="n">
        <v>0</v>
      </c>
      <c r="T15" s="166" t="n">
        <v>0</v>
      </c>
      <c r="U15" s="166" t="n">
        <v>0</v>
      </c>
      <c r="V15" s="166" t="n">
        <v>0</v>
      </c>
      <c r="W15" s="166" t="n">
        <v>0</v>
      </c>
      <c r="X15" s="166" t="n">
        <v>0</v>
      </c>
      <c r="Y15" s="166" t="n">
        <v>0</v>
      </c>
      <c r="Z15" s="166" t="n">
        <v>0</v>
      </c>
    </row>
    <row r="17" customFormat="false" ht="11.25" hidden="false" customHeight="true" outlineLevel="0" collapsed="false">
      <c r="A17" s="165" t="s">
        <v>36</v>
      </c>
      <c r="C17" s="165" t="n">
        <v>0</v>
      </c>
      <c r="D17" s="165" t="n">
        <v>0</v>
      </c>
      <c r="E17" s="167" t="n">
        <v>0</v>
      </c>
      <c r="F17" s="165" t="n">
        <v>0</v>
      </c>
      <c r="G17" s="165" t="n">
        <v>0</v>
      </c>
      <c r="H17" s="165" t="n">
        <v>0</v>
      </c>
      <c r="I17" s="165" t="n">
        <v>0</v>
      </c>
      <c r="J17" s="165" t="n">
        <v>0</v>
      </c>
      <c r="K17" s="165" t="n">
        <v>0</v>
      </c>
      <c r="L17" s="165" t="n">
        <v>0</v>
      </c>
      <c r="M17" s="165" t="n">
        <v>0</v>
      </c>
      <c r="N17" s="165" t="n">
        <v>0</v>
      </c>
      <c r="O17" s="165" t="n">
        <v>0</v>
      </c>
      <c r="P17" s="165" t="n">
        <v>0</v>
      </c>
      <c r="Q17" s="165" t="n">
        <v>0</v>
      </c>
      <c r="R17" s="165" t="n">
        <v>0</v>
      </c>
      <c r="S17" s="165" t="n">
        <v>0</v>
      </c>
      <c r="T17" s="165" t="n">
        <v>0</v>
      </c>
      <c r="U17" s="165" t="n">
        <v>0</v>
      </c>
      <c r="V17" s="165" t="n">
        <v>0</v>
      </c>
      <c r="W17" s="165" t="n">
        <v>0</v>
      </c>
      <c r="X17" s="165" t="n">
        <v>0</v>
      </c>
      <c r="Y17" s="165" t="n">
        <v>0</v>
      </c>
      <c r="Z17" s="165" t="n">
        <v>0</v>
      </c>
    </row>
    <row r="19" customFormat="false" ht="11.25" hidden="false" customHeight="true" outlineLevel="0" collapsed="false">
      <c r="A19" s="168" t="s">
        <v>37</v>
      </c>
      <c r="B19" s="169"/>
      <c r="C19" s="169" t="n">
        <v>25000</v>
      </c>
      <c r="D19" s="169" t="n">
        <v>25000</v>
      </c>
      <c r="E19" s="169" t="n">
        <v>25000</v>
      </c>
      <c r="F19" s="169" t="n">
        <v>0</v>
      </c>
      <c r="G19" s="169" t="n">
        <v>0</v>
      </c>
      <c r="H19" s="169" t="n">
        <v>0</v>
      </c>
      <c r="I19" s="169" t="n">
        <v>0</v>
      </c>
      <c r="J19" s="169" t="n">
        <v>0</v>
      </c>
      <c r="K19" s="169" t="n">
        <v>0</v>
      </c>
      <c r="L19" s="169" t="n">
        <v>0</v>
      </c>
      <c r="M19" s="169" t="n">
        <v>0</v>
      </c>
      <c r="N19" s="169" t="n">
        <v>0</v>
      </c>
      <c r="O19" s="169" t="n">
        <v>0</v>
      </c>
      <c r="P19" s="169" t="n">
        <v>0</v>
      </c>
      <c r="Q19" s="169" t="n">
        <v>0</v>
      </c>
      <c r="R19" s="169" t="n">
        <v>0</v>
      </c>
      <c r="S19" s="169" t="n">
        <v>0</v>
      </c>
      <c r="T19" s="169" t="n">
        <v>0</v>
      </c>
      <c r="U19" s="169" t="n">
        <v>0</v>
      </c>
      <c r="V19" s="169" t="n">
        <v>0</v>
      </c>
      <c r="W19" s="169" t="n">
        <v>0</v>
      </c>
      <c r="X19" s="169" t="n">
        <v>0</v>
      </c>
      <c r="Y19" s="169" t="n">
        <v>0</v>
      </c>
      <c r="Z19" s="170" t="n">
        <v>0</v>
      </c>
    </row>
    <row r="21" customFormat="false" ht="11.25" hidden="false" customHeight="true" outlineLevel="0" collapsed="false">
      <c r="A21" s="165" t="s">
        <v>142</v>
      </c>
      <c r="C21" s="165" t="n">
        <v>25000</v>
      </c>
      <c r="D21" s="165" t="n">
        <v>25000</v>
      </c>
      <c r="E21" s="165" t="n">
        <v>25000</v>
      </c>
      <c r="F21" s="165" t="n">
        <v>0</v>
      </c>
      <c r="G21" s="165" t="n">
        <v>0</v>
      </c>
      <c r="H21" s="165" t="n">
        <v>0</v>
      </c>
      <c r="I21" s="165" t="n">
        <v>0</v>
      </c>
      <c r="J21" s="165" t="n">
        <v>0</v>
      </c>
      <c r="K21" s="165" t="n">
        <v>0</v>
      </c>
      <c r="L21" s="165" t="n">
        <v>0</v>
      </c>
      <c r="M21" s="165" t="n">
        <v>0</v>
      </c>
      <c r="N21" s="165" t="n">
        <v>0</v>
      </c>
      <c r="O21" s="165" t="n">
        <v>0</v>
      </c>
      <c r="P21" s="165" t="n">
        <v>0</v>
      </c>
      <c r="Q21" s="165" t="n">
        <v>0</v>
      </c>
      <c r="R21" s="165" t="n">
        <v>0</v>
      </c>
      <c r="S21" s="165" t="n">
        <v>0</v>
      </c>
      <c r="T21" s="165" t="n">
        <v>0</v>
      </c>
      <c r="U21" s="165" t="n">
        <v>0</v>
      </c>
      <c r="V21" s="165" t="n">
        <v>0</v>
      </c>
      <c r="W21" s="165" t="n">
        <v>0</v>
      </c>
      <c r="X21" s="165" t="n">
        <v>0</v>
      </c>
      <c r="Y21" s="165" t="n">
        <v>0</v>
      </c>
      <c r="Z21" s="165" t="n">
        <v>0</v>
      </c>
    </row>
    <row r="22" customFormat="false" ht="11.25" hidden="false" customHeight="true" outlineLevel="0" collapsed="false">
      <c r="A22" s="165" t="s">
        <v>77</v>
      </c>
      <c r="C22" s="171" t="n">
        <v>0</v>
      </c>
      <c r="D22" s="171" t="n">
        <v>0</v>
      </c>
      <c r="E22" s="171" t="n">
        <v>0</v>
      </c>
      <c r="F22" s="171" t="n">
        <v>0</v>
      </c>
      <c r="G22" s="171" t="n">
        <v>0</v>
      </c>
      <c r="H22" s="171" t="n">
        <v>0</v>
      </c>
      <c r="I22" s="171" t="n">
        <v>0</v>
      </c>
      <c r="J22" s="171" t="n">
        <v>0</v>
      </c>
      <c r="K22" s="171" t="n">
        <v>0</v>
      </c>
      <c r="L22" s="171" t="n">
        <v>0</v>
      </c>
      <c r="M22" s="171" t="n">
        <v>0</v>
      </c>
      <c r="N22" s="171" t="n">
        <v>0</v>
      </c>
      <c r="O22" s="171" t="n">
        <v>0</v>
      </c>
      <c r="P22" s="171" t="n">
        <v>0</v>
      </c>
      <c r="Q22" s="171" t="n">
        <v>0</v>
      </c>
      <c r="R22" s="171" t="n">
        <v>0</v>
      </c>
      <c r="S22" s="171" t="n">
        <v>0</v>
      </c>
      <c r="T22" s="171" t="n">
        <v>0</v>
      </c>
      <c r="U22" s="171" t="n">
        <v>0</v>
      </c>
      <c r="V22" s="171" t="n">
        <v>0</v>
      </c>
      <c r="W22" s="171" t="n">
        <v>0</v>
      </c>
      <c r="X22" s="171" t="n">
        <v>0</v>
      </c>
      <c r="Y22" s="171" t="n">
        <v>0</v>
      </c>
      <c r="Z22" s="171" t="n">
        <v>0</v>
      </c>
    </row>
    <row r="24" customFormat="false" ht="12" hidden="false" customHeight="true" outlineLevel="0" collapsed="false">
      <c r="A24" s="163" t="s">
        <v>73</v>
      </c>
    </row>
    <row r="25" customFormat="false" ht="11.25" hidden="false" customHeight="true" outlineLevel="0" collapsed="false">
      <c r="A25" s="165" t="s">
        <v>74</v>
      </c>
      <c r="C25" s="165" t="n">
        <v>-328227</v>
      </c>
      <c r="D25" s="165" t="n">
        <v>-295614</v>
      </c>
      <c r="E25" s="165" t="n">
        <v>-326497</v>
      </c>
      <c r="F25" s="165" t="n">
        <v>0</v>
      </c>
      <c r="G25" s="165" t="n">
        <v>0</v>
      </c>
      <c r="H25" s="165" t="n">
        <v>0</v>
      </c>
      <c r="I25" s="165" t="n">
        <v>0</v>
      </c>
      <c r="J25" s="165" t="n">
        <v>0</v>
      </c>
      <c r="K25" s="165" t="n">
        <v>0</v>
      </c>
      <c r="L25" s="165" t="n">
        <v>0</v>
      </c>
      <c r="M25" s="165" t="n">
        <v>0</v>
      </c>
      <c r="N25" s="165" t="n">
        <v>0</v>
      </c>
      <c r="O25" s="165" t="n">
        <v>0</v>
      </c>
      <c r="P25" s="165" t="n">
        <v>0</v>
      </c>
      <c r="Q25" s="165" t="n">
        <v>0</v>
      </c>
      <c r="R25" s="165" t="n">
        <v>0</v>
      </c>
      <c r="S25" s="165" t="n">
        <v>0</v>
      </c>
      <c r="T25" s="165" t="n">
        <v>0</v>
      </c>
      <c r="U25" s="165" t="n">
        <v>0</v>
      </c>
      <c r="V25" s="165" t="n">
        <v>0</v>
      </c>
      <c r="W25" s="165" t="n">
        <v>0</v>
      </c>
      <c r="X25" s="165" t="n">
        <v>0</v>
      </c>
      <c r="Y25" s="165" t="n">
        <v>0</v>
      </c>
      <c r="Z25" s="165" t="n">
        <v>0</v>
      </c>
      <c r="AA25" s="165" t="n">
        <v>-950338</v>
      </c>
    </row>
    <row r="26" customFormat="false" ht="11.25" hidden="false" customHeight="true" outlineLevel="0" collapsed="false">
      <c r="A26" s="165" t="s">
        <v>153</v>
      </c>
      <c r="C26" s="165" t="n">
        <v>0</v>
      </c>
      <c r="D26" s="165" t="n">
        <v>0</v>
      </c>
      <c r="E26" s="165" t="n">
        <v>0</v>
      </c>
      <c r="F26" s="165" t="n">
        <v>0</v>
      </c>
      <c r="G26" s="165" t="n">
        <v>0</v>
      </c>
      <c r="H26" s="165" t="n">
        <v>0</v>
      </c>
      <c r="I26" s="165" t="n">
        <v>0</v>
      </c>
      <c r="J26" s="165" t="n">
        <v>0</v>
      </c>
      <c r="K26" s="165" t="n">
        <v>0</v>
      </c>
      <c r="L26" s="165" t="n">
        <v>0</v>
      </c>
      <c r="M26" s="165" t="n">
        <v>0</v>
      </c>
      <c r="N26" s="165" t="n">
        <v>0</v>
      </c>
      <c r="O26" s="165" t="n">
        <v>0</v>
      </c>
      <c r="P26" s="165" t="n">
        <v>0</v>
      </c>
      <c r="Q26" s="165" t="n">
        <v>0</v>
      </c>
      <c r="R26" s="165" t="n">
        <v>0</v>
      </c>
      <c r="S26" s="165" t="n">
        <v>0</v>
      </c>
      <c r="T26" s="165" t="n">
        <v>0</v>
      </c>
      <c r="U26" s="165" t="n">
        <v>0</v>
      </c>
      <c r="V26" s="165" t="n">
        <v>0</v>
      </c>
      <c r="W26" s="165" t="n">
        <v>0</v>
      </c>
      <c r="X26" s="165" t="n">
        <v>0</v>
      </c>
      <c r="Y26" s="165" t="n">
        <v>0</v>
      </c>
      <c r="Z26" s="165" t="n">
        <v>0</v>
      </c>
      <c r="AA26" s="165" t="n">
        <v>0</v>
      </c>
    </row>
    <row r="27" customFormat="false" ht="11.25" hidden="false" customHeight="true" outlineLevel="0" collapsed="false">
      <c r="A27" s="168" t="s">
        <v>75</v>
      </c>
      <c r="B27" s="169"/>
      <c r="C27" s="169" t="n">
        <v>-328227</v>
      </c>
      <c r="D27" s="169" t="n">
        <v>-295614</v>
      </c>
      <c r="E27" s="169" t="n">
        <v>-326497</v>
      </c>
      <c r="F27" s="169" t="n">
        <v>0</v>
      </c>
      <c r="G27" s="169" t="n">
        <v>0</v>
      </c>
      <c r="H27" s="169" t="n">
        <v>0</v>
      </c>
      <c r="I27" s="169" t="n">
        <v>0</v>
      </c>
      <c r="J27" s="169" t="n">
        <v>0</v>
      </c>
      <c r="K27" s="169" t="n">
        <v>0</v>
      </c>
      <c r="L27" s="169" t="n">
        <v>0</v>
      </c>
      <c r="M27" s="169" t="n">
        <v>0</v>
      </c>
      <c r="N27" s="169" t="n">
        <v>0</v>
      </c>
      <c r="O27" s="169" t="n">
        <v>0</v>
      </c>
      <c r="P27" s="169" t="n">
        <v>0</v>
      </c>
      <c r="Q27" s="169" t="n">
        <v>0</v>
      </c>
      <c r="R27" s="169" t="n">
        <v>0</v>
      </c>
      <c r="S27" s="169" t="n">
        <v>0</v>
      </c>
      <c r="T27" s="169" t="n">
        <v>0</v>
      </c>
      <c r="U27" s="169" t="n">
        <v>0</v>
      </c>
      <c r="V27" s="169" t="n">
        <v>0</v>
      </c>
      <c r="W27" s="169" t="n">
        <v>0</v>
      </c>
      <c r="X27" s="169" t="n">
        <v>0</v>
      </c>
      <c r="Y27" s="169" t="n">
        <v>0</v>
      </c>
      <c r="Z27" s="169" t="n">
        <v>0</v>
      </c>
      <c r="AA27" s="170" t="n">
        <v>-950338</v>
      </c>
    </row>
    <row r="28" customFormat="false" ht="11.25" hidden="false" customHeight="true" outlineLevel="0" collapsed="false">
      <c r="A28" s="165" t="s">
        <v>76</v>
      </c>
      <c r="C28" s="165" t="n">
        <v>-328196</v>
      </c>
      <c r="D28" s="165" t="n">
        <v>-295586</v>
      </c>
      <c r="E28" s="165" t="n">
        <v>-326468</v>
      </c>
      <c r="F28" s="165" t="n">
        <v>0</v>
      </c>
      <c r="G28" s="165" t="n">
        <v>0</v>
      </c>
      <c r="H28" s="165" t="n">
        <v>0</v>
      </c>
      <c r="I28" s="165" t="n">
        <v>0</v>
      </c>
      <c r="J28" s="165" t="n">
        <v>0</v>
      </c>
      <c r="K28" s="165" t="n">
        <v>0</v>
      </c>
      <c r="L28" s="165" t="n">
        <v>0</v>
      </c>
      <c r="M28" s="165" t="n">
        <v>0</v>
      </c>
      <c r="N28" s="165" t="n">
        <v>0</v>
      </c>
      <c r="O28" s="165" t="n">
        <v>0</v>
      </c>
      <c r="P28" s="165" t="n">
        <v>0</v>
      </c>
      <c r="Q28" s="165" t="n">
        <v>0</v>
      </c>
      <c r="R28" s="165" t="n">
        <v>0</v>
      </c>
      <c r="S28" s="165" t="n">
        <v>0</v>
      </c>
      <c r="T28" s="165" t="n">
        <v>0</v>
      </c>
      <c r="U28" s="165" t="n">
        <v>0</v>
      </c>
      <c r="V28" s="165" t="n">
        <v>0</v>
      </c>
      <c r="W28" s="165" t="n">
        <v>0</v>
      </c>
      <c r="X28" s="165" t="n">
        <v>0</v>
      </c>
      <c r="Y28" s="165" t="n">
        <v>0</v>
      </c>
      <c r="Z28" s="165" t="n">
        <v>0</v>
      </c>
      <c r="AA28" s="165" t="n">
        <v>-950250</v>
      </c>
    </row>
    <row r="29" customFormat="false" ht="11.25" hidden="false" customHeight="true" outlineLevel="0" collapsed="false">
      <c r="A29" s="165" t="s">
        <v>77</v>
      </c>
      <c r="C29" s="171" t="n">
        <v>-31</v>
      </c>
      <c r="D29" s="171" t="n">
        <v>-28</v>
      </c>
      <c r="E29" s="171" t="n">
        <v>-29</v>
      </c>
      <c r="F29" s="171" t="n">
        <v>0</v>
      </c>
      <c r="G29" s="171" t="n">
        <v>0</v>
      </c>
      <c r="H29" s="171" t="n">
        <v>0</v>
      </c>
      <c r="I29" s="171" t="n">
        <v>0</v>
      </c>
      <c r="J29" s="171" t="n">
        <v>0</v>
      </c>
      <c r="K29" s="171" t="n">
        <v>0</v>
      </c>
      <c r="L29" s="171" t="n">
        <v>0</v>
      </c>
      <c r="M29" s="171" t="n">
        <v>0</v>
      </c>
      <c r="N29" s="171" t="n">
        <v>0</v>
      </c>
      <c r="O29" s="171" t="n">
        <v>0</v>
      </c>
      <c r="P29" s="171" t="n">
        <v>0</v>
      </c>
      <c r="Q29" s="171" t="n">
        <v>0</v>
      </c>
      <c r="R29" s="171" t="n">
        <v>0</v>
      </c>
      <c r="S29" s="171" t="n">
        <v>0</v>
      </c>
      <c r="T29" s="171" t="n">
        <v>0</v>
      </c>
      <c r="U29" s="171" t="n">
        <v>0</v>
      </c>
      <c r="V29" s="171" t="n">
        <v>0</v>
      </c>
      <c r="W29" s="171" t="n">
        <v>0</v>
      </c>
      <c r="X29" s="171" t="n">
        <v>0</v>
      </c>
      <c r="Y29" s="171" t="n">
        <v>0</v>
      </c>
      <c r="Z29" s="171" t="n">
        <v>0</v>
      </c>
      <c r="AA29" s="171" t="n">
        <v>-88</v>
      </c>
    </row>
    <row r="30" customFormat="false" ht="11.25" hidden="false" customHeight="true" outlineLevel="0" collapsed="false">
      <c r="A30" s="165"/>
      <c r="C30" s="172"/>
      <c r="D30" s="172"/>
      <c r="E30" s="172"/>
      <c r="F30" s="172"/>
      <c r="G30" s="172"/>
      <c r="H30" s="172"/>
      <c r="I30" s="172"/>
      <c r="J30" s="172"/>
      <c r="K30" s="172"/>
      <c r="L30" s="172"/>
      <c r="M30" s="172"/>
      <c r="N30" s="172"/>
      <c r="O30" s="172"/>
      <c r="P30" s="172"/>
      <c r="Q30" s="172"/>
      <c r="R30" s="172"/>
      <c r="S30" s="172"/>
      <c r="T30" s="172"/>
      <c r="U30" s="172"/>
      <c r="V30" s="172"/>
      <c r="W30" s="172"/>
      <c r="X30" s="172"/>
      <c r="Y30" s="172"/>
      <c r="Z30" s="172"/>
      <c r="AA30" s="172"/>
    </row>
  </sheetData>
  <printOptions headings="false" gridLines="true" gridLinesSet="true" horizontalCentered="false" verticalCentered="false"/>
  <pageMargins left="0.747916666666667" right="0.747916666666667" top="0.984027777777778" bottom="0.984027777777778" header="0.511811023622047" footer="0"/>
  <pageSetup paperSize="5" scale="100" fitToWidth="1" fitToHeight="1" pageOrder="downThenOver" orientation="landscape" blackAndWhite="false" draft="false" cellComments="atEnd" horizontalDpi="300" verticalDpi="300" copies="1"/>
  <headerFooter differentFirst="false" differentOddEven="false">
    <oddHeader/>
    <oddFooter>&amp;L&amp;A&amp;CPage &amp;P of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A29"/>
  <sheetViews>
    <sheetView showFormulas="false" showGridLines="false" showRowColHeaders="true" showZeros="true" rightToLeft="false" tabSelected="false" showOutlineSymbols="true" defaultGridColor="false" view="normal" topLeftCell="A1" colorId="22" zoomScale="100" zoomScaleNormal="100" zoomScalePageLayoutView="100" workbookViewId="0">
      <selection pane="topLeft" activeCell="A3" activeCellId="0" sqref="A3"/>
    </sheetView>
  </sheetViews>
  <sheetFormatPr defaultColWidth="11.9921875" defaultRowHeight="13.5" customHeight="true" zeroHeight="false" outlineLevelRow="0" outlineLevelCol="0"/>
  <cols>
    <col collapsed="false" customWidth="true" hidden="false" outlineLevel="0" max="1" min="1" style="161" width="33.15"/>
    <col collapsed="false" customWidth="true" hidden="false" outlineLevel="0" max="2" min="2" style="161" width="3.99"/>
    <col collapsed="false" customWidth="true" hidden="false" outlineLevel="0" max="26" min="3" style="161" width="13.32"/>
    <col collapsed="false" customWidth="true" hidden="false" outlineLevel="0" max="27" min="27" style="161" width="15.99"/>
    <col collapsed="false" customWidth="false" hidden="false" outlineLevel="0" max="257" min="28" style="42" width="11.99"/>
  </cols>
  <sheetData>
    <row r="1" customFormat="false" ht="12" hidden="false" customHeight="true" outlineLevel="0" collapsed="false">
      <c r="A1" s="162" t="s">
        <v>155</v>
      </c>
    </row>
    <row r="2" customFormat="false" ht="12" hidden="false" customHeight="true" outlineLevel="0" collapsed="false">
      <c r="A2" s="162" t="s">
        <v>115</v>
      </c>
    </row>
    <row r="3" customFormat="false" ht="12" hidden="false" customHeight="true" outlineLevel="0" collapsed="false">
      <c r="A3" s="162" t="s">
        <v>116</v>
      </c>
    </row>
    <row r="4" customFormat="false" ht="12" hidden="false" customHeight="true" outlineLevel="0" collapsed="false">
      <c r="A4" s="162" t="s">
        <v>117</v>
      </c>
    </row>
    <row r="6" customFormat="false" ht="12" hidden="false" customHeight="true" outlineLevel="0" collapsed="false">
      <c r="A6" s="163" t="s">
        <v>71</v>
      </c>
      <c r="C6" s="164" t="s">
        <v>118</v>
      </c>
      <c r="D6" s="164" t="s">
        <v>119</v>
      </c>
      <c r="E6" s="164" t="s">
        <v>120</v>
      </c>
      <c r="F6" s="164" t="s">
        <v>121</v>
      </c>
      <c r="G6" s="164" t="s">
        <v>122</v>
      </c>
      <c r="H6" s="164" t="s">
        <v>123</v>
      </c>
      <c r="I6" s="164" t="s">
        <v>124</v>
      </c>
      <c r="J6" s="164" t="s">
        <v>125</v>
      </c>
      <c r="K6" s="164" t="s">
        <v>126</v>
      </c>
      <c r="L6" s="164" t="s">
        <v>127</v>
      </c>
      <c r="M6" s="164" t="s">
        <v>128</v>
      </c>
      <c r="N6" s="164" t="s">
        <v>129</v>
      </c>
      <c r="O6" s="164" t="s">
        <v>130</v>
      </c>
      <c r="P6" s="164" t="s">
        <v>131</v>
      </c>
      <c r="Q6" s="164" t="s">
        <v>132</v>
      </c>
      <c r="R6" s="164" t="s">
        <v>133</v>
      </c>
      <c r="S6" s="164" t="s">
        <v>134</v>
      </c>
      <c r="T6" s="164" t="s">
        <v>135</v>
      </c>
      <c r="U6" s="164" t="s">
        <v>136</v>
      </c>
      <c r="V6" s="164" t="s">
        <v>137</v>
      </c>
      <c r="W6" s="164" t="s">
        <v>138</v>
      </c>
      <c r="X6" s="164" t="s">
        <v>139</v>
      </c>
      <c r="Y6" s="164" t="s">
        <v>140</v>
      </c>
      <c r="Z6" s="164" t="s">
        <v>141</v>
      </c>
      <c r="AA6" s="164" t="s">
        <v>32</v>
      </c>
    </row>
    <row r="7" customFormat="false" ht="11.25" hidden="false" customHeight="true" outlineLevel="0" collapsed="false">
      <c r="A7" s="165" t="s">
        <v>33</v>
      </c>
      <c r="C7" s="165" t="n">
        <v>0</v>
      </c>
      <c r="D7" s="165" t="n">
        <v>0</v>
      </c>
      <c r="E7" s="165" t="n">
        <v>0</v>
      </c>
      <c r="F7" s="165" t="n">
        <v>0</v>
      </c>
      <c r="G7" s="165" t="n">
        <v>0</v>
      </c>
      <c r="H7" s="165" t="n">
        <v>0</v>
      </c>
      <c r="I7" s="165" t="n">
        <v>0</v>
      </c>
      <c r="J7" s="165" t="n">
        <v>0</v>
      </c>
      <c r="K7" s="165" t="n">
        <v>0</v>
      </c>
      <c r="L7" s="165" t="n">
        <v>0</v>
      </c>
      <c r="M7" s="165" t="n">
        <v>0</v>
      </c>
      <c r="N7" s="165" t="n">
        <v>0</v>
      </c>
      <c r="O7" s="165" t="n">
        <v>0</v>
      </c>
      <c r="P7" s="165" t="n">
        <v>0</v>
      </c>
      <c r="Q7" s="165" t="n">
        <v>0</v>
      </c>
      <c r="R7" s="165" t="n">
        <v>0</v>
      </c>
      <c r="S7" s="165" t="n">
        <v>0</v>
      </c>
      <c r="T7" s="165" t="n">
        <v>0</v>
      </c>
      <c r="U7" s="165" t="n">
        <v>0</v>
      </c>
      <c r="V7" s="165" t="n">
        <v>0</v>
      </c>
      <c r="W7" s="165" t="n">
        <v>0</v>
      </c>
      <c r="X7" s="165" t="n">
        <v>0</v>
      </c>
      <c r="Y7" s="165" t="n">
        <v>0</v>
      </c>
      <c r="Z7" s="165" t="n">
        <v>0</v>
      </c>
    </row>
    <row r="8" customFormat="false" ht="11.25" hidden="false" customHeight="true" outlineLevel="0" collapsed="false">
      <c r="A8" s="165" t="s">
        <v>148</v>
      </c>
      <c r="C8" s="165" t="n">
        <v>0</v>
      </c>
      <c r="D8" s="165" t="n">
        <v>0</v>
      </c>
      <c r="E8" s="165" t="n">
        <v>0</v>
      </c>
      <c r="F8" s="165" t="n">
        <v>0</v>
      </c>
      <c r="G8" s="165" t="n">
        <v>0</v>
      </c>
      <c r="H8" s="165" t="n">
        <v>0</v>
      </c>
      <c r="I8" s="165" t="n">
        <v>0</v>
      </c>
      <c r="J8" s="165" t="n">
        <v>0</v>
      </c>
      <c r="K8" s="165" t="n">
        <v>0</v>
      </c>
      <c r="L8" s="165" t="n">
        <v>0</v>
      </c>
      <c r="M8" s="165" t="n">
        <v>0</v>
      </c>
      <c r="N8" s="165" t="n">
        <v>0</v>
      </c>
      <c r="O8" s="165" t="n">
        <v>0</v>
      </c>
      <c r="P8" s="165" t="n">
        <v>0</v>
      </c>
      <c r="Q8" s="165" t="n">
        <v>0</v>
      </c>
      <c r="R8" s="165" t="n">
        <v>0</v>
      </c>
      <c r="S8" s="165" t="n">
        <v>0</v>
      </c>
      <c r="T8" s="165" t="n">
        <v>0</v>
      </c>
      <c r="U8" s="165" t="n">
        <v>0</v>
      </c>
      <c r="V8" s="165" t="n">
        <v>0</v>
      </c>
      <c r="W8" s="165" t="n">
        <v>0</v>
      </c>
      <c r="X8" s="165" t="n">
        <v>0</v>
      </c>
      <c r="Y8" s="165" t="n">
        <v>0</v>
      </c>
      <c r="Z8" s="165" t="n">
        <v>0</v>
      </c>
    </row>
    <row r="9" customFormat="false" ht="11.25" hidden="false" customHeight="true" outlineLevel="0" collapsed="false">
      <c r="A9" s="162" t="s">
        <v>149</v>
      </c>
      <c r="C9" s="166" t="n">
        <v>0</v>
      </c>
      <c r="D9" s="166" t="n">
        <v>0</v>
      </c>
      <c r="E9" s="166" t="n">
        <v>0</v>
      </c>
      <c r="F9" s="166" t="n">
        <v>0</v>
      </c>
      <c r="G9" s="166" t="n">
        <v>0</v>
      </c>
      <c r="H9" s="166" t="n">
        <v>0</v>
      </c>
      <c r="I9" s="166" t="n">
        <v>0</v>
      </c>
      <c r="J9" s="166" t="n">
        <v>0</v>
      </c>
      <c r="K9" s="166" t="n">
        <v>0</v>
      </c>
      <c r="L9" s="166" t="n">
        <v>0</v>
      </c>
      <c r="M9" s="166" t="n">
        <v>0</v>
      </c>
      <c r="N9" s="166" t="n">
        <v>0</v>
      </c>
      <c r="O9" s="166" t="n">
        <v>0</v>
      </c>
      <c r="P9" s="166" t="n">
        <v>0</v>
      </c>
      <c r="Q9" s="166" t="n">
        <v>0</v>
      </c>
      <c r="R9" s="166" t="n">
        <v>0</v>
      </c>
      <c r="S9" s="166" t="n">
        <v>0</v>
      </c>
      <c r="T9" s="166" t="n">
        <v>0</v>
      </c>
      <c r="U9" s="166" t="n">
        <v>0</v>
      </c>
      <c r="V9" s="166" t="n">
        <v>0</v>
      </c>
      <c r="W9" s="166" t="n">
        <v>0</v>
      </c>
      <c r="X9" s="166" t="n">
        <v>0</v>
      </c>
      <c r="Y9" s="166" t="n">
        <v>0</v>
      </c>
      <c r="Z9" s="166" t="n">
        <v>0</v>
      </c>
    </row>
    <row r="11" customFormat="false" ht="11.25" hidden="false" customHeight="true" outlineLevel="0" collapsed="false">
      <c r="A11" s="165" t="s">
        <v>34</v>
      </c>
      <c r="C11" s="165" t="n">
        <v>0</v>
      </c>
      <c r="D11" s="165" t="n">
        <v>0</v>
      </c>
      <c r="E11" s="165" t="n">
        <v>0</v>
      </c>
      <c r="F11" s="165" t="n">
        <v>0</v>
      </c>
      <c r="G11" s="165" t="n">
        <v>0</v>
      </c>
      <c r="H11" s="165" t="n">
        <v>0</v>
      </c>
      <c r="I11" s="165" t="n">
        <v>0</v>
      </c>
      <c r="J11" s="165" t="n">
        <v>0</v>
      </c>
      <c r="K11" s="165" t="n">
        <v>0</v>
      </c>
      <c r="L11" s="165" t="n">
        <v>0</v>
      </c>
      <c r="M11" s="165" t="n">
        <v>0</v>
      </c>
      <c r="N11" s="165" t="n">
        <v>0</v>
      </c>
      <c r="O11" s="165" t="n">
        <v>0</v>
      </c>
      <c r="P11" s="165" t="n">
        <v>0</v>
      </c>
      <c r="Q11" s="165" t="n">
        <v>0</v>
      </c>
      <c r="R11" s="165" t="n">
        <v>0</v>
      </c>
      <c r="S11" s="165" t="n">
        <v>0</v>
      </c>
      <c r="T11" s="165" t="n">
        <v>0</v>
      </c>
      <c r="U11" s="165" t="n">
        <v>0</v>
      </c>
      <c r="V11" s="165" t="n">
        <v>0</v>
      </c>
      <c r="W11" s="165" t="n">
        <v>0</v>
      </c>
      <c r="X11" s="165" t="n">
        <v>0</v>
      </c>
      <c r="Y11" s="165" t="n">
        <v>0</v>
      </c>
      <c r="Z11" s="165" t="n">
        <v>0</v>
      </c>
    </row>
    <row r="12" customFormat="false" ht="11.25" hidden="false" customHeight="true" outlineLevel="0" collapsed="false">
      <c r="A12" s="165" t="s">
        <v>35</v>
      </c>
      <c r="C12" s="165" t="n">
        <v>0</v>
      </c>
      <c r="D12" s="165" t="n">
        <v>0</v>
      </c>
      <c r="E12" s="165" t="n">
        <v>0</v>
      </c>
      <c r="F12" s="165" t="n">
        <v>0</v>
      </c>
      <c r="G12" s="165" t="n">
        <v>0</v>
      </c>
      <c r="H12" s="165" t="n">
        <v>0</v>
      </c>
      <c r="I12" s="165" t="n">
        <v>0</v>
      </c>
      <c r="J12" s="165" t="n">
        <v>0</v>
      </c>
      <c r="K12" s="165" t="n">
        <v>0</v>
      </c>
      <c r="L12" s="165" t="n">
        <v>0</v>
      </c>
      <c r="M12" s="165" t="n">
        <v>0</v>
      </c>
      <c r="N12" s="165" t="n">
        <v>0</v>
      </c>
      <c r="O12" s="165" t="n">
        <v>0</v>
      </c>
      <c r="P12" s="165" t="n">
        <v>0</v>
      </c>
      <c r="Q12" s="165" t="n">
        <v>0</v>
      </c>
      <c r="R12" s="165" t="n">
        <v>0</v>
      </c>
      <c r="S12" s="165" t="n">
        <v>0</v>
      </c>
      <c r="T12" s="165" t="n">
        <v>0</v>
      </c>
      <c r="U12" s="165" t="n">
        <v>0</v>
      </c>
      <c r="V12" s="165" t="n">
        <v>0</v>
      </c>
      <c r="W12" s="165" t="n">
        <v>0</v>
      </c>
      <c r="X12" s="165" t="n">
        <v>0</v>
      </c>
      <c r="Y12" s="165" t="n">
        <v>0</v>
      </c>
      <c r="Z12" s="165" t="n">
        <v>0</v>
      </c>
    </row>
    <row r="13" customFormat="false" ht="11.25" hidden="false" customHeight="true" outlineLevel="0" collapsed="false">
      <c r="A13" s="165" t="s">
        <v>150</v>
      </c>
      <c r="C13" s="165" t="n">
        <v>0</v>
      </c>
      <c r="D13" s="165" t="n">
        <v>0</v>
      </c>
      <c r="E13" s="165" t="n">
        <v>0</v>
      </c>
      <c r="F13" s="165" t="n">
        <v>0</v>
      </c>
      <c r="G13" s="165" t="n">
        <v>0</v>
      </c>
      <c r="H13" s="165" t="n">
        <v>0</v>
      </c>
      <c r="I13" s="165" t="n">
        <v>0</v>
      </c>
      <c r="J13" s="165" t="n">
        <v>0</v>
      </c>
      <c r="K13" s="165" t="n">
        <v>0</v>
      </c>
      <c r="L13" s="165" t="n">
        <v>0</v>
      </c>
      <c r="M13" s="165" t="n">
        <v>0</v>
      </c>
      <c r="N13" s="165" t="n">
        <v>0</v>
      </c>
      <c r="O13" s="165" t="n">
        <v>0</v>
      </c>
      <c r="P13" s="165" t="n">
        <v>0</v>
      </c>
      <c r="Q13" s="165" t="n">
        <v>0</v>
      </c>
      <c r="R13" s="165" t="n">
        <v>0</v>
      </c>
      <c r="S13" s="165" t="n">
        <v>0</v>
      </c>
      <c r="T13" s="165" t="n">
        <v>0</v>
      </c>
      <c r="U13" s="165" t="n">
        <v>0</v>
      </c>
      <c r="V13" s="165" t="n">
        <v>0</v>
      </c>
      <c r="W13" s="165" t="n">
        <v>0</v>
      </c>
      <c r="X13" s="165" t="n">
        <v>0</v>
      </c>
      <c r="Y13" s="165" t="n">
        <v>0</v>
      </c>
      <c r="Z13" s="165" t="n">
        <v>0</v>
      </c>
    </row>
    <row r="14" customFormat="false" ht="11.25" hidden="false" customHeight="true" outlineLevel="0" collapsed="false">
      <c r="A14" s="165" t="s">
        <v>151</v>
      </c>
      <c r="C14" s="165" t="n">
        <v>0</v>
      </c>
      <c r="D14" s="165" t="n">
        <v>0</v>
      </c>
      <c r="E14" s="165" t="n">
        <v>0</v>
      </c>
      <c r="F14" s="165" t="n">
        <v>0</v>
      </c>
      <c r="G14" s="165" t="n">
        <v>0</v>
      </c>
      <c r="H14" s="165" t="n">
        <v>0</v>
      </c>
      <c r="I14" s="165" t="n">
        <v>0</v>
      </c>
      <c r="J14" s="165" t="n">
        <v>0</v>
      </c>
      <c r="K14" s="165" t="n">
        <v>0</v>
      </c>
      <c r="L14" s="165" t="n">
        <v>0</v>
      </c>
      <c r="M14" s="165" t="n">
        <v>0</v>
      </c>
      <c r="N14" s="165" t="n">
        <v>0</v>
      </c>
      <c r="O14" s="165" t="n">
        <v>0</v>
      </c>
      <c r="P14" s="165" t="n">
        <v>0</v>
      </c>
      <c r="Q14" s="165" t="n">
        <v>0</v>
      </c>
      <c r="R14" s="165" t="n">
        <v>0</v>
      </c>
      <c r="S14" s="165" t="n">
        <v>0</v>
      </c>
      <c r="T14" s="165" t="n">
        <v>0</v>
      </c>
      <c r="U14" s="165" t="n">
        <v>0</v>
      </c>
      <c r="V14" s="165" t="n">
        <v>0</v>
      </c>
      <c r="W14" s="165" t="n">
        <v>0</v>
      </c>
      <c r="X14" s="165" t="n">
        <v>0</v>
      </c>
      <c r="Y14" s="165" t="n">
        <v>0</v>
      </c>
      <c r="Z14" s="165" t="n">
        <v>0</v>
      </c>
    </row>
    <row r="15" customFormat="false" ht="11.25" hidden="false" customHeight="true" outlineLevel="0" collapsed="false">
      <c r="A15" s="162" t="s">
        <v>152</v>
      </c>
      <c r="C15" s="166" t="n">
        <v>0</v>
      </c>
      <c r="D15" s="166" t="n">
        <v>0</v>
      </c>
      <c r="E15" s="166" t="n">
        <v>0</v>
      </c>
      <c r="F15" s="166" t="n">
        <v>0</v>
      </c>
      <c r="G15" s="166" t="n">
        <v>0</v>
      </c>
      <c r="H15" s="166" t="n">
        <v>0</v>
      </c>
      <c r="I15" s="166" t="n">
        <v>0</v>
      </c>
      <c r="J15" s="166" t="n">
        <v>0</v>
      </c>
      <c r="K15" s="166" t="n">
        <v>0</v>
      </c>
      <c r="L15" s="166" t="n">
        <v>0</v>
      </c>
      <c r="M15" s="166" t="n">
        <v>0</v>
      </c>
      <c r="N15" s="166" t="n">
        <v>0</v>
      </c>
      <c r="O15" s="166" t="n">
        <v>0</v>
      </c>
      <c r="P15" s="166" t="n">
        <v>0</v>
      </c>
      <c r="Q15" s="166" t="n">
        <v>0</v>
      </c>
      <c r="R15" s="166" t="n">
        <v>0</v>
      </c>
      <c r="S15" s="166" t="n">
        <v>0</v>
      </c>
      <c r="T15" s="166" t="n">
        <v>0</v>
      </c>
      <c r="U15" s="166" t="n">
        <v>0</v>
      </c>
      <c r="V15" s="166" t="n">
        <v>0</v>
      </c>
      <c r="W15" s="166" t="n">
        <v>0</v>
      </c>
      <c r="X15" s="166" t="n">
        <v>0</v>
      </c>
      <c r="Y15" s="166" t="n">
        <v>0</v>
      </c>
      <c r="Z15" s="166" t="n">
        <v>0</v>
      </c>
    </row>
    <row r="17" customFormat="false" ht="11.25" hidden="false" customHeight="true" outlineLevel="0" collapsed="false">
      <c r="A17" s="165" t="s">
        <v>36</v>
      </c>
      <c r="C17" s="165" t="n">
        <v>0</v>
      </c>
      <c r="D17" s="165" t="n">
        <v>0</v>
      </c>
      <c r="E17" s="167" t="n">
        <v>0</v>
      </c>
      <c r="F17" s="165" t="n">
        <v>0</v>
      </c>
      <c r="G17" s="165" t="n">
        <v>0</v>
      </c>
      <c r="H17" s="165" t="n">
        <v>0</v>
      </c>
      <c r="I17" s="165" t="n">
        <v>0</v>
      </c>
      <c r="J17" s="165" t="n">
        <v>0</v>
      </c>
      <c r="K17" s="165" t="n">
        <v>0</v>
      </c>
      <c r="L17" s="165" t="n">
        <v>0</v>
      </c>
      <c r="M17" s="165" t="n">
        <v>0</v>
      </c>
      <c r="N17" s="165" t="n">
        <v>0</v>
      </c>
      <c r="O17" s="165" t="n">
        <v>0</v>
      </c>
      <c r="P17" s="165" t="n">
        <v>0</v>
      </c>
      <c r="Q17" s="165" t="n">
        <v>0</v>
      </c>
      <c r="R17" s="165" t="n">
        <v>0</v>
      </c>
      <c r="S17" s="165" t="n">
        <v>0</v>
      </c>
      <c r="T17" s="165" t="n">
        <v>0</v>
      </c>
      <c r="U17" s="165" t="n">
        <v>0</v>
      </c>
      <c r="V17" s="165" t="n">
        <v>0</v>
      </c>
      <c r="W17" s="165" t="n">
        <v>0</v>
      </c>
      <c r="X17" s="165" t="n">
        <v>0</v>
      </c>
      <c r="Y17" s="165" t="n">
        <v>0</v>
      </c>
      <c r="Z17" s="165" t="n">
        <v>0</v>
      </c>
    </row>
    <row r="19" customFormat="false" ht="11.25" hidden="false" customHeight="true" outlineLevel="0" collapsed="false">
      <c r="A19" s="168" t="s">
        <v>37</v>
      </c>
      <c r="B19" s="169"/>
      <c r="C19" s="169" t="n">
        <v>0</v>
      </c>
      <c r="D19" s="169" t="n">
        <v>0</v>
      </c>
      <c r="E19" s="169" t="n">
        <v>0</v>
      </c>
      <c r="F19" s="169" t="n">
        <v>0</v>
      </c>
      <c r="G19" s="169" t="n">
        <v>0</v>
      </c>
      <c r="H19" s="169" t="n">
        <v>0</v>
      </c>
      <c r="I19" s="169" t="n">
        <v>0</v>
      </c>
      <c r="J19" s="169" t="n">
        <v>0</v>
      </c>
      <c r="K19" s="169" t="n">
        <v>0</v>
      </c>
      <c r="L19" s="169" t="n">
        <v>0</v>
      </c>
      <c r="M19" s="169" t="n">
        <v>0</v>
      </c>
      <c r="N19" s="169" t="n">
        <v>0</v>
      </c>
      <c r="O19" s="169" t="n">
        <v>0</v>
      </c>
      <c r="P19" s="169" t="n">
        <v>0</v>
      </c>
      <c r="Q19" s="169" t="n">
        <v>0</v>
      </c>
      <c r="R19" s="169" t="n">
        <v>0</v>
      </c>
      <c r="S19" s="169" t="n">
        <v>0</v>
      </c>
      <c r="T19" s="169" t="n">
        <v>0</v>
      </c>
      <c r="U19" s="169" t="n">
        <v>0</v>
      </c>
      <c r="V19" s="169" t="n">
        <v>0</v>
      </c>
      <c r="W19" s="169" t="n">
        <v>0</v>
      </c>
      <c r="X19" s="169" t="n">
        <v>0</v>
      </c>
      <c r="Y19" s="169" t="n">
        <v>0</v>
      </c>
      <c r="Z19" s="170" t="n">
        <v>0</v>
      </c>
    </row>
    <row r="21" customFormat="false" ht="11.25" hidden="false" customHeight="true" outlineLevel="0" collapsed="false">
      <c r="A21" s="165" t="s">
        <v>142</v>
      </c>
      <c r="C21" s="165" t="n">
        <v>0</v>
      </c>
      <c r="D21" s="165" t="n">
        <v>0</v>
      </c>
      <c r="E21" s="165" t="n">
        <v>0</v>
      </c>
      <c r="F21" s="165" t="n">
        <v>0</v>
      </c>
      <c r="G21" s="165" t="n">
        <v>0</v>
      </c>
      <c r="H21" s="165" t="n">
        <v>0</v>
      </c>
      <c r="I21" s="165" t="n">
        <v>0</v>
      </c>
      <c r="J21" s="165" t="n">
        <v>0</v>
      </c>
      <c r="K21" s="165" t="n">
        <v>0</v>
      </c>
      <c r="L21" s="165" t="n">
        <v>0</v>
      </c>
      <c r="M21" s="165" t="n">
        <v>0</v>
      </c>
      <c r="N21" s="165" t="n">
        <v>0</v>
      </c>
      <c r="O21" s="165" t="n">
        <v>0</v>
      </c>
      <c r="P21" s="165" t="n">
        <v>0</v>
      </c>
      <c r="Q21" s="165" t="n">
        <v>0</v>
      </c>
      <c r="R21" s="165" t="n">
        <v>0</v>
      </c>
      <c r="S21" s="165" t="n">
        <v>0</v>
      </c>
      <c r="T21" s="165" t="n">
        <v>0</v>
      </c>
      <c r="U21" s="165" t="n">
        <v>0</v>
      </c>
      <c r="V21" s="165" t="n">
        <v>0</v>
      </c>
      <c r="W21" s="165" t="n">
        <v>0</v>
      </c>
      <c r="X21" s="165" t="n">
        <v>0</v>
      </c>
      <c r="Y21" s="165" t="n">
        <v>0</v>
      </c>
      <c r="Z21" s="165" t="n">
        <v>0</v>
      </c>
    </row>
    <row r="22" customFormat="false" ht="11.25" hidden="false" customHeight="true" outlineLevel="0" collapsed="false">
      <c r="A22" s="165" t="s">
        <v>77</v>
      </c>
      <c r="C22" s="171" t="n">
        <v>0</v>
      </c>
      <c r="D22" s="171" t="n">
        <v>0</v>
      </c>
      <c r="E22" s="171" t="n">
        <v>0</v>
      </c>
      <c r="F22" s="171" t="n">
        <v>0</v>
      </c>
      <c r="G22" s="171" t="n">
        <v>0</v>
      </c>
      <c r="H22" s="171" t="n">
        <v>0</v>
      </c>
      <c r="I22" s="171" t="n">
        <v>0</v>
      </c>
      <c r="J22" s="171" t="n">
        <v>0</v>
      </c>
      <c r="K22" s="171" t="n">
        <v>0</v>
      </c>
      <c r="L22" s="171" t="n">
        <v>0</v>
      </c>
      <c r="M22" s="171" t="n">
        <v>0</v>
      </c>
      <c r="N22" s="171" t="n">
        <v>0</v>
      </c>
      <c r="O22" s="171" t="n">
        <v>0</v>
      </c>
      <c r="P22" s="171" t="n">
        <v>0</v>
      </c>
      <c r="Q22" s="171" t="n">
        <v>0</v>
      </c>
      <c r="R22" s="171" t="n">
        <v>0</v>
      </c>
      <c r="S22" s="171" t="n">
        <v>0</v>
      </c>
      <c r="T22" s="171" t="n">
        <v>0</v>
      </c>
      <c r="U22" s="171" t="n">
        <v>0</v>
      </c>
      <c r="V22" s="171" t="n">
        <v>0</v>
      </c>
      <c r="W22" s="171" t="n">
        <v>0</v>
      </c>
      <c r="X22" s="171" t="n">
        <v>0</v>
      </c>
      <c r="Y22" s="171" t="n">
        <v>0</v>
      </c>
      <c r="Z22" s="171" t="n">
        <v>0</v>
      </c>
    </row>
    <row r="24" customFormat="false" ht="12" hidden="false" customHeight="true" outlineLevel="0" collapsed="false">
      <c r="A24" s="163" t="s">
        <v>73</v>
      </c>
    </row>
    <row r="25" customFormat="false" ht="11.25" hidden="false" customHeight="true" outlineLevel="0" collapsed="false">
      <c r="A25" s="165" t="s">
        <v>74</v>
      </c>
      <c r="C25" s="165" t="n">
        <v>161576</v>
      </c>
      <c r="D25" s="165" t="n">
        <v>145522</v>
      </c>
      <c r="E25" s="165" t="n">
        <v>160725</v>
      </c>
      <c r="F25" s="165" t="n">
        <v>-5537</v>
      </c>
      <c r="G25" s="165" t="n">
        <v>-5720</v>
      </c>
      <c r="H25" s="165" t="n">
        <v>-5523</v>
      </c>
      <c r="I25" s="165" t="n">
        <v>-5694</v>
      </c>
      <c r="J25" s="165" t="n">
        <v>-5681</v>
      </c>
      <c r="K25" s="165" t="n">
        <v>-5485</v>
      </c>
      <c r="L25" s="165" t="n">
        <v>-5655</v>
      </c>
      <c r="M25" s="165" t="n">
        <v>0</v>
      </c>
      <c r="N25" s="165" t="n">
        <v>0</v>
      </c>
      <c r="O25" s="165" t="n">
        <v>0</v>
      </c>
      <c r="P25" s="165" t="n">
        <v>0</v>
      </c>
      <c r="Q25" s="165" t="n">
        <v>0</v>
      </c>
      <c r="R25" s="165" t="n">
        <v>0</v>
      </c>
      <c r="S25" s="165" t="n">
        <v>0</v>
      </c>
      <c r="T25" s="165" t="n">
        <v>0</v>
      </c>
      <c r="U25" s="165" t="n">
        <v>0</v>
      </c>
      <c r="V25" s="165" t="n">
        <v>0</v>
      </c>
      <c r="W25" s="165" t="n">
        <v>0</v>
      </c>
      <c r="X25" s="165" t="n">
        <v>0</v>
      </c>
      <c r="Y25" s="165" t="n">
        <v>0</v>
      </c>
      <c r="Z25" s="165" t="n">
        <v>0</v>
      </c>
      <c r="AA25" s="165" t="n">
        <v>428528</v>
      </c>
    </row>
    <row r="26" customFormat="false" ht="11.25" hidden="false" customHeight="true" outlineLevel="0" collapsed="false">
      <c r="A26" s="165" t="s">
        <v>153</v>
      </c>
      <c r="C26" s="165" t="n">
        <v>0</v>
      </c>
      <c r="D26" s="165" t="n">
        <v>0</v>
      </c>
      <c r="E26" s="165" t="n">
        <v>0</v>
      </c>
      <c r="F26" s="165" t="n">
        <v>0</v>
      </c>
      <c r="G26" s="165" t="n">
        <v>0</v>
      </c>
      <c r="H26" s="165" t="n">
        <v>0</v>
      </c>
      <c r="I26" s="165" t="n">
        <v>0</v>
      </c>
      <c r="J26" s="165" t="n">
        <v>0</v>
      </c>
      <c r="K26" s="165" t="n">
        <v>0</v>
      </c>
      <c r="L26" s="165" t="n">
        <v>0</v>
      </c>
      <c r="M26" s="165" t="n">
        <v>0</v>
      </c>
      <c r="N26" s="165" t="n">
        <v>0</v>
      </c>
      <c r="O26" s="165" t="n">
        <v>0</v>
      </c>
      <c r="P26" s="165" t="n">
        <v>0</v>
      </c>
      <c r="Q26" s="165" t="n">
        <v>0</v>
      </c>
      <c r="R26" s="165" t="n">
        <v>0</v>
      </c>
      <c r="S26" s="165" t="n">
        <v>0</v>
      </c>
      <c r="T26" s="165" t="n">
        <v>0</v>
      </c>
      <c r="U26" s="165" t="n">
        <v>0</v>
      </c>
      <c r="V26" s="165" t="n">
        <v>0</v>
      </c>
      <c r="W26" s="165" t="n">
        <v>0</v>
      </c>
      <c r="X26" s="165" t="n">
        <v>0</v>
      </c>
      <c r="Y26" s="165" t="n">
        <v>0</v>
      </c>
      <c r="Z26" s="165" t="n">
        <v>0</v>
      </c>
      <c r="AA26" s="165" t="n">
        <v>0</v>
      </c>
    </row>
    <row r="27" customFormat="false" ht="11.25" hidden="false" customHeight="true" outlineLevel="0" collapsed="false">
      <c r="A27" s="168" t="s">
        <v>75</v>
      </c>
      <c r="B27" s="169"/>
      <c r="C27" s="169" t="n">
        <v>161576</v>
      </c>
      <c r="D27" s="169" t="n">
        <v>145522</v>
      </c>
      <c r="E27" s="169" t="n">
        <v>160725</v>
      </c>
      <c r="F27" s="169" t="n">
        <v>-5537</v>
      </c>
      <c r="G27" s="169" t="n">
        <v>-5720</v>
      </c>
      <c r="H27" s="169" t="n">
        <v>-5523</v>
      </c>
      <c r="I27" s="169" t="n">
        <v>-5694</v>
      </c>
      <c r="J27" s="169" t="n">
        <v>-5681</v>
      </c>
      <c r="K27" s="169" t="n">
        <v>-5485</v>
      </c>
      <c r="L27" s="169" t="n">
        <v>-5655</v>
      </c>
      <c r="M27" s="169" t="n">
        <v>0</v>
      </c>
      <c r="N27" s="169" t="n">
        <v>0</v>
      </c>
      <c r="O27" s="169" t="n">
        <v>0</v>
      </c>
      <c r="P27" s="169" t="n">
        <v>0</v>
      </c>
      <c r="Q27" s="169" t="n">
        <v>0</v>
      </c>
      <c r="R27" s="169" t="n">
        <v>0</v>
      </c>
      <c r="S27" s="169" t="n">
        <v>0</v>
      </c>
      <c r="T27" s="169" t="n">
        <v>0</v>
      </c>
      <c r="U27" s="169" t="n">
        <v>0</v>
      </c>
      <c r="V27" s="169" t="n">
        <v>0</v>
      </c>
      <c r="W27" s="169" t="n">
        <v>0</v>
      </c>
      <c r="X27" s="169" t="n">
        <v>0</v>
      </c>
      <c r="Y27" s="169" t="n">
        <v>0</v>
      </c>
      <c r="Z27" s="169" t="n">
        <v>0</v>
      </c>
      <c r="AA27" s="170" t="n">
        <v>428528</v>
      </c>
    </row>
    <row r="28" customFormat="false" ht="11.25" hidden="false" customHeight="true" outlineLevel="0" collapsed="false">
      <c r="A28" s="165" t="s">
        <v>76</v>
      </c>
      <c r="C28" s="165" t="n">
        <v>160579</v>
      </c>
      <c r="D28" s="165" t="n">
        <v>144623</v>
      </c>
      <c r="E28" s="165" t="n">
        <v>159733</v>
      </c>
      <c r="F28" s="165" t="n">
        <v>-5537</v>
      </c>
      <c r="G28" s="165" t="n">
        <v>-5720</v>
      </c>
      <c r="H28" s="165" t="n">
        <v>-5523</v>
      </c>
      <c r="I28" s="165" t="n">
        <v>-5694</v>
      </c>
      <c r="J28" s="165" t="n">
        <v>-5681</v>
      </c>
      <c r="K28" s="165" t="n">
        <v>-5485</v>
      </c>
      <c r="L28" s="165" t="n">
        <v>-5654</v>
      </c>
      <c r="M28" s="165" t="n">
        <v>0</v>
      </c>
      <c r="N28" s="165" t="n">
        <v>0</v>
      </c>
      <c r="O28" s="165" t="n">
        <v>0</v>
      </c>
      <c r="P28" s="165" t="n">
        <v>0</v>
      </c>
      <c r="Q28" s="165" t="n">
        <v>0</v>
      </c>
      <c r="R28" s="165" t="n">
        <v>0</v>
      </c>
      <c r="S28" s="165" t="n">
        <v>0</v>
      </c>
      <c r="T28" s="165" t="n">
        <v>0</v>
      </c>
      <c r="U28" s="165" t="n">
        <v>0</v>
      </c>
      <c r="V28" s="165" t="n">
        <v>0</v>
      </c>
      <c r="W28" s="165" t="n">
        <v>0</v>
      </c>
      <c r="X28" s="165" t="n">
        <v>0</v>
      </c>
      <c r="Y28" s="165" t="n">
        <v>0</v>
      </c>
      <c r="Z28" s="165" t="n">
        <v>0</v>
      </c>
      <c r="AA28" s="165" t="n">
        <v>425641</v>
      </c>
    </row>
    <row r="29" customFormat="false" ht="11.25" hidden="false" customHeight="true" outlineLevel="0" collapsed="false">
      <c r="A29" s="165" t="s">
        <v>77</v>
      </c>
      <c r="C29" s="171" t="n">
        <v>997</v>
      </c>
      <c r="D29" s="171" t="n">
        <v>899</v>
      </c>
      <c r="E29" s="171" t="n">
        <v>992</v>
      </c>
      <c r="F29" s="171" t="n">
        <v>0</v>
      </c>
      <c r="G29" s="171" t="n">
        <v>0</v>
      </c>
      <c r="H29" s="171" t="n">
        <v>0</v>
      </c>
      <c r="I29" s="171" t="n">
        <v>0</v>
      </c>
      <c r="J29" s="171" t="n">
        <v>0</v>
      </c>
      <c r="K29" s="171" t="n">
        <v>0</v>
      </c>
      <c r="L29" s="171" t="n">
        <v>-1</v>
      </c>
      <c r="M29" s="171" t="n">
        <v>0</v>
      </c>
      <c r="N29" s="171" t="n">
        <v>0</v>
      </c>
      <c r="O29" s="171" t="n">
        <v>0</v>
      </c>
      <c r="P29" s="171" t="n">
        <v>0</v>
      </c>
      <c r="Q29" s="171" t="n">
        <v>0</v>
      </c>
      <c r="R29" s="171" t="n">
        <v>0</v>
      </c>
      <c r="S29" s="171" t="n">
        <v>0</v>
      </c>
      <c r="T29" s="171" t="n">
        <v>0</v>
      </c>
      <c r="U29" s="171" t="n">
        <v>0</v>
      </c>
      <c r="V29" s="171" t="n">
        <v>0</v>
      </c>
      <c r="W29" s="171" t="n">
        <v>0</v>
      </c>
      <c r="X29" s="171" t="n">
        <v>0</v>
      </c>
      <c r="Y29" s="171" t="n">
        <v>0</v>
      </c>
      <c r="Z29" s="171" t="n">
        <v>0</v>
      </c>
      <c r="AA29" s="171" t="n">
        <v>2887</v>
      </c>
    </row>
  </sheetData>
  <printOptions headings="false" gridLines="tru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atEnd" horizontalDpi="300" verticalDpi="300" copies="1"/>
  <headerFooter differentFirst="false" differentOddEven="false">
    <oddHeader/>
    <odd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A29"/>
  <sheetViews>
    <sheetView showFormulas="false" showGridLines="false" showRowColHeaders="true" showZeros="true" rightToLeft="false" tabSelected="false" showOutlineSymbols="true" defaultGridColor="false" view="normal" topLeftCell="A1" colorId="22" zoomScale="100" zoomScaleNormal="100" zoomScalePageLayoutView="100" workbookViewId="0">
      <selection pane="topLeft" activeCell="A3" activeCellId="0" sqref="A3"/>
    </sheetView>
  </sheetViews>
  <sheetFormatPr defaultColWidth="11.9921875" defaultRowHeight="13.5" customHeight="true" zeroHeight="false" outlineLevelRow="0" outlineLevelCol="0"/>
  <cols>
    <col collapsed="false" customWidth="true" hidden="false" outlineLevel="0" max="1" min="1" style="161" width="33.15"/>
    <col collapsed="false" customWidth="true" hidden="false" outlineLevel="0" max="2" min="2" style="161" width="3.99"/>
    <col collapsed="false" customWidth="true" hidden="false" outlineLevel="0" max="26" min="3" style="161" width="13.32"/>
    <col collapsed="false" customWidth="true" hidden="false" outlineLevel="0" max="27" min="27" style="161" width="15.99"/>
    <col collapsed="false" customWidth="false" hidden="false" outlineLevel="0" max="257" min="28" style="42" width="11.99"/>
  </cols>
  <sheetData>
    <row r="1" customFormat="false" ht="12" hidden="false" customHeight="true" outlineLevel="0" collapsed="false">
      <c r="A1" s="162" t="s">
        <v>156</v>
      </c>
    </row>
    <row r="2" customFormat="false" ht="12" hidden="false" customHeight="true" outlineLevel="0" collapsed="false">
      <c r="A2" s="162" t="s">
        <v>115</v>
      </c>
    </row>
    <row r="3" customFormat="false" ht="12" hidden="false" customHeight="true" outlineLevel="0" collapsed="false">
      <c r="A3" s="162" t="s">
        <v>116</v>
      </c>
    </row>
    <row r="4" customFormat="false" ht="12" hidden="false" customHeight="true" outlineLevel="0" collapsed="false">
      <c r="A4" s="162" t="s">
        <v>117</v>
      </c>
    </row>
    <row r="6" customFormat="false" ht="12" hidden="false" customHeight="true" outlineLevel="0" collapsed="false">
      <c r="A6" s="163" t="s">
        <v>71</v>
      </c>
      <c r="C6" s="164" t="s">
        <v>118</v>
      </c>
      <c r="D6" s="164" t="s">
        <v>119</v>
      </c>
      <c r="E6" s="164" t="s">
        <v>120</v>
      </c>
      <c r="F6" s="164" t="s">
        <v>121</v>
      </c>
      <c r="G6" s="164" t="s">
        <v>122</v>
      </c>
      <c r="H6" s="164" t="s">
        <v>123</v>
      </c>
      <c r="I6" s="164" t="s">
        <v>124</v>
      </c>
      <c r="J6" s="164" t="s">
        <v>125</v>
      </c>
      <c r="K6" s="164" t="s">
        <v>126</v>
      </c>
      <c r="L6" s="164" t="s">
        <v>127</v>
      </c>
      <c r="M6" s="164" t="s">
        <v>128</v>
      </c>
      <c r="N6" s="164" t="s">
        <v>129</v>
      </c>
      <c r="O6" s="164" t="s">
        <v>130</v>
      </c>
      <c r="P6" s="164" t="s">
        <v>131</v>
      </c>
      <c r="Q6" s="164" t="s">
        <v>132</v>
      </c>
      <c r="R6" s="164" t="s">
        <v>133</v>
      </c>
      <c r="S6" s="164" t="s">
        <v>134</v>
      </c>
      <c r="T6" s="164" t="s">
        <v>135</v>
      </c>
      <c r="U6" s="164" t="s">
        <v>136</v>
      </c>
      <c r="V6" s="164" t="s">
        <v>137</v>
      </c>
      <c r="W6" s="164" t="s">
        <v>138</v>
      </c>
      <c r="X6" s="164" t="s">
        <v>139</v>
      </c>
      <c r="Y6" s="164" t="s">
        <v>140</v>
      </c>
      <c r="Z6" s="164" t="s">
        <v>141</v>
      </c>
      <c r="AA6" s="164" t="s">
        <v>32</v>
      </c>
    </row>
    <row r="7" customFormat="false" ht="11.25" hidden="false" customHeight="true" outlineLevel="0" collapsed="false">
      <c r="A7" s="165" t="s">
        <v>33</v>
      </c>
      <c r="C7" s="165" t="n">
        <v>0</v>
      </c>
      <c r="D7" s="165" t="n">
        <v>0</v>
      </c>
      <c r="E7" s="165" t="n">
        <v>0</v>
      </c>
      <c r="F7" s="165" t="n">
        <v>0</v>
      </c>
      <c r="G7" s="165" t="n">
        <v>0</v>
      </c>
      <c r="H7" s="165" t="n">
        <v>0</v>
      </c>
      <c r="I7" s="165" t="n">
        <v>0</v>
      </c>
      <c r="J7" s="165" t="n">
        <v>0</v>
      </c>
      <c r="K7" s="165" t="n">
        <v>0</v>
      </c>
      <c r="L7" s="165" t="n">
        <v>0</v>
      </c>
      <c r="M7" s="165" t="n">
        <v>0</v>
      </c>
      <c r="N7" s="165" t="n">
        <v>0</v>
      </c>
      <c r="O7" s="165" t="n">
        <v>0</v>
      </c>
      <c r="P7" s="165" t="n">
        <v>0</v>
      </c>
      <c r="Q7" s="165" t="n">
        <v>0</v>
      </c>
      <c r="R7" s="165" t="n">
        <v>0</v>
      </c>
      <c r="S7" s="165" t="n">
        <v>0</v>
      </c>
      <c r="T7" s="165" t="n">
        <v>0</v>
      </c>
      <c r="U7" s="165" t="n">
        <v>0</v>
      </c>
      <c r="V7" s="165" t="n">
        <v>0</v>
      </c>
      <c r="W7" s="165" t="n">
        <v>0</v>
      </c>
      <c r="X7" s="165" t="n">
        <v>0</v>
      </c>
      <c r="Y7" s="165" t="n">
        <v>0</v>
      </c>
      <c r="Z7" s="165" t="n">
        <v>0</v>
      </c>
    </row>
    <row r="8" customFormat="false" ht="11.25" hidden="false" customHeight="true" outlineLevel="0" collapsed="false">
      <c r="A8" s="165" t="s">
        <v>148</v>
      </c>
      <c r="C8" s="165" t="n">
        <v>0</v>
      </c>
      <c r="D8" s="165" t="n">
        <v>0</v>
      </c>
      <c r="E8" s="165" t="n">
        <v>0</v>
      </c>
      <c r="F8" s="165" t="n">
        <v>0</v>
      </c>
      <c r="G8" s="165" t="n">
        <v>0</v>
      </c>
      <c r="H8" s="165" t="n">
        <v>0</v>
      </c>
      <c r="I8" s="165" t="n">
        <v>0</v>
      </c>
      <c r="J8" s="165" t="n">
        <v>0</v>
      </c>
      <c r="K8" s="165" t="n">
        <v>0</v>
      </c>
      <c r="L8" s="165" t="n">
        <v>0</v>
      </c>
      <c r="M8" s="165" t="n">
        <v>0</v>
      </c>
      <c r="N8" s="165" t="n">
        <v>0</v>
      </c>
      <c r="O8" s="165" t="n">
        <v>0</v>
      </c>
      <c r="P8" s="165" t="n">
        <v>0</v>
      </c>
      <c r="Q8" s="165" t="n">
        <v>0</v>
      </c>
      <c r="R8" s="165" t="n">
        <v>0</v>
      </c>
      <c r="S8" s="165" t="n">
        <v>0</v>
      </c>
      <c r="T8" s="165" t="n">
        <v>0</v>
      </c>
      <c r="U8" s="165" t="n">
        <v>0</v>
      </c>
      <c r="V8" s="165" t="n">
        <v>0</v>
      </c>
      <c r="W8" s="165" t="n">
        <v>0</v>
      </c>
      <c r="X8" s="165" t="n">
        <v>0</v>
      </c>
      <c r="Y8" s="165" t="n">
        <v>0</v>
      </c>
      <c r="Z8" s="165" t="n">
        <v>0</v>
      </c>
    </row>
    <row r="9" customFormat="false" ht="11.25" hidden="false" customHeight="true" outlineLevel="0" collapsed="false">
      <c r="A9" s="162" t="s">
        <v>149</v>
      </c>
      <c r="C9" s="166" t="n">
        <v>0</v>
      </c>
      <c r="D9" s="166" t="n">
        <v>0</v>
      </c>
      <c r="E9" s="166" t="n">
        <v>0</v>
      </c>
      <c r="F9" s="166" t="n">
        <v>0</v>
      </c>
      <c r="G9" s="166" t="n">
        <v>0</v>
      </c>
      <c r="H9" s="166" t="n">
        <v>0</v>
      </c>
      <c r="I9" s="166" t="n">
        <v>0</v>
      </c>
      <c r="J9" s="166" t="n">
        <v>0</v>
      </c>
      <c r="K9" s="166" t="n">
        <v>0</v>
      </c>
      <c r="L9" s="166" t="n">
        <v>0</v>
      </c>
      <c r="M9" s="166" t="n">
        <v>0</v>
      </c>
      <c r="N9" s="166" t="n">
        <v>0</v>
      </c>
      <c r="O9" s="166" t="n">
        <v>0</v>
      </c>
      <c r="P9" s="166" t="n">
        <v>0</v>
      </c>
      <c r="Q9" s="166" t="n">
        <v>0</v>
      </c>
      <c r="R9" s="166" t="n">
        <v>0</v>
      </c>
      <c r="S9" s="166" t="n">
        <v>0</v>
      </c>
      <c r="T9" s="166" t="n">
        <v>0</v>
      </c>
      <c r="U9" s="166" t="n">
        <v>0</v>
      </c>
      <c r="V9" s="166" t="n">
        <v>0</v>
      </c>
      <c r="W9" s="166" t="n">
        <v>0</v>
      </c>
      <c r="X9" s="166" t="n">
        <v>0</v>
      </c>
      <c r="Y9" s="166" t="n">
        <v>0</v>
      </c>
      <c r="Z9" s="166" t="n">
        <v>0</v>
      </c>
    </row>
    <row r="11" customFormat="false" ht="11.25" hidden="false" customHeight="true" outlineLevel="0" collapsed="false">
      <c r="A11" s="165" t="s">
        <v>34</v>
      </c>
      <c r="C11" s="165" t="n">
        <v>0</v>
      </c>
      <c r="D11" s="165" t="n">
        <v>0</v>
      </c>
      <c r="E11" s="165" t="n">
        <v>0</v>
      </c>
      <c r="F11" s="165" t="n">
        <v>0</v>
      </c>
      <c r="G11" s="165" t="n">
        <v>0</v>
      </c>
      <c r="H11" s="165" t="n">
        <v>0</v>
      </c>
      <c r="I11" s="165" t="n">
        <v>0</v>
      </c>
      <c r="J11" s="165" t="n">
        <v>0</v>
      </c>
      <c r="K11" s="165" t="n">
        <v>0</v>
      </c>
      <c r="L11" s="165" t="n">
        <v>0</v>
      </c>
      <c r="M11" s="165" t="n">
        <v>0</v>
      </c>
      <c r="N11" s="165" t="n">
        <v>0</v>
      </c>
      <c r="O11" s="165" t="n">
        <v>0</v>
      </c>
      <c r="P11" s="165" t="n">
        <v>0</v>
      </c>
      <c r="Q11" s="165" t="n">
        <v>0</v>
      </c>
      <c r="R11" s="165" t="n">
        <v>0</v>
      </c>
      <c r="S11" s="165" t="n">
        <v>0</v>
      </c>
      <c r="T11" s="165" t="n">
        <v>0</v>
      </c>
      <c r="U11" s="165" t="n">
        <v>0</v>
      </c>
      <c r="V11" s="165" t="n">
        <v>0</v>
      </c>
      <c r="W11" s="165" t="n">
        <v>0</v>
      </c>
      <c r="X11" s="165" t="n">
        <v>0</v>
      </c>
      <c r="Y11" s="165" t="n">
        <v>0</v>
      </c>
      <c r="Z11" s="165" t="n">
        <v>0</v>
      </c>
    </row>
    <row r="12" customFormat="false" ht="11.25" hidden="false" customHeight="true" outlineLevel="0" collapsed="false">
      <c r="A12" s="165" t="s">
        <v>35</v>
      </c>
      <c r="C12" s="165" t="n">
        <v>0</v>
      </c>
      <c r="D12" s="165" t="n">
        <v>0</v>
      </c>
      <c r="E12" s="165" t="n">
        <v>0</v>
      </c>
      <c r="F12" s="165" t="n">
        <v>0</v>
      </c>
      <c r="G12" s="165" t="n">
        <v>0</v>
      </c>
      <c r="H12" s="165" t="n">
        <v>0</v>
      </c>
      <c r="I12" s="165" t="n">
        <v>0</v>
      </c>
      <c r="J12" s="165" t="n">
        <v>0</v>
      </c>
      <c r="K12" s="165" t="n">
        <v>0</v>
      </c>
      <c r="L12" s="165" t="n">
        <v>0</v>
      </c>
      <c r="M12" s="165" t="n">
        <v>0</v>
      </c>
      <c r="N12" s="165" t="n">
        <v>0</v>
      </c>
      <c r="O12" s="165" t="n">
        <v>0</v>
      </c>
      <c r="P12" s="165" t="n">
        <v>0</v>
      </c>
      <c r="Q12" s="165" t="n">
        <v>0</v>
      </c>
      <c r="R12" s="165" t="n">
        <v>0</v>
      </c>
      <c r="S12" s="165" t="n">
        <v>0</v>
      </c>
      <c r="T12" s="165" t="n">
        <v>0</v>
      </c>
      <c r="U12" s="165" t="n">
        <v>0</v>
      </c>
      <c r="V12" s="165" t="n">
        <v>0</v>
      </c>
      <c r="W12" s="165" t="n">
        <v>0</v>
      </c>
      <c r="X12" s="165" t="n">
        <v>0</v>
      </c>
      <c r="Y12" s="165" t="n">
        <v>0</v>
      </c>
      <c r="Z12" s="165" t="n">
        <v>0</v>
      </c>
    </row>
    <row r="13" customFormat="false" ht="11.25" hidden="false" customHeight="true" outlineLevel="0" collapsed="false">
      <c r="A13" s="165" t="s">
        <v>150</v>
      </c>
      <c r="C13" s="165" t="n">
        <v>0</v>
      </c>
      <c r="D13" s="165" t="n">
        <v>0</v>
      </c>
      <c r="E13" s="165" t="n">
        <v>0</v>
      </c>
      <c r="F13" s="165" t="n">
        <v>0</v>
      </c>
      <c r="G13" s="165" t="n">
        <v>0</v>
      </c>
      <c r="H13" s="165" t="n">
        <v>0</v>
      </c>
      <c r="I13" s="165" t="n">
        <v>0</v>
      </c>
      <c r="J13" s="165" t="n">
        <v>0</v>
      </c>
      <c r="K13" s="165" t="n">
        <v>0</v>
      </c>
      <c r="L13" s="165" t="n">
        <v>0</v>
      </c>
      <c r="M13" s="165" t="n">
        <v>0</v>
      </c>
      <c r="N13" s="165" t="n">
        <v>0</v>
      </c>
      <c r="O13" s="165" t="n">
        <v>0</v>
      </c>
      <c r="P13" s="165" t="n">
        <v>0</v>
      </c>
      <c r="Q13" s="165" t="n">
        <v>0</v>
      </c>
      <c r="R13" s="165" t="n">
        <v>0</v>
      </c>
      <c r="S13" s="165" t="n">
        <v>0</v>
      </c>
      <c r="T13" s="165" t="n">
        <v>0</v>
      </c>
      <c r="U13" s="165" t="n">
        <v>0</v>
      </c>
      <c r="V13" s="165" t="n">
        <v>0</v>
      </c>
      <c r="W13" s="165" t="n">
        <v>0</v>
      </c>
      <c r="X13" s="165" t="n">
        <v>0</v>
      </c>
      <c r="Y13" s="165" t="n">
        <v>0</v>
      </c>
      <c r="Z13" s="165" t="n">
        <v>0</v>
      </c>
    </row>
    <row r="14" customFormat="false" ht="11.25" hidden="false" customHeight="true" outlineLevel="0" collapsed="false">
      <c r="A14" s="165" t="s">
        <v>151</v>
      </c>
      <c r="C14" s="165" t="n">
        <v>0</v>
      </c>
      <c r="D14" s="165" t="n">
        <v>0</v>
      </c>
      <c r="E14" s="165" t="n">
        <v>0</v>
      </c>
      <c r="F14" s="165" t="n">
        <v>0</v>
      </c>
      <c r="G14" s="165" t="n">
        <v>0</v>
      </c>
      <c r="H14" s="165" t="n">
        <v>0</v>
      </c>
      <c r="I14" s="165" t="n">
        <v>0</v>
      </c>
      <c r="J14" s="165" t="n">
        <v>0</v>
      </c>
      <c r="K14" s="165" t="n">
        <v>0</v>
      </c>
      <c r="L14" s="165" t="n">
        <v>0</v>
      </c>
      <c r="M14" s="165" t="n">
        <v>0</v>
      </c>
      <c r="N14" s="165" t="n">
        <v>0</v>
      </c>
      <c r="O14" s="165" t="n">
        <v>0</v>
      </c>
      <c r="P14" s="165" t="n">
        <v>0</v>
      </c>
      <c r="Q14" s="165" t="n">
        <v>0</v>
      </c>
      <c r="R14" s="165" t="n">
        <v>0</v>
      </c>
      <c r="S14" s="165" t="n">
        <v>0</v>
      </c>
      <c r="T14" s="165" t="n">
        <v>0</v>
      </c>
      <c r="U14" s="165" t="n">
        <v>0</v>
      </c>
      <c r="V14" s="165" t="n">
        <v>0</v>
      </c>
      <c r="W14" s="165" t="n">
        <v>0</v>
      </c>
      <c r="X14" s="165" t="n">
        <v>0</v>
      </c>
      <c r="Y14" s="165" t="n">
        <v>0</v>
      </c>
      <c r="Z14" s="165" t="n">
        <v>0</v>
      </c>
    </row>
    <row r="15" customFormat="false" ht="11.25" hidden="false" customHeight="true" outlineLevel="0" collapsed="false">
      <c r="A15" s="162" t="s">
        <v>152</v>
      </c>
      <c r="C15" s="166" t="n">
        <v>0</v>
      </c>
      <c r="D15" s="166" t="n">
        <v>0</v>
      </c>
      <c r="E15" s="166" t="n">
        <v>0</v>
      </c>
      <c r="F15" s="166" t="n">
        <v>0</v>
      </c>
      <c r="G15" s="166" t="n">
        <v>0</v>
      </c>
      <c r="H15" s="166" t="n">
        <v>0</v>
      </c>
      <c r="I15" s="166" t="n">
        <v>0</v>
      </c>
      <c r="J15" s="166" t="n">
        <v>0</v>
      </c>
      <c r="K15" s="166" t="n">
        <v>0</v>
      </c>
      <c r="L15" s="166" t="n">
        <v>0</v>
      </c>
      <c r="M15" s="166" t="n">
        <v>0</v>
      </c>
      <c r="N15" s="166" t="n">
        <v>0</v>
      </c>
      <c r="O15" s="166" t="n">
        <v>0</v>
      </c>
      <c r="P15" s="166" t="n">
        <v>0</v>
      </c>
      <c r="Q15" s="166" t="n">
        <v>0</v>
      </c>
      <c r="R15" s="166" t="n">
        <v>0</v>
      </c>
      <c r="S15" s="166" t="n">
        <v>0</v>
      </c>
      <c r="T15" s="166" t="n">
        <v>0</v>
      </c>
      <c r="U15" s="166" t="n">
        <v>0</v>
      </c>
      <c r="V15" s="166" t="n">
        <v>0</v>
      </c>
      <c r="W15" s="166" t="n">
        <v>0</v>
      </c>
      <c r="X15" s="166" t="n">
        <v>0</v>
      </c>
      <c r="Y15" s="166" t="n">
        <v>0</v>
      </c>
      <c r="Z15" s="166" t="n">
        <v>0</v>
      </c>
    </row>
    <row r="17" customFormat="false" ht="11.25" hidden="false" customHeight="true" outlineLevel="0" collapsed="false">
      <c r="A17" s="165" t="s">
        <v>36</v>
      </c>
      <c r="C17" s="165" t="n">
        <v>0</v>
      </c>
      <c r="D17" s="165" t="n">
        <v>0</v>
      </c>
      <c r="E17" s="167" t="n">
        <v>0</v>
      </c>
      <c r="F17" s="165" t="n">
        <v>0</v>
      </c>
      <c r="G17" s="165" t="n">
        <v>0</v>
      </c>
      <c r="H17" s="165" t="n">
        <v>0</v>
      </c>
      <c r="I17" s="165" t="n">
        <v>0</v>
      </c>
      <c r="J17" s="165" t="n">
        <v>0</v>
      </c>
      <c r="K17" s="165" t="n">
        <v>0</v>
      </c>
      <c r="L17" s="165" t="n">
        <v>0</v>
      </c>
      <c r="M17" s="165" t="n">
        <v>0</v>
      </c>
      <c r="N17" s="165" t="n">
        <v>0</v>
      </c>
      <c r="O17" s="165" t="n">
        <v>0</v>
      </c>
      <c r="P17" s="165" t="n">
        <v>0</v>
      </c>
      <c r="Q17" s="165" t="n">
        <v>0</v>
      </c>
      <c r="R17" s="165" t="n">
        <v>0</v>
      </c>
      <c r="S17" s="165" t="n">
        <v>0</v>
      </c>
      <c r="T17" s="165" t="n">
        <v>0</v>
      </c>
      <c r="U17" s="165" t="n">
        <v>0</v>
      </c>
      <c r="V17" s="165" t="n">
        <v>0</v>
      </c>
      <c r="W17" s="165" t="n">
        <v>0</v>
      </c>
      <c r="X17" s="165" t="n">
        <v>0</v>
      </c>
      <c r="Y17" s="165" t="n">
        <v>0</v>
      </c>
      <c r="Z17" s="165" t="n">
        <v>0</v>
      </c>
    </row>
    <row r="19" customFormat="false" ht="11.25" hidden="false" customHeight="true" outlineLevel="0" collapsed="false">
      <c r="A19" s="168" t="s">
        <v>37</v>
      </c>
      <c r="B19" s="169"/>
      <c r="C19" s="169" t="n">
        <v>0</v>
      </c>
      <c r="D19" s="169" t="n">
        <v>0</v>
      </c>
      <c r="E19" s="169" t="n">
        <v>0</v>
      </c>
      <c r="F19" s="169" t="n">
        <v>0</v>
      </c>
      <c r="G19" s="169" t="n">
        <v>0</v>
      </c>
      <c r="H19" s="169" t="n">
        <v>0</v>
      </c>
      <c r="I19" s="169" t="n">
        <v>0</v>
      </c>
      <c r="J19" s="169" t="n">
        <v>0</v>
      </c>
      <c r="K19" s="169" t="n">
        <v>0</v>
      </c>
      <c r="L19" s="169" t="n">
        <v>0</v>
      </c>
      <c r="M19" s="169" t="n">
        <v>0</v>
      </c>
      <c r="N19" s="169" t="n">
        <v>0</v>
      </c>
      <c r="O19" s="169" t="n">
        <v>0</v>
      </c>
      <c r="P19" s="169" t="n">
        <v>0</v>
      </c>
      <c r="Q19" s="169" t="n">
        <v>0</v>
      </c>
      <c r="R19" s="169" t="n">
        <v>0</v>
      </c>
      <c r="S19" s="169" t="n">
        <v>0</v>
      </c>
      <c r="T19" s="169" t="n">
        <v>0</v>
      </c>
      <c r="U19" s="169" t="n">
        <v>0</v>
      </c>
      <c r="V19" s="169" t="n">
        <v>0</v>
      </c>
      <c r="W19" s="169" t="n">
        <v>0</v>
      </c>
      <c r="X19" s="169" t="n">
        <v>0</v>
      </c>
      <c r="Y19" s="169" t="n">
        <v>0</v>
      </c>
      <c r="Z19" s="170" t="n">
        <v>0</v>
      </c>
    </row>
    <row r="21" customFormat="false" ht="11.25" hidden="false" customHeight="true" outlineLevel="0" collapsed="false">
      <c r="A21" s="165" t="s">
        <v>142</v>
      </c>
      <c r="C21" s="165" t="n">
        <v>0</v>
      </c>
      <c r="D21" s="165" t="n">
        <v>0</v>
      </c>
      <c r="E21" s="165" t="n">
        <v>0</v>
      </c>
      <c r="F21" s="165" t="n">
        <v>0</v>
      </c>
      <c r="G21" s="165" t="n">
        <v>0</v>
      </c>
      <c r="H21" s="165" t="n">
        <v>0</v>
      </c>
      <c r="I21" s="165" t="n">
        <v>0</v>
      </c>
      <c r="J21" s="165" t="n">
        <v>0</v>
      </c>
      <c r="K21" s="165" t="n">
        <v>0</v>
      </c>
      <c r="L21" s="165" t="n">
        <v>0</v>
      </c>
      <c r="M21" s="165" t="n">
        <v>0</v>
      </c>
      <c r="N21" s="165" t="n">
        <v>0</v>
      </c>
      <c r="O21" s="165" t="n">
        <v>0</v>
      </c>
      <c r="P21" s="165" t="n">
        <v>0</v>
      </c>
      <c r="Q21" s="165" t="n">
        <v>0</v>
      </c>
      <c r="R21" s="165" t="n">
        <v>0</v>
      </c>
      <c r="S21" s="165" t="n">
        <v>0</v>
      </c>
      <c r="T21" s="165" t="n">
        <v>0</v>
      </c>
      <c r="U21" s="165" t="n">
        <v>0</v>
      </c>
      <c r="V21" s="165" t="n">
        <v>0</v>
      </c>
      <c r="W21" s="165" t="n">
        <v>0</v>
      </c>
      <c r="X21" s="165" t="n">
        <v>0</v>
      </c>
      <c r="Y21" s="165" t="n">
        <v>0</v>
      </c>
      <c r="Z21" s="165" t="n">
        <v>0</v>
      </c>
    </row>
    <row r="22" customFormat="false" ht="11.25" hidden="false" customHeight="true" outlineLevel="0" collapsed="false">
      <c r="A22" s="165" t="s">
        <v>77</v>
      </c>
      <c r="C22" s="171" t="n">
        <v>0</v>
      </c>
      <c r="D22" s="171" t="n">
        <v>0</v>
      </c>
      <c r="E22" s="171" t="n">
        <v>0</v>
      </c>
      <c r="F22" s="171" t="n">
        <v>0</v>
      </c>
      <c r="G22" s="171" t="n">
        <v>0</v>
      </c>
      <c r="H22" s="171" t="n">
        <v>0</v>
      </c>
      <c r="I22" s="171" t="n">
        <v>0</v>
      </c>
      <c r="J22" s="171" t="n">
        <v>0</v>
      </c>
      <c r="K22" s="171" t="n">
        <v>0</v>
      </c>
      <c r="L22" s="171" t="n">
        <v>0</v>
      </c>
      <c r="M22" s="171" t="n">
        <v>0</v>
      </c>
      <c r="N22" s="171" t="n">
        <v>0</v>
      </c>
      <c r="O22" s="171" t="n">
        <v>0</v>
      </c>
      <c r="P22" s="171" t="n">
        <v>0</v>
      </c>
      <c r="Q22" s="171" t="n">
        <v>0</v>
      </c>
      <c r="R22" s="171" t="n">
        <v>0</v>
      </c>
      <c r="S22" s="171" t="n">
        <v>0</v>
      </c>
      <c r="T22" s="171" t="n">
        <v>0</v>
      </c>
      <c r="U22" s="171" t="n">
        <v>0</v>
      </c>
      <c r="V22" s="171" t="n">
        <v>0</v>
      </c>
      <c r="W22" s="171" t="n">
        <v>0</v>
      </c>
      <c r="X22" s="171" t="n">
        <v>0</v>
      </c>
      <c r="Y22" s="171" t="n">
        <v>0</v>
      </c>
      <c r="Z22" s="171" t="n">
        <v>0</v>
      </c>
    </row>
    <row r="24" customFormat="false" ht="12" hidden="false" customHeight="true" outlineLevel="0" collapsed="false">
      <c r="A24" s="163" t="s">
        <v>73</v>
      </c>
    </row>
    <row r="25" customFormat="false" ht="11.25" hidden="false" customHeight="true" outlineLevel="0" collapsed="false">
      <c r="A25" s="165" t="s">
        <v>74</v>
      </c>
      <c r="C25" s="165" t="n">
        <v>0</v>
      </c>
      <c r="D25" s="165" t="n">
        <v>0</v>
      </c>
      <c r="E25" s="165" t="n">
        <v>0</v>
      </c>
      <c r="F25" s="165" t="n">
        <v>0</v>
      </c>
      <c r="G25" s="165" t="n">
        <v>0</v>
      </c>
      <c r="H25" s="165" t="n">
        <v>0</v>
      </c>
      <c r="I25" s="165" t="n">
        <v>0</v>
      </c>
      <c r="J25" s="165" t="n">
        <v>0</v>
      </c>
      <c r="K25" s="165" t="n">
        <v>0</v>
      </c>
      <c r="L25" s="165" t="n">
        <v>0</v>
      </c>
      <c r="M25" s="165" t="n">
        <v>0</v>
      </c>
      <c r="N25" s="165" t="n">
        <v>0</v>
      </c>
      <c r="O25" s="165" t="n">
        <v>0</v>
      </c>
      <c r="P25" s="165" t="n">
        <v>0</v>
      </c>
      <c r="Q25" s="165" t="n">
        <v>0</v>
      </c>
      <c r="R25" s="165" t="n">
        <v>0</v>
      </c>
      <c r="S25" s="165" t="n">
        <v>0</v>
      </c>
      <c r="T25" s="165" t="n">
        <v>0</v>
      </c>
      <c r="U25" s="165" t="n">
        <v>0</v>
      </c>
      <c r="V25" s="165" t="n">
        <v>0</v>
      </c>
      <c r="W25" s="165" t="n">
        <v>0</v>
      </c>
      <c r="X25" s="165" t="n">
        <v>0</v>
      </c>
      <c r="Y25" s="165" t="n">
        <v>0</v>
      </c>
      <c r="Z25" s="165" t="n">
        <v>0</v>
      </c>
      <c r="AA25" s="165" t="n">
        <v>0</v>
      </c>
    </row>
    <row r="26" customFormat="false" ht="11.25" hidden="false" customHeight="true" outlineLevel="0" collapsed="false">
      <c r="A26" s="165" t="s">
        <v>153</v>
      </c>
      <c r="C26" s="165" t="n">
        <v>0</v>
      </c>
      <c r="D26" s="165" t="n">
        <v>0</v>
      </c>
      <c r="E26" s="165" t="n">
        <v>0</v>
      </c>
      <c r="F26" s="165" t="n">
        <v>0</v>
      </c>
      <c r="G26" s="165" t="n">
        <v>0</v>
      </c>
      <c r="H26" s="165" t="n">
        <v>0</v>
      </c>
      <c r="I26" s="165" t="n">
        <v>0</v>
      </c>
      <c r="J26" s="165" t="n">
        <v>0</v>
      </c>
      <c r="K26" s="165" t="n">
        <v>0</v>
      </c>
      <c r="L26" s="165" t="n">
        <v>0</v>
      </c>
      <c r="M26" s="165" t="n">
        <v>0</v>
      </c>
      <c r="N26" s="165" t="n">
        <v>0</v>
      </c>
      <c r="O26" s="165" t="n">
        <v>0</v>
      </c>
      <c r="P26" s="165" t="n">
        <v>0</v>
      </c>
      <c r="Q26" s="165" t="n">
        <v>0</v>
      </c>
      <c r="R26" s="165" t="n">
        <v>0</v>
      </c>
      <c r="S26" s="165" t="n">
        <v>0</v>
      </c>
      <c r="T26" s="165" t="n">
        <v>0</v>
      </c>
      <c r="U26" s="165" t="n">
        <v>0</v>
      </c>
      <c r="V26" s="165" t="n">
        <v>0</v>
      </c>
      <c r="W26" s="165" t="n">
        <v>0</v>
      </c>
      <c r="X26" s="165" t="n">
        <v>0</v>
      </c>
      <c r="Y26" s="165" t="n">
        <v>0</v>
      </c>
      <c r="Z26" s="165" t="n">
        <v>0</v>
      </c>
      <c r="AA26" s="165" t="n">
        <v>0</v>
      </c>
    </row>
    <row r="27" customFormat="false" ht="11.25" hidden="false" customHeight="true" outlineLevel="0" collapsed="false">
      <c r="A27" s="168" t="s">
        <v>75</v>
      </c>
      <c r="B27" s="169"/>
      <c r="C27" s="169" t="n">
        <v>0</v>
      </c>
      <c r="D27" s="169" t="n">
        <v>0</v>
      </c>
      <c r="E27" s="169" t="n">
        <v>0</v>
      </c>
      <c r="F27" s="169" t="n">
        <v>0</v>
      </c>
      <c r="G27" s="169" t="n">
        <v>0</v>
      </c>
      <c r="H27" s="169" t="n">
        <v>0</v>
      </c>
      <c r="I27" s="169" t="n">
        <v>0</v>
      </c>
      <c r="J27" s="169" t="n">
        <v>0</v>
      </c>
      <c r="K27" s="169" t="n">
        <v>0</v>
      </c>
      <c r="L27" s="169" t="n">
        <v>0</v>
      </c>
      <c r="M27" s="169" t="n">
        <v>0</v>
      </c>
      <c r="N27" s="169" t="n">
        <v>0</v>
      </c>
      <c r="O27" s="169" t="n">
        <v>0</v>
      </c>
      <c r="P27" s="169" t="n">
        <v>0</v>
      </c>
      <c r="Q27" s="169" t="n">
        <v>0</v>
      </c>
      <c r="R27" s="169" t="n">
        <v>0</v>
      </c>
      <c r="S27" s="169" t="n">
        <v>0</v>
      </c>
      <c r="T27" s="169" t="n">
        <v>0</v>
      </c>
      <c r="U27" s="169" t="n">
        <v>0</v>
      </c>
      <c r="V27" s="169" t="n">
        <v>0</v>
      </c>
      <c r="W27" s="169" t="n">
        <v>0</v>
      </c>
      <c r="X27" s="169" t="n">
        <v>0</v>
      </c>
      <c r="Y27" s="169" t="n">
        <v>0</v>
      </c>
      <c r="Z27" s="169" t="n">
        <v>0</v>
      </c>
      <c r="AA27" s="170" t="n">
        <v>0</v>
      </c>
    </row>
    <row r="28" customFormat="false" ht="11.25" hidden="false" customHeight="true" outlineLevel="0" collapsed="false">
      <c r="A28" s="165" t="s">
        <v>76</v>
      </c>
      <c r="C28" s="165" t="n">
        <v>0</v>
      </c>
      <c r="D28" s="165" t="n">
        <v>0</v>
      </c>
      <c r="E28" s="165" t="n">
        <v>0</v>
      </c>
      <c r="F28" s="165" t="n">
        <v>0</v>
      </c>
      <c r="G28" s="165" t="n">
        <v>0</v>
      </c>
      <c r="H28" s="165" t="n">
        <v>0</v>
      </c>
      <c r="I28" s="165" t="n">
        <v>0</v>
      </c>
      <c r="J28" s="165" t="n">
        <v>0</v>
      </c>
      <c r="K28" s="165" t="n">
        <v>0</v>
      </c>
      <c r="L28" s="165" t="n">
        <v>0</v>
      </c>
      <c r="M28" s="165" t="n">
        <v>0</v>
      </c>
      <c r="N28" s="165" t="n">
        <v>0</v>
      </c>
      <c r="O28" s="165" t="n">
        <v>0</v>
      </c>
      <c r="P28" s="165" t="n">
        <v>0</v>
      </c>
      <c r="Q28" s="165" t="n">
        <v>0</v>
      </c>
      <c r="R28" s="165" t="n">
        <v>0</v>
      </c>
      <c r="S28" s="165" t="n">
        <v>0</v>
      </c>
      <c r="T28" s="165" t="n">
        <v>0</v>
      </c>
      <c r="U28" s="165" t="n">
        <v>0</v>
      </c>
      <c r="V28" s="165" t="n">
        <v>0</v>
      </c>
      <c r="W28" s="165" t="n">
        <v>0</v>
      </c>
      <c r="X28" s="165" t="n">
        <v>0</v>
      </c>
      <c r="Y28" s="165" t="n">
        <v>0</v>
      </c>
      <c r="Z28" s="165" t="n">
        <v>0</v>
      </c>
      <c r="AA28" s="165" t="n">
        <v>0</v>
      </c>
    </row>
    <row r="29" customFormat="false" ht="11.25" hidden="false" customHeight="true" outlineLevel="0" collapsed="false">
      <c r="A29" s="165" t="s">
        <v>77</v>
      </c>
      <c r="C29" s="171" t="n">
        <v>0</v>
      </c>
      <c r="D29" s="171" t="n">
        <v>0</v>
      </c>
      <c r="E29" s="171" t="n">
        <v>0</v>
      </c>
      <c r="F29" s="171" t="n">
        <v>0</v>
      </c>
      <c r="G29" s="171" t="n">
        <v>0</v>
      </c>
      <c r="H29" s="171" t="n">
        <v>0</v>
      </c>
      <c r="I29" s="171" t="n">
        <v>0</v>
      </c>
      <c r="J29" s="171" t="n">
        <v>0</v>
      </c>
      <c r="K29" s="171" t="n">
        <v>0</v>
      </c>
      <c r="L29" s="171" t="n">
        <v>0</v>
      </c>
      <c r="M29" s="171" t="n">
        <v>0</v>
      </c>
      <c r="N29" s="171" t="n">
        <v>0</v>
      </c>
      <c r="O29" s="171" t="n">
        <v>0</v>
      </c>
      <c r="P29" s="171" t="n">
        <v>0</v>
      </c>
      <c r="Q29" s="171" t="n">
        <v>0</v>
      </c>
      <c r="R29" s="171" t="n">
        <v>0</v>
      </c>
      <c r="S29" s="171" t="n">
        <v>0</v>
      </c>
      <c r="T29" s="171" t="n">
        <v>0</v>
      </c>
      <c r="U29" s="171" t="n">
        <v>0</v>
      </c>
      <c r="V29" s="171" t="n">
        <v>0</v>
      </c>
      <c r="W29" s="171" t="n">
        <v>0</v>
      </c>
      <c r="X29" s="171" t="n">
        <v>0</v>
      </c>
      <c r="Y29" s="171" t="n">
        <v>0</v>
      </c>
      <c r="Z29" s="171" t="n">
        <v>0</v>
      </c>
      <c r="AA29" s="171" t="n">
        <v>0</v>
      </c>
    </row>
  </sheetData>
  <printOptions headings="false" gridLines="tru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atEnd" horizontalDpi="300" verticalDpi="300" copies="1"/>
  <headerFooter differentFirst="false" differentOddEven="false">
    <oddHeader/>
    <odd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A142"/>
  <sheetViews>
    <sheetView showFormulas="false" showGridLines="false" showRowColHeaders="true" showZeros="true" rightToLeft="false" tabSelected="false" showOutlineSymbols="true" defaultGridColor="false" view="normal" topLeftCell="A1" colorId="22" zoomScale="100" zoomScaleNormal="100" zoomScalePageLayoutView="100" workbookViewId="0">
      <selection pane="topLeft" activeCell="A3" activeCellId="0" sqref="A3"/>
    </sheetView>
  </sheetViews>
  <sheetFormatPr defaultColWidth="11.9921875" defaultRowHeight="13.5" customHeight="true" zeroHeight="false" outlineLevelRow="0" outlineLevelCol="0"/>
  <cols>
    <col collapsed="false" customWidth="true" hidden="false" outlineLevel="0" max="1" min="1" style="88" width="29.99"/>
    <col collapsed="false" customWidth="true" hidden="false" outlineLevel="0" max="2" min="2" style="88" width="3.99"/>
    <col collapsed="false" customWidth="true" hidden="false" outlineLevel="0" max="26" min="3" style="88" width="13.32"/>
    <col collapsed="false" customWidth="true" hidden="false" outlineLevel="0" max="27" min="27" style="88" width="15.99"/>
    <col collapsed="false" customWidth="false" hidden="false" outlineLevel="0" max="257" min="28" style="89" width="11.99"/>
  </cols>
  <sheetData>
    <row r="1" customFormat="false" ht="12" hidden="false" customHeight="true" outlineLevel="0" collapsed="false">
      <c r="A1" s="90" t="s">
        <v>157</v>
      </c>
    </row>
    <row r="2" customFormat="false" ht="12" hidden="false" customHeight="true" outlineLevel="0" collapsed="false">
      <c r="A2" s="90" t="s">
        <v>115</v>
      </c>
    </row>
    <row r="3" customFormat="false" ht="12" hidden="false" customHeight="true" outlineLevel="0" collapsed="false">
      <c r="A3" s="90" t="s">
        <v>116</v>
      </c>
    </row>
    <row r="4" customFormat="false" ht="12" hidden="false" customHeight="true" outlineLevel="0" collapsed="false">
      <c r="A4" s="90" t="s">
        <v>158</v>
      </c>
    </row>
    <row r="6" customFormat="false" ht="12" hidden="false" customHeight="true" outlineLevel="0" collapsed="false">
      <c r="A6" s="91" t="s">
        <v>112</v>
      </c>
    </row>
    <row r="8" customFormat="false" ht="12" hidden="false" customHeight="true" outlineLevel="0" collapsed="false">
      <c r="A8" s="92" t="s">
        <v>36</v>
      </c>
      <c r="C8" s="93" t="s">
        <v>118</v>
      </c>
      <c r="D8" s="93" t="s">
        <v>119</v>
      </c>
      <c r="E8" s="93" t="s">
        <v>120</v>
      </c>
      <c r="F8" s="93" t="s">
        <v>121</v>
      </c>
      <c r="G8" s="93" t="s">
        <v>122</v>
      </c>
      <c r="H8" s="93" t="s">
        <v>123</v>
      </c>
      <c r="I8" s="93" t="s">
        <v>124</v>
      </c>
      <c r="J8" s="93" t="s">
        <v>125</v>
      </c>
      <c r="K8" s="93" t="s">
        <v>126</v>
      </c>
      <c r="L8" s="93" t="s">
        <v>127</v>
      </c>
      <c r="M8" s="93" t="s">
        <v>128</v>
      </c>
      <c r="N8" s="93" t="s">
        <v>129</v>
      </c>
      <c r="O8" s="93" t="s">
        <v>130</v>
      </c>
      <c r="P8" s="93" t="s">
        <v>131</v>
      </c>
      <c r="Q8" s="93" t="s">
        <v>132</v>
      </c>
      <c r="R8" s="93" t="s">
        <v>133</v>
      </c>
      <c r="S8" s="93" t="s">
        <v>134</v>
      </c>
      <c r="T8" s="93" t="s">
        <v>135</v>
      </c>
      <c r="U8" s="93" t="s">
        <v>136</v>
      </c>
      <c r="V8" s="93" t="s">
        <v>137</v>
      </c>
      <c r="W8" s="93" t="s">
        <v>138</v>
      </c>
      <c r="X8" s="93" t="s">
        <v>139</v>
      </c>
      <c r="Y8" s="93" t="s">
        <v>140</v>
      </c>
      <c r="Z8" s="93" t="s">
        <v>141</v>
      </c>
      <c r="AA8" s="93" t="s">
        <v>32</v>
      </c>
    </row>
    <row r="9" customFormat="false" ht="12" hidden="false" customHeight="true" outlineLevel="0" collapsed="false">
      <c r="A9" s="94" t="s">
        <v>71</v>
      </c>
    </row>
    <row r="10" customFormat="false" ht="11.25" hidden="false" customHeight="true" outlineLevel="0" collapsed="false">
      <c r="A10" s="95" t="s">
        <v>5</v>
      </c>
      <c r="C10" s="96" t="n">
        <v>0</v>
      </c>
      <c r="D10" s="96" t="n">
        <v>0</v>
      </c>
      <c r="E10" s="96" t="n">
        <v>0</v>
      </c>
      <c r="F10" s="96" t="n">
        <v>0</v>
      </c>
      <c r="G10" s="96" t="n">
        <v>0</v>
      </c>
      <c r="H10" s="96" t="n">
        <v>0</v>
      </c>
      <c r="I10" s="96" t="n">
        <v>0</v>
      </c>
      <c r="J10" s="96" t="n">
        <v>0</v>
      </c>
      <c r="K10" s="96" t="n">
        <v>0</v>
      </c>
      <c r="L10" s="96" t="n">
        <v>0</v>
      </c>
      <c r="M10" s="96" t="n">
        <v>0</v>
      </c>
      <c r="N10" s="96" t="n">
        <v>0</v>
      </c>
      <c r="O10" s="96" t="n">
        <v>0</v>
      </c>
      <c r="P10" s="96" t="n">
        <v>0</v>
      </c>
      <c r="Q10" s="96" t="n">
        <v>0</v>
      </c>
      <c r="R10" s="96" t="n">
        <v>0</v>
      </c>
      <c r="S10" s="96" t="n">
        <v>0</v>
      </c>
      <c r="T10" s="96" t="n">
        <v>0</v>
      </c>
      <c r="U10" s="96" t="n">
        <v>0</v>
      </c>
      <c r="V10" s="96" t="n">
        <v>0</v>
      </c>
      <c r="W10" s="96" t="n">
        <v>0</v>
      </c>
      <c r="X10" s="96" t="n">
        <v>0</v>
      </c>
      <c r="Y10" s="96" t="n">
        <v>0</v>
      </c>
      <c r="Z10" s="96" t="n">
        <v>0</v>
      </c>
      <c r="AA10" s="96" t="n">
        <v>0</v>
      </c>
    </row>
    <row r="11" customFormat="false" ht="11.25" hidden="false" customHeight="true" outlineLevel="0" collapsed="false">
      <c r="A11" s="95" t="s">
        <v>159</v>
      </c>
      <c r="C11" s="96" t="n">
        <v>0</v>
      </c>
      <c r="D11" s="96" t="n">
        <v>0</v>
      </c>
      <c r="E11" s="96" t="n">
        <v>0</v>
      </c>
      <c r="F11" s="96" t="n">
        <v>0</v>
      </c>
      <c r="G11" s="96" t="n">
        <v>0</v>
      </c>
      <c r="H11" s="96" t="n">
        <v>0</v>
      </c>
      <c r="I11" s="96" t="n">
        <v>0</v>
      </c>
      <c r="J11" s="96" t="n">
        <v>0</v>
      </c>
      <c r="K11" s="96" t="n">
        <v>0</v>
      </c>
      <c r="L11" s="96" t="n">
        <v>0</v>
      </c>
      <c r="M11" s="96" t="n">
        <v>0</v>
      </c>
      <c r="N11" s="96" t="n">
        <v>0</v>
      </c>
      <c r="O11" s="96" t="n">
        <v>0</v>
      </c>
      <c r="P11" s="96" t="n">
        <v>0</v>
      </c>
      <c r="Q11" s="96" t="n">
        <v>0</v>
      </c>
      <c r="R11" s="96" t="n">
        <v>0</v>
      </c>
      <c r="S11" s="96" t="n">
        <v>0</v>
      </c>
      <c r="T11" s="96" t="n">
        <v>0</v>
      </c>
      <c r="U11" s="96" t="n">
        <v>0</v>
      </c>
      <c r="V11" s="96" t="n">
        <v>0</v>
      </c>
      <c r="W11" s="96" t="n">
        <v>0</v>
      </c>
      <c r="X11" s="96" t="n">
        <v>0</v>
      </c>
      <c r="Y11" s="96" t="n">
        <v>0</v>
      </c>
      <c r="Z11" s="96" t="n">
        <v>0</v>
      </c>
      <c r="AA11" s="96" t="n">
        <v>0</v>
      </c>
    </row>
    <row r="12" customFormat="false" ht="11.25" hidden="false" customHeight="true" outlineLevel="0" collapsed="false">
      <c r="A12" s="95" t="s">
        <v>77</v>
      </c>
      <c r="C12" s="97" t="n">
        <v>0</v>
      </c>
      <c r="D12" s="97" t="n">
        <v>0</v>
      </c>
      <c r="E12" s="97" t="n">
        <v>0</v>
      </c>
      <c r="F12" s="97" t="n">
        <v>0</v>
      </c>
      <c r="G12" s="97" t="n">
        <v>0</v>
      </c>
      <c r="H12" s="97" t="n">
        <v>0</v>
      </c>
      <c r="I12" s="97" t="n">
        <v>0</v>
      </c>
      <c r="J12" s="97" t="n">
        <v>0</v>
      </c>
      <c r="K12" s="97" t="n">
        <v>0</v>
      </c>
      <c r="L12" s="97" t="n">
        <v>0</v>
      </c>
      <c r="M12" s="97" t="n">
        <v>0</v>
      </c>
      <c r="N12" s="97" t="n">
        <v>0</v>
      </c>
      <c r="O12" s="97" t="n">
        <v>0</v>
      </c>
      <c r="P12" s="97" t="n">
        <v>0</v>
      </c>
      <c r="Q12" s="97" t="n">
        <v>0</v>
      </c>
      <c r="R12" s="97" t="n">
        <v>0</v>
      </c>
      <c r="S12" s="97" t="n">
        <v>0</v>
      </c>
      <c r="T12" s="97" t="n">
        <v>0</v>
      </c>
      <c r="U12" s="97" t="n">
        <v>0</v>
      </c>
      <c r="V12" s="97" t="n">
        <v>0</v>
      </c>
      <c r="W12" s="97" t="n">
        <v>0</v>
      </c>
      <c r="X12" s="97" t="n">
        <v>0</v>
      </c>
      <c r="Y12" s="97" t="n">
        <v>0</v>
      </c>
      <c r="Z12" s="97" t="n">
        <v>0</v>
      </c>
      <c r="AA12" s="97" t="n">
        <v>0</v>
      </c>
    </row>
    <row r="14" customFormat="false" ht="12" hidden="false" customHeight="true" outlineLevel="0" collapsed="false">
      <c r="A14" s="94" t="s">
        <v>160</v>
      </c>
    </row>
    <row r="15" customFormat="false" ht="11.25" hidden="false" customHeight="true" outlineLevel="0" collapsed="false">
      <c r="A15" s="95" t="s">
        <v>5</v>
      </c>
      <c r="C15" s="98" t="n">
        <v>2.69</v>
      </c>
      <c r="D15" s="98" t="n">
        <v>2.71</v>
      </c>
      <c r="E15" s="98" t="n">
        <v>2.71</v>
      </c>
      <c r="F15" s="98" t="n">
        <v>2.69</v>
      </c>
      <c r="G15" s="98" t="n">
        <v>2.74</v>
      </c>
      <c r="H15" s="98" t="n">
        <v>2.8</v>
      </c>
      <c r="I15" s="98" t="n">
        <v>2.84</v>
      </c>
      <c r="J15" s="98" t="n">
        <v>2.89</v>
      </c>
      <c r="K15" s="98" t="n">
        <v>2.89</v>
      </c>
      <c r="L15" s="98" t="n">
        <v>2.91</v>
      </c>
      <c r="M15" s="98" t="n">
        <v>3.1</v>
      </c>
      <c r="N15" s="98" t="n">
        <v>3.27</v>
      </c>
      <c r="O15" s="98" t="n">
        <v>3.35</v>
      </c>
      <c r="P15" s="98" t="n">
        <v>3.29</v>
      </c>
      <c r="Q15" s="98" t="n">
        <v>3.2</v>
      </c>
      <c r="R15" s="98" t="n">
        <v>3.05</v>
      </c>
      <c r="S15" s="98" t="n">
        <v>3.05</v>
      </c>
      <c r="T15" s="98" t="n">
        <v>3.09</v>
      </c>
      <c r="U15" s="98" t="n">
        <v>3.13</v>
      </c>
      <c r="V15" s="98" t="n">
        <v>3.17</v>
      </c>
      <c r="W15" s="98" t="n">
        <v>3.16</v>
      </c>
      <c r="X15" s="98" t="n">
        <v>3.19</v>
      </c>
      <c r="Y15" s="98" t="n">
        <v>3.34</v>
      </c>
      <c r="Z15" s="98" t="n">
        <v>3.48</v>
      </c>
      <c r="AA15" s="98"/>
    </row>
    <row r="16" customFormat="false" ht="11.25" hidden="false" customHeight="true" outlineLevel="0" collapsed="false">
      <c r="A16" s="95" t="s">
        <v>159</v>
      </c>
      <c r="C16" s="98" t="n">
        <v>2.62</v>
      </c>
      <c r="D16" s="98" t="n">
        <v>2.65</v>
      </c>
      <c r="E16" s="98" t="n">
        <v>2.66</v>
      </c>
      <c r="F16" s="98" t="n">
        <v>2.64</v>
      </c>
      <c r="G16" s="98" t="n">
        <v>2.7</v>
      </c>
      <c r="H16" s="98" t="n">
        <v>2.76</v>
      </c>
      <c r="I16" s="98" t="n">
        <v>2.8</v>
      </c>
      <c r="J16" s="98" t="n">
        <v>2.84</v>
      </c>
      <c r="K16" s="98" t="n">
        <v>2.85</v>
      </c>
      <c r="L16" s="98" t="n">
        <v>2.87</v>
      </c>
      <c r="M16" s="98" t="n">
        <v>3.05</v>
      </c>
      <c r="N16" s="98" t="n">
        <v>3.22</v>
      </c>
      <c r="O16" s="98" t="n">
        <v>3.31</v>
      </c>
      <c r="P16" s="98" t="n">
        <v>3.24</v>
      </c>
      <c r="Q16" s="98" t="n">
        <v>3.16</v>
      </c>
      <c r="R16" s="98" t="n">
        <v>3</v>
      </c>
      <c r="S16" s="98" t="n">
        <v>3</v>
      </c>
      <c r="T16" s="98" t="n">
        <v>3.04</v>
      </c>
      <c r="U16" s="98" t="n">
        <v>3.08</v>
      </c>
      <c r="V16" s="98" t="n">
        <v>3.12</v>
      </c>
      <c r="W16" s="98" t="n">
        <v>3.12</v>
      </c>
      <c r="X16" s="98" t="n">
        <v>3.15</v>
      </c>
      <c r="Y16" s="98" t="n">
        <v>3.3</v>
      </c>
      <c r="Z16" s="98" t="n">
        <v>3.44</v>
      </c>
      <c r="AA16" s="98"/>
    </row>
    <row r="17" customFormat="false" ht="11.25" hidden="false" customHeight="true" outlineLevel="0" collapsed="false">
      <c r="A17" s="95" t="s">
        <v>77</v>
      </c>
      <c r="C17" s="99" t="n">
        <v>0.0699999999999998</v>
      </c>
      <c r="D17" s="99" t="n">
        <v>0.0600000000000001</v>
      </c>
      <c r="E17" s="99" t="n">
        <v>0.0499999999999998</v>
      </c>
      <c r="F17" s="99" t="n">
        <v>0.0499999999999998</v>
      </c>
      <c r="G17" s="99" t="n">
        <v>0.04</v>
      </c>
      <c r="H17" s="99" t="n">
        <v>0.04</v>
      </c>
      <c r="I17" s="99" t="n">
        <v>0.04</v>
      </c>
      <c r="J17" s="99" t="n">
        <v>0.0500000000000003</v>
      </c>
      <c r="K17" s="99" t="n">
        <v>0.04</v>
      </c>
      <c r="L17" s="99" t="n">
        <v>0.04</v>
      </c>
      <c r="M17" s="99" t="n">
        <v>0.0500000000000003</v>
      </c>
      <c r="N17" s="99" t="n">
        <v>0.0499999999999998</v>
      </c>
      <c r="O17" s="99" t="n">
        <v>0.04</v>
      </c>
      <c r="P17" s="99" t="n">
        <v>0.0499999999999998</v>
      </c>
      <c r="Q17" s="99" t="n">
        <v>0.04</v>
      </c>
      <c r="R17" s="99" t="n">
        <v>0.0499999999999998</v>
      </c>
      <c r="S17" s="99" t="n">
        <v>0.0499999999999998</v>
      </c>
      <c r="T17" s="99" t="n">
        <v>0.0499999999999998</v>
      </c>
      <c r="U17" s="99" t="n">
        <v>0.0499999999999998</v>
      </c>
      <c r="V17" s="99" t="n">
        <v>0.0499999999999998</v>
      </c>
      <c r="W17" s="99" t="n">
        <v>0.04</v>
      </c>
      <c r="X17" s="99" t="n">
        <v>0.04</v>
      </c>
      <c r="Y17" s="99" t="n">
        <v>0.04</v>
      </c>
      <c r="Z17" s="99" t="n">
        <v>0.04</v>
      </c>
      <c r="AA17" s="98"/>
    </row>
    <row r="19" customFormat="false" ht="12" hidden="false" customHeight="true" outlineLevel="0" collapsed="false">
      <c r="A19" s="94" t="s">
        <v>161</v>
      </c>
    </row>
    <row r="20" customFormat="false" ht="11.25" hidden="false" customHeight="true" outlineLevel="0" collapsed="false">
      <c r="A20" s="95" t="s">
        <v>162</v>
      </c>
      <c r="C20" s="96" t="n">
        <v>0</v>
      </c>
      <c r="D20" s="96" t="n">
        <v>0</v>
      </c>
      <c r="E20" s="100" t="n">
        <v>0</v>
      </c>
      <c r="F20" s="96" t="n">
        <v>0</v>
      </c>
      <c r="G20" s="96" t="n">
        <v>0</v>
      </c>
      <c r="H20" s="96" t="n">
        <v>0</v>
      </c>
      <c r="I20" s="96" t="n">
        <v>0</v>
      </c>
      <c r="J20" s="96" t="n">
        <v>0</v>
      </c>
      <c r="K20" s="96" t="n">
        <v>0</v>
      </c>
      <c r="L20" s="96" t="n">
        <v>0</v>
      </c>
      <c r="M20" s="96" t="n">
        <v>0</v>
      </c>
      <c r="N20" s="96" t="n">
        <v>0</v>
      </c>
      <c r="O20" s="96" t="n">
        <v>0</v>
      </c>
      <c r="P20" s="96" t="n">
        <v>0</v>
      </c>
      <c r="Q20" s="96" t="n">
        <v>0</v>
      </c>
      <c r="R20" s="96" t="n">
        <v>0</v>
      </c>
      <c r="S20" s="96" t="n">
        <v>0</v>
      </c>
      <c r="T20" s="96" t="n">
        <v>0</v>
      </c>
      <c r="U20" s="96" t="n">
        <v>0</v>
      </c>
      <c r="V20" s="96" t="n">
        <v>0</v>
      </c>
      <c r="W20" s="96" t="n">
        <v>0</v>
      </c>
      <c r="X20" s="96" t="n">
        <v>0</v>
      </c>
      <c r="Y20" s="96" t="n">
        <v>0</v>
      </c>
      <c r="Z20" s="96" t="n">
        <v>0</v>
      </c>
      <c r="AA20" s="96" t="n">
        <v>0</v>
      </c>
    </row>
    <row r="21" customFormat="false" ht="11.25" hidden="false" customHeight="true" outlineLevel="0" collapsed="false">
      <c r="A21" s="95" t="s">
        <v>76</v>
      </c>
      <c r="C21" s="96" t="n">
        <v>0</v>
      </c>
      <c r="D21" s="96" t="n">
        <v>0</v>
      </c>
      <c r="E21" s="96" t="n">
        <v>0</v>
      </c>
      <c r="F21" s="96" t="n">
        <v>0</v>
      </c>
      <c r="G21" s="96" t="n">
        <v>0</v>
      </c>
      <c r="H21" s="96" t="n">
        <v>0</v>
      </c>
      <c r="I21" s="96" t="n">
        <v>0</v>
      </c>
      <c r="J21" s="96" t="n">
        <v>0</v>
      </c>
      <c r="K21" s="96" t="n">
        <v>0</v>
      </c>
      <c r="L21" s="96" t="n">
        <v>0</v>
      </c>
      <c r="M21" s="96" t="n">
        <v>0</v>
      </c>
      <c r="N21" s="96" t="n">
        <v>0</v>
      </c>
      <c r="O21" s="96" t="n">
        <v>0</v>
      </c>
      <c r="P21" s="96" t="n">
        <v>0</v>
      </c>
      <c r="Q21" s="96" t="n">
        <v>0</v>
      </c>
      <c r="R21" s="96" t="n">
        <v>0</v>
      </c>
      <c r="S21" s="96" t="n">
        <v>0</v>
      </c>
      <c r="T21" s="96" t="n">
        <v>0</v>
      </c>
      <c r="U21" s="96" t="n">
        <v>0</v>
      </c>
      <c r="V21" s="96" t="n">
        <v>0</v>
      </c>
      <c r="W21" s="96" t="n">
        <v>0</v>
      </c>
      <c r="X21" s="96" t="n">
        <v>0</v>
      </c>
      <c r="Y21" s="96" t="n">
        <v>0</v>
      </c>
      <c r="Z21" s="96" t="n">
        <v>0</v>
      </c>
      <c r="AA21" s="96" t="n">
        <v>0</v>
      </c>
    </row>
    <row r="22" customFormat="false" ht="11.25" hidden="false" customHeight="true" outlineLevel="0" collapsed="false">
      <c r="A22" s="95" t="s">
        <v>77</v>
      </c>
      <c r="C22" s="97" t="n">
        <v>0</v>
      </c>
      <c r="D22" s="97" t="n">
        <v>0</v>
      </c>
      <c r="E22" s="97" t="n">
        <v>0</v>
      </c>
      <c r="F22" s="97" t="n">
        <v>0</v>
      </c>
      <c r="G22" s="97" t="n">
        <v>0</v>
      </c>
      <c r="H22" s="97" t="n">
        <v>0</v>
      </c>
      <c r="I22" s="97" t="n">
        <v>0</v>
      </c>
      <c r="J22" s="97" t="n">
        <v>0</v>
      </c>
      <c r="K22" s="97" t="n">
        <v>0</v>
      </c>
      <c r="L22" s="97" t="n">
        <v>0</v>
      </c>
      <c r="M22" s="97" t="n">
        <v>0</v>
      </c>
      <c r="N22" s="97" t="n">
        <v>0</v>
      </c>
      <c r="O22" s="97" t="n">
        <v>0</v>
      </c>
      <c r="P22" s="97" t="n">
        <v>0</v>
      </c>
      <c r="Q22" s="97" t="n">
        <v>0</v>
      </c>
      <c r="R22" s="97" t="n">
        <v>0</v>
      </c>
      <c r="S22" s="97" t="n">
        <v>0</v>
      </c>
      <c r="T22" s="97" t="n">
        <v>0</v>
      </c>
      <c r="U22" s="97" t="n">
        <v>0</v>
      </c>
      <c r="V22" s="97" t="n">
        <v>0</v>
      </c>
      <c r="W22" s="97" t="n">
        <v>0</v>
      </c>
      <c r="X22" s="97" t="n">
        <v>0</v>
      </c>
      <c r="Y22" s="97" t="n">
        <v>0</v>
      </c>
      <c r="Z22" s="97" t="n">
        <v>0</v>
      </c>
      <c r="AA22" s="97" t="n">
        <v>0</v>
      </c>
    </row>
    <row r="24" customFormat="false" ht="12" hidden="false" customHeight="true" outlineLevel="0" collapsed="false">
      <c r="A24" s="91" t="s">
        <v>100</v>
      </c>
    </row>
    <row r="26" customFormat="false" ht="12" hidden="false" customHeight="true" outlineLevel="0" collapsed="false">
      <c r="A26" s="92" t="s">
        <v>163</v>
      </c>
      <c r="C26" s="93" t="s">
        <v>118</v>
      </c>
      <c r="D26" s="93" t="s">
        <v>119</v>
      </c>
      <c r="E26" s="93" t="s">
        <v>120</v>
      </c>
      <c r="F26" s="93" t="s">
        <v>121</v>
      </c>
      <c r="G26" s="93" t="s">
        <v>122</v>
      </c>
      <c r="H26" s="93" t="s">
        <v>123</v>
      </c>
      <c r="I26" s="93" t="s">
        <v>124</v>
      </c>
      <c r="J26" s="93" t="s">
        <v>125</v>
      </c>
      <c r="K26" s="93" t="s">
        <v>126</v>
      </c>
      <c r="L26" s="93" t="s">
        <v>127</v>
      </c>
      <c r="M26" s="93" t="s">
        <v>128</v>
      </c>
      <c r="N26" s="93" t="s">
        <v>129</v>
      </c>
      <c r="O26" s="93" t="s">
        <v>130</v>
      </c>
      <c r="P26" s="93" t="s">
        <v>131</v>
      </c>
      <c r="Q26" s="93" t="s">
        <v>132</v>
      </c>
      <c r="R26" s="93" t="s">
        <v>133</v>
      </c>
      <c r="S26" s="93" t="s">
        <v>134</v>
      </c>
      <c r="T26" s="93" t="s">
        <v>135</v>
      </c>
      <c r="U26" s="93" t="s">
        <v>136</v>
      </c>
      <c r="V26" s="93" t="s">
        <v>137</v>
      </c>
      <c r="W26" s="93" t="s">
        <v>138</v>
      </c>
      <c r="X26" s="93" t="s">
        <v>139</v>
      </c>
      <c r="Y26" s="93" t="s">
        <v>140</v>
      </c>
      <c r="Z26" s="93" t="s">
        <v>141</v>
      </c>
      <c r="AA26" s="93" t="s">
        <v>32</v>
      </c>
    </row>
    <row r="27" customFormat="false" ht="11.25" hidden="false" customHeight="true" outlineLevel="0" collapsed="false">
      <c r="A27" s="95" t="s">
        <v>164</v>
      </c>
      <c r="C27" s="96" t="n">
        <v>33173.5946</v>
      </c>
      <c r="D27" s="96" t="n">
        <v>33173.5946</v>
      </c>
      <c r="E27" s="96" t="n">
        <v>33173.5946</v>
      </c>
      <c r="F27" s="96" t="n">
        <v>14217.2548</v>
      </c>
      <c r="G27" s="96" t="n">
        <v>14217.2548</v>
      </c>
      <c r="H27" s="96" t="n">
        <v>14217.2548</v>
      </c>
      <c r="I27" s="96" t="n">
        <v>14217.2548</v>
      </c>
      <c r="J27" s="96" t="n">
        <v>14217.2548</v>
      </c>
      <c r="K27" s="96" t="n">
        <v>14217.2548</v>
      </c>
      <c r="L27" s="96" t="n">
        <v>14217.2548</v>
      </c>
      <c r="M27" s="96" t="n">
        <v>14217.2548</v>
      </c>
      <c r="N27" s="96" t="n">
        <v>14217.2548</v>
      </c>
      <c r="O27" s="96" t="n">
        <v>14217.2548</v>
      </c>
      <c r="P27" s="96" t="n">
        <v>14217.2548</v>
      </c>
      <c r="Q27" s="96" t="n">
        <v>14217.2548</v>
      </c>
      <c r="R27" s="96" t="n">
        <v>0</v>
      </c>
      <c r="S27" s="96" t="n">
        <v>0</v>
      </c>
      <c r="T27" s="96" t="n">
        <v>0</v>
      </c>
      <c r="U27" s="96" t="n">
        <v>0</v>
      </c>
      <c r="V27" s="96" t="n">
        <v>0</v>
      </c>
      <c r="W27" s="96" t="n">
        <v>0</v>
      </c>
      <c r="X27" s="96" t="n">
        <v>0</v>
      </c>
      <c r="Y27" s="96" t="n">
        <v>0</v>
      </c>
      <c r="Z27" s="96" t="n">
        <v>0</v>
      </c>
      <c r="AA27" s="96" t="n">
        <v>270127.8414</v>
      </c>
    </row>
    <row r="28" customFormat="false" ht="11.25" hidden="false" customHeight="true" outlineLevel="0" collapsed="false">
      <c r="A28" s="95" t="s">
        <v>165</v>
      </c>
      <c r="C28" s="96" t="n">
        <v>-30000</v>
      </c>
      <c r="D28" s="96" t="n">
        <v>-20428.5357</v>
      </c>
      <c r="E28" s="96" t="n">
        <v>-7999.9677</v>
      </c>
      <c r="F28" s="96" t="n">
        <v>-7566.6667</v>
      </c>
      <c r="G28" s="96" t="n">
        <v>-6451.6129</v>
      </c>
      <c r="H28" s="96" t="n">
        <v>-7400</v>
      </c>
      <c r="I28" s="96" t="n">
        <v>-25903.1935</v>
      </c>
      <c r="J28" s="96" t="n">
        <v>-31064.4839</v>
      </c>
      <c r="K28" s="96" t="n">
        <v>-26100</v>
      </c>
      <c r="L28" s="96" t="n">
        <v>-20258.0645</v>
      </c>
      <c r="M28" s="96" t="n">
        <v>-18933.3</v>
      </c>
      <c r="N28" s="96" t="n">
        <v>-21096.7742</v>
      </c>
      <c r="O28" s="96" t="n">
        <v>-21935.5161</v>
      </c>
      <c r="P28" s="96" t="n">
        <v>-18428.5714</v>
      </c>
      <c r="Q28" s="96" t="n">
        <v>-15129.0323</v>
      </c>
      <c r="R28" s="96" t="n">
        <v>-10366.6667</v>
      </c>
      <c r="S28" s="96" t="n">
        <v>-677.4194</v>
      </c>
      <c r="T28" s="96" t="n">
        <v>-7466.6333</v>
      </c>
      <c r="U28" s="96" t="n">
        <v>-22677.4839</v>
      </c>
      <c r="V28" s="96" t="n">
        <v>-27419.3871</v>
      </c>
      <c r="W28" s="96" t="n">
        <v>-24933.3333</v>
      </c>
      <c r="X28" s="96" t="n">
        <v>-15161.3226</v>
      </c>
      <c r="Y28" s="96" t="n">
        <v>-16633.3333</v>
      </c>
      <c r="Z28" s="96" t="n">
        <v>-19935.4839</v>
      </c>
      <c r="AA28" s="96" t="n">
        <v>-423966.7824</v>
      </c>
    </row>
    <row r="29" customFormat="false" ht="11.25" hidden="false" customHeight="true" outlineLevel="0" collapsed="false">
      <c r="A29" s="95" t="s">
        <v>166</v>
      </c>
      <c r="C29" s="97" t="n">
        <v>3173.5946</v>
      </c>
      <c r="D29" s="97" t="n">
        <v>12745.0589</v>
      </c>
      <c r="E29" s="97" t="n">
        <v>25173.6269</v>
      </c>
      <c r="F29" s="97" t="n">
        <v>6650.5881</v>
      </c>
      <c r="G29" s="97" t="n">
        <v>7765.6419</v>
      </c>
      <c r="H29" s="97" t="n">
        <v>6817.2548</v>
      </c>
      <c r="I29" s="97" t="n">
        <v>-11685.9387</v>
      </c>
      <c r="J29" s="97" t="n">
        <v>-16847.2291</v>
      </c>
      <c r="K29" s="97" t="n">
        <v>-11882.7452</v>
      </c>
      <c r="L29" s="97" t="n">
        <v>-6040.8097</v>
      </c>
      <c r="M29" s="97" t="n">
        <v>-4716.0452</v>
      </c>
      <c r="N29" s="97" t="n">
        <v>-6879.5194</v>
      </c>
      <c r="O29" s="97" t="n">
        <v>-7718.2613</v>
      </c>
      <c r="P29" s="97" t="n">
        <v>-4211.3166</v>
      </c>
      <c r="Q29" s="97" t="n">
        <v>-911.7775</v>
      </c>
      <c r="R29" s="97" t="n">
        <v>-10366.6667</v>
      </c>
      <c r="S29" s="97" t="n">
        <v>-677.4194</v>
      </c>
      <c r="T29" s="97" t="n">
        <v>-7466.6333</v>
      </c>
      <c r="U29" s="97" t="n">
        <v>-22677.4839</v>
      </c>
      <c r="V29" s="97" t="n">
        <v>-27419.3871</v>
      </c>
      <c r="W29" s="97" t="n">
        <v>-24933.3333</v>
      </c>
      <c r="X29" s="97" t="n">
        <v>-15161.3226</v>
      </c>
      <c r="Y29" s="97" t="n">
        <v>-16633.3333</v>
      </c>
      <c r="Z29" s="97" t="n">
        <v>-19935.4839</v>
      </c>
      <c r="AA29" s="97" t="n">
        <v>-153838.941</v>
      </c>
    </row>
    <row r="31" customFormat="false" ht="12" hidden="false" customHeight="true" outlineLevel="0" collapsed="false">
      <c r="A31" s="92" t="s">
        <v>167</v>
      </c>
      <c r="C31" s="93" t="s">
        <v>118</v>
      </c>
      <c r="D31" s="93" t="s">
        <v>119</v>
      </c>
      <c r="E31" s="93" t="s">
        <v>120</v>
      </c>
      <c r="F31" s="93" t="s">
        <v>121</v>
      </c>
      <c r="G31" s="93" t="s">
        <v>122</v>
      </c>
      <c r="H31" s="93" t="s">
        <v>123</v>
      </c>
      <c r="I31" s="93" t="s">
        <v>124</v>
      </c>
      <c r="J31" s="93" t="s">
        <v>125</v>
      </c>
      <c r="K31" s="93" t="s">
        <v>126</v>
      </c>
      <c r="L31" s="93" t="s">
        <v>127</v>
      </c>
      <c r="M31" s="93" t="s">
        <v>128</v>
      </c>
      <c r="N31" s="93" t="s">
        <v>129</v>
      </c>
      <c r="O31" s="93" t="s">
        <v>130</v>
      </c>
      <c r="P31" s="93" t="s">
        <v>131</v>
      </c>
      <c r="Q31" s="93" t="s">
        <v>132</v>
      </c>
      <c r="R31" s="93" t="s">
        <v>133</v>
      </c>
      <c r="S31" s="93" t="s">
        <v>134</v>
      </c>
      <c r="T31" s="93" t="s">
        <v>135</v>
      </c>
      <c r="U31" s="93" t="s">
        <v>136</v>
      </c>
      <c r="V31" s="93" t="s">
        <v>137</v>
      </c>
      <c r="W31" s="93" t="s">
        <v>138</v>
      </c>
      <c r="X31" s="93" t="s">
        <v>139</v>
      </c>
      <c r="Y31" s="93" t="s">
        <v>140</v>
      </c>
      <c r="Z31" s="93" t="s">
        <v>141</v>
      </c>
      <c r="AA31" s="93" t="s">
        <v>32</v>
      </c>
    </row>
    <row r="32" customFormat="false" ht="11.25" hidden="false" customHeight="true" outlineLevel="0" collapsed="false">
      <c r="A32" s="95" t="s">
        <v>167</v>
      </c>
      <c r="C32" s="96" t="n">
        <v>-4739.0849</v>
      </c>
      <c r="D32" s="96" t="n">
        <v>-9478.1699</v>
      </c>
      <c r="E32" s="96" t="n">
        <v>-9478.1699</v>
      </c>
      <c r="F32" s="96" t="n">
        <v>-4739.0849</v>
      </c>
      <c r="G32" s="96" t="n">
        <v>-4739.0849</v>
      </c>
      <c r="H32" s="96" t="n">
        <v>0</v>
      </c>
      <c r="I32" s="96" t="n">
        <v>0</v>
      </c>
      <c r="J32" s="96" t="n">
        <v>0</v>
      </c>
      <c r="K32" s="96" t="n">
        <v>0</v>
      </c>
      <c r="L32" s="96" t="n">
        <v>0</v>
      </c>
      <c r="M32" s="96" t="n">
        <v>4739.0849</v>
      </c>
      <c r="N32" s="96" t="n">
        <v>4739.0849</v>
      </c>
      <c r="O32" s="96" t="n">
        <v>4739.0849</v>
      </c>
      <c r="P32" s="96" t="n">
        <v>4739.0849</v>
      </c>
      <c r="Q32" s="96" t="n">
        <v>4739.0849</v>
      </c>
      <c r="R32" s="96" t="n">
        <v>9478.1699</v>
      </c>
      <c r="S32" s="96" t="n">
        <v>9478.1699</v>
      </c>
      <c r="T32" s="96" t="n">
        <v>9478.1699</v>
      </c>
      <c r="U32" s="96" t="n">
        <v>9478.1699</v>
      </c>
      <c r="V32" s="96" t="n">
        <v>9478.1699</v>
      </c>
      <c r="W32" s="96" t="n">
        <v>9478.1699</v>
      </c>
      <c r="X32" s="96" t="n">
        <v>9478.1699</v>
      </c>
      <c r="Y32" s="96" t="n">
        <v>0</v>
      </c>
      <c r="Z32" s="96" t="n">
        <v>0</v>
      </c>
      <c r="AA32" s="96" t="n">
        <v>56869.0193</v>
      </c>
    </row>
    <row r="34" customFormat="false" ht="11.25" hidden="false" customHeight="true" outlineLevel="0" collapsed="false">
      <c r="A34" s="101" t="s">
        <v>166</v>
      </c>
      <c r="B34" s="102"/>
      <c r="C34" s="103" t="n">
        <v>-1565.4903</v>
      </c>
      <c r="D34" s="103" t="n">
        <v>3266.889</v>
      </c>
      <c r="E34" s="103" t="n">
        <v>15695.457</v>
      </c>
      <c r="F34" s="103" t="n">
        <v>1911.5032</v>
      </c>
      <c r="G34" s="103" t="n">
        <v>3026.557</v>
      </c>
      <c r="H34" s="103" t="n">
        <v>6817.2548</v>
      </c>
      <c r="I34" s="103" t="n">
        <v>-11685.9387</v>
      </c>
      <c r="J34" s="103" t="n">
        <v>-16847.2291</v>
      </c>
      <c r="K34" s="103" t="n">
        <v>-11882.7452</v>
      </c>
      <c r="L34" s="103" t="n">
        <v>-6040.8097</v>
      </c>
      <c r="M34" s="103" t="n">
        <v>23.0397000000012</v>
      </c>
      <c r="N34" s="103" t="n">
        <v>-2140.4345</v>
      </c>
      <c r="O34" s="103" t="n">
        <v>-2979.1764</v>
      </c>
      <c r="P34" s="103" t="n">
        <v>527.7683</v>
      </c>
      <c r="Q34" s="103" t="n">
        <v>3827.3074</v>
      </c>
      <c r="R34" s="103" t="n">
        <v>-888.496799999999</v>
      </c>
      <c r="S34" s="103" t="n">
        <v>8800.7505</v>
      </c>
      <c r="T34" s="103" t="n">
        <v>2011.5366</v>
      </c>
      <c r="U34" s="103" t="n">
        <v>-13199.314</v>
      </c>
      <c r="V34" s="103" t="n">
        <v>-17941.2172</v>
      </c>
      <c r="W34" s="103" t="n">
        <v>-15455.1634</v>
      </c>
      <c r="X34" s="103" t="n">
        <v>-5683.1527</v>
      </c>
      <c r="Y34" s="103" t="n">
        <v>-16633.3333</v>
      </c>
      <c r="Z34" s="103" t="n">
        <v>-19935.4839</v>
      </c>
      <c r="AA34" s="104" t="n">
        <v>-96969.9217000001</v>
      </c>
    </row>
    <row r="36" customFormat="false" ht="12" hidden="false" customHeight="true" outlineLevel="0" collapsed="false">
      <c r="A36" s="94" t="s">
        <v>159</v>
      </c>
    </row>
    <row r="37" customFormat="false" ht="11.25" hidden="false" customHeight="true" outlineLevel="0" collapsed="false">
      <c r="A37" s="95" t="s">
        <v>164</v>
      </c>
      <c r="C37" s="96" t="n">
        <v>33173.5946</v>
      </c>
      <c r="D37" s="96" t="n">
        <v>33173.5946</v>
      </c>
      <c r="E37" s="96" t="n">
        <v>33173.5946</v>
      </c>
      <c r="F37" s="96" t="n">
        <v>14217.2548</v>
      </c>
      <c r="G37" s="96" t="n">
        <v>14217.2548</v>
      </c>
      <c r="H37" s="96" t="n">
        <v>14217.2548</v>
      </c>
      <c r="I37" s="96" t="n">
        <v>14217.2548</v>
      </c>
      <c r="J37" s="96" t="n">
        <v>14217.2548</v>
      </c>
      <c r="K37" s="96" t="n">
        <v>14217.2548</v>
      </c>
      <c r="L37" s="96" t="n">
        <v>14217.2548</v>
      </c>
      <c r="M37" s="96" t="n">
        <v>14217.2548</v>
      </c>
      <c r="N37" s="96" t="n">
        <v>14217.2548</v>
      </c>
      <c r="O37" s="96" t="n">
        <v>14217.2548</v>
      </c>
      <c r="P37" s="96" t="n">
        <v>14217.2548</v>
      </c>
      <c r="Q37" s="96" t="n">
        <v>14217.2548</v>
      </c>
      <c r="R37" s="96" t="n">
        <v>0</v>
      </c>
      <c r="S37" s="96" t="n">
        <v>0</v>
      </c>
      <c r="T37" s="96" t="n">
        <v>0</v>
      </c>
      <c r="U37" s="96" t="n">
        <v>0</v>
      </c>
      <c r="V37" s="96" t="n">
        <v>0</v>
      </c>
      <c r="W37" s="96" t="n">
        <v>0</v>
      </c>
      <c r="X37" s="96" t="n">
        <v>0</v>
      </c>
      <c r="Y37" s="96" t="n">
        <v>0</v>
      </c>
      <c r="Z37" s="96" t="n">
        <v>0</v>
      </c>
      <c r="AA37" s="96" t="n">
        <v>270127.8414</v>
      </c>
    </row>
    <row r="38" customFormat="false" ht="11.25" hidden="false" customHeight="true" outlineLevel="0" collapsed="false">
      <c r="A38" s="95" t="s">
        <v>165</v>
      </c>
      <c r="C38" s="96" t="n">
        <v>-31161.2903</v>
      </c>
      <c r="D38" s="96" t="n">
        <v>-20571.3929</v>
      </c>
      <c r="E38" s="96" t="n">
        <v>-8193.5161</v>
      </c>
      <c r="F38" s="96" t="n">
        <v>-6400</v>
      </c>
      <c r="G38" s="96" t="n">
        <v>-4387.0968</v>
      </c>
      <c r="H38" s="96" t="n">
        <v>-6800</v>
      </c>
      <c r="I38" s="96" t="n">
        <v>-25677.3871</v>
      </c>
      <c r="J38" s="96" t="n">
        <v>-30774.1613</v>
      </c>
      <c r="K38" s="96" t="n">
        <v>-25966.6667</v>
      </c>
      <c r="L38" s="96" t="n">
        <v>-20032.2581</v>
      </c>
      <c r="M38" s="96" t="n">
        <v>-18799.9667</v>
      </c>
      <c r="N38" s="96" t="n">
        <v>-21000</v>
      </c>
      <c r="O38" s="96" t="n">
        <v>-22580.6774</v>
      </c>
      <c r="P38" s="96" t="n">
        <v>-19071.4286</v>
      </c>
      <c r="Q38" s="96" t="n">
        <v>-15677.4194</v>
      </c>
      <c r="R38" s="96" t="n">
        <v>-11033.3333</v>
      </c>
      <c r="S38" s="96" t="n">
        <v>-709.6774</v>
      </c>
      <c r="T38" s="96" t="n">
        <v>-7999.9667</v>
      </c>
      <c r="U38" s="96" t="n">
        <v>-23258.129</v>
      </c>
      <c r="V38" s="96" t="n">
        <v>-27903.2581</v>
      </c>
      <c r="W38" s="96" t="n">
        <v>-25600</v>
      </c>
      <c r="X38" s="96" t="n">
        <v>-15741.9677</v>
      </c>
      <c r="Y38" s="96" t="n">
        <v>-17133.3333</v>
      </c>
      <c r="Z38" s="96" t="n">
        <v>-20451.6129</v>
      </c>
      <c r="AA38" s="96" t="n">
        <v>-426924.5398</v>
      </c>
    </row>
    <row r="39" customFormat="false" ht="11.25" hidden="false" customHeight="true" outlineLevel="0" collapsed="false">
      <c r="A39" s="95" t="s">
        <v>167</v>
      </c>
      <c r="C39" s="96" t="n">
        <v>-4739.0849</v>
      </c>
      <c r="D39" s="96" t="n">
        <v>-9478.1699</v>
      </c>
      <c r="E39" s="96" t="n">
        <v>-9478.1699</v>
      </c>
      <c r="F39" s="96" t="n">
        <v>-4739.0849</v>
      </c>
      <c r="G39" s="96" t="n">
        <v>-4739.0849</v>
      </c>
      <c r="H39" s="96" t="n">
        <v>0</v>
      </c>
      <c r="I39" s="96" t="n">
        <v>0</v>
      </c>
      <c r="J39" s="96" t="n">
        <v>0</v>
      </c>
      <c r="K39" s="96" t="n">
        <v>0</v>
      </c>
      <c r="L39" s="96" t="n">
        <v>0</v>
      </c>
      <c r="M39" s="96" t="n">
        <v>4739.0849</v>
      </c>
      <c r="N39" s="96" t="n">
        <v>4739.0849</v>
      </c>
      <c r="O39" s="96" t="n">
        <v>4739.0849</v>
      </c>
      <c r="P39" s="96" t="n">
        <v>4739.0849</v>
      </c>
      <c r="Q39" s="96" t="n">
        <v>4739.0849</v>
      </c>
      <c r="R39" s="96" t="n">
        <v>9478.1699</v>
      </c>
      <c r="S39" s="96" t="n">
        <v>9478.1699</v>
      </c>
      <c r="T39" s="96" t="n">
        <v>9478.1699</v>
      </c>
      <c r="U39" s="96" t="n">
        <v>9478.1699</v>
      </c>
      <c r="V39" s="96" t="n">
        <v>9478.1699</v>
      </c>
      <c r="W39" s="96" t="n">
        <v>9478.1699</v>
      </c>
      <c r="X39" s="96" t="n">
        <v>9478.1699</v>
      </c>
      <c r="Y39" s="96" t="n">
        <v>0</v>
      </c>
      <c r="Z39" s="96" t="n">
        <v>0</v>
      </c>
      <c r="AA39" s="96" t="n">
        <v>56869.0193</v>
      </c>
    </row>
    <row r="40" customFormat="false" ht="11.25" hidden="false" customHeight="true" outlineLevel="0" collapsed="false">
      <c r="A40" s="95" t="s">
        <v>166</v>
      </c>
      <c r="C40" s="97" t="n">
        <v>-2726.7806</v>
      </c>
      <c r="D40" s="97" t="n">
        <v>3124.0318</v>
      </c>
      <c r="E40" s="97" t="n">
        <v>15501.9086</v>
      </c>
      <c r="F40" s="97" t="n">
        <v>3078.1699</v>
      </c>
      <c r="G40" s="97" t="n">
        <v>5091.0731</v>
      </c>
      <c r="H40" s="97" t="n">
        <v>7417.2548</v>
      </c>
      <c r="I40" s="97" t="n">
        <v>-11460.1323</v>
      </c>
      <c r="J40" s="97" t="n">
        <v>-16556.9065</v>
      </c>
      <c r="K40" s="97" t="n">
        <v>-11749.4119</v>
      </c>
      <c r="L40" s="97" t="n">
        <v>-5815.0033</v>
      </c>
      <c r="M40" s="97" t="n">
        <v>156.373</v>
      </c>
      <c r="N40" s="97" t="n">
        <v>-2043.6603</v>
      </c>
      <c r="O40" s="97" t="n">
        <v>-3624.3377</v>
      </c>
      <c r="P40" s="97" t="n">
        <v>-115.088899999999</v>
      </c>
      <c r="Q40" s="97" t="n">
        <v>3278.9203</v>
      </c>
      <c r="R40" s="97" t="n">
        <v>-1555.1634</v>
      </c>
      <c r="S40" s="97" t="n">
        <v>8768.4925</v>
      </c>
      <c r="T40" s="97" t="n">
        <v>1478.2032</v>
      </c>
      <c r="U40" s="97" t="n">
        <v>-13779.9591</v>
      </c>
      <c r="V40" s="97" t="n">
        <v>-18425.0882</v>
      </c>
      <c r="W40" s="97" t="n">
        <v>-16121.8301</v>
      </c>
      <c r="X40" s="97" t="n">
        <v>-6263.7978</v>
      </c>
      <c r="Y40" s="97" t="n">
        <v>-17133.3333</v>
      </c>
      <c r="Z40" s="97" t="n">
        <v>-20451.6129</v>
      </c>
      <c r="AA40" s="97" t="n">
        <v>-99927.6791</v>
      </c>
    </row>
    <row r="42" customFormat="false" ht="12" hidden="false" customHeight="true" outlineLevel="0" collapsed="false">
      <c r="A42" s="94" t="s">
        <v>77</v>
      </c>
    </row>
    <row r="43" customFormat="false" ht="11.25" hidden="false" customHeight="true" outlineLevel="0" collapsed="false">
      <c r="A43" s="95" t="s">
        <v>164</v>
      </c>
      <c r="C43" s="96" t="n">
        <v>0</v>
      </c>
      <c r="D43" s="96" t="n">
        <v>0</v>
      </c>
      <c r="E43" s="96" t="n">
        <v>0</v>
      </c>
      <c r="F43" s="96" t="n">
        <v>0</v>
      </c>
      <c r="G43" s="96" t="n">
        <v>0</v>
      </c>
      <c r="H43" s="96" t="n">
        <v>0</v>
      </c>
      <c r="I43" s="96" t="n">
        <v>0</v>
      </c>
      <c r="J43" s="96" t="n">
        <v>0</v>
      </c>
      <c r="K43" s="96" t="n">
        <v>0</v>
      </c>
      <c r="L43" s="96" t="n">
        <v>0</v>
      </c>
      <c r="M43" s="96" t="n">
        <v>0</v>
      </c>
      <c r="N43" s="96" t="n">
        <v>0</v>
      </c>
      <c r="O43" s="96" t="n">
        <v>0</v>
      </c>
      <c r="P43" s="96" t="n">
        <v>0</v>
      </c>
      <c r="Q43" s="96" t="n">
        <v>0</v>
      </c>
      <c r="R43" s="96" t="n">
        <v>0</v>
      </c>
      <c r="S43" s="96" t="n">
        <v>0</v>
      </c>
      <c r="T43" s="96" t="n">
        <v>0</v>
      </c>
      <c r="U43" s="96" t="n">
        <v>0</v>
      </c>
      <c r="V43" s="96" t="n">
        <v>0</v>
      </c>
      <c r="W43" s="96" t="n">
        <v>0</v>
      </c>
      <c r="X43" s="96" t="n">
        <v>0</v>
      </c>
      <c r="Y43" s="96" t="n">
        <v>0</v>
      </c>
      <c r="Z43" s="96" t="n">
        <v>0</v>
      </c>
      <c r="AA43" s="96" t="n">
        <v>0</v>
      </c>
    </row>
    <row r="44" customFormat="false" ht="11.25" hidden="false" customHeight="true" outlineLevel="0" collapsed="false">
      <c r="A44" s="95" t="s">
        <v>165</v>
      </c>
      <c r="C44" s="96" t="n">
        <v>1161.2903</v>
      </c>
      <c r="D44" s="96" t="n">
        <v>142.857199999999</v>
      </c>
      <c r="E44" s="96" t="n">
        <v>193.548400000001</v>
      </c>
      <c r="F44" s="96" t="n">
        <v>-1166.6667</v>
      </c>
      <c r="G44" s="96" t="n">
        <v>-2064.5161</v>
      </c>
      <c r="H44" s="96" t="n">
        <v>-600</v>
      </c>
      <c r="I44" s="96" t="n">
        <v>-225.806400000001</v>
      </c>
      <c r="J44" s="96" t="n">
        <v>-290.3226</v>
      </c>
      <c r="K44" s="96" t="n">
        <v>-133.333299999998</v>
      </c>
      <c r="L44" s="96" t="n">
        <v>-225.806400000001</v>
      </c>
      <c r="M44" s="96" t="n">
        <v>-133.333299999998</v>
      </c>
      <c r="N44" s="96" t="n">
        <v>-96.7741999999998</v>
      </c>
      <c r="O44" s="96" t="n">
        <v>645.1613</v>
      </c>
      <c r="P44" s="96" t="n">
        <v>642.857199999999</v>
      </c>
      <c r="Q44" s="96" t="n">
        <v>548.3871</v>
      </c>
      <c r="R44" s="96" t="n">
        <v>666.666600000001</v>
      </c>
      <c r="S44" s="96" t="n">
        <v>32.258</v>
      </c>
      <c r="T44" s="96" t="n">
        <v>533.3334</v>
      </c>
      <c r="U44" s="96" t="n">
        <v>580.645100000002</v>
      </c>
      <c r="V44" s="96" t="n">
        <v>483.870999999999</v>
      </c>
      <c r="W44" s="96" t="n">
        <v>666.666700000002</v>
      </c>
      <c r="X44" s="96" t="n">
        <v>580.6451</v>
      </c>
      <c r="Y44" s="96" t="n">
        <v>500</v>
      </c>
      <c r="Z44" s="96" t="n">
        <v>516.129000000001</v>
      </c>
      <c r="AA44" s="96" t="n">
        <v>2957.75739999994</v>
      </c>
    </row>
    <row r="45" customFormat="false" ht="11.25" hidden="false" customHeight="true" outlineLevel="0" collapsed="false">
      <c r="A45" s="95" t="s">
        <v>167</v>
      </c>
      <c r="C45" s="96" t="n">
        <v>0</v>
      </c>
      <c r="D45" s="96" t="n">
        <v>0</v>
      </c>
      <c r="E45" s="96" t="n">
        <v>0</v>
      </c>
      <c r="F45" s="96" t="n">
        <v>0</v>
      </c>
      <c r="G45" s="96" t="n">
        <v>0</v>
      </c>
      <c r="H45" s="96" t="n">
        <v>0</v>
      </c>
      <c r="I45" s="96" t="n">
        <v>0</v>
      </c>
      <c r="J45" s="96" t="n">
        <v>0</v>
      </c>
      <c r="K45" s="96" t="n">
        <v>0</v>
      </c>
      <c r="L45" s="96" t="n">
        <v>0</v>
      </c>
      <c r="M45" s="96" t="n">
        <v>0</v>
      </c>
      <c r="N45" s="96" t="n">
        <v>0</v>
      </c>
      <c r="O45" s="96" t="n">
        <v>0</v>
      </c>
      <c r="P45" s="96" t="n">
        <v>0</v>
      </c>
      <c r="Q45" s="96" t="n">
        <v>0</v>
      </c>
      <c r="R45" s="96" t="n">
        <v>0</v>
      </c>
      <c r="S45" s="96" t="n">
        <v>0</v>
      </c>
      <c r="T45" s="96" t="n">
        <v>0</v>
      </c>
      <c r="U45" s="96" t="n">
        <v>0</v>
      </c>
      <c r="V45" s="96" t="n">
        <v>0</v>
      </c>
      <c r="W45" s="96" t="n">
        <v>0</v>
      </c>
      <c r="X45" s="96" t="n">
        <v>0</v>
      </c>
      <c r="Y45" s="96" t="n">
        <v>0</v>
      </c>
      <c r="Z45" s="96" t="n">
        <v>0</v>
      </c>
      <c r="AA45" s="96" t="n">
        <v>0</v>
      </c>
    </row>
    <row r="46" customFormat="false" ht="11.25" hidden="false" customHeight="true" outlineLevel="0" collapsed="false">
      <c r="A46" s="95" t="s">
        <v>166</v>
      </c>
      <c r="C46" s="97" t="n">
        <v>1161.2903</v>
      </c>
      <c r="D46" s="97" t="n">
        <v>142.857199999999</v>
      </c>
      <c r="E46" s="97" t="n">
        <v>193.548400000001</v>
      </c>
      <c r="F46" s="97" t="n">
        <v>-1166.6667</v>
      </c>
      <c r="G46" s="97" t="n">
        <v>-2064.5161</v>
      </c>
      <c r="H46" s="97" t="n">
        <v>-600</v>
      </c>
      <c r="I46" s="97" t="n">
        <v>-225.806400000001</v>
      </c>
      <c r="J46" s="97" t="n">
        <v>-290.3226</v>
      </c>
      <c r="K46" s="97" t="n">
        <v>-133.333299999998</v>
      </c>
      <c r="L46" s="97" t="n">
        <v>-225.806400000001</v>
      </c>
      <c r="M46" s="97" t="n">
        <v>-133.333299999998</v>
      </c>
      <c r="N46" s="97" t="n">
        <v>-96.7741999999998</v>
      </c>
      <c r="O46" s="97" t="n">
        <v>645.1613</v>
      </c>
      <c r="P46" s="97" t="n">
        <v>642.857199999999</v>
      </c>
      <c r="Q46" s="97" t="n">
        <v>548.3871</v>
      </c>
      <c r="R46" s="97" t="n">
        <v>666.666600000001</v>
      </c>
      <c r="S46" s="97" t="n">
        <v>32.258</v>
      </c>
      <c r="T46" s="97" t="n">
        <v>533.3334</v>
      </c>
      <c r="U46" s="97" t="n">
        <v>580.645100000002</v>
      </c>
      <c r="V46" s="97" t="n">
        <v>483.870999999999</v>
      </c>
      <c r="W46" s="97" t="n">
        <v>666.666700000002</v>
      </c>
      <c r="X46" s="97" t="n">
        <v>580.6451</v>
      </c>
      <c r="Y46" s="97" t="n">
        <v>500</v>
      </c>
      <c r="Z46" s="97" t="n">
        <v>516.129000000001</v>
      </c>
      <c r="AA46" s="97" t="n">
        <v>2957.75739999994</v>
      </c>
    </row>
    <row r="48" customFormat="false" ht="12" hidden="false" customHeight="true" outlineLevel="0" collapsed="false">
      <c r="A48" s="94" t="s">
        <v>160</v>
      </c>
    </row>
    <row r="49" customFormat="false" ht="11.25" hidden="false" customHeight="true" outlineLevel="0" collapsed="false">
      <c r="A49" s="95" t="s">
        <v>5</v>
      </c>
      <c r="C49" s="98" t="n">
        <v>3.47</v>
      </c>
      <c r="D49" s="98" t="n">
        <v>3.33</v>
      </c>
      <c r="E49" s="98" t="n">
        <v>3.33</v>
      </c>
      <c r="F49" s="98" t="n">
        <v>3.27</v>
      </c>
      <c r="G49" s="98" t="n">
        <v>3.34</v>
      </c>
      <c r="H49" s="98" t="n">
        <v>3.43</v>
      </c>
      <c r="I49" s="98" t="n">
        <v>3.49</v>
      </c>
      <c r="J49" s="98" t="n">
        <v>3.56</v>
      </c>
      <c r="K49" s="98" t="n">
        <v>3.57</v>
      </c>
      <c r="L49" s="98" t="n">
        <v>3.6</v>
      </c>
      <c r="M49" s="98" t="n">
        <v>4.02</v>
      </c>
      <c r="N49" s="98" t="n">
        <v>4.28</v>
      </c>
      <c r="O49" s="98" t="n">
        <v>4.4</v>
      </c>
      <c r="P49" s="98" t="n">
        <v>4.31</v>
      </c>
      <c r="Q49" s="98" t="n">
        <v>4.18</v>
      </c>
      <c r="R49" s="98" t="n">
        <v>3.96</v>
      </c>
      <c r="S49" s="98" t="n">
        <v>3.96</v>
      </c>
      <c r="T49" s="98" t="n">
        <v>4.01</v>
      </c>
      <c r="U49" s="98" t="n">
        <v>4.08</v>
      </c>
      <c r="V49" s="98" t="n">
        <v>4.14</v>
      </c>
      <c r="W49" s="98" t="n">
        <v>4.13</v>
      </c>
      <c r="X49" s="98" t="n">
        <v>4.18</v>
      </c>
      <c r="Y49" s="98" t="n">
        <v>4.43</v>
      </c>
      <c r="Z49" s="98" t="n">
        <v>4.64</v>
      </c>
      <c r="AA49" s="98"/>
    </row>
    <row r="50" customFormat="false" ht="11.25" hidden="false" customHeight="true" outlineLevel="0" collapsed="false">
      <c r="A50" s="95" t="s">
        <v>159</v>
      </c>
      <c r="C50" s="98" t="n">
        <v>3.36</v>
      </c>
      <c r="D50" s="98" t="n">
        <v>3.25</v>
      </c>
      <c r="E50" s="98" t="n">
        <v>3.26</v>
      </c>
      <c r="F50" s="98" t="n">
        <v>3.22</v>
      </c>
      <c r="G50" s="98" t="n">
        <v>3.3</v>
      </c>
      <c r="H50" s="98" t="n">
        <v>3.39</v>
      </c>
      <c r="I50" s="98" t="n">
        <v>3.45</v>
      </c>
      <c r="J50" s="98" t="n">
        <v>3.51</v>
      </c>
      <c r="K50" s="98" t="n">
        <v>3.52</v>
      </c>
      <c r="L50" s="98" t="n">
        <v>3.55</v>
      </c>
      <c r="M50" s="98" t="n">
        <v>3.96</v>
      </c>
      <c r="N50" s="98" t="n">
        <v>4.22</v>
      </c>
      <c r="O50" s="98" t="n">
        <v>4.34</v>
      </c>
      <c r="P50" s="98" t="n">
        <v>4.25</v>
      </c>
      <c r="Q50" s="98" t="n">
        <v>4.12</v>
      </c>
      <c r="R50" s="98" t="n">
        <v>3.87</v>
      </c>
      <c r="S50" s="98" t="n">
        <v>3.87</v>
      </c>
      <c r="T50" s="98" t="n">
        <v>3.93</v>
      </c>
      <c r="U50" s="98" t="n">
        <v>3.99</v>
      </c>
      <c r="V50" s="98" t="n">
        <v>4.05</v>
      </c>
      <c r="W50" s="98" t="n">
        <v>4.04</v>
      </c>
      <c r="X50" s="98" t="n">
        <v>4.1</v>
      </c>
      <c r="Y50" s="98" t="n">
        <v>4.37</v>
      </c>
      <c r="Z50" s="98" t="n">
        <v>4.59</v>
      </c>
      <c r="AA50" s="98"/>
    </row>
    <row r="51" customFormat="false" ht="11.25" hidden="false" customHeight="true" outlineLevel="0" collapsed="false">
      <c r="A51" s="95" t="s">
        <v>77</v>
      </c>
      <c r="C51" s="99" t="n">
        <v>0.11</v>
      </c>
      <c r="D51" s="99" t="n">
        <v>0.0800000000000001</v>
      </c>
      <c r="E51" s="99" t="n">
        <v>0.0700000000000003</v>
      </c>
      <c r="F51" s="99" t="n">
        <v>0.0499999999999998</v>
      </c>
      <c r="G51" s="99" t="n">
        <v>0.04</v>
      </c>
      <c r="H51" s="99" t="n">
        <v>0.04</v>
      </c>
      <c r="I51" s="99" t="n">
        <v>0.04</v>
      </c>
      <c r="J51" s="99" t="n">
        <v>0.0500000000000003</v>
      </c>
      <c r="K51" s="99" t="n">
        <v>0.0499999999999998</v>
      </c>
      <c r="L51" s="99" t="n">
        <v>0.0500000000000003</v>
      </c>
      <c r="M51" s="99" t="n">
        <v>0.0599999999999996</v>
      </c>
      <c r="N51" s="99" t="n">
        <v>0.0600000000000005</v>
      </c>
      <c r="O51" s="99" t="n">
        <v>0.0600000000000005</v>
      </c>
      <c r="P51" s="99" t="n">
        <v>0.0599999999999996</v>
      </c>
      <c r="Q51" s="99" t="n">
        <v>0.0599999999999996</v>
      </c>
      <c r="R51" s="99" t="n">
        <v>0.0899999999999999</v>
      </c>
      <c r="S51" s="99" t="n">
        <v>0.0899999999999999</v>
      </c>
      <c r="T51" s="99" t="n">
        <v>0.0799999999999996</v>
      </c>
      <c r="U51" s="99" t="n">
        <v>0.0899999999999999</v>
      </c>
      <c r="V51" s="99" t="n">
        <v>0.0899999999999999</v>
      </c>
      <c r="W51" s="99" t="n">
        <v>0.0899999999999999</v>
      </c>
      <c r="X51" s="99" t="n">
        <v>0.0800000000000001</v>
      </c>
      <c r="Y51" s="99" t="n">
        <v>0.0599999999999996</v>
      </c>
      <c r="Z51" s="99" t="n">
        <v>0.0499999999999998</v>
      </c>
      <c r="AA51" s="98"/>
    </row>
    <row r="53" customFormat="false" ht="12" hidden="false" customHeight="true" outlineLevel="0" collapsed="false">
      <c r="A53" s="94" t="s">
        <v>105</v>
      </c>
    </row>
    <row r="54" customFormat="false" ht="11.25" hidden="false" customHeight="true" outlineLevel="0" collapsed="false">
      <c r="A54" s="95" t="s">
        <v>106</v>
      </c>
      <c r="C54" s="98" t="n">
        <v>5.68</v>
      </c>
      <c r="D54" s="98" t="n">
        <v>5.68</v>
      </c>
      <c r="E54" s="98" t="n">
        <v>5.68</v>
      </c>
      <c r="F54" s="98" t="n">
        <v>4.7633</v>
      </c>
      <c r="G54" s="98" t="n">
        <v>4.7633</v>
      </c>
      <c r="H54" s="98" t="n">
        <v>4.7633</v>
      </c>
      <c r="I54" s="98" t="n">
        <v>4.7633</v>
      </c>
      <c r="J54" s="98" t="n">
        <v>4.7633</v>
      </c>
      <c r="K54" s="98" t="n">
        <v>4.7633</v>
      </c>
      <c r="L54" s="98" t="n">
        <v>4.7633</v>
      </c>
      <c r="M54" s="98" t="n">
        <v>6.3883</v>
      </c>
      <c r="N54" s="98" t="n">
        <v>6.3883</v>
      </c>
      <c r="O54" s="98" t="n">
        <v>6.3883</v>
      </c>
      <c r="P54" s="98" t="n">
        <v>6.3883</v>
      </c>
      <c r="Q54" s="98" t="n">
        <v>6.3883</v>
      </c>
      <c r="R54" s="98" t="n">
        <v>0</v>
      </c>
      <c r="S54" s="98" t="n">
        <v>0</v>
      </c>
      <c r="T54" s="98" t="n">
        <v>0</v>
      </c>
      <c r="U54" s="98" t="n">
        <v>0</v>
      </c>
      <c r="V54" s="98" t="n">
        <v>0</v>
      </c>
      <c r="W54" s="98" t="n">
        <v>0</v>
      </c>
      <c r="X54" s="98" t="n">
        <v>0</v>
      </c>
      <c r="Y54" s="98" t="n">
        <v>0</v>
      </c>
      <c r="Z54" s="98" t="n">
        <v>0</v>
      </c>
      <c r="AA54" s="98"/>
    </row>
    <row r="55" customFormat="false" ht="11.25" hidden="false" customHeight="true" outlineLevel="0" collapsed="false">
      <c r="A55" s="95" t="s">
        <v>107</v>
      </c>
      <c r="C55" s="98" t="n">
        <v>0</v>
      </c>
      <c r="D55" s="98" t="n">
        <v>0</v>
      </c>
      <c r="E55" s="98" t="n">
        <v>0</v>
      </c>
      <c r="F55" s="98" t="n">
        <v>0</v>
      </c>
      <c r="G55" s="98" t="n">
        <v>0</v>
      </c>
      <c r="H55" s="98" t="n">
        <v>0</v>
      </c>
      <c r="I55" s="98" t="n">
        <v>0</v>
      </c>
      <c r="J55" s="98" t="n">
        <v>0</v>
      </c>
      <c r="K55" s="98" t="n">
        <v>0</v>
      </c>
      <c r="L55" s="98" t="n">
        <v>0</v>
      </c>
      <c r="M55" s="98" t="n">
        <v>0</v>
      </c>
      <c r="N55" s="98" t="n">
        <v>0</v>
      </c>
      <c r="O55" s="98" t="n">
        <v>0</v>
      </c>
      <c r="P55" s="98" t="n">
        <v>0</v>
      </c>
      <c r="Q55" s="98" t="n">
        <v>0</v>
      </c>
      <c r="R55" s="98" t="n">
        <v>0</v>
      </c>
      <c r="S55" s="98" t="n">
        <v>0</v>
      </c>
      <c r="T55" s="98" t="n">
        <v>0</v>
      </c>
      <c r="U55" s="98" t="n">
        <v>0</v>
      </c>
      <c r="V55" s="98" t="n">
        <v>0</v>
      </c>
      <c r="W55" s="98" t="n">
        <v>0</v>
      </c>
      <c r="X55" s="98" t="n">
        <v>0</v>
      </c>
      <c r="Y55" s="98" t="n">
        <v>0</v>
      </c>
      <c r="Z55" s="98" t="n">
        <v>0</v>
      </c>
      <c r="AA55" s="98"/>
    </row>
    <row r="57" customFormat="false" ht="12" hidden="false" customHeight="true" outlineLevel="0" collapsed="false">
      <c r="A57" s="94" t="s">
        <v>161</v>
      </c>
    </row>
    <row r="58" customFormat="false" ht="11.25" hidden="false" customHeight="true" outlineLevel="0" collapsed="false">
      <c r="A58" s="95" t="s">
        <v>162</v>
      </c>
      <c r="C58" s="96" t="n">
        <v>-1514392</v>
      </c>
      <c r="D58" s="96" t="n">
        <v>-1432064</v>
      </c>
      <c r="E58" s="96" t="n">
        <v>-1581677</v>
      </c>
      <c r="F58" s="96" t="n">
        <v>-943258</v>
      </c>
      <c r="G58" s="96" t="n">
        <v>-960795</v>
      </c>
      <c r="H58" s="96" t="n">
        <v>-1010472</v>
      </c>
      <c r="I58" s="96" t="n">
        <v>-1024367</v>
      </c>
      <c r="J58" s="96" t="n">
        <v>-1001669</v>
      </c>
      <c r="K58" s="96" t="n">
        <v>-964291</v>
      </c>
      <c r="L58" s="96" t="n">
        <v>-985417</v>
      </c>
      <c r="M58" s="96" t="n">
        <v>-1366710</v>
      </c>
      <c r="N58" s="96" t="n">
        <v>-1293612</v>
      </c>
      <c r="O58" s="96" t="n">
        <v>-1242630</v>
      </c>
      <c r="P58" s="96" t="n">
        <v>-1147105</v>
      </c>
      <c r="Q58" s="96" t="n">
        <v>-1312930</v>
      </c>
      <c r="R58" s="96" t="n">
        <v>-8994</v>
      </c>
      <c r="S58" s="96" t="n">
        <v>-9247</v>
      </c>
      <c r="T58" s="96" t="n">
        <v>0</v>
      </c>
      <c r="U58" s="96" t="n">
        <v>12808</v>
      </c>
      <c r="V58" s="96" t="n">
        <v>23653</v>
      </c>
      <c r="W58" s="96" t="n">
        <v>21007</v>
      </c>
      <c r="X58" s="96" t="n">
        <v>30572</v>
      </c>
      <c r="Y58" s="96" t="n">
        <v>0</v>
      </c>
      <c r="Z58" s="96" t="n">
        <v>0</v>
      </c>
      <c r="AA58" s="96" t="n">
        <v>-17711590</v>
      </c>
    </row>
    <row r="59" customFormat="false" ht="11.25" hidden="false" customHeight="true" outlineLevel="0" collapsed="false">
      <c r="A59" s="95" t="s">
        <v>168</v>
      </c>
      <c r="C59" s="96" t="n">
        <v>3396596</v>
      </c>
      <c r="D59" s="96" t="n">
        <v>2669314</v>
      </c>
      <c r="E59" s="96" t="n">
        <v>2532515</v>
      </c>
      <c r="F59" s="96" t="n">
        <v>1619000</v>
      </c>
      <c r="G59" s="96" t="n">
        <v>170446</v>
      </c>
      <c r="H59" s="96" t="n">
        <v>1451631</v>
      </c>
      <c r="I59" s="96" t="n">
        <v>1473529</v>
      </c>
      <c r="J59" s="96" t="n">
        <v>1418108</v>
      </c>
      <c r="K59" s="96" t="n">
        <v>1421184</v>
      </c>
      <c r="L59" s="96" t="n">
        <v>1506101</v>
      </c>
      <c r="M59" s="96" t="n">
        <v>1447615</v>
      </c>
      <c r="N59" s="96" t="n">
        <v>1338556</v>
      </c>
      <c r="O59" s="96" t="n">
        <v>416376</v>
      </c>
      <c r="P59" s="96" t="n">
        <v>315362</v>
      </c>
      <c r="Q59" s="96" t="n">
        <v>327239</v>
      </c>
      <c r="R59" s="96" t="n">
        <v>15884</v>
      </c>
      <c r="S59" s="96" t="n">
        <v>11399</v>
      </c>
      <c r="T59" s="96" t="n">
        <v>146954</v>
      </c>
      <c r="U59" s="96" t="n">
        <v>175946</v>
      </c>
      <c r="V59" s="96" t="n">
        <v>196341</v>
      </c>
      <c r="W59" s="96" t="n">
        <v>213239</v>
      </c>
      <c r="X59" s="96" t="n">
        <v>201566</v>
      </c>
      <c r="Y59" s="96" t="n">
        <v>281061</v>
      </c>
      <c r="Z59" s="96" t="n">
        <v>380396</v>
      </c>
      <c r="AA59" s="96" t="n">
        <v>23126358</v>
      </c>
    </row>
    <row r="60" customFormat="false" ht="11.25" hidden="false" customHeight="true" outlineLevel="0" collapsed="false">
      <c r="A60" s="101" t="s">
        <v>75</v>
      </c>
      <c r="B60" s="102"/>
      <c r="C60" s="103" t="n">
        <v>1882204</v>
      </c>
      <c r="D60" s="103" t="n">
        <v>1237250</v>
      </c>
      <c r="E60" s="103" t="n">
        <v>950838</v>
      </c>
      <c r="F60" s="103" t="n">
        <v>675742</v>
      </c>
      <c r="G60" s="103" t="n">
        <v>-790349</v>
      </c>
      <c r="H60" s="103" t="n">
        <v>441159</v>
      </c>
      <c r="I60" s="103" t="n">
        <v>449162</v>
      </c>
      <c r="J60" s="103" t="n">
        <v>416439</v>
      </c>
      <c r="K60" s="103" t="n">
        <v>456893</v>
      </c>
      <c r="L60" s="103" t="n">
        <v>520684</v>
      </c>
      <c r="M60" s="103" t="n">
        <v>80905</v>
      </c>
      <c r="N60" s="103" t="n">
        <v>44944</v>
      </c>
      <c r="O60" s="103" t="n">
        <v>-826254</v>
      </c>
      <c r="P60" s="103" t="n">
        <v>-831743</v>
      </c>
      <c r="Q60" s="103" t="n">
        <v>-985691</v>
      </c>
      <c r="R60" s="103" t="n">
        <v>6890</v>
      </c>
      <c r="S60" s="103" t="n">
        <v>2152</v>
      </c>
      <c r="T60" s="103" t="n">
        <v>146954</v>
      </c>
      <c r="U60" s="103" t="n">
        <v>188754</v>
      </c>
      <c r="V60" s="103" t="n">
        <v>219994</v>
      </c>
      <c r="W60" s="103" t="n">
        <v>234246</v>
      </c>
      <c r="X60" s="103" t="n">
        <v>232138</v>
      </c>
      <c r="Y60" s="103" t="n">
        <v>281061</v>
      </c>
      <c r="Z60" s="103" t="n">
        <v>380396</v>
      </c>
      <c r="AA60" s="104" t="n">
        <v>5414768</v>
      </c>
    </row>
    <row r="61" customFormat="false" ht="11.25" hidden="false" customHeight="true" outlineLevel="0" collapsed="false">
      <c r="A61" s="95" t="s">
        <v>76</v>
      </c>
      <c r="C61" s="96" t="n">
        <v>1888148</v>
      </c>
      <c r="D61" s="96" t="n">
        <v>1232460</v>
      </c>
      <c r="E61" s="96" t="n">
        <v>928379</v>
      </c>
      <c r="F61" s="96" t="n">
        <v>672704</v>
      </c>
      <c r="G61" s="96" t="n">
        <v>-794520</v>
      </c>
      <c r="H61" s="96" t="n">
        <v>435266</v>
      </c>
      <c r="I61" s="96" t="n">
        <v>458503</v>
      </c>
      <c r="J61" s="96" t="n">
        <v>433319</v>
      </c>
      <c r="K61" s="96" t="n">
        <v>468451</v>
      </c>
      <c r="L61" s="96" t="n">
        <v>526558</v>
      </c>
      <c r="M61" s="96" t="n">
        <v>80712</v>
      </c>
      <c r="N61" s="96" t="n">
        <v>47399</v>
      </c>
      <c r="O61" s="96" t="n">
        <v>-821810</v>
      </c>
      <c r="P61" s="96" t="n">
        <v>-831581</v>
      </c>
      <c r="Q61" s="96" t="n">
        <v>-989473</v>
      </c>
      <c r="R61" s="96" t="n">
        <v>9540</v>
      </c>
      <c r="S61" s="96" t="n">
        <v>-13244</v>
      </c>
      <c r="T61" s="96" t="n">
        <v>144748</v>
      </c>
      <c r="U61" s="96" t="n">
        <v>212624</v>
      </c>
      <c r="V61" s="96" t="n">
        <v>251782</v>
      </c>
      <c r="W61" s="96" t="n">
        <v>261025</v>
      </c>
      <c r="X61" s="96" t="n">
        <v>241569</v>
      </c>
      <c r="Y61" s="96" t="n">
        <v>299771</v>
      </c>
      <c r="Z61" s="96" t="n">
        <v>399529</v>
      </c>
      <c r="AA61" s="96" t="n">
        <v>5541859</v>
      </c>
    </row>
    <row r="62" customFormat="false" ht="11.25" hidden="false" customHeight="true" outlineLevel="0" collapsed="false">
      <c r="A62" s="95" t="s">
        <v>77</v>
      </c>
      <c r="C62" s="97" t="n">
        <v>-5944</v>
      </c>
      <c r="D62" s="97" t="n">
        <v>4790</v>
      </c>
      <c r="E62" s="97" t="n">
        <v>22459</v>
      </c>
      <c r="F62" s="97" t="n">
        <v>3038</v>
      </c>
      <c r="G62" s="97" t="n">
        <v>4171</v>
      </c>
      <c r="H62" s="97" t="n">
        <v>5893</v>
      </c>
      <c r="I62" s="97" t="n">
        <v>-9341</v>
      </c>
      <c r="J62" s="97" t="n">
        <v>-16880</v>
      </c>
      <c r="K62" s="97" t="n">
        <v>-11558</v>
      </c>
      <c r="L62" s="97" t="n">
        <v>-5874</v>
      </c>
      <c r="M62" s="97" t="n">
        <v>193</v>
      </c>
      <c r="N62" s="97" t="n">
        <v>-2455</v>
      </c>
      <c r="O62" s="97" t="n">
        <v>-4444</v>
      </c>
      <c r="P62" s="97" t="n">
        <v>-162</v>
      </c>
      <c r="Q62" s="97" t="n">
        <v>3782</v>
      </c>
      <c r="R62" s="97" t="n">
        <v>-2650</v>
      </c>
      <c r="S62" s="97" t="n">
        <v>15396</v>
      </c>
      <c r="T62" s="97" t="n">
        <v>2206</v>
      </c>
      <c r="U62" s="97" t="n">
        <v>-23870</v>
      </c>
      <c r="V62" s="97" t="n">
        <v>-31788</v>
      </c>
      <c r="W62" s="97" t="n">
        <v>-26779</v>
      </c>
      <c r="X62" s="97" t="n">
        <v>-9431</v>
      </c>
      <c r="Y62" s="97" t="n">
        <v>-18710</v>
      </c>
      <c r="Z62" s="97" t="n">
        <v>-19133</v>
      </c>
      <c r="AA62" s="97" t="n">
        <v>-127091</v>
      </c>
    </row>
    <row r="64" customFormat="false" ht="12" hidden="false" customHeight="true" outlineLevel="0" collapsed="false">
      <c r="A64" s="91" t="s">
        <v>108</v>
      </c>
    </row>
    <row r="66" customFormat="false" ht="12" hidden="false" customHeight="true" outlineLevel="0" collapsed="false">
      <c r="A66" s="92" t="s">
        <v>163</v>
      </c>
      <c r="C66" s="93" t="s">
        <v>118</v>
      </c>
      <c r="D66" s="93" t="s">
        <v>119</v>
      </c>
      <c r="E66" s="93" t="s">
        <v>120</v>
      </c>
      <c r="F66" s="93" t="s">
        <v>121</v>
      </c>
      <c r="G66" s="93" t="s">
        <v>122</v>
      </c>
      <c r="H66" s="93" t="s">
        <v>123</v>
      </c>
      <c r="I66" s="93" t="s">
        <v>124</v>
      </c>
      <c r="J66" s="93" t="s">
        <v>125</v>
      </c>
      <c r="K66" s="93" t="s">
        <v>126</v>
      </c>
      <c r="L66" s="93" t="s">
        <v>127</v>
      </c>
      <c r="M66" s="93" t="s">
        <v>128</v>
      </c>
      <c r="N66" s="93" t="s">
        <v>129</v>
      </c>
      <c r="O66" s="93" t="s">
        <v>130</v>
      </c>
      <c r="P66" s="93" t="s">
        <v>131</v>
      </c>
      <c r="Q66" s="93" t="s">
        <v>132</v>
      </c>
      <c r="R66" s="93" t="s">
        <v>133</v>
      </c>
      <c r="S66" s="93" t="s">
        <v>134</v>
      </c>
      <c r="T66" s="93" t="s">
        <v>135</v>
      </c>
      <c r="U66" s="93" t="s">
        <v>136</v>
      </c>
      <c r="V66" s="93" t="s">
        <v>137</v>
      </c>
      <c r="W66" s="93" t="s">
        <v>138</v>
      </c>
      <c r="X66" s="93" t="s">
        <v>139</v>
      </c>
      <c r="Y66" s="93" t="s">
        <v>140</v>
      </c>
      <c r="Z66" s="93" t="s">
        <v>141</v>
      </c>
      <c r="AA66" s="93" t="s">
        <v>32</v>
      </c>
    </row>
    <row r="67" customFormat="false" ht="11.25" hidden="false" customHeight="true" outlineLevel="0" collapsed="false">
      <c r="A67" s="95" t="s">
        <v>164</v>
      </c>
      <c r="C67" s="96" t="n">
        <v>30000</v>
      </c>
      <c r="D67" s="96" t="n">
        <v>20000</v>
      </c>
      <c r="E67" s="96" t="n">
        <v>20000</v>
      </c>
      <c r="F67" s="96" t="n">
        <v>20000</v>
      </c>
      <c r="G67" s="96" t="n">
        <v>20000</v>
      </c>
      <c r="H67" s="96" t="n">
        <v>20000</v>
      </c>
      <c r="I67" s="96" t="n">
        <v>20000</v>
      </c>
      <c r="J67" s="96" t="n">
        <v>20000</v>
      </c>
      <c r="K67" s="96" t="n">
        <v>20000</v>
      </c>
      <c r="L67" s="96" t="n">
        <v>20000</v>
      </c>
      <c r="M67" s="96" t="n">
        <v>5000</v>
      </c>
      <c r="N67" s="96" t="n">
        <v>5000</v>
      </c>
      <c r="O67" s="96" t="n">
        <v>5000</v>
      </c>
      <c r="P67" s="96" t="n">
        <v>5000</v>
      </c>
      <c r="Q67" s="96" t="n">
        <v>5000</v>
      </c>
      <c r="R67" s="96" t="n">
        <v>0</v>
      </c>
      <c r="S67" s="96" t="n">
        <v>0</v>
      </c>
      <c r="T67" s="96" t="n">
        <v>0</v>
      </c>
      <c r="U67" s="96" t="n">
        <v>0</v>
      </c>
      <c r="V67" s="96" t="n">
        <v>0</v>
      </c>
      <c r="W67" s="96" t="n">
        <v>0</v>
      </c>
      <c r="X67" s="96" t="n">
        <v>0</v>
      </c>
      <c r="Y67" s="96" t="n">
        <v>0</v>
      </c>
      <c r="Z67" s="96" t="n">
        <v>0</v>
      </c>
      <c r="AA67" s="96" t="n">
        <v>235000</v>
      </c>
    </row>
    <row r="68" customFormat="false" ht="11.25" hidden="false" customHeight="true" outlineLevel="0" collapsed="false">
      <c r="A68" s="95" t="s">
        <v>165</v>
      </c>
      <c r="C68" s="96" t="n">
        <v>0</v>
      </c>
      <c r="D68" s="96" t="n">
        <v>0</v>
      </c>
      <c r="E68" s="96" t="n">
        <v>0</v>
      </c>
      <c r="F68" s="96" t="n">
        <v>0</v>
      </c>
      <c r="G68" s="96" t="n">
        <v>0</v>
      </c>
      <c r="H68" s="96" t="n">
        <v>0</v>
      </c>
      <c r="I68" s="96" t="n">
        <v>0</v>
      </c>
      <c r="J68" s="96" t="n">
        <v>0</v>
      </c>
      <c r="K68" s="96" t="n">
        <v>0</v>
      </c>
      <c r="L68" s="96" t="n">
        <v>0</v>
      </c>
      <c r="M68" s="96" t="n">
        <v>0</v>
      </c>
      <c r="N68" s="96" t="n">
        <v>0</v>
      </c>
      <c r="O68" s="96" t="n">
        <v>0</v>
      </c>
      <c r="P68" s="96" t="n">
        <v>0</v>
      </c>
      <c r="Q68" s="96" t="n">
        <v>0</v>
      </c>
      <c r="R68" s="96" t="n">
        <v>0</v>
      </c>
      <c r="S68" s="96" t="n">
        <v>0</v>
      </c>
      <c r="T68" s="96" t="n">
        <v>0</v>
      </c>
      <c r="U68" s="96" t="n">
        <v>0</v>
      </c>
      <c r="V68" s="96" t="n">
        <v>0</v>
      </c>
      <c r="W68" s="96" t="n">
        <v>0</v>
      </c>
      <c r="X68" s="96" t="n">
        <v>0</v>
      </c>
      <c r="Y68" s="96" t="n">
        <v>0</v>
      </c>
      <c r="Z68" s="96" t="n">
        <v>0</v>
      </c>
      <c r="AA68" s="96" t="n">
        <v>0</v>
      </c>
    </row>
    <row r="69" customFormat="false" ht="11.25" hidden="false" customHeight="true" outlineLevel="0" collapsed="false">
      <c r="A69" s="95" t="s">
        <v>166</v>
      </c>
      <c r="C69" s="97" t="n">
        <v>30000</v>
      </c>
      <c r="D69" s="97" t="n">
        <v>20000</v>
      </c>
      <c r="E69" s="97" t="n">
        <v>20000</v>
      </c>
      <c r="F69" s="97" t="n">
        <v>20000</v>
      </c>
      <c r="G69" s="97" t="n">
        <v>20000</v>
      </c>
      <c r="H69" s="97" t="n">
        <v>20000</v>
      </c>
      <c r="I69" s="97" t="n">
        <v>20000</v>
      </c>
      <c r="J69" s="97" t="n">
        <v>20000</v>
      </c>
      <c r="K69" s="97" t="n">
        <v>20000</v>
      </c>
      <c r="L69" s="97" t="n">
        <v>20000</v>
      </c>
      <c r="M69" s="97" t="n">
        <v>5000</v>
      </c>
      <c r="N69" s="97" t="n">
        <v>5000</v>
      </c>
      <c r="O69" s="97" t="n">
        <v>5000</v>
      </c>
      <c r="P69" s="97" t="n">
        <v>5000</v>
      </c>
      <c r="Q69" s="97" t="n">
        <v>5000</v>
      </c>
      <c r="R69" s="97" t="n">
        <v>0</v>
      </c>
      <c r="S69" s="97" t="n">
        <v>0</v>
      </c>
      <c r="T69" s="97" t="n">
        <v>0</v>
      </c>
      <c r="U69" s="97" t="n">
        <v>0</v>
      </c>
      <c r="V69" s="97" t="n">
        <v>0</v>
      </c>
      <c r="W69" s="97" t="n">
        <v>0</v>
      </c>
      <c r="X69" s="97" t="n">
        <v>0</v>
      </c>
      <c r="Y69" s="97" t="n">
        <v>0</v>
      </c>
      <c r="Z69" s="97" t="n">
        <v>0</v>
      </c>
      <c r="AA69" s="97" t="n">
        <v>235000</v>
      </c>
    </row>
    <row r="71" customFormat="false" ht="12" hidden="false" customHeight="true" outlineLevel="0" collapsed="false">
      <c r="A71" s="92" t="s">
        <v>167</v>
      </c>
      <c r="C71" s="93" t="s">
        <v>118</v>
      </c>
      <c r="D71" s="93" t="s">
        <v>119</v>
      </c>
      <c r="E71" s="93" t="s">
        <v>120</v>
      </c>
      <c r="F71" s="93" t="s">
        <v>121</v>
      </c>
      <c r="G71" s="93" t="s">
        <v>122</v>
      </c>
      <c r="H71" s="93" t="s">
        <v>123</v>
      </c>
      <c r="I71" s="93" t="s">
        <v>124</v>
      </c>
      <c r="J71" s="93" t="s">
        <v>125</v>
      </c>
      <c r="K71" s="93" t="s">
        <v>126</v>
      </c>
      <c r="L71" s="93" t="s">
        <v>127</v>
      </c>
      <c r="M71" s="93" t="s">
        <v>128</v>
      </c>
      <c r="N71" s="93" t="s">
        <v>129</v>
      </c>
      <c r="O71" s="93" t="s">
        <v>130</v>
      </c>
      <c r="P71" s="93" t="s">
        <v>131</v>
      </c>
      <c r="Q71" s="93" t="s">
        <v>132</v>
      </c>
      <c r="R71" s="93" t="s">
        <v>133</v>
      </c>
      <c r="S71" s="93" t="s">
        <v>134</v>
      </c>
      <c r="T71" s="93" t="s">
        <v>135</v>
      </c>
      <c r="U71" s="93" t="s">
        <v>136</v>
      </c>
      <c r="V71" s="93" t="s">
        <v>137</v>
      </c>
      <c r="W71" s="93" t="s">
        <v>138</v>
      </c>
      <c r="X71" s="93" t="s">
        <v>139</v>
      </c>
      <c r="Y71" s="93" t="s">
        <v>140</v>
      </c>
      <c r="Z71" s="93" t="s">
        <v>141</v>
      </c>
      <c r="AA71" s="93" t="s">
        <v>32</v>
      </c>
    </row>
    <row r="72" customFormat="false" ht="11.25" hidden="false" customHeight="true" outlineLevel="0" collapsed="false">
      <c r="A72" s="95" t="s">
        <v>167</v>
      </c>
      <c r="C72" s="96" t="n">
        <v>-10000</v>
      </c>
      <c r="D72" s="96" t="n">
        <v>-10000</v>
      </c>
      <c r="E72" s="96" t="n">
        <v>-10000</v>
      </c>
      <c r="F72" s="96" t="n">
        <v>-25000</v>
      </c>
      <c r="G72" s="96" t="n">
        <v>-10000</v>
      </c>
      <c r="H72" s="96" t="n">
        <v>-10000</v>
      </c>
      <c r="I72" s="96" t="n">
        <v>10000</v>
      </c>
      <c r="J72" s="96" t="n">
        <v>10000</v>
      </c>
      <c r="K72" s="96" t="n">
        <v>10000</v>
      </c>
      <c r="L72" s="96" t="n">
        <v>10000</v>
      </c>
      <c r="M72" s="96" t="n">
        <v>15000</v>
      </c>
      <c r="N72" s="96" t="n">
        <v>15000</v>
      </c>
      <c r="O72" s="96" t="n">
        <v>15000</v>
      </c>
      <c r="P72" s="96" t="n">
        <v>15000</v>
      </c>
      <c r="Q72" s="96" t="n">
        <v>15000</v>
      </c>
      <c r="R72" s="96" t="n">
        <v>5000</v>
      </c>
      <c r="S72" s="96" t="n">
        <v>5000</v>
      </c>
      <c r="T72" s="96" t="n">
        <v>5000</v>
      </c>
      <c r="U72" s="96" t="n">
        <v>5000</v>
      </c>
      <c r="V72" s="96" t="n">
        <v>5000</v>
      </c>
      <c r="W72" s="96" t="n">
        <v>5000</v>
      </c>
      <c r="X72" s="96" t="n">
        <v>5000</v>
      </c>
      <c r="Y72" s="96" t="n">
        <v>0</v>
      </c>
      <c r="Z72" s="96" t="n">
        <v>0</v>
      </c>
      <c r="AA72" s="96" t="n">
        <v>75000</v>
      </c>
    </row>
    <row r="74" customFormat="false" ht="11.25" hidden="false" customHeight="true" outlineLevel="0" collapsed="false">
      <c r="A74" s="101" t="s">
        <v>166</v>
      </c>
      <c r="B74" s="102"/>
      <c r="C74" s="103" t="n">
        <v>20000</v>
      </c>
      <c r="D74" s="103" t="n">
        <v>10000</v>
      </c>
      <c r="E74" s="103" t="n">
        <v>10000</v>
      </c>
      <c r="F74" s="103" t="n">
        <v>-5000</v>
      </c>
      <c r="G74" s="103" t="n">
        <v>10000</v>
      </c>
      <c r="H74" s="103" t="n">
        <v>10000</v>
      </c>
      <c r="I74" s="103" t="n">
        <v>30000</v>
      </c>
      <c r="J74" s="103" t="n">
        <v>30000</v>
      </c>
      <c r="K74" s="103" t="n">
        <v>30000</v>
      </c>
      <c r="L74" s="103" t="n">
        <v>30000</v>
      </c>
      <c r="M74" s="103" t="n">
        <v>20000</v>
      </c>
      <c r="N74" s="103" t="n">
        <v>20000</v>
      </c>
      <c r="O74" s="103" t="n">
        <v>20000</v>
      </c>
      <c r="P74" s="103" t="n">
        <v>20000</v>
      </c>
      <c r="Q74" s="103" t="n">
        <v>20000</v>
      </c>
      <c r="R74" s="103" t="n">
        <v>5000</v>
      </c>
      <c r="S74" s="103" t="n">
        <v>5000</v>
      </c>
      <c r="T74" s="103" t="n">
        <v>5000</v>
      </c>
      <c r="U74" s="103" t="n">
        <v>5000</v>
      </c>
      <c r="V74" s="103" t="n">
        <v>5000</v>
      </c>
      <c r="W74" s="103" t="n">
        <v>5000</v>
      </c>
      <c r="X74" s="103" t="n">
        <v>5000</v>
      </c>
      <c r="Y74" s="103" t="n">
        <v>0</v>
      </c>
      <c r="Z74" s="103" t="n">
        <v>0</v>
      </c>
      <c r="AA74" s="104" t="n">
        <v>310000</v>
      </c>
    </row>
    <row r="76" customFormat="false" ht="12" hidden="false" customHeight="true" outlineLevel="0" collapsed="false">
      <c r="A76" s="94" t="s">
        <v>159</v>
      </c>
    </row>
    <row r="77" customFormat="false" ht="11.25" hidden="false" customHeight="true" outlineLevel="0" collapsed="false">
      <c r="A77" s="95" t="s">
        <v>164</v>
      </c>
      <c r="C77" s="96" t="n">
        <v>30000</v>
      </c>
      <c r="D77" s="96" t="n">
        <v>20000</v>
      </c>
      <c r="E77" s="96" t="n">
        <v>20000</v>
      </c>
      <c r="F77" s="96" t="n">
        <v>20000</v>
      </c>
      <c r="G77" s="96" t="n">
        <v>20000</v>
      </c>
      <c r="H77" s="96" t="n">
        <v>20000</v>
      </c>
      <c r="I77" s="96" t="n">
        <v>20000</v>
      </c>
      <c r="J77" s="96" t="n">
        <v>20000</v>
      </c>
      <c r="K77" s="96" t="n">
        <v>20000</v>
      </c>
      <c r="L77" s="96" t="n">
        <v>20000</v>
      </c>
      <c r="M77" s="96" t="n">
        <v>5000</v>
      </c>
      <c r="N77" s="96" t="n">
        <v>5000</v>
      </c>
      <c r="O77" s="96" t="n">
        <v>5000</v>
      </c>
      <c r="P77" s="96" t="n">
        <v>5000</v>
      </c>
      <c r="Q77" s="96" t="n">
        <v>5000</v>
      </c>
      <c r="R77" s="96" t="n">
        <v>0</v>
      </c>
      <c r="S77" s="96" t="n">
        <v>0</v>
      </c>
      <c r="T77" s="96" t="n">
        <v>0</v>
      </c>
      <c r="U77" s="96" t="n">
        <v>0</v>
      </c>
      <c r="V77" s="96" t="n">
        <v>0</v>
      </c>
      <c r="W77" s="96" t="n">
        <v>0</v>
      </c>
      <c r="X77" s="96" t="n">
        <v>0</v>
      </c>
      <c r="Y77" s="96" t="n">
        <v>0</v>
      </c>
      <c r="Z77" s="96" t="n">
        <v>0</v>
      </c>
      <c r="AA77" s="96" t="n">
        <v>235000</v>
      </c>
    </row>
    <row r="78" customFormat="false" ht="11.25" hidden="false" customHeight="true" outlineLevel="0" collapsed="false">
      <c r="A78" s="95" t="s">
        <v>165</v>
      </c>
      <c r="C78" s="96" t="n">
        <v>0</v>
      </c>
      <c r="D78" s="96" t="n">
        <v>0</v>
      </c>
      <c r="E78" s="96" t="n">
        <v>0</v>
      </c>
      <c r="F78" s="96" t="n">
        <v>0</v>
      </c>
      <c r="G78" s="96" t="n">
        <v>0</v>
      </c>
      <c r="H78" s="96" t="n">
        <v>0</v>
      </c>
      <c r="I78" s="96" t="n">
        <v>0</v>
      </c>
      <c r="J78" s="96" t="n">
        <v>0</v>
      </c>
      <c r="K78" s="96" t="n">
        <v>0</v>
      </c>
      <c r="L78" s="96" t="n">
        <v>0</v>
      </c>
      <c r="M78" s="96" t="n">
        <v>0</v>
      </c>
      <c r="N78" s="96" t="n">
        <v>0</v>
      </c>
      <c r="O78" s="96" t="n">
        <v>0</v>
      </c>
      <c r="P78" s="96" t="n">
        <v>0</v>
      </c>
      <c r="Q78" s="96" t="n">
        <v>0</v>
      </c>
      <c r="R78" s="96" t="n">
        <v>0</v>
      </c>
      <c r="S78" s="96" t="n">
        <v>0</v>
      </c>
      <c r="T78" s="96" t="n">
        <v>0</v>
      </c>
      <c r="U78" s="96" t="n">
        <v>0</v>
      </c>
      <c r="V78" s="96" t="n">
        <v>0</v>
      </c>
      <c r="W78" s="96" t="n">
        <v>0</v>
      </c>
      <c r="X78" s="96" t="n">
        <v>0</v>
      </c>
      <c r="Y78" s="96" t="n">
        <v>0</v>
      </c>
      <c r="Z78" s="96" t="n">
        <v>0</v>
      </c>
      <c r="AA78" s="96" t="n">
        <v>0</v>
      </c>
    </row>
    <row r="79" customFormat="false" ht="11.25" hidden="false" customHeight="true" outlineLevel="0" collapsed="false">
      <c r="A79" s="95" t="s">
        <v>167</v>
      </c>
      <c r="C79" s="96" t="n">
        <v>-10000</v>
      </c>
      <c r="D79" s="96" t="n">
        <v>-10000</v>
      </c>
      <c r="E79" s="96" t="n">
        <v>-10000</v>
      </c>
      <c r="F79" s="96" t="n">
        <v>-20000</v>
      </c>
      <c r="G79" s="96" t="n">
        <v>-5000</v>
      </c>
      <c r="H79" s="96" t="n">
        <v>-5000</v>
      </c>
      <c r="I79" s="96" t="n">
        <v>15000</v>
      </c>
      <c r="J79" s="96" t="n">
        <v>15000</v>
      </c>
      <c r="K79" s="96" t="n">
        <v>15000</v>
      </c>
      <c r="L79" s="96" t="n">
        <v>15000</v>
      </c>
      <c r="M79" s="96" t="n">
        <v>15000</v>
      </c>
      <c r="N79" s="96" t="n">
        <v>15000</v>
      </c>
      <c r="O79" s="96" t="n">
        <v>15000</v>
      </c>
      <c r="P79" s="96" t="n">
        <v>15000</v>
      </c>
      <c r="Q79" s="96" t="n">
        <v>15000</v>
      </c>
      <c r="R79" s="96" t="n">
        <v>5000</v>
      </c>
      <c r="S79" s="96" t="n">
        <v>5000</v>
      </c>
      <c r="T79" s="96" t="n">
        <v>5000</v>
      </c>
      <c r="U79" s="96" t="n">
        <v>5000</v>
      </c>
      <c r="V79" s="96" t="n">
        <v>5000</v>
      </c>
      <c r="W79" s="96" t="n">
        <v>5000</v>
      </c>
      <c r="X79" s="96" t="n">
        <v>5000</v>
      </c>
      <c r="Y79" s="96" t="n">
        <v>0</v>
      </c>
      <c r="Z79" s="96" t="n">
        <v>0</v>
      </c>
      <c r="AA79" s="96" t="n">
        <v>110000</v>
      </c>
    </row>
    <row r="80" customFormat="false" ht="11.25" hidden="false" customHeight="true" outlineLevel="0" collapsed="false">
      <c r="A80" s="95" t="s">
        <v>166</v>
      </c>
      <c r="C80" s="97" t="n">
        <v>20000</v>
      </c>
      <c r="D80" s="97" t="n">
        <v>10000</v>
      </c>
      <c r="E80" s="97" t="n">
        <v>10000</v>
      </c>
      <c r="F80" s="97" t="n">
        <v>0</v>
      </c>
      <c r="G80" s="97" t="n">
        <v>15000</v>
      </c>
      <c r="H80" s="97" t="n">
        <v>15000</v>
      </c>
      <c r="I80" s="97" t="n">
        <v>35000</v>
      </c>
      <c r="J80" s="97" t="n">
        <v>35000</v>
      </c>
      <c r="K80" s="97" t="n">
        <v>35000</v>
      </c>
      <c r="L80" s="97" t="n">
        <v>35000</v>
      </c>
      <c r="M80" s="97" t="n">
        <v>20000</v>
      </c>
      <c r="N80" s="97" t="n">
        <v>20000</v>
      </c>
      <c r="O80" s="97" t="n">
        <v>20000</v>
      </c>
      <c r="P80" s="97" t="n">
        <v>20000</v>
      </c>
      <c r="Q80" s="97" t="n">
        <v>20000</v>
      </c>
      <c r="R80" s="97" t="n">
        <v>5000</v>
      </c>
      <c r="S80" s="97" t="n">
        <v>5000</v>
      </c>
      <c r="T80" s="97" t="n">
        <v>5000</v>
      </c>
      <c r="U80" s="97" t="n">
        <v>5000</v>
      </c>
      <c r="V80" s="97" t="n">
        <v>5000</v>
      </c>
      <c r="W80" s="97" t="n">
        <v>5000</v>
      </c>
      <c r="X80" s="97" t="n">
        <v>5000</v>
      </c>
      <c r="Y80" s="97" t="n">
        <v>0</v>
      </c>
      <c r="Z80" s="97" t="n">
        <v>0</v>
      </c>
      <c r="AA80" s="97" t="n">
        <v>345000</v>
      </c>
    </row>
    <row r="82" customFormat="false" ht="12" hidden="false" customHeight="true" outlineLevel="0" collapsed="false">
      <c r="A82" s="94" t="s">
        <v>77</v>
      </c>
    </row>
    <row r="83" customFormat="false" ht="11.25" hidden="false" customHeight="true" outlineLevel="0" collapsed="false">
      <c r="A83" s="95" t="s">
        <v>164</v>
      </c>
      <c r="C83" s="96" t="n">
        <v>0</v>
      </c>
      <c r="D83" s="96" t="n">
        <v>0</v>
      </c>
      <c r="E83" s="96" t="n">
        <v>0</v>
      </c>
      <c r="F83" s="96" t="n">
        <v>0</v>
      </c>
      <c r="G83" s="96" t="n">
        <v>0</v>
      </c>
      <c r="H83" s="96" t="n">
        <v>0</v>
      </c>
      <c r="I83" s="96" t="n">
        <v>0</v>
      </c>
      <c r="J83" s="96" t="n">
        <v>0</v>
      </c>
      <c r="K83" s="96" t="n">
        <v>0</v>
      </c>
      <c r="L83" s="96" t="n">
        <v>0</v>
      </c>
      <c r="M83" s="96" t="n">
        <v>0</v>
      </c>
      <c r="N83" s="96" t="n">
        <v>0</v>
      </c>
      <c r="O83" s="96" t="n">
        <v>0</v>
      </c>
      <c r="P83" s="96" t="n">
        <v>0</v>
      </c>
      <c r="Q83" s="96" t="n">
        <v>0</v>
      </c>
      <c r="R83" s="96" t="n">
        <v>0</v>
      </c>
      <c r="S83" s="96" t="n">
        <v>0</v>
      </c>
      <c r="T83" s="96" t="n">
        <v>0</v>
      </c>
      <c r="U83" s="96" t="n">
        <v>0</v>
      </c>
      <c r="V83" s="96" t="n">
        <v>0</v>
      </c>
      <c r="W83" s="96" t="n">
        <v>0</v>
      </c>
      <c r="X83" s="96" t="n">
        <v>0</v>
      </c>
      <c r="Y83" s="96" t="n">
        <v>0</v>
      </c>
      <c r="Z83" s="96" t="n">
        <v>0</v>
      </c>
      <c r="AA83" s="96" t="n">
        <v>0</v>
      </c>
    </row>
    <row r="84" customFormat="false" ht="11.25" hidden="false" customHeight="true" outlineLevel="0" collapsed="false">
      <c r="A84" s="95" t="s">
        <v>165</v>
      </c>
      <c r="C84" s="96" t="n">
        <v>0</v>
      </c>
      <c r="D84" s="96" t="n">
        <v>0</v>
      </c>
      <c r="E84" s="96" t="n">
        <v>0</v>
      </c>
      <c r="F84" s="96" t="n">
        <v>0</v>
      </c>
      <c r="G84" s="96" t="n">
        <v>0</v>
      </c>
      <c r="H84" s="96" t="n">
        <v>0</v>
      </c>
      <c r="I84" s="96" t="n">
        <v>0</v>
      </c>
      <c r="J84" s="96" t="n">
        <v>0</v>
      </c>
      <c r="K84" s="96" t="n">
        <v>0</v>
      </c>
      <c r="L84" s="96" t="n">
        <v>0</v>
      </c>
      <c r="M84" s="96" t="n">
        <v>0</v>
      </c>
      <c r="N84" s="96" t="n">
        <v>0</v>
      </c>
      <c r="O84" s="96" t="n">
        <v>0</v>
      </c>
      <c r="P84" s="96" t="n">
        <v>0</v>
      </c>
      <c r="Q84" s="96" t="n">
        <v>0</v>
      </c>
      <c r="R84" s="96" t="n">
        <v>0</v>
      </c>
      <c r="S84" s="96" t="n">
        <v>0</v>
      </c>
      <c r="T84" s="96" t="n">
        <v>0</v>
      </c>
      <c r="U84" s="96" t="n">
        <v>0</v>
      </c>
      <c r="V84" s="96" t="n">
        <v>0</v>
      </c>
      <c r="W84" s="96" t="n">
        <v>0</v>
      </c>
      <c r="X84" s="96" t="n">
        <v>0</v>
      </c>
      <c r="Y84" s="96" t="n">
        <v>0</v>
      </c>
      <c r="Z84" s="96" t="n">
        <v>0</v>
      </c>
      <c r="AA84" s="96" t="n">
        <v>0</v>
      </c>
    </row>
    <row r="85" customFormat="false" ht="11.25" hidden="false" customHeight="true" outlineLevel="0" collapsed="false">
      <c r="A85" s="95" t="s">
        <v>167</v>
      </c>
      <c r="C85" s="96" t="n">
        <v>0</v>
      </c>
      <c r="D85" s="96" t="n">
        <v>0</v>
      </c>
      <c r="E85" s="96" t="n">
        <v>0</v>
      </c>
      <c r="F85" s="96" t="n">
        <v>-5000</v>
      </c>
      <c r="G85" s="96" t="n">
        <v>-5000</v>
      </c>
      <c r="H85" s="96" t="n">
        <v>-5000</v>
      </c>
      <c r="I85" s="96" t="n">
        <v>-5000</v>
      </c>
      <c r="J85" s="96" t="n">
        <v>-5000</v>
      </c>
      <c r="K85" s="96" t="n">
        <v>-5000</v>
      </c>
      <c r="L85" s="96" t="n">
        <v>-5000</v>
      </c>
      <c r="M85" s="96" t="n">
        <v>0</v>
      </c>
      <c r="N85" s="96" t="n">
        <v>0</v>
      </c>
      <c r="O85" s="96" t="n">
        <v>0</v>
      </c>
      <c r="P85" s="96" t="n">
        <v>0</v>
      </c>
      <c r="Q85" s="96" t="n">
        <v>0</v>
      </c>
      <c r="R85" s="96" t="n">
        <v>0</v>
      </c>
      <c r="S85" s="96" t="n">
        <v>0</v>
      </c>
      <c r="T85" s="96" t="n">
        <v>0</v>
      </c>
      <c r="U85" s="96" t="n">
        <v>0</v>
      </c>
      <c r="V85" s="96" t="n">
        <v>0</v>
      </c>
      <c r="W85" s="96" t="n">
        <v>0</v>
      </c>
      <c r="X85" s="96" t="n">
        <v>0</v>
      </c>
      <c r="Y85" s="96" t="n">
        <v>0</v>
      </c>
      <c r="Z85" s="96" t="n">
        <v>0</v>
      </c>
      <c r="AA85" s="96" t="n">
        <v>-35000</v>
      </c>
    </row>
    <row r="86" customFormat="false" ht="11.25" hidden="false" customHeight="true" outlineLevel="0" collapsed="false">
      <c r="A86" s="95" t="s">
        <v>166</v>
      </c>
      <c r="C86" s="97" t="n">
        <v>0</v>
      </c>
      <c r="D86" s="97" t="n">
        <v>0</v>
      </c>
      <c r="E86" s="97" t="n">
        <v>0</v>
      </c>
      <c r="F86" s="97" t="n">
        <v>-5000</v>
      </c>
      <c r="G86" s="97" t="n">
        <v>-5000</v>
      </c>
      <c r="H86" s="97" t="n">
        <v>-5000</v>
      </c>
      <c r="I86" s="97" t="n">
        <v>-5000</v>
      </c>
      <c r="J86" s="97" t="n">
        <v>-5000</v>
      </c>
      <c r="K86" s="97" t="n">
        <v>-5000</v>
      </c>
      <c r="L86" s="97" t="n">
        <v>-5000</v>
      </c>
      <c r="M86" s="97" t="n">
        <v>0</v>
      </c>
      <c r="N86" s="97" t="n">
        <v>0</v>
      </c>
      <c r="O86" s="97" t="n">
        <v>0</v>
      </c>
      <c r="P86" s="97" t="n">
        <v>0</v>
      </c>
      <c r="Q86" s="97" t="n">
        <v>0</v>
      </c>
      <c r="R86" s="97" t="n">
        <v>0</v>
      </c>
      <c r="S86" s="97" t="n">
        <v>0</v>
      </c>
      <c r="T86" s="97" t="n">
        <v>0</v>
      </c>
      <c r="U86" s="97" t="n">
        <v>0</v>
      </c>
      <c r="V86" s="97" t="n">
        <v>0</v>
      </c>
      <c r="W86" s="97" t="n">
        <v>0</v>
      </c>
      <c r="X86" s="97" t="n">
        <v>0</v>
      </c>
      <c r="Y86" s="97" t="n">
        <v>0</v>
      </c>
      <c r="Z86" s="97" t="n">
        <v>0</v>
      </c>
      <c r="AA86" s="97" t="n">
        <v>-35000</v>
      </c>
    </row>
    <row r="88" customFormat="false" ht="12" hidden="false" customHeight="true" outlineLevel="0" collapsed="false">
      <c r="A88" s="94" t="s">
        <v>160</v>
      </c>
    </row>
    <row r="89" customFormat="false" ht="11.25" hidden="false" customHeight="true" outlineLevel="0" collapsed="false">
      <c r="A89" s="95" t="s">
        <v>5</v>
      </c>
      <c r="C89" s="98" t="n">
        <v>2.25</v>
      </c>
      <c r="D89" s="98" t="n">
        <v>2.27</v>
      </c>
      <c r="E89" s="98" t="n">
        <v>2.27</v>
      </c>
      <c r="F89" s="98" t="n">
        <v>2.09</v>
      </c>
      <c r="G89" s="98" t="n">
        <v>2.14</v>
      </c>
      <c r="H89" s="98" t="n">
        <v>2.2</v>
      </c>
      <c r="I89" s="98" t="n">
        <v>2.24</v>
      </c>
      <c r="J89" s="98" t="n">
        <v>2.29</v>
      </c>
      <c r="K89" s="98" t="n">
        <v>2.29</v>
      </c>
      <c r="L89" s="98" t="n">
        <v>2.31</v>
      </c>
      <c r="M89" s="98" t="n">
        <v>2.79</v>
      </c>
      <c r="N89" s="98" t="n">
        <v>2.96</v>
      </c>
      <c r="O89" s="98" t="n">
        <v>3.05</v>
      </c>
      <c r="P89" s="98" t="n">
        <v>2.98</v>
      </c>
      <c r="Q89" s="98" t="n">
        <v>2.9</v>
      </c>
      <c r="R89" s="98" t="n">
        <v>2.69</v>
      </c>
      <c r="S89" s="98" t="n">
        <v>2.69</v>
      </c>
      <c r="T89" s="98" t="n">
        <v>2.73</v>
      </c>
      <c r="U89" s="98" t="n">
        <v>2.77</v>
      </c>
      <c r="V89" s="98" t="n">
        <v>2.81</v>
      </c>
      <c r="W89" s="98" t="n">
        <v>2.8</v>
      </c>
      <c r="X89" s="98" t="n">
        <v>2.83</v>
      </c>
      <c r="Y89" s="98" t="n">
        <v>3.16</v>
      </c>
      <c r="Z89" s="98" t="n">
        <v>3.3</v>
      </c>
      <c r="AA89" s="98"/>
    </row>
    <row r="90" customFormat="false" ht="11.25" hidden="false" customHeight="true" outlineLevel="0" collapsed="false">
      <c r="A90" s="95" t="s">
        <v>159</v>
      </c>
      <c r="C90" s="98" t="n">
        <v>2.19</v>
      </c>
      <c r="D90" s="98" t="n">
        <v>2.22</v>
      </c>
      <c r="E90" s="98" t="n">
        <v>2.23</v>
      </c>
      <c r="F90" s="98" t="n">
        <v>2.07</v>
      </c>
      <c r="G90" s="98" t="n">
        <v>2.13</v>
      </c>
      <c r="H90" s="98" t="n">
        <v>2.19</v>
      </c>
      <c r="I90" s="98" t="n">
        <v>2.23</v>
      </c>
      <c r="J90" s="98" t="n">
        <v>2.27</v>
      </c>
      <c r="K90" s="98" t="n">
        <v>2.28</v>
      </c>
      <c r="L90" s="98" t="n">
        <v>2.3</v>
      </c>
      <c r="M90" s="98" t="n">
        <v>2.75</v>
      </c>
      <c r="N90" s="98" t="n">
        <v>2.92</v>
      </c>
      <c r="O90" s="98" t="n">
        <v>3</v>
      </c>
      <c r="P90" s="98" t="n">
        <v>2.94</v>
      </c>
      <c r="Q90" s="98" t="n">
        <v>2.85</v>
      </c>
      <c r="R90" s="98" t="n">
        <v>2.64</v>
      </c>
      <c r="S90" s="98" t="n">
        <v>2.64</v>
      </c>
      <c r="T90" s="98" t="n">
        <v>2.68</v>
      </c>
      <c r="U90" s="98" t="n">
        <v>2.72</v>
      </c>
      <c r="V90" s="98" t="n">
        <v>2.76</v>
      </c>
      <c r="W90" s="98" t="n">
        <v>2.76</v>
      </c>
      <c r="X90" s="98" t="n">
        <v>2.79</v>
      </c>
      <c r="Y90" s="98" t="n">
        <v>3.12</v>
      </c>
      <c r="Z90" s="98" t="n">
        <v>3.27</v>
      </c>
      <c r="AA90" s="98"/>
    </row>
    <row r="91" customFormat="false" ht="11.25" hidden="false" customHeight="true" outlineLevel="0" collapsed="false">
      <c r="A91" s="95" t="s">
        <v>77</v>
      </c>
      <c r="C91" s="99" t="n">
        <v>0.0600000000000001</v>
      </c>
      <c r="D91" s="99" t="n">
        <v>0.0499999999999998</v>
      </c>
      <c r="E91" s="99" t="n">
        <v>0.04</v>
      </c>
      <c r="F91" s="99" t="n">
        <v>0.02</v>
      </c>
      <c r="G91" s="99" t="n">
        <v>0.0100000000000002</v>
      </c>
      <c r="H91" s="99" t="n">
        <v>0.0100000000000002</v>
      </c>
      <c r="I91" s="99" t="n">
        <v>0.0100000000000002</v>
      </c>
      <c r="J91" s="99" t="n">
        <v>0.02</v>
      </c>
      <c r="K91" s="99" t="n">
        <v>0.0100000000000002</v>
      </c>
      <c r="L91" s="99" t="n">
        <v>0.0100000000000002</v>
      </c>
      <c r="M91" s="99" t="n">
        <v>0.04</v>
      </c>
      <c r="N91" s="99" t="n">
        <v>0.04</v>
      </c>
      <c r="O91" s="99" t="n">
        <v>0.0499999999999998</v>
      </c>
      <c r="P91" s="99" t="n">
        <v>0.04</v>
      </c>
      <c r="Q91" s="99" t="n">
        <v>0.0499999999999998</v>
      </c>
      <c r="R91" s="99" t="n">
        <v>0.0499999999999998</v>
      </c>
      <c r="S91" s="99" t="n">
        <v>0.0499999999999998</v>
      </c>
      <c r="T91" s="99" t="n">
        <v>0.0499999999999998</v>
      </c>
      <c r="U91" s="99" t="n">
        <v>0.0499999999999998</v>
      </c>
      <c r="V91" s="99" t="n">
        <v>0.0500000000000003</v>
      </c>
      <c r="W91" s="99" t="n">
        <v>0.04</v>
      </c>
      <c r="X91" s="99" t="n">
        <v>0.04</v>
      </c>
      <c r="Y91" s="99" t="n">
        <v>0.04</v>
      </c>
      <c r="Z91" s="99" t="n">
        <v>0.0299999999999998</v>
      </c>
      <c r="AA91" s="98"/>
    </row>
    <row r="93" customFormat="false" ht="12" hidden="false" customHeight="true" outlineLevel="0" collapsed="false">
      <c r="A93" s="94" t="s">
        <v>105</v>
      </c>
    </row>
    <row r="94" customFormat="false" ht="11.25" hidden="false" customHeight="true" outlineLevel="0" collapsed="false">
      <c r="A94" s="95" t="s">
        <v>106</v>
      </c>
      <c r="C94" s="98" t="n">
        <v>4.0142</v>
      </c>
      <c r="D94" s="98" t="n">
        <v>4.2462</v>
      </c>
      <c r="E94" s="98" t="n">
        <v>4.2462</v>
      </c>
      <c r="F94" s="98" t="n">
        <v>3.6988</v>
      </c>
      <c r="G94" s="98" t="n">
        <v>3.6988</v>
      </c>
      <c r="H94" s="98" t="n">
        <v>3.6988</v>
      </c>
      <c r="I94" s="98" t="n">
        <v>3.6988</v>
      </c>
      <c r="J94" s="98" t="n">
        <v>3.6988</v>
      </c>
      <c r="K94" s="98" t="n">
        <v>3.6988</v>
      </c>
      <c r="L94" s="98" t="n">
        <v>3.6988</v>
      </c>
      <c r="M94" s="98" t="n">
        <v>4.58</v>
      </c>
      <c r="N94" s="98" t="n">
        <v>4.58</v>
      </c>
      <c r="O94" s="98" t="n">
        <v>4.58</v>
      </c>
      <c r="P94" s="98" t="n">
        <v>4.58</v>
      </c>
      <c r="Q94" s="98" t="n">
        <v>4.58</v>
      </c>
      <c r="R94" s="98" t="n">
        <v>0</v>
      </c>
      <c r="S94" s="98" t="n">
        <v>0</v>
      </c>
      <c r="T94" s="98" t="n">
        <v>0</v>
      </c>
      <c r="U94" s="98" t="n">
        <v>0</v>
      </c>
      <c r="V94" s="98" t="n">
        <v>0</v>
      </c>
      <c r="W94" s="98" t="n">
        <v>0</v>
      </c>
      <c r="X94" s="98" t="n">
        <v>0</v>
      </c>
      <c r="Y94" s="98" t="n">
        <v>0</v>
      </c>
      <c r="Z94" s="98" t="n">
        <v>0</v>
      </c>
      <c r="AA94" s="98"/>
    </row>
    <row r="95" customFormat="false" ht="11.25" hidden="false" customHeight="true" outlineLevel="0" collapsed="false">
      <c r="A95" s="95" t="s">
        <v>107</v>
      </c>
      <c r="C95" s="98" t="n">
        <v>0</v>
      </c>
      <c r="D95" s="98" t="n">
        <v>0</v>
      </c>
      <c r="E95" s="98" t="n">
        <v>0</v>
      </c>
      <c r="F95" s="98" t="n">
        <v>0</v>
      </c>
      <c r="G95" s="98" t="n">
        <v>0</v>
      </c>
      <c r="H95" s="98" t="n">
        <v>0</v>
      </c>
      <c r="I95" s="98" t="n">
        <v>0</v>
      </c>
      <c r="J95" s="98" t="n">
        <v>0</v>
      </c>
      <c r="K95" s="98" t="n">
        <v>0</v>
      </c>
      <c r="L95" s="98" t="n">
        <v>0</v>
      </c>
      <c r="M95" s="98" t="n">
        <v>0</v>
      </c>
      <c r="N95" s="98" t="n">
        <v>0</v>
      </c>
      <c r="O95" s="98" t="n">
        <v>0</v>
      </c>
      <c r="P95" s="98" t="n">
        <v>0</v>
      </c>
      <c r="Q95" s="98" t="n">
        <v>0</v>
      </c>
      <c r="R95" s="98" t="n">
        <v>0</v>
      </c>
      <c r="S95" s="98" t="n">
        <v>0</v>
      </c>
      <c r="T95" s="98" t="n">
        <v>0</v>
      </c>
      <c r="U95" s="98" t="n">
        <v>0</v>
      </c>
      <c r="V95" s="98" t="n">
        <v>0</v>
      </c>
      <c r="W95" s="98" t="n">
        <v>0</v>
      </c>
      <c r="X95" s="98" t="n">
        <v>0</v>
      </c>
      <c r="Y95" s="98" t="n">
        <v>0</v>
      </c>
      <c r="Z95" s="98" t="n">
        <v>0</v>
      </c>
      <c r="AA95" s="98"/>
    </row>
    <row r="97" customFormat="false" ht="12" hidden="false" customHeight="true" outlineLevel="0" collapsed="false">
      <c r="A97" s="94" t="s">
        <v>161</v>
      </c>
    </row>
    <row r="98" customFormat="false" ht="11.25" hidden="false" customHeight="true" outlineLevel="0" collapsed="false">
      <c r="A98" s="95" t="s">
        <v>162</v>
      </c>
      <c r="C98" s="96" t="n">
        <v>-1468431</v>
      </c>
      <c r="D98" s="96" t="n">
        <v>-954400</v>
      </c>
      <c r="E98" s="96" t="n">
        <v>-795375</v>
      </c>
      <c r="F98" s="96" t="n">
        <v>-1026556</v>
      </c>
      <c r="G98" s="96" t="n">
        <v>-1467336</v>
      </c>
      <c r="H98" s="96" t="n">
        <v>-1398971</v>
      </c>
      <c r="I98" s="96" t="n">
        <v>-2065949</v>
      </c>
      <c r="J98" s="96" t="n">
        <v>-2015416</v>
      </c>
      <c r="K98" s="96" t="n">
        <v>-1945849</v>
      </c>
      <c r="L98" s="96" t="n">
        <v>-1987761</v>
      </c>
      <c r="M98" s="96" t="n">
        <v>-1256315</v>
      </c>
      <c r="N98" s="96" t="n">
        <v>-1178193</v>
      </c>
      <c r="O98" s="96" t="n">
        <v>-1119498</v>
      </c>
      <c r="P98" s="96" t="n">
        <v>-1043338</v>
      </c>
      <c r="Q98" s="96" t="n">
        <v>-1197078</v>
      </c>
      <c r="R98" s="96" t="n">
        <v>7085</v>
      </c>
      <c r="S98" s="96" t="n">
        <v>7284</v>
      </c>
      <c r="T98" s="96" t="n">
        <v>12622</v>
      </c>
      <c r="U98" s="96" t="n">
        <v>18739</v>
      </c>
      <c r="V98" s="96" t="n">
        <v>24366</v>
      </c>
      <c r="W98" s="96" t="n">
        <v>22065</v>
      </c>
      <c r="X98" s="96" t="n">
        <v>26917</v>
      </c>
      <c r="Y98" s="96" t="n">
        <v>0</v>
      </c>
      <c r="Z98" s="96" t="n">
        <v>0</v>
      </c>
      <c r="AA98" s="96" t="n">
        <v>-20801388</v>
      </c>
    </row>
    <row r="99" customFormat="false" ht="11.25" hidden="false" customHeight="true" outlineLevel="0" collapsed="false">
      <c r="A99" s="95" t="s">
        <v>168</v>
      </c>
      <c r="C99" s="96" t="n">
        <v>0</v>
      </c>
      <c r="D99" s="96" t="n">
        <v>0</v>
      </c>
      <c r="E99" s="96" t="n">
        <v>0</v>
      </c>
      <c r="F99" s="96" t="n">
        <v>0</v>
      </c>
      <c r="G99" s="96" t="n">
        <v>0</v>
      </c>
      <c r="H99" s="96" t="n">
        <v>0</v>
      </c>
      <c r="I99" s="96" t="n">
        <v>0</v>
      </c>
      <c r="J99" s="96" t="n">
        <v>0</v>
      </c>
      <c r="K99" s="96" t="n">
        <v>0</v>
      </c>
      <c r="L99" s="96" t="n">
        <v>0</v>
      </c>
      <c r="M99" s="96" t="n">
        <v>0</v>
      </c>
      <c r="N99" s="96" t="n">
        <v>0</v>
      </c>
      <c r="O99" s="96" t="n">
        <v>0</v>
      </c>
      <c r="P99" s="96" t="n">
        <v>0</v>
      </c>
      <c r="Q99" s="96" t="n">
        <v>0</v>
      </c>
      <c r="R99" s="96" t="n">
        <v>0</v>
      </c>
      <c r="S99" s="96" t="n">
        <v>0</v>
      </c>
      <c r="T99" s="96" t="n">
        <v>0</v>
      </c>
      <c r="U99" s="96" t="n">
        <v>0</v>
      </c>
      <c r="V99" s="96" t="n">
        <v>0</v>
      </c>
      <c r="W99" s="96" t="n">
        <v>0</v>
      </c>
      <c r="X99" s="96" t="n">
        <v>0</v>
      </c>
      <c r="Y99" s="96" t="n">
        <v>0</v>
      </c>
      <c r="Z99" s="96" t="n">
        <v>0</v>
      </c>
      <c r="AA99" s="96" t="n">
        <v>0</v>
      </c>
    </row>
    <row r="100" customFormat="false" ht="11.25" hidden="false" customHeight="true" outlineLevel="0" collapsed="false">
      <c r="A100" s="101" t="s">
        <v>75</v>
      </c>
      <c r="B100" s="102"/>
      <c r="C100" s="103" t="n">
        <v>-1468431</v>
      </c>
      <c r="D100" s="103" t="n">
        <v>-954400</v>
      </c>
      <c r="E100" s="103" t="n">
        <v>-795375</v>
      </c>
      <c r="F100" s="103" t="n">
        <v>-1026556</v>
      </c>
      <c r="G100" s="103" t="n">
        <v>-1467336</v>
      </c>
      <c r="H100" s="103" t="n">
        <v>-1398971</v>
      </c>
      <c r="I100" s="103" t="n">
        <v>-2065949</v>
      </c>
      <c r="J100" s="103" t="n">
        <v>-2015416</v>
      </c>
      <c r="K100" s="103" t="n">
        <v>-1945849</v>
      </c>
      <c r="L100" s="103" t="n">
        <v>-1987761</v>
      </c>
      <c r="M100" s="103" t="n">
        <v>-1256315</v>
      </c>
      <c r="N100" s="103" t="n">
        <v>-1178193</v>
      </c>
      <c r="O100" s="103" t="n">
        <v>-1119498</v>
      </c>
      <c r="P100" s="103" t="n">
        <v>-1043338</v>
      </c>
      <c r="Q100" s="103" t="n">
        <v>-1197078</v>
      </c>
      <c r="R100" s="103" t="n">
        <v>7085</v>
      </c>
      <c r="S100" s="103" t="n">
        <v>7284</v>
      </c>
      <c r="T100" s="103" t="n">
        <v>12622</v>
      </c>
      <c r="U100" s="103" t="n">
        <v>18739</v>
      </c>
      <c r="V100" s="103" t="n">
        <v>24366</v>
      </c>
      <c r="W100" s="103" t="n">
        <v>22065</v>
      </c>
      <c r="X100" s="103" t="n">
        <v>26917</v>
      </c>
      <c r="Y100" s="103" t="n">
        <v>0</v>
      </c>
      <c r="Z100" s="103" t="n">
        <v>0</v>
      </c>
      <c r="AA100" s="104" t="n">
        <v>-20801388</v>
      </c>
    </row>
    <row r="101" customFormat="false" ht="11.25" hidden="false" customHeight="true" outlineLevel="0" collapsed="false">
      <c r="A101" s="95" t="s">
        <v>76</v>
      </c>
      <c r="C101" s="96" t="n">
        <v>-1505447</v>
      </c>
      <c r="D101" s="96" t="n">
        <v>-968253</v>
      </c>
      <c r="E101" s="96" t="n">
        <v>-807623</v>
      </c>
      <c r="F101" s="96" t="n">
        <v>-1042809</v>
      </c>
      <c r="G101" s="96" t="n">
        <v>-1481046</v>
      </c>
      <c r="H101" s="96" t="n">
        <v>-1403316</v>
      </c>
      <c r="I101" s="96" t="n">
        <v>-2070383</v>
      </c>
      <c r="J101" s="96" t="n">
        <v>-2022892</v>
      </c>
      <c r="K101" s="96" t="n">
        <v>-1942762</v>
      </c>
      <c r="L101" s="96" t="n">
        <v>-1981544</v>
      </c>
      <c r="M101" s="96" t="n">
        <v>-1279661</v>
      </c>
      <c r="N101" s="96" t="n">
        <v>-1201938</v>
      </c>
      <c r="O101" s="96" t="n">
        <v>-1149084</v>
      </c>
      <c r="P101" s="96" t="n">
        <v>-1064575</v>
      </c>
      <c r="Q101" s="96" t="n">
        <v>-1226363</v>
      </c>
      <c r="R101" s="96" t="n">
        <v>0</v>
      </c>
      <c r="S101" s="96" t="n">
        <v>0</v>
      </c>
      <c r="T101" s="96" t="n">
        <v>5609</v>
      </c>
      <c r="U101" s="96" t="n">
        <v>11530</v>
      </c>
      <c r="V101" s="96" t="n">
        <v>17198</v>
      </c>
      <c r="W101" s="96" t="n">
        <v>16546</v>
      </c>
      <c r="X101" s="96" t="n">
        <v>21247</v>
      </c>
      <c r="Y101" s="96" t="n">
        <v>0</v>
      </c>
      <c r="Z101" s="96" t="n">
        <v>0</v>
      </c>
      <c r="AA101" s="96" t="n">
        <v>-21075566</v>
      </c>
    </row>
    <row r="102" customFormat="false" ht="11.25" hidden="false" customHeight="true" outlineLevel="0" collapsed="false">
      <c r="A102" s="95" t="s">
        <v>77</v>
      </c>
      <c r="C102" s="97" t="n">
        <v>37016</v>
      </c>
      <c r="D102" s="97" t="n">
        <v>13853</v>
      </c>
      <c r="E102" s="97" t="n">
        <v>12248</v>
      </c>
      <c r="F102" s="97" t="n">
        <v>16253</v>
      </c>
      <c r="G102" s="97" t="n">
        <v>13710</v>
      </c>
      <c r="H102" s="97" t="n">
        <v>4345</v>
      </c>
      <c r="I102" s="97" t="n">
        <v>4434</v>
      </c>
      <c r="J102" s="97" t="n">
        <v>7476</v>
      </c>
      <c r="K102" s="97" t="n">
        <v>-3087</v>
      </c>
      <c r="L102" s="97" t="n">
        <v>-6217</v>
      </c>
      <c r="M102" s="97" t="n">
        <v>23346</v>
      </c>
      <c r="N102" s="97" t="n">
        <v>23745</v>
      </c>
      <c r="O102" s="97" t="n">
        <v>29586</v>
      </c>
      <c r="P102" s="97" t="n">
        <v>21237</v>
      </c>
      <c r="Q102" s="97" t="n">
        <v>29285</v>
      </c>
      <c r="R102" s="97" t="n">
        <v>7085</v>
      </c>
      <c r="S102" s="97" t="n">
        <v>7284</v>
      </c>
      <c r="T102" s="97" t="n">
        <v>7013</v>
      </c>
      <c r="U102" s="97" t="n">
        <v>7209</v>
      </c>
      <c r="V102" s="97" t="n">
        <v>7168</v>
      </c>
      <c r="W102" s="97" t="n">
        <v>5519</v>
      </c>
      <c r="X102" s="97" t="n">
        <v>5670</v>
      </c>
      <c r="Y102" s="97" t="n">
        <v>0</v>
      </c>
      <c r="Z102" s="97" t="n">
        <v>0</v>
      </c>
      <c r="AA102" s="97" t="n">
        <v>274178</v>
      </c>
    </row>
    <row r="104" customFormat="false" ht="12" hidden="false" customHeight="true" outlineLevel="0" collapsed="false">
      <c r="A104" s="91" t="s">
        <v>110</v>
      </c>
    </row>
    <row r="106" customFormat="false" ht="12" hidden="false" customHeight="true" outlineLevel="0" collapsed="false">
      <c r="A106" s="92" t="s">
        <v>163</v>
      </c>
      <c r="C106" s="93" t="s">
        <v>118</v>
      </c>
      <c r="D106" s="93" t="s">
        <v>119</v>
      </c>
      <c r="E106" s="93" t="s">
        <v>120</v>
      </c>
      <c r="F106" s="93" t="s">
        <v>121</v>
      </c>
      <c r="G106" s="93" t="s">
        <v>122</v>
      </c>
      <c r="H106" s="93" t="s">
        <v>123</v>
      </c>
      <c r="I106" s="93" t="s">
        <v>124</v>
      </c>
      <c r="J106" s="93" t="s">
        <v>125</v>
      </c>
      <c r="K106" s="93" t="s">
        <v>126</v>
      </c>
      <c r="L106" s="93" t="s">
        <v>127</v>
      </c>
      <c r="M106" s="93" t="s">
        <v>128</v>
      </c>
      <c r="N106" s="93" t="s">
        <v>129</v>
      </c>
      <c r="O106" s="93" t="s">
        <v>130</v>
      </c>
      <c r="P106" s="93" t="s">
        <v>131</v>
      </c>
      <c r="Q106" s="93" t="s">
        <v>132</v>
      </c>
      <c r="R106" s="93" t="s">
        <v>133</v>
      </c>
      <c r="S106" s="93" t="s">
        <v>134</v>
      </c>
      <c r="T106" s="93" t="s">
        <v>135</v>
      </c>
      <c r="U106" s="93" t="s">
        <v>136</v>
      </c>
      <c r="V106" s="93" t="s">
        <v>137</v>
      </c>
      <c r="W106" s="93" t="s">
        <v>138</v>
      </c>
      <c r="X106" s="93" t="s">
        <v>139</v>
      </c>
      <c r="Y106" s="93" t="s">
        <v>140</v>
      </c>
      <c r="Z106" s="93" t="s">
        <v>141</v>
      </c>
      <c r="AA106" s="93" t="s">
        <v>32</v>
      </c>
    </row>
    <row r="107" customFormat="false" ht="11.25" hidden="false" customHeight="true" outlineLevel="0" collapsed="false">
      <c r="A107" s="95" t="s">
        <v>164</v>
      </c>
      <c r="C107" s="96" t="n">
        <v>20000</v>
      </c>
      <c r="D107" s="96" t="n">
        <v>20000</v>
      </c>
      <c r="E107" s="96" t="n">
        <v>10000</v>
      </c>
      <c r="F107" s="96" t="n">
        <v>10000</v>
      </c>
      <c r="G107" s="96" t="n">
        <v>10000</v>
      </c>
      <c r="H107" s="96" t="n">
        <v>15000</v>
      </c>
      <c r="I107" s="96" t="n">
        <v>25000</v>
      </c>
      <c r="J107" s="96" t="n">
        <v>30000</v>
      </c>
      <c r="K107" s="96" t="n">
        <v>30000</v>
      </c>
      <c r="L107" s="96" t="n">
        <v>30000</v>
      </c>
      <c r="M107" s="96" t="n">
        <v>15000</v>
      </c>
      <c r="N107" s="96" t="n">
        <v>15000</v>
      </c>
      <c r="O107" s="96" t="n">
        <v>15000</v>
      </c>
      <c r="P107" s="96" t="n">
        <v>15000</v>
      </c>
      <c r="Q107" s="96" t="n">
        <v>15000</v>
      </c>
      <c r="R107" s="96" t="n">
        <v>0</v>
      </c>
      <c r="S107" s="96" t="n">
        <v>0</v>
      </c>
      <c r="T107" s="96" t="n">
        <v>0</v>
      </c>
      <c r="U107" s="96" t="n">
        <v>0</v>
      </c>
      <c r="V107" s="96" t="n">
        <v>0</v>
      </c>
      <c r="W107" s="96" t="n">
        <v>0</v>
      </c>
      <c r="X107" s="96" t="n">
        <v>0</v>
      </c>
      <c r="Y107" s="96" t="n">
        <v>0</v>
      </c>
      <c r="Z107" s="96" t="n">
        <v>0</v>
      </c>
      <c r="AA107" s="96" t="n">
        <v>275000</v>
      </c>
    </row>
    <row r="108" customFormat="false" ht="11.25" hidden="false" customHeight="true" outlineLevel="0" collapsed="false">
      <c r="A108" s="95" t="s">
        <v>165</v>
      </c>
      <c r="C108" s="96" t="n">
        <v>-27967.7097</v>
      </c>
      <c r="D108" s="96" t="n">
        <v>-14035.7143</v>
      </c>
      <c r="E108" s="96" t="n">
        <v>-451.6129</v>
      </c>
      <c r="F108" s="96" t="n">
        <v>-366.6667</v>
      </c>
      <c r="G108" s="96" t="n">
        <v>-2322.5806</v>
      </c>
      <c r="H108" s="96" t="n">
        <v>-8366.6333</v>
      </c>
      <c r="I108" s="96" t="n">
        <v>-45451.6129</v>
      </c>
      <c r="J108" s="96" t="n">
        <v>-65419.3548</v>
      </c>
      <c r="K108" s="96" t="n">
        <v>-48066.6667</v>
      </c>
      <c r="L108" s="96" t="n">
        <v>-31096.7742</v>
      </c>
      <c r="M108" s="96" t="n">
        <v>-17366.6333</v>
      </c>
      <c r="N108" s="96" t="n">
        <v>-21419.3226</v>
      </c>
      <c r="O108" s="96" t="n">
        <v>-24483.871</v>
      </c>
      <c r="P108" s="96" t="n">
        <v>-19714.25</v>
      </c>
      <c r="Q108" s="96" t="n">
        <v>-12290.3548</v>
      </c>
      <c r="R108" s="96" t="n">
        <v>-11966.6667</v>
      </c>
      <c r="S108" s="96" t="n">
        <v>-6741.9032</v>
      </c>
      <c r="T108" s="96" t="n">
        <v>-9466.6667</v>
      </c>
      <c r="U108" s="96" t="n">
        <v>-42709.7097</v>
      </c>
      <c r="V108" s="96" t="n">
        <v>-52806.4516</v>
      </c>
      <c r="W108" s="96" t="n">
        <v>-42366.6667</v>
      </c>
      <c r="X108" s="96" t="n">
        <v>-22064.5161</v>
      </c>
      <c r="Y108" s="96" t="n">
        <v>-17666.6667</v>
      </c>
      <c r="Z108" s="96" t="n">
        <v>-23967.7419</v>
      </c>
      <c r="AA108" s="96" t="n">
        <v>-568576.7471</v>
      </c>
    </row>
    <row r="109" customFormat="false" ht="11.25" hidden="false" customHeight="true" outlineLevel="0" collapsed="false">
      <c r="A109" s="95" t="s">
        <v>166</v>
      </c>
      <c r="C109" s="97" t="n">
        <v>-7967.7097</v>
      </c>
      <c r="D109" s="97" t="n">
        <v>5964.2857</v>
      </c>
      <c r="E109" s="97" t="n">
        <v>9548.3871</v>
      </c>
      <c r="F109" s="97" t="n">
        <v>9633.3333</v>
      </c>
      <c r="G109" s="97" t="n">
        <v>7677.4194</v>
      </c>
      <c r="H109" s="97" t="n">
        <v>6633.3667</v>
      </c>
      <c r="I109" s="97" t="n">
        <v>-20451.6129</v>
      </c>
      <c r="J109" s="97" t="n">
        <v>-35419.3548</v>
      </c>
      <c r="K109" s="97" t="n">
        <v>-18066.6667</v>
      </c>
      <c r="L109" s="97" t="n">
        <v>-1096.7742</v>
      </c>
      <c r="M109" s="97" t="n">
        <v>-2366.6333</v>
      </c>
      <c r="N109" s="97" t="n">
        <v>-6419.3226</v>
      </c>
      <c r="O109" s="97" t="n">
        <v>-9483.871</v>
      </c>
      <c r="P109" s="97" t="n">
        <v>-4714.25</v>
      </c>
      <c r="Q109" s="97" t="n">
        <v>2709.6452</v>
      </c>
      <c r="R109" s="97" t="n">
        <v>-11966.6667</v>
      </c>
      <c r="S109" s="97" t="n">
        <v>-6741.9032</v>
      </c>
      <c r="T109" s="97" t="n">
        <v>-9466.6667</v>
      </c>
      <c r="U109" s="97" t="n">
        <v>-42709.7097</v>
      </c>
      <c r="V109" s="97" t="n">
        <v>-52806.4516</v>
      </c>
      <c r="W109" s="97" t="n">
        <v>-42366.6667</v>
      </c>
      <c r="X109" s="97" t="n">
        <v>-22064.5161</v>
      </c>
      <c r="Y109" s="97" t="n">
        <v>-17666.6667</v>
      </c>
      <c r="Z109" s="97" t="n">
        <v>-23967.7419</v>
      </c>
      <c r="AA109" s="97" t="n">
        <v>-293576.7471</v>
      </c>
    </row>
    <row r="111" customFormat="false" ht="12" hidden="false" customHeight="true" outlineLevel="0" collapsed="false">
      <c r="A111" s="92" t="s">
        <v>167</v>
      </c>
      <c r="C111" s="93" t="s">
        <v>118</v>
      </c>
      <c r="D111" s="93" t="s">
        <v>119</v>
      </c>
      <c r="E111" s="93" t="s">
        <v>120</v>
      </c>
      <c r="F111" s="93" t="s">
        <v>121</v>
      </c>
      <c r="G111" s="93" t="s">
        <v>122</v>
      </c>
      <c r="H111" s="93" t="s">
        <v>123</v>
      </c>
      <c r="I111" s="93" t="s">
        <v>124</v>
      </c>
      <c r="J111" s="93" t="s">
        <v>125</v>
      </c>
      <c r="K111" s="93" t="s">
        <v>126</v>
      </c>
      <c r="L111" s="93" t="s">
        <v>127</v>
      </c>
      <c r="M111" s="93" t="s">
        <v>128</v>
      </c>
      <c r="N111" s="93" t="s">
        <v>129</v>
      </c>
      <c r="O111" s="93" t="s">
        <v>130</v>
      </c>
      <c r="P111" s="93" t="s">
        <v>131</v>
      </c>
      <c r="Q111" s="93" t="s">
        <v>132</v>
      </c>
      <c r="R111" s="93" t="s">
        <v>133</v>
      </c>
      <c r="S111" s="93" t="s">
        <v>134</v>
      </c>
      <c r="T111" s="93" t="s">
        <v>135</v>
      </c>
      <c r="U111" s="93" t="s">
        <v>136</v>
      </c>
      <c r="V111" s="93" t="s">
        <v>137</v>
      </c>
      <c r="W111" s="93" t="s">
        <v>138</v>
      </c>
      <c r="X111" s="93" t="s">
        <v>139</v>
      </c>
      <c r="Y111" s="93" t="s">
        <v>140</v>
      </c>
      <c r="Z111" s="93" t="s">
        <v>141</v>
      </c>
      <c r="AA111" s="93" t="s">
        <v>32</v>
      </c>
    </row>
    <row r="112" customFormat="false" ht="11.25" hidden="false" customHeight="true" outlineLevel="0" collapsed="false">
      <c r="A112" s="95" t="s">
        <v>167</v>
      </c>
      <c r="C112" s="96" t="n">
        <v>0</v>
      </c>
      <c r="D112" s="96" t="n">
        <v>0</v>
      </c>
      <c r="E112" s="96" t="n">
        <v>-25000</v>
      </c>
      <c r="F112" s="96" t="n">
        <v>-15000</v>
      </c>
      <c r="G112" s="96" t="n">
        <v>-15000</v>
      </c>
      <c r="H112" s="96" t="n">
        <v>0</v>
      </c>
      <c r="I112" s="96" t="n">
        <v>-5000</v>
      </c>
      <c r="J112" s="96" t="n">
        <v>-5000</v>
      </c>
      <c r="K112" s="96" t="n">
        <v>-5000</v>
      </c>
      <c r="L112" s="96" t="n">
        <v>-5000</v>
      </c>
      <c r="M112" s="96" t="n">
        <v>-10000</v>
      </c>
      <c r="N112" s="96" t="n">
        <v>-10000</v>
      </c>
      <c r="O112" s="96" t="n">
        <v>-10000</v>
      </c>
      <c r="P112" s="96" t="n">
        <v>-15000</v>
      </c>
      <c r="Q112" s="96" t="n">
        <v>-15000</v>
      </c>
      <c r="R112" s="96" t="n">
        <v>5000</v>
      </c>
      <c r="S112" s="96" t="n">
        <v>5000</v>
      </c>
      <c r="T112" s="96" t="n">
        <v>5000</v>
      </c>
      <c r="U112" s="96" t="n">
        <v>5000</v>
      </c>
      <c r="V112" s="96" t="n">
        <v>5000</v>
      </c>
      <c r="W112" s="96" t="n">
        <v>5000</v>
      </c>
      <c r="X112" s="96" t="n">
        <v>5000</v>
      </c>
      <c r="Y112" s="96" t="n">
        <v>0</v>
      </c>
      <c r="Z112" s="96" t="n">
        <v>0</v>
      </c>
      <c r="AA112" s="96" t="n">
        <v>-100000</v>
      </c>
    </row>
    <row r="114" customFormat="false" ht="11.25" hidden="false" customHeight="true" outlineLevel="0" collapsed="false">
      <c r="A114" s="101" t="s">
        <v>166</v>
      </c>
      <c r="B114" s="102"/>
      <c r="C114" s="103" t="n">
        <v>-7967.7097</v>
      </c>
      <c r="D114" s="103" t="n">
        <v>5964.2857</v>
      </c>
      <c r="E114" s="103" t="n">
        <v>-15451.6129</v>
      </c>
      <c r="F114" s="103" t="n">
        <v>-5366.6667</v>
      </c>
      <c r="G114" s="103" t="n">
        <v>-7322.5806</v>
      </c>
      <c r="H114" s="103" t="n">
        <v>6633.3667</v>
      </c>
      <c r="I114" s="103" t="n">
        <v>-25451.6129</v>
      </c>
      <c r="J114" s="103" t="n">
        <v>-40419.3548</v>
      </c>
      <c r="K114" s="103" t="n">
        <v>-23066.6667</v>
      </c>
      <c r="L114" s="103" t="n">
        <v>-6096.7742</v>
      </c>
      <c r="M114" s="103" t="n">
        <v>-12366.6333</v>
      </c>
      <c r="N114" s="103" t="n">
        <v>-16419.3226</v>
      </c>
      <c r="O114" s="103" t="n">
        <v>-19483.871</v>
      </c>
      <c r="P114" s="103" t="n">
        <v>-19714.25</v>
      </c>
      <c r="Q114" s="103" t="n">
        <v>-12290.3548</v>
      </c>
      <c r="R114" s="103" t="n">
        <v>-6966.6667</v>
      </c>
      <c r="S114" s="103" t="n">
        <v>-1741.9032</v>
      </c>
      <c r="T114" s="103" t="n">
        <v>-4466.6667</v>
      </c>
      <c r="U114" s="103" t="n">
        <v>-37709.7097</v>
      </c>
      <c r="V114" s="103" t="n">
        <v>-47806.4516</v>
      </c>
      <c r="W114" s="103" t="n">
        <v>-37366.6667</v>
      </c>
      <c r="X114" s="103" t="n">
        <v>-17064.5161</v>
      </c>
      <c r="Y114" s="103" t="n">
        <v>-17666.6667</v>
      </c>
      <c r="Z114" s="103" t="n">
        <v>-23967.7419</v>
      </c>
      <c r="AA114" s="104" t="n">
        <v>-393576.7471</v>
      </c>
    </row>
    <row r="116" customFormat="false" ht="12" hidden="false" customHeight="true" outlineLevel="0" collapsed="false">
      <c r="A116" s="94" t="s">
        <v>159</v>
      </c>
    </row>
    <row r="117" customFormat="false" ht="11.25" hidden="false" customHeight="true" outlineLevel="0" collapsed="false">
      <c r="A117" s="95" t="s">
        <v>164</v>
      </c>
      <c r="C117" s="96" t="n">
        <v>20000</v>
      </c>
      <c r="D117" s="96" t="n">
        <v>20000</v>
      </c>
      <c r="E117" s="96" t="n">
        <v>10000</v>
      </c>
      <c r="F117" s="96" t="n">
        <v>10000</v>
      </c>
      <c r="G117" s="96" t="n">
        <v>10000</v>
      </c>
      <c r="H117" s="96" t="n">
        <v>15000</v>
      </c>
      <c r="I117" s="96" t="n">
        <v>25000</v>
      </c>
      <c r="J117" s="96" t="n">
        <v>30000</v>
      </c>
      <c r="K117" s="96" t="n">
        <v>30000</v>
      </c>
      <c r="L117" s="96" t="n">
        <v>30000</v>
      </c>
      <c r="M117" s="96" t="n">
        <v>15000</v>
      </c>
      <c r="N117" s="96" t="n">
        <v>15000</v>
      </c>
      <c r="O117" s="96" t="n">
        <v>15000</v>
      </c>
      <c r="P117" s="96" t="n">
        <v>15000</v>
      </c>
      <c r="Q117" s="96" t="n">
        <v>15000</v>
      </c>
      <c r="R117" s="96" t="n">
        <v>0</v>
      </c>
      <c r="S117" s="96" t="n">
        <v>0</v>
      </c>
      <c r="T117" s="96" t="n">
        <v>0</v>
      </c>
      <c r="U117" s="96" t="n">
        <v>0</v>
      </c>
      <c r="V117" s="96" t="n">
        <v>0</v>
      </c>
      <c r="W117" s="96" t="n">
        <v>0</v>
      </c>
      <c r="X117" s="96" t="n">
        <v>0</v>
      </c>
      <c r="Y117" s="96" t="n">
        <v>0</v>
      </c>
      <c r="Z117" s="96" t="n">
        <v>0</v>
      </c>
      <c r="AA117" s="96" t="n">
        <v>275000</v>
      </c>
    </row>
    <row r="118" customFormat="false" ht="11.25" hidden="false" customHeight="true" outlineLevel="0" collapsed="false">
      <c r="A118" s="95" t="s">
        <v>165</v>
      </c>
      <c r="C118" s="96" t="n">
        <v>-30999.9677</v>
      </c>
      <c r="D118" s="96" t="n">
        <v>-14428.5714</v>
      </c>
      <c r="E118" s="96" t="n">
        <v>-516.129</v>
      </c>
      <c r="F118" s="96" t="n">
        <v>-266.6667</v>
      </c>
      <c r="G118" s="96" t="n">
        <v>-1161.2903</v>
      </c>
      <c r="H118" s="96" t="n">
        <v>-7733.3</v>
      </c>
      <c r="I118" s="96" t="n">
        <v>-46225.8065</v>
      </c>
      <c r="J118" s="96" t="n">
        <v>-65838.7097</v>
      </c>
      <c r="K118" s="96" t="n">
        <v>-48766.6667</v>
      </c>
      <c r="L118" s="96" t="n">
        <v>-30935.4839</v>
      </c>
      <c r="M118" s="96" t="n">
        <v>-17366.6333</v>
      </c>
      <c r="N118" s="96" t="n">
        <v>-21483.8387</v>
      </c>
      <c r="O118" s="96" t="n">
        <v>-26129.0323</v>
      </c>
      <c r="P118" s="96" t="n">
        <v>-21214.25</v>
      </c>
      <c r="Q118" s="96" t="n">
        <v>-13129.0645</v>
      </c>
      <c r="R118" s="96" t="n">
        <v>-12900</v>
      </c>
      <c r="S118" s="96" t="n">
        <v>-7322.5484</v>
      </c>
      <c r="T118" s="96" t="n">
        <v>-10233.3333</v>
      </c>
      <c r="U118" s="96" t="n">
        <v>-44322.6129</v>
      </c>
      <c r="V118" s="96" t="n">
        <v>-54290.3226</v>
      </c>
      <c r="W118" s="96" t="n">
        <v>-43933.3333</v>
      </c>
      <c r="X118" s="96" t="n">
        <v>-23032.2581</v>
      </c>
      <c r="Y118" s="96" t="n">
        <v>-18466.6667</v>
      </c>
      <c r="Z118" s="96" t="n">
        <v>-24903.2258</v>
      </c>
      <c r="AA118" s="96" t="n">
        <v>-585599.7118</v>
      </c>
    </row>
    <row r="119" customFormat="false" ht="11.25" hidden="false" customHeight="true" outlineLevel="0" collapsed="false">
      <c r="A119" s="95" t="s">
        <v>167</v>
      </c>
      <c r="C119" s="96" t="n">
        <v>0</v>
      </c>
      <c r="D119" s="96" t="n">
        <v>0</v>
      </c>
      <c r="E119" s="96" t="n">
        <v>-25000</v>
      </c>
      <c r="F119" s="96" t="n">
        <v>-15000</v>
      </c>
      <c r="G119" s="96" t="n">
        <v>-15000</v>
      </c>
      <c r="H119" s="96" t="n">
        <v>0</v>
      </c>
      <c r="I119" s="96" t="n">
        <v>-5000</v>
      </c>
      <c r="J119" s="96" t="n">
        <v>-5000</v>
      </c>
      <c r="K119" s="96" t="n">
        <v>-5000</v>
      </c>
      <c r="L119" s="96" t="n">
        <v>-5000</v>
      </c>
      <c r="M119" s="96" t="n">
        <v>-10000</v>
      </c>
      <c r="N119" s="96" t="n">
        <v>-10000</v>
      </c>
      <c r="O119" s="96" t="n">
        <v>-10000</v>
      </c>
      <c r="P119" s="96" t="n">
        <v>-15000</v>
      </c>
      <c r="Q119" s="96" t="n">
        <v>-15000</v>
      </c>
      <c r="R119" s="96" t="n">
        <v>5000</v>
      </c>
      <c r="S119" s="96" t="n">
        <v>5000</v>
      </c>
      <c r="T119" s="96" t="n">
        <v>5000</v>
      </c>
      <c r="U119" s="96" t="n">
        <v>5000</v>
      </c>
      <c r="V119" s="96" t="n">
        <v>5000</v>
      </c>
      <c r="W119" s="96" t="n">
        <v>5000</v>
      </c>
      <c r="X119" s="96" t="n">
        <v>5000</v>
      </c>
      <c r="Y119" s="96" t="n">
        <v>0</v>
      </c>
      <c r="Z119" s="96" t="n">
        <v>0</v>
      </c>
      <c r="AA119" s="96" t="n">
        <v>-100000</v>
      </c>
    </row>
    <row r="120" customFormat="false" ht="11.25" hidden="false" customHeight="true" outlineLevel="0" collapsed="false">
      <c r="A120" s="95" t="s">
        <v>166</v>
      </c>
      <c r="C120" s="97" t="n">
        <v>-10999.9677</v>
      </c>
      <c r="D120" s="97" t="n">
        <v>5571.4286</v>
      </c>
      <c r="E120" s="97" t="n">
        <v>-15516.129</v>
      </c>
      <c r="F120" s="97" t="n">
        <v>-5266.6667</v>
      </c>
      <c r="G120" s="97" t="n">
        <v>-6161.2903</v>
      </c>
      <c r="H120" s="97" t="n">
        <v>7266.7</v>
      </c>
      <c r="I120" s="97" t="n">
        <v>-26225.8065</v>
      </c>
      <c r="J120" s="97" t="n">
        <v>-40838.7097</v>
      </c>
      <c r="K120" s="97" t="n">
        <v>-23766.6667</v>
      </c>
      <c r="L120" s="97" t="n">
        <v>-5935.4839</v>
      </c>
      <c r="M120" s="97" t="n">
        <v>-12366.6333</v>
      </c>
      <c r="N120" s="97" t="n">
        <v>-16483.8387</v>
      </c>
      <c r="O120" s="97" t="n">
        <v>-21129.0323</v>
      </c>
      <c r="P120" s="97" t="n">
        <v>-21214.25</v>
      </c>
      <c r="Q120" s="97" t="n">
        <v>-13129.0645</v>
      </c>
      <c r="R120" s="97" t="n">
        <v>-7900</v>
      </c>
      <c r="S120" s="97" t="n">
        <v>-2322.5484</v>
      </c>
      <c r="T120" s="97" t="n">
        <v>-5233.3333</v>
      </c>
      <c r="U120" s="97" t="n">
        <v>-39322.6129</v>
      </c>
      <c r="V120" s="97" t="n">
        <v>-49290.3226</v>
      </c>
      <c r="W120" s="97" t="n">
        <v>-38933.3333</v>
      </c>
      <c r="X120" s="97" t="n">
        <v>-18032.2581</v>
      </c>
      <c r="Y120" s="97" t="n">
        <v>-18466.6667</v>
      </c>
      <c r="Z120" s="97" t="n">
        <v>-24903.2258</v>
      </c>
      <c r="AA120" s="97" t="n">
        <v>-410599.7118</v>
      </c>
    </row>
    <row r="122" customFormat="false" ht="12" hidden="false" customHeight="true" outlineLevel="0" collapsed="false">
      <c r="A122" s="94" t="s">
        <v>77</v>
      </c>
    </row>
    <row r="123" customFormat="false" ht="11.25" hidden="false" customHeight="true" outlineLevel="0" collapsed="false">
      <c r="A123" s="95" t="s">
        <v>164</v>
      </c>
      <c r="C123" s="96" t="n">
        <v>0</v>
      </c>
      <c r="D123" s="96" t="n">
        <v>0</v>
      </c>
      <c r="E123" s="96" t="n">
        <v>0</v>
      </c>
      <c r="F123" s="96" t="n">
        <v>0</v>
      </c>
      <c r="G123" s="96" t="n">
        <v>0</v>
      </c>
      <c r="H123" s="96" t="n">
        <v>0</v>
      </c>
      <c r="I123" s="96" t="n">
        <v>0</v>
      </c>
      <c r="J123" s="96" t="n">
        <v>0</v>
      </c>
      <c r="K123" s="96" t="n">
        <v>0</v>
      </c>
      <c r="L123" s="96" t="n">
        <v>0</v>
      </c>
      <c r="M123" s="96" t="n">
        <v>0</v>
      </c>
      <c r="N123" s="96" t="n">
        <v>0</v>
      </c>
      <c r="O123" s="96" t="n">
        <v>0</v>
      </c>
      <c r="P123" s="96" t="n">
        <v>0</v>
      </c>
      <c r="Q123" s="96" t="n">
        <v>0</v>
      </c>
      <c r="R123" s="96" t="n">
        <v>0</v>
      </c>
      <c r="S123" s="96" t="n">
        <v>0</v>
      </c>
      <c r="T123" s="96" t="n">
        <v>0</v>
      </c>
      <c r="U123" s="96" t="n">
        <v>0</v>
      </c>
      <c r="V123" s="96" t="n">
        <v>0</v>
      </c>
      <c r="W123" s="96" t="n">
        <v>0</v>
      </c>
      <c r="X123" s="96" t="n">
        <v>0</v>
      </c>
      <c r="Y123" s="96" t="n">
        <v>0</v>
      </c>
      <c r="Z123" s="96" t="n">
        <v>0</v>
      </c>
      <c r="AA123" s="96" t="n">
        <v>0</v>
      </c>
    </row>
    <row r="124" customFormat="false" ht="11.25" hidden="false" customHeight="true" outlineLevel="0" collapsed="false">
      <c r="A124" s="95" t="s">
        <v>165</v>
      </c>
      <c r="C124" s="96" t="n">
        <v>3032.258</v>
      </c>
      <c r="D124" s="96" t="n">
        <v>392.857100000001</v>
      </c>
      <c r="E124" s="96" t="n">
        <v>64.5161</v>
      </c>
      <c r="F124" s="96" t="n">
        <v>-100</v>
      </c>
      <c r="G124" s="96" t="n">
        <v>-1161.2903</v>
      </c>
      <c r="H124" s="96" t="n">
        <v>-633.333299999999</v>
      </c>
      <c r="I124" s="96" t="n">
        <v>774.193599999999</v>
      </c>
      <c r="J124" s="96" t="n">
        <v>419.354900000006</v>
      </c>
      <c r="K124" s="96" t="n">
        <v>700</v>
      </c>
      <c r="L124" s="96" t="n">
        <v>-161.290300000001</v>
      </c>
      <c r="M124" s="96" t="n">
        <v>0</v>
      </c>
      <c r="N124" s="96" t="n">
        <v>64.5161000000007</v>
      </c>
      <c r="O124" s="96" t="n">
        <v>1645.1613</v>
      </c>
      <c r="P124" s="96" t="n">
        <v>1500</v>
      </c>
      <c r="Q124" s="96" t="n">
        <v>838.709700000001</v>
      </c>
      <c r="R124" s="96" t="n">
        <v>933.3333</v>
      </c>
      <c r="S124" s="96" t="n">
        <v>580.6452</v>
      </c>
      <c r="T124" s="96" t="n">
        <v>766.666600000001</v>
      </c>
      <c r="U124" s="96" t="n">
        <v>1612.9032</v>
      </c>
      <c r="V124" s="96" t="n">
        <v>1483.871</v>
      </c>
      <c r="W124" s="96" t="n">
        <v>1566.6666</v>
      </c>
      <c r="X124" s="96" t="n">
        <v>967.741999999998</v>
      </c>
      <c r="Y124" s="96" t="n">
        <v>800</v>
      </c>
      <c r="Z124" s="96" t="n">
        <v>935.483899999999</v>
      </c>
      <c r="AA124" s="96" t="n">
        <v>17022.9647</v>
      </c>
    </row>
    <row r="125" customFormat="false" ht="11.25" hidden="false" customHeight="true" outlineLevel="0" collapsed="false">
      <c r="A125" s="95" t="s">
        <v>167</v>
      </c>
      <c r="C125" s="96" t="n">
        <v>0</v>
      </c>
      <c r="D125" s="96" t="n">
        <v>0</v>
      </c>
      <c r="E125" s="96" t="n">
        <v>0</v>
      </c>
      <c r="F125" s="96" t="n">
        <v>0</v>
      </c>
      <c r="G125" s="96" t="n">
        <v>0</v>
      </c>
      <c r="H125" s="96" t="n">
        <v>0</v>
      </c>
      <c r="I125" s="96" t="n">
        <v>0</v>
      </c>
      <c r="J125" s="96" t="n">
        <v>0</v>
      </c>
      <c r="K125" s="96" t="n">
        <v>0</v>
      </c>
      <c r="L125" s="96" t="n">
        <v>0</v>
      </c>
      <c r="M125" s="96" t="n">
        <v>0</v>
      </c>
      <c r="N125" s="96" t="n">
        <v>0</v>
      </c>
      <c r="O125" s="96" t="n">
        <v>0</v>
      </c>
      <c r="P125" s="96" t="n">
        <v>0</v>
      </c>
      <c r="Q125" s="96" t="n">
        <v>0</v>
      </c>
      <c r="R125" s="96" t="n">
        <v>0</v>
      </c>
      <c r="S125" s="96" t="n">
        <v>0</v>
      </c>
      <c r="T125" s="96" t="n">
        <v>0</v>
      </c>
      <c r="U125" s="96" t="n">
        <v>0</v>
      </c>
      <c r="V125" s="96" t="n">
        <v>0</v>
      </c>
      <c r="W125" s="96" t="n">
        <v>0</v>
      </c>
      <c r="X125" s="96" t="n">
        <v>0</v>
      </c>
      <c r="Y125" s="96" t="n">
        <v>0</v>
      </c>
      <c r="Z125" s="96" t="n">
        <v>0</v>
      </c>
      <c r="AA125" s="96" t="n">
        <v>0</v>
      </c>
    </row>
    <row r="126" customFormat="false" ht="11.25" hidden="false" customHeight="true" outlineLevel="0" collapsed="false">
      <c r="A126" s="95" t="s">
        <v>166</v>
      </c>
      <c r="C126" s="97" t="n">
        <v>3032.258</v>
      </c>
      <c r="D126" s="97" t="n">
        <v>392.857100000001</v>
      </c>
      <c r="E126" s="97" t="n">
        <v>64.5161</v>
      </c>
      <c r="F126" s="97" t="n">
        <v>-100</v>
      </c>
      <c r="G126" s="97" t="n">
        <v>-1161.2903</v>
      </c>
      <c r="H126" s="97" t="n">
        <v>-633.333299999999</v>
      </c>
      <c r="I126" s="97" t="n">
        <v>774.193599999999</v>
      </c>
      <c r="J126" s="97" t="n">
        <v>419.354900000006</v>
      </c>
      <c r="K126" s="97" t="n">
        <v>700</v>
      </c>
      <c r="L126" s="97" t="n">
        <v>-161.290300000001</v>
      </c>
      <c r="M126" s="97" t="n">
        <v>0</v>
      </c>
      <c r="N126" s="97" t="n">
        <v>64.5161000000007</v>
      </c>
      <c r="O126" s="97" t="n">
        <v>1645.1613</v>
      </c>
      <c r="P126" s="97" t="n">
        <v>1500</v>
      </c>
      <c r="Q126" s="97" t="n">
        <v>838.709700000001</v>
      </c>
      <c r="R126" s="97" t="n">
        <v>933.3333</v>
      </c>
      <c r="S126" s="97" t="n">
        <v>580.6452</v>
      </c>
      <c r="T126" s="97" t="n">
        <v>766.666600000001</v>
      </c>
      <c r="U126" s="97" t="n">
        <v>1612.9032</v>
      </c>
      <c r="V126" s="97" t="n">
        <v>1483.871</v>
      </c>
      <c r="W126" s="97" t="n">
        <v>1566.6666</v>
      </c>
      <c r="X126" s="97" t="n">
        <v>967.741999999998</v>
      </c>
      <c r="Y126" s="97" t="n">
        <v>800</v>
      </c>
      <c r="Z126" s="97" t="n">
        <v>935.483899999999</v>
      </c>
      <c r="AA126" s="97" t="n">
        <v>17022.9647</v>
      </c>
    </row>
    <row r="128" customFormat="false" ht="12" hidden="false" customHeight="true" outlineLevel="0" collapsed="false">
      <c r="A128" s="94" t="s">
        <v>160</v>
      </c>
    </row>
    <row r="129" customFormat="false" ht="11.25" hidden="false" customHeight="true" outlineLevel="0" collapsed="false">
      <c r="A129" s="95" t="s">
        <v>5</v>
      </c>
      <c r="C129" s="98" t="n">
        <v>2.431</v>
      </c>
      <c r="D129" s="98" t="n">
        <v>2.468</v>
      </c>
      <c r="E129" s="98" t="n">
        <v>2.471</v>
      </c>
      <c r="F129" s="98" t="n">
        <v>2.276</v>
      </c>
      <c r="G129" s="98" t="n">
        <v>2.326</v>
      </c>
      <c r="H129" s="98" t="n">
        <v>2.384</v>
      </c>
      <c r="I129" s="98" t="n">
        <v>2.427</v>
      </c>
      <c r="J129" s="98" t="n">
        <v>2.472</v>
      </c>
      <c r="K129" s="98" t="n">
        <v>2.477</v>
      </c>
      <c r="L129" s="98" t="n">
        <v>2.499</v>
      </c>
      <c r="M129" s="98" t="n">
        <v>3.152</v>
      </c>
      <c r="N129" s="98" t="n">
        <v>3.322</v>
      </c>
      <c r="O129" s="98" t="n">
        <v>3.407</v>
      </c>
      <c r="P129" s="98" t="n">
        <v>3.342</v>
      </c>
      <c r="Q129" s="98" t="n">
        <v>3.257</v>
      </c>
      <c r="R129" s="98" t="n">
        <v>2.867</v>
      </c>
      <c r="S129" s="98" t="n">
        <v>2.868</v>
      </c>
      <c r="T129" s="98" t="n">
        <v>2.903</v>
      </c>
      <c r="U129" s="98" t="n">
        <v>2.945</v>
      </c>
      <c r="V129" s="98" t="n">
        <v>2.987</v>
      </c>
      <c r="W129" s="98" t="n">
        <v>2.982</v>
      </c>
      <c r="X129" s="98" t="n">
        <v>3.012</v>
      </c>
      <c r="Y129" s="98" t="n">
        <v>3.521</v>
      </c>
      <c r="Z129" s="98" t="n">
        <v>3.664</v>
      </c>
      <c r="AA129" s="98"/>
    </row>
    <row r="130" customFormat="false" ht="11.25" hidden="false" customHeight="true" outlineLevel="0" collapsed="false">
      <c r="A130" s="95" t="s">
        <v>159</v>
      </c>
      <c r="C130" s="98" t="n">
        <v>2.376</v>
      </c>
      <c r="D130" s="98" t="n">
        <v>2.41</v>
      </c>
      <c r="E130" s="98" t="n">
        <v>2.418</v>
      </c>
      <c r="F130" s="98" t="n">
        <v>2.233</v>
      </c>
      <c r="G130" s="98" t="n">
        <v>2.285</v>
      </c>
      <c r="H130" s="98" t="n">
        <v>2.345</v>
      </c>
      <c r="I130" s="98" t="n">
        <v>2.388</v>
      </c>
      <c r="J130" s="98" t="n">
        <v>2.431</v>
      </c>
      <c r="K130" s="98" t="n">
        <v>2.436</v>
      </c>
      <c r="L130" s="98" t="n">
        <v>2.458</v>
      </c>
      <c r="M130" s="98" t="n">
        <v>3.098</v>
      </c>
      <c r="N130" s="98" t="n">
        <v>3.268</v>
      </c>
      <c r="O130" s="98" t="n">
        <v>3.353</v>
      </c>
      <c r="P130" s="98" t="n">
        <v>3.288</v>
      </c>
      <c r="Q130" s="98" t="n">
        <v>3.203</v>
      </c>
      <c r="R130" s="98" t="n">
        <v>2.821</v>
      </c>
      <c r="S130" s="98" t="n">
        <v>2.822</v>
      </c>
      <c r="T130" s="98" t="n">
        <v>2.857</v>
      </c>
      <c r="U130" s="98" t="n">
        <v>2.899</v>
      </c>
      <c r="V130" s="98" t="n">
        <v>2.941</v>
      </c>
      <c r="W130" s="98" t="n">
        <v>2.936</v>
      </c>
      <c r="X130" s="98" t="n">
        <v>2.971</v>
      </c>
      <c r="Y130" s="98" t="n">
        <v>3.483</v>
      </c>
      <c r="Z130" s="98" t="n">
        <v>3.628</v>
      </c>
      <c r="AA130" s="98"/>
    </row>
    <row r="131" customFormat="false" ht="11.25" hidden="false" customHeight="true" outlineLevel="0" collapsed="false">
      <c r="A131" s="95" t="s">
        <v>77</v>
      </c>
      <c r="C131" s="99" t="n">
        <v>0.0550000000000002</v>
      </c>
      <c r="D131" s="99" t="n">
        <v>0.0579999999999998</v>
      </c>
      <c r="E131" s="99" t="n">
        <v>0.0529999999999999</v>
      </c>
      <c r="F131" s="99" t="n">
        <v>0.0429999999999997</v>
      </c>
      <c r="G131" s="99" t="n">
        <v>0.0409999999999999</v>
      </c>
      <c r="H131" s="99" t="n">
        <v>0.0389999999999997</v>
      </c>
      <c r="I131" s="99" t="n">
        <v>0.0390000000000001</v>
      </c>
      <c r="J131" s="99" t="n">
        <v>0.0409999999999999</v>
      </c>
      <c r="K131" s="99" t="n">
        <v>0.0409999999999999</v>
      </c>
      <c r="L131" s="99" t="n">
        <v>0.0409999999999999</v>
      </c>
      <c r="M131" s="99" t="n">
        <v>0.0540000000000003</v>
      </c>
      <c r="N131" s="99" t="n">
        <v>0.0540000000000003</v>
      </c>
      <c r="O131" s="99" t="n">
        <v>0.0539999999999998</v>
      </c>
      <c r="P131" s="99" t="n">
        <v>0.0540000000000003</v>
      </c>
      <c r="Q131" s="99" t="n">
        <v>0.0540000000000003</v>
      </c>
      <c r="R131" s="99" t="n">
        <v>0.0459999999999998</v>
      </c>
      <c r="S131" s="99" t="n">
        <v>0.0459999999999998</v>
      </c>
      <c r="T131" s="99" t="n">
        <v>0.0459999999999998</v>
      </c>
      <c r="U131" s="99" t="n">
        <v>0.0459999999999998</v>
      </c>
      <c r="V131" s="99" t="n">
        <v>0.0460000000000003</v>
      </c>
      <c r="W131" s="99" t="n">
        <v>0.0460000000000003</v>
      </c>
      <c r="X131" s="99" t="n">
        <v>0.0409999999999999</v>
      </c>
      <c r="Y131" s="99" t="n">
        <v>0.0379999999999998</v>
      </c>
      <c r="Z131" s="99" t="n">
        <v>0.036</v>
      </c>
      <c r="AA131" s="98"/>
    </row>
    <row r="133" customFormat="false" ht="12" hidden="false" customHeight="true" outlineLevel="0" collapsed="false">
      <c r="A133" s="94" t="s">
        <v>105</v>
      </c>
    </row>
    <row r="134" customFormat="false" ht="11.25" hidden="false" customHeight="true" outlineLevel="0" collapsed="false">
      <c r="A134" s="95" t="s">
        <v>106</v>
      </c>
      <c r="C134" s="98" t="n">
        <v>4.1567</v>
      </c>
      <c r="D134" s="98" t="n">
        <v>4.1567</v>
      </c>
      <c r="E134" s="98" t="n">
        <v>4.1567</v>
      </c>
      <c r="F134" s="98" t="n">
        <v>3.8712</v>
      </c>
      <c r="G134" s="98" t="n">
        <v>3.8712</v>
      </c>
      <c r="H134" s="98" t="n">
        <v>3.732</v>
      </c>
      <c r="I134" s="98" t="n">
        <v>3.732</v>
      </c>
      <c r="J134" s="98" t="n">
        <v>3.9483</v>
      </c>
      <c r="K134" s="98" t="n">
        <v>3.9483</v>
      </c>
      <c r="L134" s="98" t="n">
        <v>3.9483</v>
      </c>
      <c r="M134" s="98" t="n">
        <v>5.3633</v>
      </c>
      <c r="N134" s="98" t="n">
        <v>5.3633</v>
      </c>
      <c r="O134" s="98" t="n">
        <v>5.3633</v>
      </c>
      <c r="P134" s="98" t="n">
        <v>5.3633</v>
      </c>
      <c r="Q134" s="98" t="n">
        <v>5.3633</v>
      </c>
      <c r="R134" s="98" t="n">
        <v>0</v>
      </c>
      <c r="S134" s="98" t="n">
        <v>0</v>
      </c>
      <c r="T134" s="98" t="n">
        <v>0</v>
      </c>
      <c r="U134" s="98" t="n">
        <v>0</v>
      </c>
      <c r="V134" s="98" t="n">
        <v>0</v>
      </c>
      <c r="W134" s="98" t="n">
        <v>0</v>
      </c>
      <c r="X134" s="98" t="n">
        <v>0</v>
      </c>
      <c r="Y134" s="98" t="n">
        <v>0</v>
      </c>
      <c r="Z134" s="98" t="n">
        <v>0</v>
      </c>
      <c r="AA134" s="98"/>
    </row>
    <row r="135" customFormat="false" ht="11.25" hidden="false" customHeight="true" outlineLevel="0" collapsed="false">
      <c r="A135" s="95" t="s">
        <v>107</v>
      </c>
      <c r="C135" s="98" t="n">
        <v>2.79</v>
      </c>
      <c r="D135" s="98" t="n">
        <v>2.79</v>
      </c>
      <c r="E135" s="98" t="n">
        <v>2.9738</v>
      </c>
      <c r="F135" s="98" t="n">
        <v>3.1575</v>
      </c>
      <c r="G135" s="98" t="n">
        <v>3.1575</v>
      </c>
      <c r="H135" s="98" t="n">
        <v>3.1575</v>
      </c>
      <c r="I135" s="98" t="n">
        <v>0</v>
      </c>
      <c r="J135" s="98" t="n">
        <v>0</v>
      </c>
      <c r="K135" s="98" t="n">
        <v>0</v>
      </c>
      <c r="L135" s="98" t="n">
        <v>0</v>
      </c>
      <c r="M135" s="98" t="n">
        <v>0</v>
      </c>
      <c r="N135" s="98" t="n">
        <v>0</v>
      </c>
      <c r="O135" s="98" t="n">
        <v>0</v>
      </c>
      <c r="P135" s="98" t="n">
        <v>0</v>
      </c>
      <c r="Q135" s="98" t="n">
        <v>0</v>
      </c>
      <c r="R135" s="98" t="n">
        <v>0</v>
      </c>
      <c r="S135" s="98" t="n">
        <v>0</v>
      </c>
      <c r="T135" s="98" t="n">
        <v>0</v>
      </c>
      <c r="U135" s="98" t="n">
        <v>0</v>
      </c>
      <c r="V135" s="98" t="n">
        <v>0</v>
      </c>
      <c r="W135" s="98" t="n">
        <v>0</v>
      </c>
      <c r="X135" s="98" t="n">
        <v>0</v>
      </c>
      <c r="Y135" s="98" t="n">
        <v>0</v>
      </c>
      <c r="Z135" s="98" t="n">
        <v>0</v>
      </c>
      <c r="AA135" s="98"/>
    </row>
    <row r="137" customFormat="false" ht="12" hidden="false" customHeight="true" outlineLevel="0" collapsed="false">
      <c r="A137" s="94" t="s">
        <v>161</v>
      </c>
    </row>
    <row r="138" customFormat="false" ht="11.25" hidden="false" customHeight="true" outlineLevel="0" collapsed="false">
      <c r="A138" s="95" t="s">
        <v>162</v>
      </c>
      <c r="C138" s="96" t="n">
        <v>-2624427</v>
      </c>
      <c r="D138" s="96" t="n">
        <v>-2343016</v>
      </c>
      <c r="E138" s="100" t="n">
        <v>-1580586</v>
      </c>
      <c r="F138" s="100" t="n">
        <v>-421843</v>
      </c>
      <c r="G138" s="100" t="n">
        <v>-443463</v>
      </c>
      <c r="H138" s="100" t="n">
        <v>-942110</v>
      </c>
      <c r="I138" s="100" t="n">
        <v>-1046080</v>
      </c>
      <c r="J138" s="96" t="n">
        <v>-1406255</v>
      </c>
      <c r="K138" s="96" t="n">
        <v>-1354034</v>
      </c>
      <c r="L138" s="96" t="n">
        <v>-1379178</v>
      </c>
      <c r="M138" s="96" t="n">
        <v>-2835389</v>
      </c>
      <c r="N138" s="96" t="n">
        <v>-2862732</v>
      </c>
      <c r="O138" s="96" t="n">
        <v>-2837449</v>
      </c>
      <c r="P138" s="96" t="n">
        <v>-2377049</v>
      </c>
      <c r="Q138" s="96" t="n">
        <v>-2620035</v>
      </c>
      <c r="R138" s="96" t="n">
        <v>-1842</v>
      </c>
      <c r="S138" s="96" t="n">
        <v>-1748</v>
      </c>
      <c r="T138" s="96" t="n">
        <v>3226</v>
      </c>
      <c r="U138" s="96" t="n">
        <v>9369</v>
      </c>
      <c r="V138" s="96" t="n">
        <v>15336</v>
      </c>
      <c r="W138" s="96" t="n">
        <v>14066</v>
      </c>
      <c r="X138" s="96" t="n">
        <v>18700</v>
      </c>
      <c r="Y138" s="96" t="n">
        <v>0</v>
      </c>
      <c r="Z138" s="96" t="n">
        <v>0</v>
      </c>
      <c r="AA138" s="96" t="n">
        <v>-27016539</v>
      </c>
    </row>
    <row r="139" customFormat="false" ht="11.25" hidden="false" customHeight="true" outlineLevel="0" collapsed="false">
      <c r="A139" s="95" t="s">
        <v>168</v>
      </c>
      <c r="C139" s="96" t="n">
        <v>11978051</v>
      </c>
      <c r="D139" s="96" t="n">
        <v>8824502</v>
      </c>
      <c r="E139" s="96" t="n">
        <v>1765797</v>
      </c>
      <c r="F139" s="96" t="n">
        <v>210808</v>
      </c>
      <c r="G139" s="96" t="n">
        <v>2215208</v>
      </c>
      <c r="H139" s="96" t="n">
        <v>2865342</v>
      </c>
      <c r="I139" s="96" t="n">
        <v>4752299</v>
      </c>
      <c r="J139" s="96" t="n">
        <v>4457136</v>
      </c>
      <c r="K139" s="96" t="n">
        <v>4913863</v>
      </c>
      <c r="L139" s="96" t="n">
        <v>5121559</v>
      </c>
      <c r="M139" s="96" t="n">
        <v>4909293</v>
      </c>
      <c r="N139" s="96" t="n">
        <v>5041440</v>
      </c>
      <c r="O139" s="96" t="n">
        <v>2076007</v>
      </c>
      <c r="P139" s="96" t="n">
        <v>1411709</v>
      </c>
      <c r="Q139" s="96" t="n">
        <v>1610812</v>
      </c>
      <c r="R139" s="96" t="n">
        <v>260662</v>
      </c>
      <c r="S139" s="96" t="n">
        <v>112582</v>
      </c>
      <c r="T139" s="96" t="n">
        <v>144713</v>
      </c>
      <c r="U139" s="96" t="n">
        <v>350106</v>
      </c>
      <c r="V139" s="96" t="n">
        <v>366784</v>
      </c>
      <c r="W139" s="96" t="n">
        <v>357022</v>
      </c>
      <c r="X139" s="96" t="n">
        <v>295045</v>
      </c>
      <c r="Y139" s="96" t="n">
        <v>1993950</v>
      </c>
      <c r="Z139" s="96" t="n">
        <v>2220214</v>
      </c>
      <c r="AA139" s="96" t="n">
        <v>68254904</v>
      </c>
    </row>
    <row r="140" customFormat="false" ht="11.25" hidden="false" customHeight="true" outlineLevel="0" collapsed="false">
      <c r="A140" s="101" t="s">
        <v>75</v>
      </c>
      <c r="B140" s="102"/>
      <c r="C140" s="103" t="n">
        <v>9353624</v>
      </c>
      <c r="D140" s="103" t="n">
        <v>6481486</v>
      </c>
      <c r="E140" s="103" t="n">
        <v>185211</v>
      </c>
      <c r="F140" s="103" t="n">
        <v>-211035</v>
      </c>
      <c r="G140" s="103" t="n">
        <v>1771745</v>
      </c>
      <c r="H140" s="103" t="n">
        <v>1923232</v>
      </c>
      <c r="I140" s="103" t="n">
        <v>3706219</v>
      </c>
      <c r="J140" s="103" t="n">
        <v>3050881</v>
      </c>
      <c r="K140" s="103" t="n">
        <v>3559829</v>
      </c>
      <c r="L140" s="103" t="n">
        <v>3742381</v>
      </c>
      <c r="M140" s="103" t="n">
        <v>2073904</v>
      </c>
      <c r="N140" s="103" t="n">
        <v>2178708</v>
      </c>
      <c r="O140" s="103" t="n">
        <v>-761442</v>
      </c>
      <c r="P140" s="103" t="n">
        <v>-965340</v>
      </c>
      <c r="Q140" s="103" t="n">
        <v>-1009223</v>
      </c>
      <c r="R140" s="103" t="n">
        <v>258820</v>
      </c>
      <c r="S140" s="103" t="n">
        <v>110834</v>
      </c>
      <c r="T140" s="103" t="n">
        <v>147939</v>
      </c>
      <c r="U140" s="103" t="n">
        <v>359475</v>
      </c>
      <c r="V140" s="103" t="n">
        <v>382120</v>
      </c>
      <c r="W140" s="103" t="n">
        <v>371088</v>
      </c>
      <c r="X140" s="103" t="n">
        <v>313745</v>
      </c>
      <c r="Y140" s="103" t="n">
        <v>1993950</v>
      </c>
      <c r="Z140" s="103" t="n">
        <v>2220214</v>
      </c>
      <c r="AA140" s="104" t="n">
        <v>41238365</v>
      </c>
    </row>
    <row r="141" customFormat="false" ht="11.25" hidden="false" customHeight="true" outlineLevel="0" collapsed="false">
      <c r="A141" s="95" t="s">
        <v>76</v>
      </c>
      <c r="C141" s="96" t="n">
        <v>9371472</v>
      </c>
      <c r="D141" s="96" t="n">
        <v>6471871</v>
      </c>
      <c r="E141" s="96" t="n">
        <v>210522</v>
      </c>
      <c r="F141" s="96" t="n">
        <v>-204285</v>
      </c>
      <c r="G141" s="96" t="n">
        <v>1779373</v>
      </c>
      <c r="H141" s="96" t="n">
        <v>1914692</v>
      </c>
      <c r="I141" s="96" t="n">
        <v>3737211</v>
      </c>
      <c r="J141" s="96" t="n">
        <v>3101716</v>
      </c>
      <c r="K141" s="96" t="n">
        <v>3588256</v>
      </c>
      <c r="L141" s="96" t="n">
        <v>3749491</v>
      </c>
      <c r="M141" s="96" t="n">
        <v>2093316</v>
      </c>
      <c r="N141" s="96" t="n">
        <v>2205033</v>
      </c>
      <c r="O141" s="96" t="n">
        <v>-727482</v>
      </c>
      <c r="P141" s="96" t="n">
        <v>-934663</v>
      </c>
      <c r="Q141" s="96" t="n">
        <v>-988252</v>
      </c>
      <c r="R141" s="96" t="n">
        <v>269072</v>
      </c>
      <c r="S141" s="96" t="n">
        <v>113924</v>
      </c>
      <c r="T141" s="96" t="n">
        <v>154661</v>
      </c>
      <c r="U141" s="96" t="n">
        <v>411545</v>
      </c>
      <c r="V141" s="96" t="n">
        <v>447036</v>
      </c>
      <c r="W141" s="96" t="n">
        <v>420405</v>
      </c>
      <c r="X141" s="96" t="n">
        <v>334633</v>
      </c>
      <c r="Y141" s="96" t="n">
        <v>2012790</v>
      </c>
      <c r="Z141" s="96" t="n">
        <v>2244981</v>
      </c>
      <c r="AA141" s="96" t="n">
        <v>41777318</v>
      </c>
    </row>
    <row r="142" customFormat="false" ht="11.25" hidden="false" customHeight="true" outlineLevel="0" collapsed="false">
      <c r="A142" s="95" t="s">
        <v>77</v>
      </c>
      <c r="C142" s="97" t="n">
        <v>-17848</v>
      </c>
      <c r="D142" s="97" t="n">
        <v>9615</v>
      </c>
      <c r="E142" s="97" t="n">
        <v>-25311</v>
      </c>
      <c r="F142" s="97" t="n">
        <v>-6750</v>
      </c>
      <c r="G142" s="97" t="n">
        <v>-7628</v>
      </c>
      <c r="H142" s="97" t="n">
        <v>8540</v>
      </c>
      <c r="I142" s="97" t="n">
        <v>-30992</v>
      </c>
      <c r="J142" s="97" t="n">
        <v>-50835</v>
      </c>
      <c r="K142" s="97" t="n">
        <v>-28427</v>
      </c>
      <c r="L142" s="97" t="n">
        <v>-7110</v>
      </c>
      <c r="M142" s="97" t="n">
        <v>-19412</v>
      </c>
      <c r="N142" s="97" t="n">
        <v>-26325</v>
      </c>
      <c r="O142" s="97" t="n">
        <v>-33960</v>
      </c>
      <c r="P142" s="97" t="n">
        <v>-30677</v>
      </c>
      <c r="Q142" s="97" t="n">
        <v>-20971</v>
      </c>
      <c r="R142" s="97" t="n">
        <v>-10252</v>
      </c>
      <c r="S142" s="97" t="n">
        <v>-3090</v>
      </c>
      <c r="T142" s="97" t="n">
        <v>-6722</v>
      </c>
      <c r="U142" s="97" t="n">
        <v>-52070</v>
      </c>
      <c r="V142" s="97" t="n">
        <v>-64916</v>
      </c>
      <c r="W142" s="97" t="n">
        <v>-49317</v>
      </c>
      <c r="X142" s="97" t="n">
        <v>-20888</v>
      </c>
      <c r="Y142" s="97" t="n">
        <v>-18840</v>
      </c>
      <c r="Z142" s="97" t="n">
        <v>-24767</v>
      </c>
      <c r="AA142" s="97" t="n">
        <v>-538953</v>
      </c>
    </row>
  </sheetData>
  <printOptions headings="false" gridLines="true" gridLinesSet="true" horizontalCentered="false" verticalCentered="false"/>
  <pageMargins left="0.747916666666667" right="0.747916666666667" top="0.984027777777778" bottom="0.984027777777778" header="0.511811023622047" footer="0"/>
  <pageSetup paperSize="5" scale="90" fitToWidth="1" fitToHeight="1" pageOrder="downThenOver" orientation="landscape" blackAndWhite="false" draft="false" cellComments="atEnd" horizontalDpi="300" verticalDpi="300" copies="1"/>
  <headerFooter differentFirst="false" differentOddEven="false">
    <oddHeader/>
    <oddFooter>&amp;L&amp;A&amp;CPage &amp;P of &amp;N</oddFooter>
  </headerFooter>
  <rowBreaks count="3" manualBreakCount="3">
    <brk id="22" man="true" max="16383" min="0"/>
    <brk id="62" man="true" max="16383" min="0"/>
    <brk id="102" man="true" max="16383" min="0"/>
  </rowBreaks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A142"/>
  <sheetViews>
    <sheetView showFormulas="false" showGridLines="false" showRowColHeaders="true" showZeros="true" rightToLeft="false" tabSelected="false" showOutlineSymbols="true" defaultGridColor="false" view="normal" topLeftCell="A1" colorId="22" zoomScale="100" zoomScaleNormal="100" zoomScalePageLayoutView="100" workbookViewId="0">
      <selection pane="topLeft" activeCell="A3" activeCellId="0" sqref="A3"/>
    </sheetView>
  </sheetViews>
  <sheetFormatPr defaultColWidth="11.9921875" defaultRowHeight="13.5" customHeight="true" zeroHeight="false" outlineLevelRow="0" outlineLevelCol="0"/>
  <cols>
    <col collapsed="false" customWidth="true" hidden="false" outlineLevel="0" max="1" min="1" style="88" width="29.99"/>
    <col collapsed="false" customWidth="true" hidden="false" outlineLevel="0" max="2" min="2" style="88" width="3.99"/>
    <col collapsed="false" customWidth="true" hidden="false" outlineLevel="0" max="26" min="3" style="88" width="13.32"/>
    <col collapsed="false" customWidth="true" hidden="false" outlineLevel="0" max="27" min="27" style="88" width="15.99"/>
    <col collapsed="false" customWidth="false" hidden="false" outlineLevel="0" max="257" min="28" style="89" width="11.99"/>
  </cols>
  <sheetData>
    <row r="1" customFormat="false" ht="12" hidden="false" customHeight="true" outlineLevel="0" collapsed="false">
      <c r="A1" s="90" t="s">
        <v>169</v>
      </c>
    </row>
    <row r="2" customFormat="false" ht="12" hidden="false" customHeight="true" outlineLevel="0" collapsed="false">
      <c r="A2" s="90" t="s">
        <v>115</v>
      </c>
    </row>
    <row r="3" customFormat="false" ht="12" hidden="false" customHeight="true" outlineLevel="0" collapsed="false">
      <c r="A3" s="90" t="s">
        <v>116</v>
      </c>
    </row>
    <row r="4" customFormat="false" ht="12" hidden="false" customHeight="true" outlineLevel="0" collapsed="false">
      <c r="A4" s="90" t="s">
        <v>158</v>
      </c>
    </row>
    <row r="6" customFormat="false" ht="12" hidden="false" customHeight="true" outlineLevel="0" collapsed="false">
      <c r="A6" s="91" t="s">
        <v>112</v>
      </c>
    </row>
    <row r="8" customFormat="false" ht="12" hidden="false" customHeight="true" outlineLevel="0" collapsed="false">
      <c r="A8" s="92" t="s">
        <v>36</v>
      </c>
      <c r="C8" s="93" t="s">
        <v>118</v>
      </c>
      <c r="D8" s="93" t="s">
        <v>119</v>
      </c>
      <c r="E8" s="93" t="s">
        <v>120</v>
      </c>
      <c r="F8" s="93" t="s">
        <v>121</v>
      </c>
      <c r="G8" s="93" t="s">
        <v>122</v>
      </c>
      <c r="H8" s="93" t="s">
        <v>123</v>
      </c>
      <c r="I8" s="93" t="s">
        <v>124</v>
      </c>
      <c r="J8" s="93" t="s">
        <v>125</v>
      </c>
      <c r="K8" s="93" t="s">
        <v>126</v>
      </c>
      <c r="L8" s="93" t="s">
        <v>127</v>
      </c>
      <c r="M8" s="93" t="s">
        <v>128</v>
      </c>
      <c r="N8" s="93" t="s">
        <v>129</v>
      </c>
      <c r="O8" s="93" t="s">
        <v>130</v>
      </c>
      <c r="P8" s="93" t="s">
        <v>131</v>
      </c>
      <c r="Q8" s="93" t="s">
        <v>132</v>
      </c>
      <c r="R8" s="93" t="s">
        <v>133</v>
      </c>
      <c r="S8" s="93" t="s">
        <v>134</v>
      </c>
      <c r="T8" s="93" t="s">
        <v>135</v>
      </c>
      <c r="U8" s="93" t="s">
        <v>136</v>
      </c>
      <c r="V8" s="93" t="s">
        <v>137</v>
      </c>
      <c r="W8" s="93" t="s">
        <v>138</v>
      </c>
      <c r="X8" s="93" t="s">
        <v>139</v>
      </c>
      <c r="Y8" s="93" t="s">
        <v>140</v>
      </c>
      <c r="Z8" s="93" t="s">
        <v>141</v>
      </c>
      <c r="AA8" s="93" t="s">
        <v>32</v>
      </c>
    </row>
    <row r="9" customFormat="false" ht="12" hidden="false" customHeight="true" outlineLevel="0" collapsed="false">
      <c r="A9" s="94" t="s">
        <v>71</v>
      </c>
    </row>
    <row r="10" customFormat="false" ht="11.25" hidden="false" customHeight="true" outlineLevel="0" collapsed="false">
      <c r="A10" s="95" t="s">
        <v>5</v>
      </c>
      <c r="C10" s="96" t="n">
        <v>0</v>
      </c>
      <c r="D10" s="96" t="n">
        <v>0</v>
      </c>
      <c r="E10" s="96" t="n">
        <v>0</v>
      </c>
      <c r="F10" s="96" t="n">
        <v>0</v>
      </c>
      <c r="G10" s="96" t="n">
        <v>0</v>
      </c>
      <c r="H10" s="96" t="n">
        <v>0</v>
      </c>
      <c r="I10" s="96" t="n">
        <v>0</v>
      </c>
      <c r="J10" s="96" t="n">
        <v>0</v>
      </c>
      <c r="K10" s="96" t="n">
        <v>0</v>
      </c>
      <c r="L10" s="96" t="n">
        <v>0</v>
      </c>
      <c r="M10" s="96" t="n">
        <v>0</v>
      </c>
      <c r="N10" s="96" t="n">
        <v>0</v>
      </c>
      <c r="O10" s="96" t="n">
        <v>0</v>
      </c>
      <c r="P10" s="96" t="n">
        <v>0</v>
      </c>
      <c r="Q10" s="96" t="n">
        <v>0</v>
      </c>
      <c r="R10" s="96" t="n">
        <v>0</v>
      </c>
      <c r="S10" s="96" t="n">
        <v>0</v>
      </c>
      <c r="T10" s="96" t="n">
        <v>0</v>
      </c>
      <c r="U10" s="96" t="n">
        <v>0</v>
      </c>
      <c r="V10" s="96" t="n">
        <v>0</v>
      </c>
      <c r="W10" s="96" t="n">
        <v>0</v>
      </c>
      <c r="X10" s="96" t="n">
        <v>0</v>
      </c>
      <c r="Y10" s="96" t="n">
        <v>0</v>
      </c>
      <c r="Z10" s="96" t="n">
        <v>0</v>
      </c>
      <c r="AA10" s="96" t="n">
        <v>0</v>
      </c>
    </row>
    <row r="11" customFormat="false" ht="11.25" hidden="false" customHeight="true" outlineLevel="0" collapsed="false">
      <c r="A11" s="95" t="s">
        <v>159</v>
      </c>
      <c r="C11" s="96" t="n">
        <v>0</v>
      </c>
      <c r="D11" s="96" t="n">
        <v>0</v>
      </c>
      <c r="E11" s="96" t="n">
        <v>0</v>
      </c>
      <c r="F11" s="96" t="n">
        <v>0</v>
      </c>
      <c r="G11" s="96" t="n">
        <v>0</v>
      </c>
      <c r="H11" s="96" t="n">
        <v>0</v>
      </c>
      <c r="I11" s="96" t="n">
        <v>0</v>
      </c>
      <c r="J11" s="96" t="n">
        <v>0</v>
      </c>
      <c r="K11" s="96" t="n">
        <v>0</v>
      </c>
      <c r="L11" s="96" t="n">
        <v>0</v>
      </c>
      <c r="M11" s="96" t="n">
        <v>0</v>
      </c>
      <c r="N11" s="96" t="n">
        <v>0</v>
      </c>
      <c r="O11" s="96" t="n">
        <v>0</v>
      </c>
      <c r="P11" s="96" t="n">
        <v>0</v>
      </c>
      <c r="Q11" s="96" t="n">
        <v>0</v>
      </c>
      <c r="R11" s="96" t="n">
        <v>0</v>
      </c>
      <c r="S11" s="96" t="n">
        <v>0</v>
      </c>
      <c r="T11" s="96" t="n">
        <v>0</v>
      </c>
      <c r="U11" s="96" t="n">
        <v>0</v>
      </c>
      <c r="V11" s="96" t="n">
        <v>0</v>
      </c>
      <c r="W11" s="96" t="n">
        <v>0</v>
      </c>
      <c r="X11" s="96" t="n">
        <v>0</v>
      </c>
      <c r="Y11" s="96" t="n">
        <v>0</v>
      </c>
      <c r="Z11" s="96" t="n">
        <v>0</v>
      </c>
      <c r="AA11" s="96" t="n">
        <v>0</v>
      </c>
    </row>
    <row r="12" customFormat="false" ht="11.25" hidden="false" customHeight="true" outlineLevel="0" collapsed="false">
      <c r="A12" s="95" t="s">
        <v>77</v>
      </c>
      <c r="C12" s="97" t="n">
        <v>0</v>
      </c>
      <c r="D12" s="97" t="n">
        <v>0</v>
      </c>
      <c r="E12" s="97" t="n">
        <v>0</v>
      </c>
      <c r="F12" s="97" t="n">
        <v>0</v>
      </c>
      <c r="G12" s="97" t="n">
        <v>0</v>
      </c>
      <c r="H12" s="97" t="n">
        <v>0</v>
      </c>
      <c r="I12" s="97" t="n">
        <v>0</v>
      </c>
      <c r="J12" s="97" t="n">
        <v>0</v>
      </c>
      <c r="K12" s="97" t="n">
        <v>0</v>
      </c>
      <c r="L12" s="97" t="n">
        <v>0</v>
      </c>
      <c r="M12" s="97" t="n">
        <v>0</v>
      </c>
      <c r="N12" s="97" t="n">
        <v>0</v>
      </c>
      <c r="O12" s="97" t="n">
        <v>0</v>
      </c>
      <c r="P12" s="97" t="n">
        <v>0</v>
      </c>
      <c r="Q12" s="97" t="n">
        <v>0</v>
      </c>
      <c r="R12" s="97" t="n">
        <v>0</v>
      </c>
      <c r="S12" s="97" t="n">
        <v>0</v>
      </c>
      <c r="T12" s="97" t="n">
        <v>0</v>
      </c>
      <c r="U12" s="97" t="n">
        <v>0</v>
      </c>
      <c r="V12" s="97" t="n">
        <v>0</v>
      </c>
      <c r="W12" s="97" t="n">
        <v>0</v>
      </c>
      <c r="X12" s="97" t="n">
        <v>0</v>
      </c>
      <c r="Y12" s="97" t="n">
        <v>0</v>
      </c>
      <c r="Z12" s="97" t="n">
        <v>0</v>
      </c>
      <c r="AA12" s="97" t="n">
        <v>0</v>
      </c>
    </row>
    <row r="14" customFormat="false" ht="12" hidden="false" customHeight="true" outlineLevel="0" collapsed="false">
      <c r="A14" s="94" t="s">
        <v>160</v>
      </c>
    </row>
    <row r="15" customFormat="false" ht="11.25" hidden="false" customHeight="true" outlineLevel="0" collapsed="false">
      <c r="A15" s="95" t="s">
        <v>5</v>
      </c>
      <c r="C15" s="98" t="n">
        <v>2.69</v>
      </c>
      <c r="D15" s="98" t="n">
        <v>2.71</v>
      </c>
      <c r="E15" s="98" t="n">
        <v>2.71</v>
      </c>
      <c r="F15" s="98" t="n">
        <v>2.69</v>
      </c>
      <c r="G15" s="98" t="n">
        <v>2.74</v>
      </c>
      <c r="H15" s="98" t="n">
        <v>2.8</v>
      </c>
      <c r="I15" s="98" t="n">
        <v>2.84</v>
      </c>
      <c r="J15" s="98" t="n">
        <v>2.89</v>
      </c>
      <c r="K15" s="98" t="n">
        <v>2.89</v>
      </c>
      <c r="L15" s="98" t="n">
        <v>2.91</v>
      </c>
      <c r="M15" s="98" t="n">
        <v>3.1</v>
      </c>
      <c r="N15" s="98" t="n">
        <v>3.27</v>
      </c>
      <c r="O15" s="98" t="n">
        <v>3.35</v>
      </c>
      <c r="P15" s="98" t="n">
        <v>3.29</v>
      </c>
      <c r="Q15" s="98" t="n">
        <v>3.2</v>
      </c>
      <c r="R15" s="98" t="n">
        <v>3.05</v>
      </c>
      <c r="S15" s="98" t="n">
        <v>3.05</v>
      </c>
      <c r="T15" s="98" t="n">
        <v>3.09</v>
      </c>
      <c r="U15" s="98" t="n">
        <v>3.13</v>
      </c>
      <c r="V15" s="98" t="n">
        <v>3.17</v>
      </c>
      <c r="W15" s="98" t="n">
        <v>3.16</v>
      </c>
      <c r="X15" s="98" t="n">
        <v>3.19</v>
      </c>
      <c r="Y15" s="98" t="n">
        <v>3.34</v>
      </c>
      <c r="Z15" s="98" t="n">
        <v>3.48</v>
      </c>
      <c r="AA15" s="98"/>
    </row>
    <row r="16" customFormat="false" ht="11.25" hidden="false" customHeight="true" outlineLevel="0" collapsed="false">
      <c r="A16" s="95" t="s">
        <v>159</v>
      </c>
      <c r="C16" s="98" t="n">
        <v>2.62</v>
      </c>
      <c r="D16" s="98" t="n">
        <v>2.65</v>
      </c>
      <c r="E16" s="98" t="n">
        <v>2.66</v>
      </c>
      <c r="F16" s="98" t="n">
        <v>2.64</v>
      </c>
      <c r="G16" s="98" t="n">
        <v>2.7</v>
      </c>
      <c r="H16" s="98" t="n">
        <v>2.76</v>
      </c>
      <c r="I16" s="98" t="n">
        <v>2.8</v>
      </c>
      <c r="J16" s="98" t="n">
        <v>2.84</v>
      </c>
      <c r="K16" s="98" t="n">
        <v>2.85</v>
      </c>
      <c r="L16" s="98" t="n">
        <v>2.87</v>
      </c>
      <c r="M16" s="98" t="n">
        <v>3.05</v>
      </c>
      <c r="N16" s="98" t="n">
        <v>3.22</v>
      </c>
      <c r="O16" s="98" t="n">
        <v>3.31</v>
      </c>
      <c r="P16" s="98" t="n">
        <v>3.24</v>
      </c>
      <c r="Q16" s="98" t="n">
        <v>3.16</v>
      </c>
      <c r="R16" s="98" t="n">
        <v>3</v>
      </c>
      <c r="S16" s="98" t="n">
        <v>3</v>
      </c>
      <c r="T16" s="98" t="n">
        <v>3.04</v>
      </c>
      <c r="U16" s="98" t="n">
        <v>3.08</v>
      </c>
      <c r="V16" s="98" t="n">
        <v>3.12</v>
      </c>
      <c r="W16" s="98" t="n">
        <v>3.12</v>
      </c>
      <c r="X16" s="98" t="n">
        <v>3.15</v>
      </c>
      <c r="Y16" s="98" t="n">
        <v>3.3</v>
      </c>
      <c r="Z16" s="98" t="n">
        <v>3.44</v>
      </c>
      <c r="AA16" s="98"/>
    </row>
    <row r="17" customFormat="false" ht="11.25" hidden="false" customHeight="true" outlineLevel="0" collapsed="false">
      <c r="A17" s="95" t="s">
        <v>77</v>
      </c>
      <c r="C17" s="99" t="n">
        <v>0.0699999999999998</v>
      </c>
      <c r="D17" s="99" t="n">
        <v>0.0600000000000001</v>
      </c>
      <c r="E17" s="99" t="n">
        <v>0.0499999999999998</v>
      </c>
      <c r="F17" s="99" t="n">
        <v>0.0499999999999998</v>
      </c>
      <c r="G17" s="99" t="n">
        <v>0.04</v>
      </c>
      <c r="H17" s="99" t="n">
        <v>0.04</v>
      </c>
      <c r="I17" s="99" t="n">
        <v>0.04</v>
      </c>
      <c r="J17" s="99" t="n">
        <v>0.0500000000000003</v>
      </c>
      <c r="K17" s="99" t="n">
        <v>0.04</v>
      </c>
      <c r="L17" s="99" t="n">
        <v>0.04</v>
      </c>
      <c r="M17" s="99" t="n">
        <v>0.0500000000000003</v>
      </c>
      <c r="N17" s="99" t="n">
        <v>0.0499999999999998</v>
      </c>
      <c r="O17" s="99" t="n">
        <v>0.04</v>
      </c>
      <c r="P17" s="99" t="n">
        <v>0.0499999999999998</v>
      </c>
      <c r="Q17" s="99" t="n">
        <v>0.04</v>
      </c>
      <c r="R17" s="99" t="n">
        <v>0.0499999999999998</v>
      </c>
      <c r="S17" s="99" t="n">
        <v>0.0499999999999998</v>
      </c>
      <c r="T17" s="99" t="n">
        <v>0.0499999999999998</v>
      </c>
      <c r="U17" s="99" t="n">
        <v>0.0499999999999998</v>
      </c>
      <c r="V17" s="99" t="n">
        <v>0.0499999999999998</v>
      </c>
      <c r="W17" s="99" t="n">
        <v>0.04</v>
      </c>
      <c r="X17" s="99" t="n">
        <v>0.04</v>
      </c>
      <c r="Y17" s="99" t="n">
        <v>0.04</v>
      </c>
      <c r="Z17" s="99" t="n">
        <v>0.04</v>
      </c>
      <c r="AA17" s="98"/>
    </row>
    <row r="19" customFormat="false" ht="12" hidden="false" customHeight="true" outlineLevel="0" collapsed="false">
      <c r="A19" s="94" t="s">
        <v>161</v>
      </c>
    </row>
    <row r="20" customFormat="false" ht="11.25" hidden="false" customHeight="true" outlineLevel="0" collapsed="false">
      <c r="A20" s="95" t="s">
        <v>162</v>
      </c>
      <c r="C20" s="96" t="n">
        <v>0</v>
      </c>
      <c r="D20" s="96" t="n">
        <v>0</v>
      </c>
      <c r="E20" s="100" t="n">
        <v>0</v>
      </c>
      <c r="F20" s="96" t="n">
        <v>0</v>
      </c>
      <c r="G20" s="96" t="n">
        <v>0</v>
      </c>
      <c r="H20" s="96" t="n">
        <v>0</v>
      </c>
      <c r="I20" s="96" t="n">
        <v>0</v>
      </c>
      <c r="J20" s="96" t="n">
        <v>0</v>
      </c>
      <c r="K20" s="96" t="n">
        <v>0</v>
      </c>
      <c r="L20" s="96" t="n">
        <v>0</v>
      </c>
      <c r="M20" s="96" t="n">
        <v>0</v>
      </c>
      <c r="N20" s="96" t="n">
        <v>0</v>
      </c>
      <c r="O20" s="96" t="n">
        <v>0</v>
      </c>
      <c r="P20" s="96" t="n">
        <v>0</v>
      </c>
      <c r="Q20" s="96" t="n">
        <v>0</v>
      </c>
      <c r="R20" s="96" t="n">
        <v>0</v>
      </c>
      <c r="S20" s="96" t="n">
        <v>0</v>
      </c>
      <c r="T20" s="96" t="n">
        <v>0</v>
      </c>
      <c r="U20" s="96" t="n">
        <v>0</v>
      </c>
      <c r="V20" s="96" t="n">
        <v>0</v>
      </c>
      <c r="W20" s="96" t="n">
        <v>0</v>
      </c>
      <c r="X20" s="96" t="n">
        <v>0</v>
      </c>
      <c r="Y20" s="96" t="n">
        <v>0</v>
      </c>
      <c r="Z20" s="96" t="n">
        <v>0</v>
      </c>
      <c r="AA20" s="96" t="n">
        <v>0</v>
      </c>
    </row>
    <row r="21" customFormat="false" ht="11.25" hidden="false" customHeight="true" outlineLevel="0" collapsed="false">
      <c r="A21" s="95" t="s">
        <v>76</v>
      </c>
      <c r="C21" s="96" t="n">
        <v>0</v>
      </c>
      <c r="D21" s="96" t="n">
        <v>0</v>
      </c>
      <c r="E21" s="96" t="n">
        <v>0</v>
      </c>
      <c r="F21" s="96" t="n">
        <v>0</v>
      </c>
      <c r="G21" s="96" t="n">
        <v>0</v>
      </c>
      <c r="H21" s="96" t="n">
        <v>0</v>
      </c>
      <c r="I21" s="96" t="n">
        <v>0</v>
      </c>
      <c r="J21" s="96" t="n">
        <v>0</v>
      </c>
      <c r="K21" s="96" t="n">
        <v>0</v>
      </c>
      <c r="L21" s="96" t="n">
        <v>0</v>
      </c>
      <c r="M21" s="96" t="n">
        <v>0</v>
      </c>
      <c r="N21" s="96" t="n">
        <v>0</v>
      </c>
      <c r="O21" s="96" t="n">
        <v>0</v>
      </c>
      <c r="P21" s="96" t="n">
        <v>0</v>
      </c>
      <c r="Q21" s="96" t="n">
        <v>0</v>
      </c>
      <c r="R21" s="96" t="n">
        <v>0</v>
      </c>
      <c r="S21" s="96" t="n">
        <v>0</v>
      </c>
      <c r="T21" s="96" t="n">
        <v>0</v>
      </c>
      <c r="U21" s="96" t="n">
        <v>0</v>
      </c>
      <c r="V21" s="96" t="n">
        <v>0</v>
      </c>
      <c r="W21" s="96" t="n">
        <v>0</v>
      </c>
      <c r="X21" s="96" t="n">
        <v>0</v>
      </c>
      <c r="Y21" s="96" t="n">
        <v>0</v>
      </c>
      <c r="Z21" s="96" t="n">
        <v>0</v>
      </c>
      <c r="AA21" s="96" t="n">
        <v>0</v>
      </c>
    </row>
    <row r="22" customFormat="false" ht="11.25" hidden="false" customHeight="true" outlineLevel="0" collapsed="false">
      <c r="A22" s="95" t="s">
        <v>77</v>
      </c>
      <c r="C22" s="97" t="n">
        <v>0</v>
      </c>
      <c r="D22" s="97" t="n">
        <v>0</v>
      </c>
      <c r="E22" s="97" t="n">
        <v>0</v>
      </c>
      <c r="F22" s="97" t="n">
        <v>0</v>
      </c>
      <c r="G22" s="97" t="n">
        <v>0</v>
      </c>
      <c r="H22" s="97" t="n">
        <v>0</v>
      </c>
      <c r="I22" s="97" t="n">
        <v>0</v>
      </c>
      <c r="J22" s="97" t="n">
        <v>0</v>
      </c>
      <c r="K22" s="97" t="n">
        <v>0</v>
      </c>
      <c r="L22" s="97" t="n">
        <v>0</v>
      </c>
      <c r="M22" s="97" t="n">
        <v>0</v>
      </c>
      <c r="N22" s="97" t="n">
        <v>0</v>
      </c>
      <c r="O22" s="97" t="n">
        <v>0</v>
      </c>
      <c r="P22" s="97" t="n">
        <v>0</v>
      </c>
      <c r="Q22" s="97" t="n">
        <v>0</v>
      </c>
      <c r="R22" s="97" t="n">
        <v>0</v>
      </c>
      <c r="S22" s="97" t="n">
        <v>0</v>
      </c>
      <c r="T22" s="97" t="n">
        <v>0</v>
      </c>
      <c r="U22" s="97" t="n">
        <v>0</v>
      </c>
      <c r="V22" s="97" t="n">
        <v>0</v>
      </c>
      <c r="W22" s="97" t="n">
        <v>0</v>
      </c>
      <c r="X22" s="97" t="n">
        <v>0</v>
      </c>
      <c r="Y22" s="97" t="n">
        <v>0</v>
      </c>
      <c r="Z22" s="97" t="n">
        <v>0</v>
      </c>
      <c r="AA22" s="97" t="n">
        <v>0</v>
      </c>
    </row>
    <row r="24" customFormat="false" ht="12" hidden="false" customHeight="true" outlineLevel="0" collapsed="false">
      <c r="A24" s="91" t="s">
        <v>100</v>
      </c>
    </row>
    <row r="26" customFormat="false" ht="12" hidden="false" customHeight="true" outlineLevel="0" collapsed="false">
      <c r="A26" s="92" t="s">
        <v>163</v>
      </c>
      <c r="C26" s="93" t="s">
        <v>118</v>
      </c>
      <c r="D26" s="93" t="s">
        <v>119</v>
      </c>
      <c r="E26" s="93" t="s">
        <v>120</v>
      </c>
      <c r="F26" s="93" t="s">
        <v>121</v>
      </c>
      <c r="G26" s="93" t="s">
        <v>122</v>
      </c>
      <c r="H26" s="93" t="s">
        <v>123</v>
      </c>
      <c r="I26" s="93" t="s">
        <v>124</v>
      </c>
      <c r="J26" s="93" t="s">
        <v>125</v>
      </c>
      <c r="K26" s="93" t="s">
        <v>126</v>
      </c>
      <c r="L26" s="93" t="s">
        <v>127</v>
      </c>
      <c r="M26" s="93" t="s">
        <v>128</v>
      </c>
      <c r="N26" s="93" t="s">
        <v>129</v>
      </c>
      <c r="O26" s="93" t="s">
        <v>130</v>
      </c>
      <c r="P26" s="93" t="s">
        <v>131</v>
      </c>
      <c r="Q26" s="93" t="s">
        <v>132</v>
      </c>
      <c r="R26" s="93" t="s">
        <v>133</v>
      </c>
      <c r="S26" s="93" t="s">
        <v>134</v>
      </c>
      <c r="T26" s="93" t="s">
        <v>135</v>
      </c>
      <c r="U26" s="93" t="s">
        <v>136</v>
      </c>
      <c r="V26" s="93" t="s">
        <v>137</v>
      </c>
      <c r="W26" s="93" t="s">
        <v>138</v>
      </c>
      <c r="X26" s="93" t="s">
        <v>139</v>
      </c>
      <c r="Y26" s="93" t="s">
        <v>140</v>
      </c>
      <c r="Z26" s="93" t="s">
        <v>141</v>
      </c>
      <c r="AA26" s="93" t="s">
        <v>32</v>
      </c>
    </row>
    <row r="27" customFormat="false" ht="11.25" hidden="false" customHeight="true" outlineLevel="0" collapsed="false">
      <c r="A27" s="95" t="s">
        <v>164</v>
      </c>
      <c r="C27" s="96" t="n">
        <v>0</v>
      </c>
      <c r="D27" s="96" t="n">
        <v>0</v>
      </c>
      <c r="E27" s="96" t="n">
        <v>0</v>
      </c>
      <c r="F27" s="96" t="n">
        <v>0</v>
      </c>
      <c r="G27" s="96" t="n">
        <v>0</v>
      </c>
      <c r="H27" s="96" t="n">
        <v>0</v>
      </c>
      <c r="I27" s="96" t="n">
        <v>0</v>
      </c>
      <c r="J27" s="96" t="n">
        <v>0</v>
      </c>
      <c r="K27" s="96" t="n">
        <v>0</v>
      </c>
      <c r="L27" s="96" t="n">
        <v>0</v>
      </c>
      <c r="M27" s="96" t="n">
        <v>0</v>
      </c>
      <c r="N27" s="96" t="n">
        <v>0</v>
      </c>
      <c r="O27" s="96" t="n">
        <v>0</v>
      </c>
      <c r="P27" s="96" t="n">
        <v>0</v>
      </c>
      <c r="Q27" s="96" t="n">
        <v>0</v>
      </c>
      <c r="R27" s="96" t="n">
        <v>0</v>
      </c>
      <c r="S27" s="96" t="n">
        <v>0</v>
      </c>
      <c r="T27" s="96" t="n">
        <v>0</v>
      </c>
      <c r="U27" s="96" t="n">
        <v>0</v>
      </c>
      <c r="V27" s="96" t="n">
        <v>0</v>
      </c>
      <c r="W27" s="96" t="n">
        <v>0</v>
      </c>
      <c r="X27" s="96" t="n">
        <v>0</v>
      </c>
      <c r="Y27" s="96" t="n">
        <v>0</v>
      </c>
      <c r="Z27" s="96" t="n">
        <v>0</v>
      </c>
      <c r="AA27" s="96" t="n">
        <v>0</v>
      </c>
    </row>
    <row r="28" customFormat="false" ht="11.25" hidden="false" customHeight="true" outlineLevel="0" collapsed="false">
      <c r="A28" s="95" t="s">
        <v>165</v>
      </c>
      <c r="C28" s="96" t="n">
        <v>0</v>
      </c>
      <c r="D28" s="96" t="n">
        <v>0</v>
      </c>
      <c r="E28" s="96" t="n">
        <v>0</v>
      </c>
      <c r="F28" s="96" t="n">
        <v>0</v>
      </c>
      <c r="G28" s="96" t="n">
        <v>0</v>
      </c>
      <c r="H28" s="96" t="n">
        <v>0</v>
      </c>
      <c r="I28" s="96" t="n">
        <v>0</v>
      </c>
      <c r="J28" s="96" t="n">
        <v>0</v>
      </c>
      <c r="K28" s="96" t="n">
        <v>0</v>
      </c>
      <c r="L28" s="96" t="n">
        <v>0</v>
      </c>
      <c r="M28" s="96" t="n">
        <v>0</v>
      </c>
      <c r="N28" s="96" t="n">
        <v>0</v>
      </c>
      <c r="O28" s="96" t="n">
        <v>0</v>
      </c>
      <c r="P28" s="96" t="n">
        <v>0</v>
      </c>
      <c r="Q28" s="96" t="n">
        <v>0</v>
      </c>
      <c r="R28" s="96" t="n">
        <v>0</v>
      </c>
      <c r="S28" s="96" t="n">
        <v>0</v>
      </c>
      <c r="T28" s="96" t="n">
        <v>0</v>
      </c>
      <c r="U28" s="96" t="n">
        <v>0</v>
      </c>
      <c r="V28" s="96" t="n">
        <v>0</v>
      </c>
      <c r="W28" s="96" t="n">
        <v>0</v>
      </c>
      <c r="X28" s="96" t="n">
        <v>0</v>
      </c>
      <c r="Y28" s="96" t="n">
        <v>0</v>
      </c>
      <c r="Z28" s="96" t="n">
        <v>0</v>
      </c>
      <c r="AA28" s="96" t="n">
        <v>0</v>
      </c>
    </row>
    <row r="29" customFormat="false" ht="11.25" hidden="false" customHeight="true" outlineLevel="0" collapsed="false">
      <c r="A29" s="95" t="s">
        <v>166</v>
      </c>
      <c r="C29" s="97" t="n">
        <v>0</v>
      </c>
      <c r="D29" s="97" t="n">
        <v>0</v>
      </c>
      <c r="E29" s="97" t="n">
        <v>0</v>
      </c>
      <c r="F29" s="97" t="n">
        <v>0</v>
      </c>
      <c r="G29" s="97" t="n">
        <v>0</v>
      </c>
      <c r="H29" s="97" t="n">
        <v>0</v>
      </c>
      <c r="I29" s="97" t="n">
        <v>0</v>
      </c>
      <c r="J29" s="97" t="n">
        <v>0</v>
      </c>
      <c r="K29" s="97" t="n">
        <v>0</v>
      </c>
      <c r="L29" s="97" t="n">
        <v>0</v>
      </c>
      <c r="M29" s="97" t="n">
        <v>0</v>
      </c>
      <c r="N29" s="97" t="n">
        <v>0</v>
      </c>
      <c r="O29" s="97" t="n">
        <v>0</v>
      </c>
      <c r="P29" s="97" t="n">
        <v>0</v>
      </c>
      <c r="Q29" s="97" t="n">
        <v>0</v>
      </c>
      <c r="R29" s="97" t="n">
        <v>0</v>
      </c>
      <c r="S29" s="97" t="n">
        <v>0</v>
      </c>
      <c r="T29" s="97" t="n">
        <v>0</v>
      </c>
      <c r="U29" s="97" t="n">
        <v>0</v>
      </c>
      <c r="V29" s="97" t="n">
        <v>0</v>
      </c>
      <c r="W29" s="97" t="n">
        <v>0</v>
      </c>
      <c r="X29" s="97" t="n">
        <v>0</v>
      </c>
      <c r="Y29" s="97" t="n">
        <v>0</v>
      </c>
      <c r="Z29" s="97" t="n">
        <v>0</v>
      </c>
      <c r="AA29" s="97" t="n">
        <v>0</v>
      </c>
    </row>
    <row r="31" customFormat="false" ht="12" hidden="false" customHeight="true" outlineLevel="0" collapsed="false">
      <c r="A31" s="92" t="s">
        <v>167</v>
      </c>
      <c r="C31" s="93" t="s">
        <v>118</v>
      </c>
      <c r="D31" s="93" t="s">
        <v>119</v>
      </c>
      <c r="E31" s="93" t="s">
        <v>120</v>
      </c>
      <c r="F31" s="93" t="s">
        <v>121</v>
      </c>
      <c r="G31" s="93" t="s">
        <v>122</v>
      </c>
      <c r="H31" s="93" t="s">
        <v>123</v>
      </c>
      <c r="I31" s="93" t="s">
        <v>124</v>
      </c>
      <c r="J31" s="93" t="s">
        <v>125</v>
      </c>
      <c r="K31" s="93" t="s">
        <v>126</v>
      </c>
      <c r="L31" s="93" t="s">
        <v>127</v>
      </c>
      <c r="M31" s="93" t="s">
        <v>128</v>
      </c>
      <c r="N31" s="93" t="s">
        <v>129</v>
      </c>
      <c r="O31" s="93" t="s">
        <v>130</v>
      </c>
      <c r="P31" s="93" t="s">
        <v>131</v>
      </c>
      <c r="Q31" s="93" t="s">
        <v>132</v>
      </c>
      <c r="R31" s="93" t="s">
        <v>133</v>
      </c>
      <c r="S31" s="93" t="s">
        <v>134</v>
      </c>
      <c r="T31" s="93" t="s">
        <v>135</v>
      </c>
      <c r="U31" s="93" t="s">
        <v>136</v>
      </c>
      <c r="V31" s="93" t="s">
        <v>137</v>
      </c>
      <c r="W31" s="93" t="s">
        <v>138</v>
      </c>
      <c r="X31" s="93" t="s">
        <v>139</v>
      </c>
      <c r="Y31" s="93" t="s">
        <v>140</v>
      </c>
      <c r="Z31" s="93" t="s">
        <v>141</v>
      </c>
      <c r="AA31" s="93" t="s">
        <v>32</v>
      </c>
    </row>
    <row r="32" customFormat="false" ht="11.25" hidden="false" customHeight="true" outlineLevel="0" collapsed="false">
      <c r="A32" s="95" t="s">
        <v>167</v>
      </c>
      <c r="C32" s="96" t="n">
        <v>0</v>
      </c>
      <c r="D32" s="96" t="n">
        <v>0</v>
      </c>
      <c r="E32" s="96" t="n">
        <v>0</v>
      </c>
      <c r="F32" s="96" t="n">
        <v>0</v>
      </c>
      <c r="G32" s="96" t="n">
        <v>0</v>
      </c>
      <c r="H32" s="96" t="n">
        <v>0</v>
      </c>
      <c r="I32" s="96" t="n">
        <v>0</v>
      </c>
      <c r="J32" s="96" t="n">
        <v>0</v>
      </c>
      <c r="K32" s="96" t="n">
        <v>0</v>
      </c>
      <c r="L32" s="96" t="n">
        <v>0</v>
      </c>
      <c r="M32" s="96" t="n">
        <v>0</v>
      </c>
      <c r="N32" s="96" t="n">
        <v>0</v>
      </c>
      <c r="O32" s="96" t="n">
        <v>0</v>
      </c>
      <c r="P32" s="96" t="n">
        <v>0</v>
      </c>
      <c r="Q32" s="96" t="n">
        <v>0</v>
      </c>
      <c r="R32" s="96" t="n">
        <v>0</v>
      </c>
      <c r="S32" s="96" t="n">
        <v>0</v>
      </c>
      <c r="T32" s="96" t="n">
        <v>0</v>
      </c>
      <c r="U32" s="96" t="n">
        <v>0</v>
      </c>
      <c r="V32" s="96" t="n">
        <v>0</v>
      </c>
      <c r="W32" s="96" t="n">
        <v>0</v>
      </c>
      <c r="X32" s="96" t="n">
        <v>0</v>
      </c>
      <c r="Y32" s="96" t="n">
        <v>0</v>
      </c>
      <c r="Z32" s="96" t="n">
        <v>0</v>
      </c>
      <c r="AA32" s="96" t="n">
        <v>0</v>
      </c>
    </row>
    <row r="34" customFormat="false" ht="11.25" hidden="false" customHeight="true" outlineLevel="0" collapsed="false">
      <c r="A34" s="101" t="s">
        <v>166</v>
      </c>
      <c r="B34" s="102"/>
      <c r="C34" s="103" t="n">
        <v>0</v>
      </c>
      <c r="D34" s="103" t="n">
        <v>0</v>
      </c>
      <c r="E34" s="103" t="n">
        <v>0</v>
      </c>
      <c r="F34" s="103" t="n">
        <v>0</v>
      </c>
      <c r="G34" s="103" t="n">
        <v>0</v>
      </c>
      <c r="H34" s="103" t="n">
        <v>0</v>
      </c>
      <c r="I34" s="103" t="n">
        <v>0</v>
      </c>
      <c r="J34" s="103" t="n">
        <v>0</v>
      </c>
      <c r="K34" s="103" t="n">
        <v>0</v>
      </c>
      <c r="L34" s="103" t="n">
        <v>0</v>
      </c>
      <c r="M34" s="103" t="n">
        <v>0</v>
      </c>
      <c r="N34" s="103" t="n">
        <v>0</v>
      </c>
      <c r="O34" s="103" t="n">
        <v>0</v>
      </c>
      <c r="P34" s="103" t="n">
        <v>0</v>
      </c>
      <c r="Q34" s="103" t="n">
        <v>0</v>
      </c>
      <c r="R34" s="103" t="n">
        <v>0</v>
      </c>
      <c r="S34" s="103" t="n">
        <v>0</v>
      </c>
      <c r="T34" s="103" t="n">
        <v>0</v>
      </c>
      <c r="U34" s="103" t="n">
        <v>0</v>
      </c>
      <c r="V34" s="103" t="n">
        <v>0</v>
      </c>
      <c r="W34" s="103" t="n">
        <v>0</v>
      </c>
      <c r="X34" s="103" t="n">
        <v>0</v>
      </c>
      <c r="Y34" s="103" t="n">
        <v>0</v>
      </c>
      <c r="Z34" s="103" t="n">
        <v>0</v>
      </c>
      <c r="AA34" s="104" t="n">
        <v>0</v>
      </c>
    </row>
    <row r="36" customFormat="false" ht="12" hidden="false" customHeight="true" outlineLevel="0" collapsed="false">
      <c r="A36" s="94" t="s">
        <v>159</v>
      </c>
    </row>
    <row r="37" customFormat="false" ht="11.25" hidden="false" customHeight="true" outlineLevel="0" collapsed="false">
      <c r="A37" s="95" t="s">
        <v>164</v>
      </c>
      <c r="C37" s="96" t="n">
        <v>0</v>
      </c>
      <c r="D37" s="96" t="n">
        <v>0</v>
      </c>
      <c r="E37" s="96" t="n">
        <v>0</v>
      </c>
      <c r="F37" s="96" t="n">
        <v>0</v>
      </c>
      <c r="G37" s="96" t="n">
        <v>0</v>
      </c>
      <c r="H37" s="96" t="n">
        <v>0</v>
      </c>
      <c r="I37" s="96" t="n">
        <v>0</v>
      </c>
      <c r="J37" s="96" t="n">
        <v>0</v>
      </c>
      <c r="K37" s="96" t="n">
        <v>0</v>
      </c>
      <c r="L37" s="96" t="n">
        <v>0</v>
      </c>
      <c r="M37" s="96" t="n">
        <v>0</v>
      </c>
      <c r="N37" s="96" t="n">
        <v>0</v>
      </c>
      <c r="O37" s="96" t="n">
        <v>0</v>
      </c>
      <c r="P37" s="96" t="n">
        <v>0</v>
      </c>
      <c r="Q37" s="96" t="n">
        <v>0</v>
      </c>
      <c r="R37" s="96" t="n">
        <v>0</v>
      </c>
      <c r="S37" s="96" t="n">
        <v>0</v>
      </c>
      <c r="T37" s="96" t="n">
        <v>0</v>
      </c>
      <c r="U37" s="96" t="n">
        <v>0</v>
      </c>
      <c r="V37" s="96" t="n">
        <v>0</v>
      </c>
      <c r="W37" s="96" t="n">
        <v>0</v>
      </c>
      <c r="X37" s="96" t="n">
        <v>0</v>
      </c>
      <c r="Y37" s="96" t="n">
        <v>0</v>
      </c>
      <c r="Z37" s="96" t="n">
        <v>0</v>
      </c>
      <c r="AA37" s="96" t="n">
        <v>0</v>
      </c>
    </row>
    <row r="38" customFormat="false" ht="11.25" hidden="false" customHeight="true" outlineLevel="0" collapsed="false">
      <c r="A38" s="95" t="s">
        <v>165</v>
      </c>
      <c r="C38" s="96" t="n">
        <v>0</v>
      </c>
      <c r="D38" s="96" t="n">
        <v>0</v>
      </c>
      <c r="E38" s="96" t="n">
        <v>0</v>
      </c>
      <c r="F38" s="96" t="n">
        <v>0</v>
      </c>
      <c r="G38" s="96" t="n">
        <v>0</v>
      </c>
      <c r="H38" s="96" t="n">
        <v>0</v>
      </c>
      <c r="I38" s="96" t="n">
        <v>0</v>
      </c>
      <c r="J38" s="96" t="n">
        <v>0</v>
      </c>
      <c r="K38" s="96" t="n">
        <v>0</v>
      </c>
      <c r="L38" s="96" t="n">
        <v>0</v>
      </c>
      <c r="M38" s="96" t="n">
        <v>0</v>
      </c>
      <c r="N38" s="96" t="n">
        <v>0</v>
      </c>
      <c r="O38" s="96" t="n">
        <v>0</v>
      </c>
      <c r="P38" s="96" t="n">
        <v>0</v>
      </c>
      <c r="Q38" s="96" t="n">
        <v>0</v>
      </c>
      <c r="R38" s="96" t="n">
        <v>0</v>
      </c>
      <c r="S38" s="96" t="n">
        <v>0</v>
      </c>
      <c r="T38" s="96" t="n">
        <v>0</v>
      </c>
      <c r="U38" s="96" t="n">
        <v>0</v>
      </c>
      <c r="V38" s="96" t="n">
        <v>0</v>
      </c>
      <c r="W38" s="96" t="n">
        <v>0</v>
      </c>
      <c r="X38" s="96" t="n">
        <v>0</v>
      </c>
      <c r="Y38" s="96" t="n">
        <v>0</v>
      </c>
      <c r="Z38" s="96" t="n">
        <v>0</v>
      </c>
      <c r="AA38" s="96" t="n">
        <v>0</v>
      </c>
    </row>
    <row r="39" customFormat="false" ht="11.25" hidden="false" customHeight="true" outlineLevel="0" collapsed="false">
      <c r="A39" s="95" t="s">
        <v>167</v>
      </c>
      <c r="C39" s="96" t="n">
        <v>0</v>
      </c>
      <c r="D39" s="96" t="n">
        <v>0</v>
      </c>
      <c r="E39" s="96" t="n">
        <v>0</v>
      </c>
      <c r="F39" s="96" t="n">
        <v>0</v>
      </c>
      <c r="G39" s="96" t="n">
        <v>0</v>
      </c>
      <c r="H39" s="96" t="n">
        <v>0</v>
      </c>
      <c r="I39" s="96" t="n">
        <v>0</v>
      </c>
      <c r="J39" s="96" t="n">
        <v>0</v>
      </c>
      <c r="K39" s="96" t="n">
        <v>0</v>
      </c>
      <c r="L39" s="96" t="n">
        <v>0</v>
      </c>
      <c r="M39" s="96" t="n">
        <v>0</v>
      </c>
      <c r="N39" s="96" t="n">
        <v>0</v>
      </c>
      <c r="O39" s="96" t="n">
        <v>0</v>
      </c>
      <c r="P39" s="96" t="n">
        <v>0</v>
      </c>
      <c r="Q39" s="96" t="n">
        <v>0</v>
      </c>
      <c r="R39" s="96" t="n">
        <v>0</v>
      </c>
      <c r="S39" s="96" t="n">
        <v>0</v>
      </c>
      <c r="T39" s="96" t="n">
        <v>0</v>
      </c>
      <c r="U39" s="96" t="n">
        <v>0</v>
      </c>
      <c r="V39" s="96" t="n">
        <v>0</v>
      </c>
      <c r="W39" s="96" t="n">
        <v>0</v>
      </c>
      <c r="X39" s="96" t="n">
        <v>0</v>
      </c>
      <c r="Y39" s="96" t="n">
        <v>0</v>
      </c>
      <c r="Z39" s="96" t="n">
        <v>0</v>
      </c>
      <c r="AA39" s="96" t="n">
        <v>0</v>
      </c>
    </row>
    <row r="40" customFormat="false" ht="11.25" hidden="false" customHeight="true" outlineLevel="0" collapsed="false">
      <c r="A40" s="95" t="s">
        <v>166</v>
      </c>
      <c r="C40" s="97" t="n">
        <v>0</v>
      </c>
      <c r="D40" s="97" t="n">
        <v>0</v>
      </c>
      <c r="E40" s="97" t="n">
        <v>0</v>
      </c>
      <c r="F40" s="97" t="n">
        <v>0</v>
      </c>
      <c r="G40" s="97" t="n">
        <v>0</v>
      </c>
      <c r="H40" s="97" t="n">
        <v>0</v>
      </c>
      <c r="I40" s="97" t="n">
        <v>0</v>
      </c>
      <c r="J40" s="97" t="n">
        <v>0</v>
      </c>
      <c r="K40" s="97" t="n">
        <v>0</v>
      </c>
      <c r="L40" s="97" t="n">
        <v>0</v>
      </c>
      <c r="M40" s="97" t="n">
        <v>0</v>
      </c>
      <c r="N40" s="97" t="n">
        <v>0</v>
      </c>
      <c r="O40" s="97" t="n">
        <v>0</v>
      </c>
      <c r="P40" s="97" t="n">
        <v>0</v>
      </c>
      <c r="Q40" s="97" t="n">
        <v>0</v>
      </c>
      <c r="R40" s="97" t="n">
        <v>0</v>
      </c>
      <c r="S40" s="97" t="n">
        <v>0</v>
      </c>
      <c r="T40" s="97" t="n">
        <v>0</v>
      </c>
      <c r="U40" s="97" t="n">
        <v>0</v>
      </c>
      <c r="V40" s="97" t="n">
        <v>0</v>
      </c>
      <c r="W40" s="97" t="n">
        <v>0</v>
      </c>
      <c r="X40" s="97" t="n">
        <v>0</v>
      </c>
      <c r="Y40" s="97" t="n">
        <v>0</v>
      </c>
      <c r="Z40" s="97" t="n">
        <v>0</v>
      </c>
      <c r="AA40" s="97" t="n">
        <v>0</v>
      </c>
    </row>
    <row r="42" customFormat="false" ht="12" hidden="false" customHeight="true" outlineLevel="0" collapsed="false">
      <c r="A42" s="94" t="s">
        <v>77</v>
      </c>
    </row>
    <row r="43" customFormat="false" ht="11.25" hidden="false" customHeight="true" outlineLevel="0" collapsed="false">
      <c r="A43" s="95" t="s">
        <v>164</v>
      </c>
      <c r="C43" s="96" t="n">
        <v>0</v>
      </c>
      <c r="D43" s="96" t="n">
        <v>0</v>
      </c>
      <c r="E43" s="96" t="n">
        <v>0</v>
      </c>
      <c r="F43" s="96" t="n">
        <v>0</v>
      </c>
      <c r="G43" s="96" t="n">
        <v>0</v>
      </c>
      <c r="H43" s="96" t="n">
        <v>0</v>
      </c>
      <c r="I43" s="96" t="n">
        <v>0</v>
      </c>
      <c r="J43" s="96" t="n">
        <v>0</v>
      </c>
      <c r="K43" s="96" t="n">
        <v>0</v>
      </c>
      <c r="L43" s="96" t="n">
        <v>0</v>
      </c>
      <c r="M43" s="96" t="n">
        <v>0</v>
      </c>
      <c r="N43" s="96" t="n">
        <v>0</v>
      </c>
      <c r="O43" s="96" t="n">
        <v>0</v>
      </c>
      <c r="P43" s="96" t="n">
        <v>0</v>
      </c>
      <c r="Q43" s="96" t="n">
        <v>0</v>
      </c>
      <c r="R43" s="96" t="n">
        <v>0</v>
      </c>
      <c r="S43" s="96" t="n">
        <v>0</v>
      </c>
      <c r="T43" s="96" t="n">
        <v>0</v>
      </c>
      <c r="U43" s="96" t="n">
        <v>0</v>
      </c>
      <c r="V43" s="96" t="n">
        <v>0</v>
      </c>
      <c r="W43" s="96" t="n">
        <v>0</v>
      </c>
      <c r="X43" s="96" t="n">
        <v>0</v>
      </c>
      <c r="Y43" s="96" t="n">
        <v>0</v>
      </c>
      <c r="Z43" s="96" t="n">
        <v>0</v>
      </c>
      <c r="AA43" s="96" t="n">
        <v>0</v>
      </c>
    </row>
    <row r="44" customFormat="false" ht="11.25" hidden="false" customHeight="true" outlineLevel="0" collapsed="false">
      <c r="A44" s="95" t="s">
        <v>165</v>
      </c>
      <c r="C44" s="96" t="n">
        <v>0</v>
      </c>
      <c r="D44" s="96" t="n">
        <v>0</v>
      </c>
      <c r="E44" s="96" t="n">
        <v>0</v>
      </c>
      <c r="F44" s="96" t="n">
        <v>0</v>
      </c>
      <c r="G44" s="96" t="n">
        <v>0</v>
      </c>
      <c r="H44" s="96" t="n">
        <v>0</v>
      </c>
      <c r="I44" s="96" t="n">
        <v>0</v>
      </c>
      <c r="J44" s="96" t="n">
        <v>0</v>
      </c>
      <c r="K44" s="96" t="n">
        <v>0</v>
      </c>
      <c r="L44" s="96" t="n">
        <v>0</v>
      </c>
      <c r="M44" s="96" t="n">
        <v>0</v>
      </c>
      <c r="N44" s="96" t="n">
        <v>0</v>
      </c>
      <c r="O44" s="96" t="n">
        <v>0</v>
      </c>
      <c r="P44" s="96" t="n">
        <v>0</v>
      </c>
      <c r="Q44" s="96" t="n">
        <v>0</v>
      </c>
      <c r="R44" s="96" t="n">
        <v>0</v>
      </c>
      <c r="S44" s="96" t="n">
        <v>0</v>
      </c>
      <c r="T44" s="96" t="n">
        <v>0</v>
      </c>
      <c r="U44" s="96" t="n">
        <v>0</v>
      </c>
      <c r="V44" s="96" t="n">
        <v>0</v>
      </c>
      <c r="W44" s="96" t="n">
        <v>0</v>
      </c>
      <c r="X44" s="96" t="n">
        <v>0</v>
      </c>
      <c r="Y44" s="96" t="n">
        <v>0</v>
      </c>
      <c r="Z44" s="96" t="n">
        <v>0</v>
      </c>
      <c r="AA44" s="96" t="n">
        <v>0</v>
      </c>
    </row>
    <row r="45" customFormat="false" ht="11.25" hidden="false" customHeight="true" outlineLevel="0" collapsed="false">
      <c r="A45" s="95" t="s">
        <v>167</v>
      </c>
      <c r="C45" s="96" t="n">
        <v>0</v>
      </c>
      <c r="D45" s="96" t="n">
        <v>0</v>
      </c>
      <c r="E45" s="96" t="n">
        <v>0</v>
      </c>
      <c r="F45" s="96" t="n">
        <v>0</v>
      </c>
      <c r="G45" s="96" t="n">
        <v>0</v>
      </c>
      <c r="H45" s="96" t="n">
        <v>0</v>
      </c>
      <c r="I45" s="96" t="n">
        <v>0</v>
      </c>
      <c r="J45" s="96" t="n">
        <v>0</v>
      </c>
      <c r="K45" s="96" t="n">
        <v>0</v>
      </c>
      <c r="L45" s="96" t="n">
        <v>0</v>
      </c>
      <c r="M45" s="96" t="n">
        <v>0</v>
      </c>
      <c r="N45" s="96" t="n">
        <v>0</v>
      </c>
      <c r="O45" s="96" t="n">
        <v>0</v>
      </c>
      <c r="P45" s="96" t="n">
        <v>0</v>
      </c>
      <c r="Q45" s="96" t="n">
        <v>0</v>
      </c>
      <c r="R45" s="96" t="n">
        <v>0</v>
      </c>
      <c r="S45" s="96" t="n">
        <v>0</v>
      </c>
      <c r="T45" s="96" t="n">
        <v>0</v>
      </c>
      <c r="U45" s="96" t="n">
        <v>0</v>
      </c>
      <c r="V45" s="96" t="n">
        <v>0</v>
      </c>
      <c r="W45" s="96" t="n">
        <v>0</v>
      </c>
      <c r="X45" s="96" t="n">
        <v>0</v>
      </c>
      <c r="Y45" s="96" t="n">
        <v>0</v>
      </c>
      <c r="Z45" s="96" t="n">
        <v>0</v>
      </c>
      <c r="AA45" s="96" t="n">
        <v>0</v>
      </c>
    </row>
    <row r="46" customFormat="false" ht="11.25" hidden="false" customHeight="true" outlineLevel="0" collapsed="false">
      <c r="A46" s="95" t="s">
        <v>166</v>
      </c>
      <c r="C46" s="97" t="n">
        <v>0</v>
      </c>
      <c r="D46" s="97" t="n">
        <v>0</v>
      </c>
      <c r="E46" s="97" t="n">
        <v>0</v>
      </c>
      <c r="F46" s="97" t="n">
        <v>0</v>
      </c>
      <c r="G46" s="97" t="n">
        <v>0</v>
      </c>
      <c r="H46" s="97" t="n">
        <v>0</v>
      </c>
      <c r="I46" s="97" t="n">
        <v>0</v>
      </c>
      <c r="J46" s="97" t="n">
        <v>0</v>
      </c>
      <c r="K46" s="97" t="n">
        <v>0</v>
      </c>
      <c r="L46" s="97" t="n">
        <v>0</v>
      </c>
      <c r="M46" s="97" t="n">
        <v>0</v>
      </c>
      <c r="N46" s="97" t="n">
        <v>0</v>
      </c>
      <c r="O46" s="97" t="n">
        <v>0</v>
      </c>
      <c r="P46" s="97" t="n">
        <v>0</v>
      </c>
      <c r="Q46" s="97" t="n">
        <v>0</v>
      </c>
      <c r="R46" s="97" t="n">
        <v>0</v>
      </c>
      <c r="S46" s="97" t="n">
        <v>0</v>
      </c>
      <c r="T46" s="97" t="n">
        <v>0</v>
      </c>
      <c r="U46" s="97" t="n">
        <v>0</v>
      </c>
      <c r="V46" s="97" t="n">
        <v>0</v>
      </c>
      <c r="W46" s="97" t="n">
        <v>0</v>
      </c>
      <c r="X46" s="97" t="n">
        <v>0</v>
      </c>
      <c r="Y46" s="97" t="n">
        <v>0</v>
      </c>
      <c r="Z46" s="97" t="n">
        <v>0</v>
      </c>
      <c r="AA46" s="97" t="n">
        <v>0</v>
      </c>
    </row>
    <row r="48" customFormat="false" ht="12" hidden="false" customHeight="true" outlineLevel="0" collapsed="false">
      <c r="A48" s="94" t="s">
        <v>160</v>
      </c>
    </row>
    <row r="49" customFormat="false" ht="11.25" hidden="false" customHeight="true" outlineLevel="0" collapsed="false">
      <c r="A49" s="95" t="s">
        <v>5</v>
      </c>
      <c r="C49" s="98" t="n">
        <v>3.47</v>
      </c>
      <c r="D49" s="98" t="n">
        <v>3.33</v>
      </c>
      <c r="E49" s="98" t="n">
        <v>3.33</v>
      </c>
      <c r="F49" s="98" t="n">
        <v>3.27</v>
      </c>
      <c r="G49" s="98" t="n">
        <v>3.34</v>
      </c>
      <c r="H49" s="98" t="n">
        <v>3.43</v>
      </c>
      <c r="I49" s="98" t="n">
        <v>3.49</v>
      </c>
      <c r="J49" s="98" t="n">
        <v>3.56</v>
      </c>
      <c r="K49" s="98" t="n">
        <v>3.57</v>
      </c>
      <c r="L49" s="98" t="n">
        <v>3.6</v>
      </c>
      <c r="M49" s="98" t="n">
        <v>4.02</v>
      </c>
      <c r="N49" s="98" t="n">
        <v>4.28</v>
      </c>
      <c r="O49" s="98" t="n">
        <v>4.4</v>
      </c>
      <c r="P49" s="98" t="n">
        <v>4.31</v>
      </c>
      <c r="Q49" s="98" t="n">
        <v>4.18</v>
      </c>
      <c r="R49" s="98" t="n">
        <v>3.96</v>
      </c>
      <c r="S49" s="98" t="n">
        <v>3.96</v>
      </c>
      <c r="T49" s="98" t="n">
        <v>4.01</v>
      </c>
      <c r="U49" s="98" t="n">
        <v>4.08</v>
      </c>
      <c r="V49" s="98" t="n">
        <v>4.14</v>
      </c>
      <c r="W49" s="98" t="n">
        <v>4.13</v>
      </c>
      <c r="X49" s="98" t="n">
        <v>4.18</v>
      </c>
      <c r="Y49" s="98" t="n">
        <v>4.43</v>
      </c>
      <c r="Z49" s="98" t="n">
        <v>4.64</v>
      </c>
      <c r="AA49" s="98"/>
    </row>
    <row r="50" customFormat="false" ht="11.25" hidden="false" customHeight="true" outlineLevel="0" collapsed="false">
      <c r="A50" s="95" t="s">
        <v>159</v>
      </c>
      <c r="C50" s="98" t="n">
        <v>3.36</v>
      </c>
      <c r="D50" s="98" t="n">
        <v>3.25</v>
      </c>
      <c r="E50" s="98" t="n">
        <v>3.26</v>
      </c>
      <c r="F50" s="98" t="n">
        <v>3.22</v>
      </c>
      <c r="G50" s="98" t="n">
        <v>3.3</v>
      </c>
      <c r="H50" s="98" t="n">
        <v>3.39</v>
      </c>
      <c r="I50" s="98" t="n">
        <v>3.45</v>
      </c>
      <c r="J50" s="98" t="n">
        <v>3.51</v>
      </c>
      <c r="K50" s="98" t="n">
        <v>3.52</v>
      </c>
      <c r="L50" s="98" t="n">
        <v>3.55</v>
      </c>
      <c r="M50" s="98" t="n">
        <v>3.96</v>
      </c>
      <c r="N50" s="98" t="n">
        <v>4.22</v>
      </c>
      <c r="O50" s="98" t="n">
        <v>4.34</v>
      </c>
      <c r="P50" s="98" t="n">
        <v>4.25</v>
      </c>
      <c r="Q50" s="98" t="n">
        <v>4.12</v>
      </c>
      <c r="R50" s="98" t="n">
        <v>3.87</v>
      </c>
      <c r="S50" s="98" t="n">
        <v>3.87</v>
      </c>
      <c r="T50" s="98" t="n">
        <v>3.93</v>
      </c>
      <c r="U50" s="98" t="n">
        <v>3.99</v>
      </c>
      <c r="V50" s="98" t="n">
        <v>4.05</v>
      </c>
      <c r="W50" s="98" t="n">
        <v>4.04</v>
      </c>
      <c r="X50" s="98" t="n">
        <v>4.1</v>
      </c>
      <c r="Y50" s="98" t="n">
        <v>4.37</v>
      </c>
      <c r="Z50" s="98" t="n">
        <v>4.59</v>
      </c>
      <c r="AA50" s="98"/>
    </row>
    <row r="51" customFormat="false" ht="11.25" hidden="false" customHeight="true" outlineLevel="0" collapsed="false">
      <c r="A51" s="95" t="s">
        <v>77</v>
      </c>
      <c r="C51" s="99" t="n">
        <v>0.11</v>
      </c>
      <c r="D51" s="99" t="n">
        <v>0.0800000000000001</v>
      </c>
      <c r="E51" s="99" t="n">
        <v>0.0700000000000003</v>
      </c>
      <c r="F51" s="99" t="n">
        <v>0.0499999999999998</v>
      </c>
      <c r="G51" s="99" t="n">
        <v>0.04</v>
      </c>
      <c r="H51" s="99" t="n">
        <v>0.04</v>
      </c>
      <c r="I51" s="99" t="n">
        <v>0.04</v>
      </c>
      <c r="J51" s="99" t="n">
        <v>0.0500000000000003</v>
      </c>
      <c r="K51" s="99" t="n">
        <v>0.0499999999999998</v>
      </c>
      <c r="L51" s="99" t="n">
        <v>0.0500000000000003</v>
      </c>
      <c r="M51" s="99" t="n">
        <v>0.0599999999999996</v>
      </c>
      <c r="N51" s="99" t="n">
        <v>0.0600000000000005</v>
      </c>
      <c r="O51" s="99" t="n">
        <v>0.0600000000000005</v>
      </c>
      <c r="P51" s="99" t="n">
        <v>0.0599999999999996</v>
      </c>
      <c r="Q51" s="99" t="n">
        <v>0.0599999999999996</v>
      </c>
      <c r="R51" s="99" t="n">
        <v>0.0899999999999999</v>
      </c>
      <c r="S51" s="99" t="n">
        <v>0.0899999999999999</v>
      </c>
      <c r="T51" s="99" t="n">
        <v>0.0799999999999996</v>
      </c>
      <c r="U51" s="99" t="n">
        <v>0.0899999999999999</v>
      </c>
      <c r="V51" s="99" t="n">
        <v>0.0899999999999999</v>
      </c>
      <c r="W51" s="99" t="n">
        <v>0.0899999999999999</v>
      </c>
      <c r="X51" s="99" t="n">
        <v>0.0800000000000001</v>
      </c>
      <c r="Y51" s="99" t="n">
        <v>0.0599999999999996</v>
      </c>
      <c r="Z51" s="99" t="n">
        <v>0.0499999999999998</v>
      </c>
      <c r="AA51" s="98"/>
    </row>
    <row r="53" customFormat="false" ht="12" hidden="false" customHeight="true" outlineLevel="0" collapsed="false">
      <c r="A53" s="94" t="s">
        <v>105</v>
      </c>
    </row>
    <row r="54" customFormat="false" ht="11.25" hidden="false" customHeight="true" outlineLevel="0" collapsed="false">
      <c r="A54" s="95" t="s">
        <v>106</v>
      </c>
      <c r="C54" s="98" t="n">
        <v>0</v>
      </c>
      <c r="D54" s="98" t="n">
        <v>0</v>
      </c>
      <c r="E54" s="98" t="n">
        <v>0</v>
      </c>
      <c r="F54" s="98" t="n">
        <v>0</v>
      </c>
      <c r="G54" s="98" t="n">
        <v>0</v>
      </c>
      <c r="H54" s="98" t="n">
        <v>0</v>
      </c>
      <c r="I54" s="98" t="n">
        <v>0</v>
      </c>
      <c r="J54" s="98" t="n">
        <v>0</v>
      </c>
      <c r="K54" s="98" t="n">
        <v>0</v>
      </c>
      <c r="L54" s="98" t="n">
        <v>0</v>
      </c>
      <c r="M54" s="98" t="n">
        <v>0</v>
      </c>
      <c r="N54" s="98" t="n">
        <v>0</v>
      </c>
      <c r="O54" s="98" t="n">
        <v>0</v>
      </c>
      <c r="P54" s="98" t="n">
        <v>0</v>
      </c>
      <c r="Q54" s="98" t="n">
        <v>0</v>
      </c>
      <c r="R54" s="98" t="n">
        <v>0</v>
      </c>
      <c r="S54" s="98" t="n">
        <v>0</v>
      </c>
      <c r="T54" s="98" t="n">
        <v>0</v>
      </c>
      <c r="U54" s="98" t="n">
        <v>0</v>
      </c>
      <c r="V54" s="98" t="n">
        <v>0</v>
      </c>
      <c r="W54" s="98" t="n">
        <v>0</v>
      </c>
      <c r="X54" s="98" t="n">
        <v>0</v>
      </c>
      <c r="Y54" s="98" t="n">
        <v>0</v>
      </c>
      <c r="Z54" s="98" t="n">
        <v>0</v>
      </c>
      <c r="AA54" s="98"/>
    </row>
    <row r="55" customFormat="false" ht="11.25" hidden="false" customHeight="true" outlineLevel="0" collapsed="false">
      <c r="A55" s="95" t="s">
        <v>107</v>
      </c>
      <c r="C55" s="98" t="n">
        <v>0</v>
      </c>
      <c r="D55" s="98" t="n">
        <v>0</v>
      </c>
      <c r="E55" s="98" t="n">
        <v>0</v>
      </c>
      <c r="F55" s="98" t="n">
        <v>0</v>
      </c>
      <c r="G55" s="98" t="n">
        <v>0</v>
      </c>
      <c r="H55" s="98" t="n">
        <v>0</v>
      </c>
      <c r="I55" s="98" t="n">
        <v>0</v>
      </c>
      <c r="J55" s="98" t="n">
        <v>0</v>
      </c>
      <c r="K55" s="98" t="n">
        <v>0</v>
      </c>
      <c r="L55" s="98" t="n">
        <v>0</v>
      </c>
      <c r="M55" s="98" t="n">
        <v>0</v>
      </c>
      <c r="N55" s="98" t="n">
        <v>0</v>
      </c>
      <c r="O55" s="98" t="n">
        <v>0</v>
      </c>
      <c r="P55" s="98" t="n">
        <v>0</v>
      </c>
      <c r="Q55" s="98" t="n">
        <v>0</v>
      </c>
      <c r="R55" s="98" t="n">
        <v>0</v>
      </c>
      <c r="S55" s="98" t="n">
        <v>0</v>
      </c>
      <c r="T55" s="98" t="n">
        <v>0</v>
      </c>
      <c r="U55" s="98" t="n">
        <v>0</v>
      </c>
      <c r="V55" s="98" t="n">
        <v>0</v>
      </c>
      <c r="W55" s="98" t="n">
        <v>0</v>
      </c>
      <c r="X55" s="98" t="n">
        <v>0</v>
      </c>
      <c r="Y55" s="98" t="n">
        <v>0</v>
      </c>
      <c r="Z55" s="98" t="n">
        <v>0</v>
      </c>
      <c r="AA55" s="98"/>
    </row>
    <row r="57" customFormat="false" ht="12" hidden="false" customHeight="true" outlineLevel="0" collapsed="false">
      <c r="A57" s="94" t="s">
        <v>161</v>
      </c>
    </row>
    <row r="58" customFormat="false" ht="11.25" hidden="false" customHeight="true" outlineLevel="0" collapsed="false">
      <c r="A58" s="95" t="s">
        <v>162</v>
      </c>
      <c r="C58" s="96" t="n">
        <v>0</v>
      </c>
      <c r="D58" s="96" t="n">
        <v>0</v>
      </c>
      <c r="E58" s="96" t="n">
        <v>0</v>
      </c>
      <c r="F58" s="96" t="n">
        <v>0</v>
      </c>
      <c r="G58" s="96" t="n">
        <v>0</v>
      </c>
      <c r="H58" s="96" t="n">
        <v>0</v>
      </c>
      <c r="I58" s="96" t="n">
        <v>0</v>
      </c>
      <c r="J58" s="96" t="n">
        <v>0</v>
      </c>
      <c r="K58" s="96" t="n">
        <v>0</v>
      </c>
      <c r="L58" s="96" t="n">
        <v>0</v>
      </c>
      <c r="M58" s="96" t="n">
        <v>0</v>
      </c>
      <c r="N58" s="96" t="n">
        <v>0</v>
      </c>
      <c r="O58" s="96" t="n">
        <v>0</v>
      </c>
      <c r="P58" s="96" t="n">
        <v>0</v>
      </c>
      <c r="Q58" s="96" t="n">
        <v>0</v>
      </c>
      <c r="R58" s="96" t="n">
        <v>0</v>
      </c>
      <c r="S58" s="96" t="n">
        <v>0</v>
      </c>
      <c r="T58" s="96" t="n">
        <v>0</v>
      </c>
      <c r="U58" s="96" t="n">
        <v>0</v>
      </c>
      <c r="V58" s="96" t="n">
        <v>0</v>
      </c>
      <c r="W58" s="96" t="n">
        <v>0</v>
      </c>
      <c r="X58" s="96" t="n">
        <v>0</v>
      </c>
      <c r="Y58" s="96" t="n">
        <v>0</v>
      </c>
      <c r="Z58" s="96" t="n">
        <v>0</v>
      </c>
      <c r="AA58" s="96" t="n">
        <v>0</v>
      </c>
    </row>
    <row r="59" customFormat="false" ht="11.25" hidden="false" customHeight="true" outlineLevel="0" collapsed="false">
      <c r="A59" s="95" t="s">
        <v>168</v>
      </c>
      <c r="C59" s="96" t="n">
        <v>0</v>
      </c>
      <c r="D59" s="96" t="n">
        <v>0</v>
      </c>
      <c r="E59" s="96" t="n">
        <v>0</v>
      </c>
      <c r="F59" s="96" t="n">
        <v>0</v>
      </c>
      <c r="G59" s="96" t="n">
        <v>0</v>
      </c>
      <c r="H59" s="96" t="n">
        <v>0</v>
      </c>
      <c r="I59" s="96" t="n">
        <v>0</v>
      </c>
      <c r="J59" s="96" t="n">
        <v>0</v>
      </c>
      <c r="K59" s="96" t="n">
        <v>0</v>
      </c>
      <c r="L59" s="96" t="n">
        <v>0</v>
      </c>
      <c r="M59" s="96" t="n">
        <v>0</v>
      </c>
      <c r="N59" s="96" t="n">
        <v>0</v>
      </c>
      <c r="O59" s="96" t="n">
        <v>0</v>
      </c>
      <c r="P59" s="96" t="n">
        <v>0</v>
      </c>
      <c r="Q59" s="96" t="n">
        <v>0</v>
      </c>
      <c r="R59" s="96" t="n">
        <v>0</v>
      </c>
      <c r="S59" s="96" t="n">
        <v>0</v>
      </c>
      <c r="T59" s="96" t="n">
        <v>0</v>
      </c>
      <c r="U59" s="96" t="n">
        <v>0</v>
      </c>
      <c r="V59" s="96" t="n">
        <v>0</v>
      </c>
      <c r="W59" s="96" t="n">
        <v>0</v>
      </c>
      <c r="X59" s="96" t="n">
        <v>0</v>
      </c>
      <c r="Y59" s="96" t="n">
        <v>0</v>
      </c>
      <c r="Z59" s="96" t="n">
        <v>0</v>
      </c>
      <c r="AA59" s="96" t="n">
        <v>0</v>
      </c>
    </row>
    <row r="60" customFormat="false" ht="11.25" hidden="false" customHeight="true" outlineLevel="0" collapsed="false">
      <c r="A60" s="101" t="s">
        <v>75</v>
      </c>
      <c r="B60" s="102"/>
      <c r="C60" s="103" t="n">
        <v>0</v>
      </c>
      <c r="D60" s="103" t="n">
        <v>0</v>
      </c>
      <c r="E60" s="103" t="n">
        <v>0</v>
      </c>
      <c r="F60" s="103" t="n">
        <v>0</v>
      </c>
      <c r="G60" s="103" t="n">
        <v>0</v>
      </c>
      <c r="H60" s="103" t="n">
        <v>0</v>
      </c>
      <c r="I60" s="103" t="n">
        <v>0</v>
      </c>
      <c r="J60" s="103" t="n">
        <v>0</v>
      </c>
      <c r="K60" s="103" t="n">
        <v>0</v>
      </c>
      <c r="L60" s="103" t="n">
        <v>0</v>
      </c>
      <c r="M60" s="103" t="n">
        <v>0</v>
      </c>
      <c r="N60" s="103" t="n">
        <v>0</v>
      </c>
      <c r="O60" s="103" t="n">
        <v>0</v>
      </c>
      <c r="P60" s="103" t="n">
        <v>0</v>
      </c>
      <c r="Q60" s="103" t="n">
        <v>0</v>
      </c>
      <c r="R60" s="103" t="n">
        <v>0</v>
      </c>
      <c r="S60" s="103" t="n">
        <v>0</v>
      </c>
      <c r="T60" s="103" t="n">
        <v>0</v>
      </c>
      <c r="U60" s="103" t="n">
        <v>0</v>
      </c>
      <c r="V60" s="103" t="n">
        <v>0</v>
      </c>
      <c r="W60" s="103" t="n">
        <v>0</v>
      </c>
      <c r="X60" s="103" t="n">
        <v>0</v>
      </c>
      <c r="Y60" s="103" t="n">
        <v>0</v>
      </c>
      <c r="Z60" s="103" t="n">
        <v>0</v>
      </c>
      <c r="AA60" s="104" t="n">
        <v>0</v>
      </c>
    </row>
    <row r="61" customFormat="false" ht="11.25" hidden="false" customHeight="true" outlineLevel="0" collapsed="false">
      <c r="A61" s="95" t="s">
        <v>76</v>
      </c>
      <c r="C61" s="96" t="n">
        <v>0</v>
      </c>
      <c r="D61" s="96" t="n">
        <v>0</v>
      </c>
      <c r="E61" s="96" t="n">
        <v>0</v>
      </c>
      <c r="F61" s="96" t="n">
        <v>0</v>
      </c>
      <c r="G61" s="96" t="n">
        <v>0</v>
      </c>
      <c r="H61" s="96" t="n">
        <v>0</v>
      </c>
      <c r="I61" s="96" t="n">
        <v>0</v>
      </c>
      <c r="J61" s="96" t="n">
        <v>0</v>
      </c>
      <c r="K61" s="96" t="n">
        <v>0</v>
      </c>
      <c r="L61" s="96" t="n">
        <v>0</v>
      </c>
      <c r="M61" s="96" t="n">
        <v>0</v>
      </c>
      <c r="N61" s="96" t="n">
        <v>0</v>
      </c>
      <c r="O61" s="96" t="n">
        <v>0</v>
      </c>
      <c r="P61" s="96" t="n">
        <v>0</v>
      </c>
      <c r="Q61" s="96" t="n">
        <v>0</v>
      </c>
      <c r="R61" s="96" t="n">
        <v>0</v>
      </c>
      <c r="S61" s="96" t="n">
        <v>0</v>
      </c>
      <c r="T61" s="96" t="n">
        <v>0</v>
      </c>
      <c r="U61" s="96" t="n">
        <v>0</v>
      </c>
      <c r="V61" s="96" t="n">
        <v>0</v>
      </c>
      <c r="W61" s="96" t="n">
        <v>0</v>
      </c>
      <c r="X61" s="96" t="n">
        <v>0</v>
      </c>
      <c r="Y61" s="96" t="n">
        <v>0</v>
      </c>
      <c r="Z61" s="96" t="n">
        <v>0</v>
      </c>
      <c r="AA61" s="96" t="n">
        <v>0</v>
      </c>
    </row>
    <row r="62" customFormat="false" ht="11.25" hidden="false" customHeight="true" outlineLevel="0" collapsed="false">
      <c r="A62" s="95" t="s">
        <v>77</v>
      </c>
      <c r="C62" s="97" t="n">
        <v>0</v>
      </c>
      <c r="D62" s="97" t="n">
        <v>0</v>
      </c>
      <c r="E62" s="97" t="n">
        <v>0</v>
      </c>
      <c r="F62" s="97" t="n">
        <v>0</v>
      </c>
      <c r="G62" s="97" t="n">
        <v>0</v>
      </c>
      <c r="H62" s="97" t="n">
        <v>0</v>
      </c>
      <c r="I62" s="97" t="n">
        <v>0</v>
      </c>
      <c r="J62" s="97" t="n">
        <v>0</v>
      </c>
      <c r="K62" s="97" t="n">
        <v>0</v>
      </c>
      <c r="L62" s="97" t="n">
        <v>0</v>
      </c>
      <c r="M62" s="97" t="n">
        <v>0</v>
      </c>
      <c r="N62" s="97" t="n">
        <v>0</v>
      </c>
      <c r="O62" s="97" t="n">
        <v>0</v>
      </c>
      <c r="P62" s="97" t="n">
        <v>0</v>
      </c>
      <c r="Q62" s="97" t="n">
        <v>0</v>
      </c>
      <c r="R62" s="97" t="n">
        <v>0</v>
      </c>
      <c r="S62" s="97" t="n">
        <v>0</v>
      </c>
      <c r="T62" s="97" t="n">
        <v>0</v>
      </c>
      <c r="U62" s="97" t="n">
        <v>0</v>
      </c>
      <c r="V62" s="97" t="n">
        <v>0</v>
      </c>
      <c r="W62" s="97" t="n">
        <v>0</v>
      </c>
      <c r="X62" s="97" t="n">
        <v>0</v>
      </c>
      <c r="Y62" s="97" t="n">
        <v>0</v>
      </c>
      <c r="Z62" s="97" t="n">
        <v>0</v>
      </c>
      <c r="AA62" s="97" t="n">
        <v>0</v>
      </c>
    </row>
    <row r="64" customFormat="false" ht="12" hidden="false" customHeight="true" outlineLevel="0" collapsed="false">
      <c r="A64" s="91" t="s">
        <v>108</v>
      </c>
    </row>
    <row r="66" customFormat="false" ht="12" hidden="false" customHeight="true" outlineLevel="0" collapsed="false">
      <c r="A66" s="92" t="s">
        <v>163</v>
      </c>
      <c r="C66" s="93" t="s">
        <v>118</v>
      </c>
      <c r="D66" s="93" t="s">
        <v>119</v>
      </c>
      <c r="E66" s="93" t="s">
        <v>120</v>
      </c>
      <c r="F66" s="93" t="s">
        <v>121</v>
      </c>
      <c r="G66" s="93" t="s">
        <v>122</v>
      </c>
      <c r="H66" s="93" t="s">
        <v>123</v>
      </c>
      <c r="I66" s="93" t="s">
        <v>124</v>
      </c>
      <c r="J66" s="93" t="s">
        <v>125</v>
      </c>
      <c r="K66" s="93" t="s">
        <v>126</v>
      </c>
      <c r="L66" s="93" t="s">
        <v>127</v>
      </c>
      <c r="M66" s="93" t="s">
        <v>128</v>
      </c>
      <c r="N66" s="93" t="s">
        <v>129</v>
      </c>
      <c r="O66" s="93" t="s">
        <v>130</v>
      </c>
      <c r="P66" s="93" t="s">
        <v>131</v>
      </c>
      <c r="Q66" s="93" t="s">
        <v>132</v>
      </c>
      <c r="R66" s="93" t="s">
        <v>133</v>
      </c>
      <c r="S66" s="93" t="s">
        <v>134</v>
      </c>
      <c r="T66" s="93" t="s">
        <v>135</v>
      </c>
      <c r="U66" s="93" t="s">
        <v>136</v>
      </c>
      <c r="V66" s="93" t="s">
        <v>137</v>
      </c>
      <c r="W66" s="93" t="s">
        <v>138</v>
      </c>
      <c r="X66" s="93" t="s">
        <v>139</v>
      </c>
      <c r="Y66" s="93" t="s">
        <v>140</v>
      </c>
      <c r="Z66" s="93" t="s">
        <v>141</v>
      </c>
      <c r="AA66" s="93" t="s">
        <v>32</v>
      </c>
    </row>
    <row r="67" customFormat="false" ht="11.25" hidden="false" customHeight="true" outlineLevel="0" collapsed="false">
      <c r="A67" s="95" t="s">
        <v>164</v>
      </c>
      <c r="C67" s="96" t="n">
        <v>0</v>
      </c>
      <c r="D67" s="96" t="n">
        <v>0</v>
      </c>
      <c r="E67" s="96" t="n">
        <v>0</v>
      </c>
      <c r="F67" s="96" t="n">
        <v>0</v>
      </c>
      <c r="G67" s="96" t="n">
        <v>0</v>
      </c>
      <c r="H67" s="96" t="n">
        <v>0</v>
      </c>
      <c r="I67" s="96" t="n">
        <v>0</v>
      </c>
      <c r="J67" s="96" t="n">
        <v>0</v>
      </c>
      <c r="K67" s="96" t="n">
        <v>0</v>
      </c>
      <c r="L67" s="96" t="n">
        <v>0</v>
      </c>
      <c r="M67" s="96" t="n">
        <v>0</v>
      </c>
      <c r="N67" s="96" t="n">
        <v>0</v>
      </c>
      <c r="O67" s="96" t="n">
        <v>0</v>
      </c>
      <c r="P67" s="96" t="n">
        <v>0</v>
      </c>
      <c r="Q67" s="96" t="n">
        <v>0</v>
      </c>
      <c r="R67" s="96" t="n">
        <v>0</v>
      </c>
      <c r="S67" s="96" t="n">
        <v>0</v>
      </c>
      <c r="T67" s="96" t="n">
        <v>0</v>
      </c>
      <c r="U67" s="96" t="n">
        <v>0</v>
      </c>
      <c r="V67" s="96" t="n">
        <v>0</v>
      </c>
      <c r="W67" s="96" t="n">
        <v>0</v>
      </c>
      <c r="X67" s="96" t="n">
        <v>0</v>
      </c>
      <c r="Y67" s="96" t="n">
        <v>0</v>
      </c>
      <c r="Z67" s="96" t="n">
        <v>0</v>
      </c>
      <c r="AA67" s="96" t="n">
        <v>0</v>
      </c>
    </row>
    <row r="68" customFormat="false" ht="11.25" hidden="false" customHeight="true" outlineLevel="0" collapsed="false">
      <c r="A68" s="95" t="s">
        <v>165</v>
      </c>
      <c r="C68" s="96" t="n">
        <v>0</v>
      </c>
      <c r="D68" s="96" t="n">
        <v>0</v>
      </c>
      <c r="E68" s="96" t="n">
        <v>0</v>
      </c>
      <c r="F68" s="96" t="n">
        <v>0</v>
      </c>
      <c r="G68" s="96" t="n">
        <v>0</v>
      </c>
      <c r="H68" s="96" t="n">
        <v>0</v>
      </c>
      <c r="I68" s="96" t="n">
        <v>0</v>
      </c>
      <c r="J68" s="96" t="n">
        <v>0</v>
      </c>
      <c r="K68" s="96" t="n">
        <v>0</v>
      </c>
      <c r="L68" s="96" t="n">
        <v>0</v>
      </c>
      <c r="M68" s="96" t="n">
        <v>0</v>
      </c>
      <c r="N68" s="96" t="n">
        <v>0</v>
      </c>
      <c r="O68" s="96" t="n">
        <v>0</v>
      </c>
      <c r="P68" s="96" t="n">
        <v>0</v>
      </c>
      <c r="Q68" s="96" t="n">
        <v>0</v>
      </c>
      <c r="R68" s="96" t="n">
        <v>0</v>
      </c>
      <c r="S68" s="96" t="n">
        <v>0</v>
      </c>
      <c r="T68" s="96" t="n">
        <v>0</v>
      </c>
      <c r="U68" s="96" t="n">
        <v>0</v>
      </c>
      <c r="V68" s="96" t="n">
        <v>0</v>
      </c>
      <c r="W68" s="96" t="n">
        <v>0</v>
      </c>
      <c r="X68" s="96" t="n">
        <v>0</v>
      </c>
      <c r="Y68" s="96" t="n">
        <v>0</v>
      </c>
      <c r="Z68" s="96" t="n">
        <v>0</v>
      </c>
      <c r="AA68" s="96" t="n">
        <v>0</v>
      </c>
    </row>
    <row r="69" customFormat="false" ht="11.25" hidden="false" customHeight="true" outlineLevel="0" collapsed="false">
      <c r="A69" s="95" t="s">
        <v>166</v>
      </c>
      <c r="C69" s="97" t="n">
        <v>0</v>
      </c>
      <c r="D69" s="97" t="n">
        <v>0</v>
      </c>
      <c r="E69" s="97" t="n">
        <v>0</v>
      </c>
      <c r="F69" s="97" t="n">
        <v>0</v>
      </c>
      <c r="G69" s="97" t="n">
        <v>0</v>
      </c>
      <c r="H69" s="97" t="n">
        <v>0</v>
      </c>
      <c r="I69" s="97" t="n">
        <v>0</v>
      </c>
      <c r="J69" s="97" t="n">
        <v>0</v>
      </c>
      <c r="K69" s="97" t="n">
        <v>0</v>
      </c>
      <c r="L69" s="97" t="n">
        <v>0</v>
      </c>
      <c r="M69" s="97" t="n">
        <v>0</v>
      </c>
      <c r="N69" s="97" t="n">
        <v>0</v>
      </c>
      <c r="O69" s="97" t="n">
        <v>0</v>
      </c>
      <c r="P69" s="97" t="n">
        <v>0</v>
      </c>
      <c r="Q69" s="97" t="n">
        <v>0</v>
      </c>
      <c r="R69" s="97" t="n">
        <v>0</v>
      </c>
      <c r="S69" s="97" t="n">
        <v>0</v>
      </c>
      <c r="T69" s="97" t="n">
        <v>0</v>
      </c>
      <c r="U69" s="97" t="n">
        <v>0</v>
      </c>
      <c r="V69" s="97" t="n">
        <v>0</v>
      </c>
      <c r="W69" s="97" t="n">
        <v>0</v>
      </c>
      <c r="X69" s="97" t="n">
        <v>0</v>
      </c>
      <c r="Y69" s="97" t="n">
        <v>0</v>
      </c>
      <c r="Z69" s="97" t="n">
        <v>0</v>
      </c>
      <c r="AA69" s="97" t="n">
        <v>0</v>
      </c>
    </row>
    <row r="71" customFormat="false" ht="12" hidden="false" customHeight="true" outlineLevel="0" collapsed="false">
      <c r="A71" s="92" t="s">
        <v>167</v>
      </c>
      <c r="C71" s="93" t="s">
        <v>118</v>
      </c>
      <c r="D71" s="93" t="s">
        <v>119</v>
      </c>
      <c r="E71" s="93" t="s">
        <v>120</v>
      </c>
      <c r="F71" s="93" t="s">
        <v>121</v>
      </c>
      <c r="G71" s="93" t="s">
        <v>122</v>
      </c>
      <c r="H71" s="93" t="s">
        <v>123</v>
      </c>
      <c r="I71" s="93" t="s">
        <v>124</v>
      </c>
      <c r="J71" s="93" t="s">
        <v>125</v>
      </c>
      <c r="K71" s="93" t="s">
        <v>126</v>
      </c>
      <c r="L71" s="93" t="s">
        <v>127</v>
      </c>
      <c r="M71" s="93" t="s">
        <v>128</v>
      </c>
      <c r="N71" s="93" t="s">
        <v>129</v>
      </c>
      <c r="O71" s="93" t="s">
        <v>130</v>
      </c>
      <c r="P71" s="93" t="s">
        <v>131</v>
      </c>
      <c r="Q71" s="93" t="s">
        <v>132</v>
      </c>
      <c r="R71" s="93" t="s">
        <v>133</v>
      </c>
      <c r="S71" s="93" t="s">
        <v>134</v>
      </c>
      <c r="T71" s="93" t="s">
        <v>135</v>
      </c>
      <c r="U71" s="93" t="s">
        <v>136</v>
      </c>
      <c r="V71" s="93" t="s">
        <v>137</v>
      </c>
      <c r="W71" s="93" t="s">
        <v>138</v>
      </c>
      <c r="X71" s="93" t="s">
        <v>139</v>
      </c>
      <c r="Y71" s="93" t="s">
        <v>140</v>
      </c>
      <c r="Z71" s="93" t="s">
        <v>141</v>
      </c>
      <c r="AA71" s="93" t="s">
        <v>32</v>
      </c>
    </row>
    <row r="72" customFormat="false" ht="11.25" hidden="false" customHeight="true" outlineLevel="0" collapsed="false">
      <c r="A72" s="95" t="s">
        <v>167</v>
      </c>
      <c r="C72" s="96" t="n">
        <v>0</v>
      </c>
      <c r="D72" s="96" t="n">
        <v>0</v>
      </c>
      <c r="E72" s="96" t="n">
        <v>0</v>
      </c>
      <c r="F72" s="96" t="n">
        <v>0</v>
      </c>
      <c r="G72" s="96" t="n">
        <v>0</v>
      </c>
      <c r="H72" s="96" t="n">
        <v>0</v>
      </c>
      <c r="I72" s="96" t="n">
        <v>0</v>
      </c>
      <c r="J72" s="96" t="n">
        <v>0</v>
      </c>
      <c r="K72" s="96" t="n">
        <v>0</v>
      </c>
      <c r="L72" s="96" t="n">
        <v>0</v>
      </c>
      <c r="M72" s="96" t="n">
        <v>0</v>
      </c>
      <c r="N72" s="96" t="n">
        <v>0</v>
      </c>
      <c r="O72" s="96" t="n">
        <v>0</v>
      </c>
      <c r="P72" s="96" t="n">
        <v>0</v>
      </c>
      <c r="Q72" s="96" t="n">
        <v>0</v>
      </c>
      <c r="R72" s="96" t="n">
        <v>0</v>
      </c>
      <c r="S72" s="96" t="n">
        <v>0</v>
      </c>
      <c r="T72" s="96" t="n">
        <v>0</v>
      </c>
      <c r="U72" s="96" t="n">
        <v>0</v>
      </c>
      <c r="V72" s="96" t="n">
        <v>0</v>
      </c>
      <c r="W72" s="96" t="n">
        <v>0</v>
      </c>
      <c r="X72" s="96" t="n">
        <v>0</v>
      </c>
      <c r="Y72" s="96" t="n">
        <v>0</v>
      </c>
      <c r="Z72" s="96" t="n">
        <v>0</v>
      </c>
      <c r="AA72" s="96" t="n">
        <v>0</v>
      </c>
    </row>
    <row r="74" customFormat="false" ht="11.25" hidden="false" customHeight="true" outlineLevel="0" collapsed="false">
      <c r="A74" s="101" t="s">
        <v>166</v>
      </c>
      <c r="B74" s="102"/>
      <c r="C74" s="103" t="n">
        <v>0</v>
      </c>
      <c r="D74" s="103" t="n">
        <v>0</v>
      </c>
      <c r="E74" s="103" t="n">
        <v>0</v>
      </c>
      <c r="F74" s="103" t="n">
        <v>0</v>
      </c>
      <c r="G74" s="103" t="n">
        <v>0</v>
      </c>
      <c r="H74" s="103" t="n">
        <v>0</v>
      </c>
      <c r="I74" s="103" t="n">
        <v>0</v>
      </c>
      <c r="J74" s="103" t="n">
        <v>0</v>
      </c>
      <c r="K74" s="103" t="n">
        <v>0</v>
      </c>
      <c r="L74" s="103" t="n">
        <v>0</v>
      </c>
      <c r="M74" s="103" t="n">
        <v>0</v>
      </c>
      <c r="N74" s="103" t="n">
        <v>0</v>
      </c>
      <c r="O74" s="103" t="n">
        <v>0</v>
      </c>
      <c r="P74" s="103" t="n">
        <v>0</v>
      </c>
      <c r="Q74" s="103" t="n">
        <v>0</v>
      </c>
      <c r="R74" s="103" t="n">
        <v>0</v>
      </c>
      <c r="S74" s="103" t="n">
        <v>0</v>
      </c>
      <c r="T74" s="103" t="n">
        <v>0</v>
      </c>
      <c r="U74" s="103" t="n">
        <v>0</v>
      </c>
      <c r="V74" s="103" t="n">
        <v>0</v>
      </c>
      <c r="W74" s="103" t="n">
        <v>0</v>
      </c>
      <c r="X74" s="103" t="n">
        <v>0</v>
      </c>
      <c r="Y74" s="103" t="n">
        <v>0</v>
      </c>
      <c r="Z74" s="103" t="n">
        <v>0</v>
      </c>
      <c r="AA74" s="104" t="n">
        <v>0</v>
      </c>
    </row>
    <row r="76" customFormat="false" ht="12" hidden="false" customHeight="true" outlineLevel="0" collapsed="false">
      <c r="A76" s="94" t="s">
        <v>159</v>
      </c>
    </row>
    <row r="77" customFormat="false" ht="11.25" hidden="false" customHeight="true" outlineLevel="0" collapsed="false">
      <c r="A77" s="95" t="s">
        <v>164</v>
      </c>
      <c r="C77" s="96" t="n">
        <v>0</v>
      </c>
      <c r="D77" s="96" t="n">
        <v>0</v>
      </c>
      <c r="E77" s="96" t="n">
        <v>0</v>
      </c>
      <c r="F77" s="96" t="n">
        <v>0</v>
      </c>
      <c r="G77" s="96" t="n">
        <v>0</v>
      </c>
      <c r="H77" s="96" t="n">
        <v>0</v>
      </c>
      <c r="I77" s="96" t="n">
        <v>0</v>
      </c>
      <c r="J77" s="96" t="n">
        <v>0</v>
      </c>
      <c r="K77" s="96" t="n">
        <v>0</v>
      </c>
      <c r="L77" s="96" t="n">
        <v>0</v>
      </c>
      <c r="M77" s="96" t="n">
        <v>0</v>
      </c>
      <c r="N77" s="96" t="n">
        <v>0</v>
      </c>
      <c r="O77" s="96" t="n">
        <v>0</v>
      </c>
      <c r="P77" s="96" t="n">
        <v>0</v>
      </c>
      <c r="Q77" s="96" t="n">
        <v>0</v>
      </c>
      <c r="R77" s="96" t="n">
        <v>0</v>
      </c>
      <c r="S77" s="96" t="n">
        <v>0</v>
      </c>
      <c r="T77" s="96" t="n">
        <v>0</v>
      </c>
      <c r="U77" s="96" t="n">
        <v>0</v>
      </c>
      <c r="V77" s="96" t="n">
        <v>0</v>
      </c>
      <c r="W77" s="96" t="n">
        <v>0</v>
      </c>
      <c r="X77" s="96" t="n">
        <v>0</v>
      </c>
      <c r="Y77" s="96" t="n">
        <v>0</v>
      </c>
      <c r="Z77" s="96" t="n">
        <v>0</v>
      </c>
      <c r="AA77" s="96" t="n">
        <v>0</v>
      </c>
    </row>
    <row r="78" customFormat="false" ht="11.25" hidden="false" customHeight="true" outlineLevel="0" collapsed="false">
      <c r="A78" s="95" t="s">
        <v>165</v>
      </c>
      <c r="C78" s="96" t="n">
        <v>0</v>
      </c>
      <c r="D78" s="96" t="n">
        <v>0</v>
      </c>
      <c r="E78" s="96" t="n">
        <v>0</v>
      </c>
      <c r="F78" s="96" t="n">
        <v>0</v>
      </c>
      <c r="G78" s="96" t="n">
        <v>0</v>
      </c>
      <c r="H78" s="96" t="n">
        <v>0</v>
      </c>
      <c r="I78" s="96" t="n">
        <v>0</v>
      </c>
      <c r="J78" s="96" t="n">
        <v>0</v>
      </c>
      <c r="K78" s="96" t="n">
        <v>0</v>
      </c>
      <c r="L78" s="96" t="n">
        <v>0</v>
      </c>
      <c r="M78" s="96" t="n">
        <v>0</v>
      </c>
      <c r="N78" s="96" t="n">
        <v>0</v>
      </c>
      <c r="O78" s="96" t="n">
        <v>0</v>
      </c>
      <c r="P78" s="96" t="n">
        <v>0</v>
      </c>
      <c r="Q78" s="96" t="n">
        <v>0</v>
      </c>
      <c r="R78" s="96" t="n">
        <v>0</v>
      </c>
      <c r="S78" s="96" t="n">
        <v>0</v>
      </c>
      <c r="T78" s="96" t="n">
        <v>0</v>
      </c>
      <c r="U78" s="96" t="n">
        <v>0</v>
      </c>
      <c r="V78" s="96" t="n">
        <v>0</v>
      </c>
      <c r="W78" s="96" t="n">
        <v>0</v>
      </c>
      <c r="X78" s="96" t="n">
        <v>0</v>
      </c>
      <c r="Y78" s="96" t="n">
        <v>0</v>
      </c>
      <c r="Z78" s="96" t="n">
        <v>0</v>
      </c>
      <c r="AA78" s="96" t="n">
        <v>0</v>
      </c>
    </row>
    <row r="79" customFormat="false" ht="11.25" hidden="false" customHeight="true" outlineLevel="0" collapsed="false">
      <c r="A79" s="95" t="s">
        <v>167</v>
      </c>
      <c r="C79" s="96" t="n">
        <v>0</v>
      </c>
      <c r="D79" s="96" t="n">
        <v>0</v>
      </c>
      <c r="E79" s="96" t="n">
        <v>0</v>
      </c>
      <c r="F79" s="96" t="n">
        <v>0</v>
      </c>
      <c r="G79" s="96" t="n">
        <v>0</v>
      </c>
      <c r="H79" s="96" t="n">
        <v>0</v>
      </c>
      <c r="I79" s="96" t="n">
        <v>0</v>
      </c>
      <c r="J79" s="96" t="n">
        <v>0</v>
      </c>
      <c r="K79" s="96" t="n">
        <v>0</v>
      </c>
      <c r="L79" s="96" t="n">
        <v>0</v>
      </c>
      <c r="M79" s="96" t="n">
        <v>0</v>
      </c>
      <c r="N79" s="96" t="n">
        <v>0</v>
      </c>
      <c r="O79" s="96" t="n">
        <v>0</v>
      </c>
      <c r="P79" s="96" t="n">
        <v>0</v>
      </c>
      <c r="Q79" s="96" t="n">
        <v>0</v>
      </c>
      <c r="R79" s="96" t="n">
        <v>0</v>
      </c>
      <c r="S79" s="96" t="n">
        <v>0</v>
      </c>
      <c r="T79" s="96" t="n">
        <v>0</v>
      </c>
      <c r="U79" s="96" t="n">
        <v>0</v>
      </c>
      <c r="V79" s="96" t="n">
        <v>0</v>
      </c>
      <c r="W79" s="96" t="n">
        <v>0</v>
      </c>
      <c r="X79" s="96" t="n">
        <v>0</v>
      </c>
      <c r="Y79" s="96" t="n">
        <v>0</v>
      </c>
      <c r="Z79" s="96" t="n">
        <v>0</v>
      </c>
      <c r="AA79" s="96" t="n">
        <v>0</v>
      </c>
    </row>
    <row r="80" customFormat="false" ht="11.25" hidden="false" customHeight="true" outlineLevel="0" collapsed="false">
      <c r="A80" s="95" t="s">
        <v>166</v>
      </c>
      <c r="C80" s="97" t="n">
        <v>0</v>
      </c>
      <c r="D80" s="97" t="n">
        <v>0</v>
      </c>
      <c r="E80" s="97" t="n">
        <v>0</v>
      </c>
      <c r="F80" s="97" t="n">
        <v>0</v>
      </c>
      <c r="G80" s="97" t="n">
        <v>0</v>
      </c>
      <c r="H80" s="97" t="n">
        <v>0</v>
      </c>
      <c r="I80" s="97" t="n">
        <v>0</v>
      </c>
      <c r="J80" s="97" t="n">
        <v>0</v>
      </c>
      <c r="K80" s="97" t="n">
        <v>0</v>
      </c>
      <c r="L80" s="97" t="n">
        <v>0</v>
      </c>
      <c r="M80" s="97" t="n">
        <v>0</v>
      </c>
      <c r="N80" s="97" t="n">
        <v>0</v>
      </c>
      <c r="O80" s="97" t="n">
        <v>0</v>
      </c>
      <c r="P80" s="97" t="n">
        <v>0</v>
      </c>
      <c r="Q80" s="97" t="n">
        <v>0</v>
      </c>
      <c r="R80" s="97" t="n">
        <v>0</v>
      </c>
      <c r="S80" s="97" t="n">
        <v>0</v>
      </c>
      <c r="T80" s="97" t="n">
        <v>0</v>
      </c>
      <c r="U80" s="97" t="n">
        <v>0</v>
      </c>
      <c r="V80" s="97" t="n">
        <v>0</v>
      </c>
      <c r="W80" s="97" t="n">
        <v>0</v>
      </c>
      <c r="X80" s="97" t="n">
        <v>0</v>
      </c>
      <c r="Y80" s="97" t="n">
        <v>0</v>
      </c>
      <c r="Z80" s="97" t="n">
        <v>0</v>
      </c>
      <c r="AA80" s="97" t="n">
        <v>0</v>
      </c>
    </row>
    <row r="82" customFormat="false" ht="12" hidden="false" customHeight="true" outlineLevel="0" collapsed="false">
      <c r="A82" s="94" t="s">
        <v>77</v>
      </c>
    </row>
    <row r="83" customFormat="false" ht="11.25" hidden="false" customHeight="true" outlineLevel="0" collapsed="false">
      <c r="A83" s="95" t="s">
        <v>164</v>
      </c>
      <c r="C83" s="96" t="n">
        <v>0</v>
      </c>
      <c r="D83" s="96" t="n">
        <v>0</v>
      </c>
      <c r="E83" s="96" t="n">
        <v>0</v>
      </c>
      <c r="F83" s="96" t="n">
        <v>0</v>
      </c>
      <c r="G83" s="96" t="n">
        <v>0</v>
      </c>
      <c r="H83" s="96" t="n">
        <v>0</v>
      </c>
      <c r="I83" s="96" t="n">
        <v>0</v>
      </c>
      <c r="J83" s="96" t="n">
        <v>0</v>
      </c>
      <c r="K83" s="96" t="n">
        <v>0</v>
      </c>
      <c r="L83" s="96" t="n">
        <v>0</v>
      </c>
      <c r="M83" s="96" t="n">
        <v>0</v>
      </c>
      <c r="N83" s="96" t="n">
        <v>0</v>
      </c>
      <c r="O83" s="96" t="n">
        <v>0</v>
      </c>
      <c r="P83" s="96" t="n">
        <v>0</v>
      </c>
      <c r="Q83" s="96" t="n">
        <v>0</v>
      </c>
      <c r="R83" s="96" t="n">
        <v>0</v>
      </c>
      <c r="S83" s="96" t="n">
        <v>0</v>
      </c>
      <c r="T83" s="96" t="n">
        <v>0</v>
      </c>
      <c r="U83" s="96" t="n">
        <v>0</v>
      </c>
      <c r="V83" s="96" t="n">
        <v>0</v>
      </c>
      <c r="W83" s="96" t="n">
        <v>0</v>
      </c>
      <c r="X83" s="96" t="n">
        <v>0</v>
      </c>
      <c r="Y83" s="96" t="n">
        <v>0</v>
      </c>
      <c r="Z83" s="96" t="n">
        <v>0</v>
      </c>
      <c r="AA83" s="96" t="n">
        <v>0</v>
      </c>
    </row>
    <row r="84" customFormat="false" ht="11.25" hidden="false" customHeight="true" outlineLevel="0" collapsed="false">
      <c r="A84" s="95" t="s">
        <v>165</v>
      </c>
      <c r="C84" s="96" t="n">
        <v>0</v>
      </c>
      <c r="D84" s="96" t="n">
        <v>0</v>
      </c>
      <c r="E84" s="96" t="n">
        <v>0</v>
      </c>
      <c r="F84" s="96" t="n">
        <v>0</v>
      </c>
      <c r="G84" s="96" t="n">
        <v>0</v>
      </c>
      <c r="H84" s="96" t="n">
        <v>0</v>
      </c>
      <c r="I84" s="96" t="n">
        <v>0</v>
      </c>
      <c r="J84" s="96" t="n">
        <v>0</v>
      </c>
      <c r="K84" s="96" t="n">
        <v>0</v>
      </c>
      <c r="L84" s="96" t="n">
        <v>0</v>
      </c>
      <c r="M84" s="96" t="n">
        <v>0</v>
      </c>
      <c r="N84" s="96" t="n">
        <v>0</v>
      </c>
      <c r="O84" s="96" t="n">
        <v>0</v>
      </c>
      <c r="P84" s="96" t="n">
        <v>0</v>
      </c>
      <c r="Q84" s="96" t="n">
        <v>0</v>
      </c>
      <c r="R84" s="96" t="n">
        <v>0</v>
      </c>
      <c r="S84" s="96" t="n">
        <v>0</v>
      </c>
      <c r="T84" s="96" t="n">
        <v>0</v>
      </c>
      <c r="U84" s="96" t="n">
        <v>0</v>
      </c>
      <c r="V84" s="96" t="n">
        <v>0</v>
      </c>
      <c r="W84" s="96" t="n">
        <v>0</v>
      </c>
      <c r="X84" s="96" t="n">
        <v>0</v>
      </c>
      <c r="Y84" s="96" t="n">
        <v>0</v>
      </c>
      <c r="Z84" s="96" t="n">
        <v>0</v>
      </c>
      <c r="AA84" s="96" t="n">
        <v>0</v>
      </c>
    </row>
    <row r="85" customFormat="false" ht="11.25" hidden="false" customHeight="true" outlineLevel="0" collapsed="false">
      <c r="A85" s="95" t="s">
        <v>167</v>
      </c>
      <c r="C85" s="96" t="n">
        <v>0</v>
      </c>
      <c r="D85" s="96" t="n">
        <v>0</v>
      </c>
      <c r="E85" s="96" t="n">
        <v>0</v>
      </c>
      <c r="F85" s="96" t="n">
        <v>0</v>
      </c>
      <c r="G85" s="96" t="n">
        <v>0</v>
      </c>
      <c r="H85" s="96" t="n">
        <v>0</v>
      </c>
      <c r="I85" s="96" t="n">
        <v>0</v>
      </c>
      <c r="J85" s="96" t="n">
        <v>0</v>
      </c>
      <c r="K85" s="96" t="n">
        <v>0</v>
      </c>
      <c r="L85" s="96" t="n">
        <v>0</v>
      </c>
      <c r="M85" s="96" t="n">
        <v>0</v>
      </c>
      <c r="N85" s="96" t="n">
        <v>0</v>
      </c>
      <c r="O85" s="96" t="n">
        <v>0</v>
      </c>
      <c r="P85" s="96" t="n">
        <v>0</v>
      </c>
      <c r="Q85" s="96" t="n">
        <v>0</v>
      </c>
      <c r="R85" s="96" t="n">
        <v>0</v>
      </c>
      <c r="S85" s="96" t="n">
        <v>0</v>
      </c>
      <c r="T85" s="96" t="n">
        <v>0</v>
      </c>
      <c r="U85" s="96" t="n">
        <v>0</v>
      </c>
      <c r="V85" s="96" t="n">
        <v>0</v>
      </c>
      <c r="W85" s="96" t="n">
        <v>0</v>
      </c>
      <c r="X85" s="96" t="n">
        <v>0</v>
      </c>
      <c r="Y85" s="96" t="n">
        <v>0</v>
      </c>
      <c r="Z85" s="96" t="n">
        <v>0</v>
      </c>
      <c r="AA85" s="96" t="n">
        <v>0</v>
      </c>
    </row>
    <row r="86" customFormat="false" ht="11.25" hidden="false" customHeight="true" outlineLevel="0" collapsed="false">
      <c r="A86" s="95" t="s">
        <v>166</v>
      </c>
      <c r="C86" s="97" t="n">
        <v>0</v>
      </c>
      <c r="D86" s="97" t="n">
        <v>0</v>
      </c>
      <c r="E86" s="97" t="n">
        <v>0</v>
      </c>
      <c r="F86" s="97" t="n">
        <v>0</v>
      </c>
      <c r="G86" s="97" t="n">
        <v>0</v>
      </c>
      <c r="H86" s="97" t="n">
        <v>0</v>
      </c>
      <c r="I86" s="97" t="n">
        <v>0</v>
      </c>
      <c r="J86" s="97" t="n">
        <v>0</v>
      </c>
      <c r="K86" s="97" t="n">
        <v>0</v>
      </c>
      <c r="L86" s="97" t="n">
        <v>0</v>
      </c>
      <c r="M86" s="97" t="n">
        <v>0</v>
      </c>
      <c r="N86" s="97" t="n">
        <v>0</v>
      </c>
      <c r="O86" s="97" t="n">
        <v>0</v>
      </c>
      <c r="P86" s="97" t="n">
        <v>0</v>
      </c>
      <c r="Q86" s="97" t="n">
        <v>0</v>
      </c>
      <c r="R86" s="97" t="n">
        <v>0</v>
      </c>
      <c r="S86" s="97" t="n">
        <v>0</v>
      </c>
      <c r="T86" s="97" t="n">
        <v>0</v>
      </c>
      <c r="U86" s="97" t="n">
        <v>0</v>
      </c>
      <c r="V86" s="97" t="n">
        <v>0</v>
      </c>
      <c r="W86" s="97" t="n">
        <v>0</v>
      </c>
      <c r="X86" s="97" t="n">
        <v>0</v>
      </c>
      <c r="Y86" s="97" t="n">
        <v>0</v>
      </c>
      <c r="Z86" s="97" t="n">
        <v>0</v>
      </c>
      <c r="AA86" s="97" t="n">
        <v>0</v>
      </c>
    </row>
    <row r="88" customFormat="false" ht="12" hidden="false" customHeight="true" outlineLevel="0" collapsed="false">
      <c r="A88" s="94" t="s">
        <v>160</v>
      </c>
    </row>
    <row r="89" customFormat="false" ht="11.25" hidden="false" customHeight="true" outlineLevel="0" collapsed="false">
      <c r="A89" s="95" t="s">
        <v>5</v>
      </c>
      <c r="C89" s="98" t="n">
        <v>2.25</v>
      </c>
      <c r="D89" s="98" t="n">
        <v>2.27</v>
      </c>
      <c r="E89" s="98" t="n">
        <v>2.27</v>
      </c>
      <c r="F89" s="98" t="n">
        <v>2.09</v>
      </c>
      <c r="G89" s="98" t="n">
        <v>2.14</v>
      </c>
      <c r="H89" s="98" t="n">
        <v>2.2</v>
      </c>
      <c r="I89" s="98" t="n">
        <v>2.24</v>
      </c>
      <c r="J89" s="98" t="n">
        <v>2.29</v>
      </c>
      <c r="K89" s="98" t="n">
        <v>2.29</v>
      </c>
      <c r="L89" s="98" t="n">
        <v>2.31</v>
      </c>
      <c r="M89" s="98" t="n">
        <v>2.79</v>
      </c>
      <c r="N89" s="98" t="n">
        <v>2.96</v>
      </c>
      <c r="O89" s="98" t="n">
        <v>3.05</v>
      </c>
      <c r="P89" s="98" t="n">
        <v>2.98</v>
      </c>
      <c r="Q89" s="98" t="n">
        <v>2.9</v>
      </c>
      <c r="R89" s="98" t="n">
        <v>2.69</v>
      </c>
      <c r="S89" s="98" t="n">
        <v>2.69</v>
      </c>
      <c r="T89" s="98" t="n">
        <v>2.73</v>
      </c>
      <c r="U89" s="98" t="n">
        <v>2.77</v>
      </c>
      <c r="V89" s="98" t="n">
        <v>2.81</v>
      </c>
      <c r="W89" s="98" t="n">
        <v>2.8</v>
      </c>
      <c r="X89" s="98" t="n">
        <v>2.83</v>
      </c>
      <c r="Y89" s="98" t="n">
        <v>3.16</v>
      </c>
      <c r="Z89" s="98" t="n">
        <v>3.3</v>
      </c>
      <c r="AA89" s="98"/>
    </row>
    <row r="90" customFormat="false" ht="11.25" hidden="false" customHeight="true" outlineLevel="0" collapsed="false">
      <c r="A90" s="95" t="s">
        <v>159</v>
      </c>
      <c r="C90" s="98" t="n">
        <v>2.19</v>
      </c>
      <c r="D90" s="98" t="n">
        <v>2.22</v>
      </c>
      <c r="E90" s="98" t="n">
        <v>2.23</v>
      </c>
      <c r="F90" s="98" t="n">
        <v>2.07</v>
      </c>
      <c r="G90" s="98" t="n">
        <v>2.13</v>
      </c>
      <c r="H90" s="98" t="n">
        <v>2.19</v>
      </c>
      <c r="I90" s="98" t="n">
        <v>2.23</v>
      </c>
      <c r="J90" s="98" t="n">
        <v>2.27</v>
      </c>
      <c r="K90" s="98" t="n">
        <v>2.28</v>
      </c>
      <c r="L90" s="98" t="n">
        <v>2.3</v>
      </c>
      <c r="M90" s="98" t="n">
        <v>2.75</v>
      </c>
      <c r="N90" s="98" t="n">
        <v>2.92</v>
      </c>
      <c r="O90" s="98" t="n">
        <v>3</v>
      </c>
      <c r="P90" s="98" t="n">
        <v>2.94</v>
      </c>
      <c r="Q90" s="98" t="n">
        <v>2.85</v>
      </c>
      <c r="R90" s="98" t="n">
        <v>2.64</v>
      </c>
      <c r="S90" s="98" t="n">
        <v>2.64</v>
      </c>
      <c r="T90" s="98" t="n">
        <v>2.68</v>
      </c>
      <c r="U90" s="98" t="n">
        <v>2.72</v>
      </c>
      <c r="V90" s="98" t="n">
        <v>2.76</v>
      </c>
      <c r="W90" s="98" t="n">
        <v>2.76</v>
      </c>
      <c r="X90" s="98" t="n">
        <v>2.79</v>
      </c>
      <c r="Y90" s="98" t="n">
        <v>3.12</v>
      </c>
      <c r="Z90" s="98" t="n">
        <v>3.27</v>
      </c>
      <c r="AA90" s="98"/>
    </row>
    <row r="91" customFormat="false" ht="11.25" hidden="false" customHeight="true" outlineLevel="0" collapsed="false">
      <c r="A91" s="95" t="s">
        <v>77</v>
      </c>
      <c r="C91" s="99" t="n">
        <v>0.0600000000000001</v>
      </c>
      <c r="D91" s="99" t="n">
        <v>0.0499999999999998</v>
      </c>
      <c r="E91" s="99" t="n">
        <v>0.04</v>
      </c>
      <c r="F91" s="99" t="n">
        <v>0.02</v>
      </c>
      <c r="G91" s="99" t="n">
        <v>0.0100000000000002</v>
      </c>
      <c r="H91" s="99" t="n">
        <v>0.0100000000000002</v>
      </c>
      <c r="I91" s="99" t="n">
        <v>0.0100000000000002</v>
      </c>
      <c r="J91" s="99" t="n">
        <v>0.02</v>
      </c>
      <c r="K91" s="99" t="n">
        <v>0.0100000000000002</v>
      </c>
      <c r="L91" s="99" t="n">
        <v>0.0100000000000002</v>
      </c>
      <c r="M91" s="99" t="n">
        <v>0.04</v>
      </c>
      <c r="N91" s="99" t="n">
        <v>0.04</v>
      </c>
      <c r="O91" s="99" t="n">
        <v>0.0499999999999998</v>
      </c>
      <c r="P91" s="99" t="n">
        <v>0.04</v>
      </c>
      <c r="Q91" s="99" t="n">
        <v>0.0499999999999998</v>
      </c>
      <c r="R91" s="99" t="n">
        <v>0.0499999999999998</v>
      </c>
      <c r="S91" s="99" t="n">
        <v>0.0499999999999998</v>
      </c>
      <c r="T91" s="99" t="n">
        <v>0.0499999999999998</v>
      </c>
      <c r="U91" s="99" t="n">
        <v>0.0499999999999998</v>
      </c>
      <c r="V91" s="99" t="n">
        <v>0.0500000000000003</v>
      </c>
      <c r="W91" s="99" t="n">
        <v>0.04</v>
      </c>
      <c r="X91" s="99" t="n">
        <v>0.04</v>
      </c>
      <c r="Y91" s="99" t="n">
        <v>0.04</v>
      </c>
      <c r="Z91" s="99" t="n">
        <v>0.0299999999999998</v>
      </c>
      <c r="AA91" s="98"/>
    </row>
    <row r="93" customFormat="false" ht="12" hidden="false" customHeight="true" outlineLevel="0" collapsed="false">
      <c r="A93" s="94" t="s">
        <v>105</v>
      </c>
    </row>
    <row r="94" customFormat="false" ht="11.25" hidden="false" customHeight="true" outlineLevel="0" collapsed="false">
      <c r="A94" s="95" t="s">
        <v>106</v>
      </c>
      <c r="C94" s="98" t="n">
        <v>0</v>
      </c>
      <c r="D94" s="98" t="n">
        <v>0</v>
      </c>
      <c r="E94" s="98" t="n">
        <v>0</v>
      </c>
      <c r="F94" s="98" t="n">
        <v>0</v>
      </c>
      <c r="G94" s="98" t="n">
        <v>0</v>
      </c>
      <c r="H94" s="98" t="n">
        <v>0</v>
      </c>
      <c r="I94" s="98" t="n">
        <v>0</v>
      </c>
      <c r="J94" s="98" t="n">
        <v>0</v>
      </c>
      <c r="K94" s="98" t="n">
        <v>0</v>
      </c>
      <c r="L94" s="98" t="n">
        <v>0</v>
      </c>
      <c r="M94" s="98" t="n">
        <v>0</v>
      </c>
      <c r="N94" s="98" t="n">
        <v>0</v>
      </c>
      <c r="O94" s="98" t="n">
        <v>0</v>
      </c>
      <c r="P94" s="98" t="n">
        <v>0</v>
      </c>
      <c r="Q94" s="98" t="n">
        <v>0</v>
      </c>
      <c r="R94" s="98" t="n">
        <v>0</v>
      </c>
      <c r="S94" s="98" t="n">
        <v>0</v>
      </c>
      <c r="T94" s="98" t="n">
        <v>0</v>
      </c>
      <c r="U94" s="98" t="n">
        <v>0</v>
      </c>
      <c r="V94" s="98" t="n">
        <v>0</v>
      </c>
      <c r="W94" s="98" t="n">
        <v>0</v>
      </c>
      <c r="X94" s="98" t="n">
        <v>0</v>
      </c>
      <c r="Y94" s="98" t="n">
        <v>0</v>
      </c>
      <c r="Z94" s="98" t="n">
        <v>0</v>
      </c>
      <c r="AA94" s="98"/>
    </row>
    <row r="95" customFormat="false" ht="11.25" hidden="false" customHeight="true" outlineLevel="0" collapsed="false">
      <c r="A95" s="95" t="s">
        <v>107</v>
      </c>
      <c r="C95" s="98" t="n">
        <v>0</v>
      </c>
      <c r="D95" s="98" t="n">
        <v>0</v>
      </c>
      <c r="E95" s="98" t="n">
        <v>0</v>
      </c>
      <c r="F95" s="98" t="n">
        <v>0</v>
      </c>
      <c r="G95" s="98" t="n">
        <v>0</v>
      </c>
      <c r="H95" s="98" t="n">
        <v>0</v>
      </c>
      <c r="I95" s="98" t="n">
        <v>0</v>
      </c>
      <c r="J95" s="98" t="n">
        <v>0</v>
      </c>
      <c r="K95" s="98" t="n">
        <v>0</v>
      </c>
      <c r="L95" s="98" t="n">
        <v>0</v>
      </c>
      <c r="M95" s="98" t="n">
        <v>0</v>
      </c>
      <c r="N95" s="98" t="n">
        <v>0</v>
      </c>
      <c r="O95" s="98" t="n">
        <v>0</v>
      </c>
      <c r="P95" s="98" t="n">
        <v>0</v>
      </c>
      <c r="Q95" s="98" t="n">
        <v>0</v>
      </c>
      <c r="R95" s="98" t="n">
        <v>0</v>
      </c>
      <c r="S95" s="98" t="n">
        <v>0</v>
      </c>
      <c r="T95" s="98" t="n">
        <v>0</v>
      </c>
      <c r="U95" s="98" t="n">
        <v>0</v>
      </c>
      <c r="V95" s="98" t="n">
        <v>0</v>
      </c>
      <c r="W95" s="98" t="n">
        <v>0</v>
      </c>
      <c r="X95" s="98" t="n">
        <v>0</v>
      </c>
      <c r="Y95" s="98" t="n">
        <v>0</v>
      </c>
      <c r="Z95" s="98" t="n">
        <v>0</v>
      </c>
      <c r="AA95" s="98"/>
    </row>
    <row r="97" customFormat="false" ht="12" hidden="false" customHeight="true" outlineLevel="0" collapsed="false">
      <c r="A97" s="94" t="s">
        <v>161</v>
      </c>
    </row>
    <row r="98" customFormat="false" ht="11.25" hidden="false" customHeight="true" outlineLevel="0" collapsed="false">
      <c r="A98" s="95" t="s">
        <v>162</v>
      </c>
      <c r="C98" s="96" t="n">
        <v>0</v>
      </c>
      <c r="D98" s="96" t="n">
        <v>0</v>
      </c>
      <c r="E98" s="96" t="n">
        <v>0</v>
      </c>
      <c r="F98" s="96" t="n">
        <v>0</v>
      </c>
      <c r="G98" s="96" t="n">
        <v>0</v>
      </c>
      <c r="H98" s="96" t="n">
        <v>0</v>
      </c>
      <c r="I98" s="96" t="n">
        <v>0</v>
      </c>
      <c r="J98" s="96" t="n">
        <v>0</v>
      </c>
      <c r="K98" s="96" t="n">
        <v>0</v>
      </c>
      <c r="L98" s="96" t="n">
        <v>0</v>
      </c>
      <c r="M98" s="96" t="n">
        <v>0</v>
      </c>
      <c r="N98" s="96" t="n">
        <v>0</v>
      </c>
      <c r="O98" s="96" t="n">
        <v>0</v>
      </c>
      <c r="P98" s="96" t="n">
        <v>0</v>
      </c>
      <c r="Q98" s="96" t="n">
        <v>0</v>
      </c>
      <c r="R98" s="96" t="n">
        <v>0</v>
      </c>
      <c r="S98" s="96" t="n">
        <v>0</v>
      </c>
      <c r="T98" s="96" t="n">
        <v>0</v>
      </c>
      <c r="U98" s="96" t="n">
        <v>0</v>
      </c>
      <c r="V98" s="96" t="n">
        <v>0</v>
      </c>
      <c r="W98" s="96" t="n">
        <v>0</v>
      </c>
      <c r="X98" s="96" t="n">
        <v>0</v>
      </c>
      <c r="Y98" s="96" t="n">
        <v>0</v>
      </c>
      <c r="Z98" s="96" t="n">
        <v>0</v>
      </c>
      <c r="AA98" s="96" t="n">
        <v>0</v>
      </c>
    </row>
    <row r="99" customFormat="false" ht="11.25" hidden="false" customHeight="true" outlineLevel="0" collapsed="false">
      <c r="A99" s="95" t="s">
        <v>168</v>
      </c>
      <c r="C99" s="96" t="n">
        <v>0</v>
      </c>
      <c r="D99" s="96" t="n">
        <v>0</v>
      </c>
      <c r="E99" s="96" t="n">
        <v>0</v>
      </c>
      <c r="F99" s="96" t="n">
        <v>0</v>
      </c>
      <c r="G99" s="96" t="n">
        <v>0</v>
      </c>
      <c r="H99" s="96" t="n">
        <v>0</v>
      </c>
      <c r="I99" s="96" t="n">
        <v>0</v>
      </c>
      <c r="J99" s="96" t="n">
        <v>0</v>
      </c>
      <c r="K99" s="96" t="n">
        <v>0</v>
      </c>
      <c r="L99" s="96" t="n">
        <v>0</v>
      </c>
      <c r="M99" s="96" t="n">
        <v>0</v>
      </c>
      <c r="N99" s="96" t="n">
        <v>0</v>
      </c>
      <c r="O99" s="96" t="n">
        <v>0</v>
      </c>
      <c r="P99" s="96" t="n">
        <v>0</v>
      </c>
      <c r="Q99" s="96" t="n">
        <v>0</v>
      </c>
      <c r="R99" s="96" t="n">
        <v>0</v>
      </c>
      <c r="S99" s="96" t="n">
        <v>0</v>
      </c>
      <c r="T99" s="96" t="n">
        <v>0</v>
      </c>
      <c r="U99" s="96" t="n">
        <v>0</v>
      </c>
      <c r="V99" s="96" t="n">
        <v>0</v>
      </c>
      <c r="W99" s="96" t="n">
        <v>0</v>
      </c>
      <c r="X99" s="96" t="n">
        <v>0</v>
      </c>
      <c r="Y99" s="96" t="n">
        <v>0</v>
      </c>
      <c r="Z99" s="96" t="n">
        <v>0</v>
      </c>
      <c r="AA99" s="96" t="n">
        <v>0</v>
      </c>
    </row>
    <row r="100" customFormat="false" ht="11.25" hidden="false" customHeight="true" outlineLevel="0" collapsed="false">
      <c r="A100" s="101" t="s">
        <v>75</v>
      </c>
      <c r="B100" s="102"/>
      <c r="C100" s="103" t="n">
        <v>0</v>
      </c>
      <c r="D100" s="103" t="n">
        <v>0</v>
      </c>
      <c r="E100" s="103" t="n">
        <v>0</v>
      </c>
      <c r="F100" s="103" t="n">
        <v>0</v>
      </c>
      <c r="G100" s="103" t="n">
        <v>0</v>
      </c>
      <c r="H100" s="103" t="n">
        <v>0</v>
      </c>
      <c r="I100" s="103" t="n">
        <v>0</v>
      </c>
      <c r="J100" s="103" t="n">
        <v>0</v>
      </c>
      <c r="K100" s="103" t="n">
        <v>0</v>
      </c>
      <c r="L100" s="103" t="n">
        <v>0</v>
      </c>
      <c r="M100" s="103" t="n">
        <v>0</v>
      </c>
      <c r="N100" s="103" t="n">
        <v>0</v>
      </c>
      <c r="O100" s="103" t="n">
        <v>0</v>
      </c>
      <c r="P100" s="103" t="n">
        <v>0</v>
      </c>
      <c r="Q100" s="103" t="n">
        <v>0</v>
      </c>
      <c r="R100" s="103" t="n">
        <v>0</v>
      </c>
      <c r="S100" s="103" t="n">
        <v>0</v>
      </c>
      <c r="T100" s="103" t="n">
        <v>0</v>
      </c>
      <c r="U100" s="103" t="n">
        <v>0</v>
      </c>
      <c r="V100" s="103" t="n">
        <v>0</v>
      </c>
      <c r="W100" s="103" t="n">
        <v>0</v>
      </c>
      <c r="X100" s="103" t="n">
        <v>0</v>
      </c>
      <c r="Y100" s="103" t="n">
        <v>0</v>
      </c>
      <c r="Z100" s="103" t="n">
        <v>0</v>
      </c>
      <c r="AA100" s="104" t="n">
        <v>0</v>
      </c>
    </row>
    <row r="101" customFormat="false" ht="11.25" hidden="false" customHeight="true" outlineLevel="0" collapsed="false">
      <c r="A101" s="95" t="s">
        <v>76</v>
      </c>
      <c r="C101" s="96" t="n">
        <v>0</v>
      </c>
      <c r="D101" s="96" t="n">
        <v>0</v>
      </c>
      <c r="E101" s="96" t="n">
        <v>0</v>
      </c>
      <c r="F101" s="96" t="n">
        <v>0</v>
      </c>
      <c r="G101" s="96" t="n">
        <v>0</v>
      </c>
      <c r="H101" s="96" t="n">
        <v>0</v>
      </c>
      <c r="I101" s="96" t="n">
        <v>0</v>
      </c>
      <c r="J101" s="96" t="n">
        <v>0</v>
      </c>
      <c r="K101" s="96" t="n">
        <v>0</v>
      </c>
      <c r="L101" s="96" t="n">
        <v>0</v>
      </c>
      <c r="M101" s="96" t="n">
        <v>0</v>
      </c>
      <c r="N101" s="96" t="n">
        <v>0</v>
      </c>
      <c r="O101" s="96" t="n">
        <v>0</v>
      </c>
      <c r="P101" s="96" t="n">
        <v>0</v>
      </c>
      <c r="Q101" s="96" t="n">
        <v>0</v>
      </c>
      <c r="R101" s="96" t="n">
        <v>0</v>
      </c>
      <c r="S101" s="96" t="n">
        <v>0</v>
      </c>
      <c r="T101" s="96" t="n">
        <v>0</v>
      </c>
      <c r="U101" s="96" t="n">
        <v>0</v>
      </c>
      <c r="V101" s="96" t="n">
        <v>0</v>
      </c>
      <c r="W101" s="96" t="n">
        <v>0</v>
      </c>
      <c r="X101" s="96" t="n">
        <v>0</v>
      </c>
      <c r="Y101" s="96" t="n">
        <v>0</v>
      </c>
      <c r="Z101" s="96" t="n">
        <v>0</v>
      </c>
      <c r="AA101" s="96" t="n">
        <v>0</v>
      </c>
    </row>
    <row r="102" customFormat="false" ht="11.25" hidden="false" customHeight="true" outlineLevel="0" collapsed="false">
      <c r="A102" s="95" t="s">
        <v>77</v>
      </c>
      <c r="C102" s="97" t="n">
        <v>0</v>
      </c>
      <c r="D102" s="97" t="n">
        <v>0</v>
      </c>
      <c r="E102" s="97" t="n">
        <v>0</v>
      </c>
      <c r="F102" s="97" t="n">
        <v>0</v>
      </c>
      <c r="G102" s="97" t="n">
        <v>0</v>
      </c>
      <c r="H102" s="97" t="n">
        <v>0</v>
      </c>
      <c r="I102" s="97" t="n">
        <v>0</v>
      </c>
      <c r="J102" s="97" t="n">
        <v>0</v>
      </c>
      <c r="K102" s="97" t="n">
        <v>0</v>
      </c>
      <c r="L102" s="97" t="n">
        <v>0</v>
      </c>
      <c r="M102" s="97" t="n">
        <v>0</v>
      </c>
      <c r="N102" s="97" t="n">
        <v>0</v>
      </c>
      <c r="O102" s="97" t="n">
        <v>0</v>
      </c>
      <c r="P102" s="97" t="n">
        <v>0</v>
      </c>
      <c r="Q102" s="97" t="n">
        <v>0</v>
      </c>
      <c r="R102" s="97" t="n">
        <v>0</v>
      </c>
      <c r="S102" s="97" t="n">
        <v>0</v>
      </c>
      <c r="T102" s="97" t="n">
        <v>0</v>
      </c>
      <c r="U102" s="97" t="n">
        <v>0</v>
      </c>
      <c r="V102" s="97" t="n">
        <v>0</v>
      </c>
      <c r="W102" s="97" t="n">
        <v>0</v>
      </c>
      <c r="X102" s="97" t="n">
        <v>0</v>
      </c>
      <c r="Y102" s="97" t="n">
        <v>0</v>
      </c>
      <c r="Z102" s="97" t="n">
        <v>0</v>
      </c>
      <c r="AA102" s="97" t="n">
        <v>0</v>
      </c>
    </row>
    <row r="104" customFormat="false" ht="12" hidden="false" customHeight="true" outlineLevel="0" collapsed="false">
      <c r="A104" s="91" t="s">
        <v>110</v>
      </c>
    </row>
    <row r="106" customFormat="false" ht="12" hidden="false" customHeight="true" outlineLevel="0" collapsed="false">
      <c r="A106" s="92" t="s">
        <v>163</v>
      </c>
      <c r="C106" s="93" t="s">
        <v>118</v>
      </c>
      <c r="D106" s="93" t="s">
        <v>119</v>
      </c>
      <c r="E106" s="93" t="s">
        <v>120</v>
      </c>
      <c r="F106" s="93" t="s">
        <v>121</v>
      </c>
      <c r="G106" s="93" t="s">
        <v>122</v>
      </c>
      <c r="H106" s="93" t="s">
        <v>123</v>
      </c>
      <c r="I106" s="93" t="s">
        <v>124</v>
      </c>
      <c r="J106" s="93" t="s">
        <v>125</v>
      </c>
      <c r="K106" s="93" t="s">
        <v>126</v>
      </c>
      <c r="L106" s="93" t="s">
        <v>127</v>
      </c>
      <c r="M106" s="93" t="s">
        <v>128</v>
      </c>
      <c r="N106" s="93" t="s">
        <v>129</v>
      </c>
      <c r="O106" s="93" t="s">
        <v>130</v>
      </c>
      <c r="P106" s="93" t="s">
        <v>131</v>
      </c>
      <c r="Q106" s="93" t="s">
        <v>132</v>
      </c>
      <c r="R106" s="93" t="s">
        <v>133</v>
      </c>
      <c r="S106" s="93" t="s">
        <v>134</v>
      </c>
      <c r="T106" s="93" t="s">
        <v>135</v>
      </c>
      <c r="U106" s="93" t="s">
        <v>136</v>
      </c>
      <c r="V106" s="93" t="s">
        <v>137</v>
      </c>
      <c r="W106" s="93" t="s">
        <v>138</v>
      </c>
      <c r="X106" s="93" t="s">
        <v>139</v>
      </c>
      <c r="Y106" s="93" t="s">
        <v>140</v>
      </c>
      <c r="Z106" s="93" t="s">
        <v>141</v>
      </c>
      <c r="AA106" s="93" t="s">
        <v>32</v>
      </c>
    </row>
    <row r="107" customFormat="false" ht="11.25" hidden="false" customHeight="true" outlineLevel="0" collapsed="false">
      <c r="A107" s="95" t="s">
        <v>164</v>
      </c>
      <c r="C107" s="96" t="n">
        <v>25000</v>
      </c>
      <c r="D107" s="96" t="n">
        <v>25000</v>
      </c>
      <c r="E107" s="96" t="n">
        <v>25000</v>
      </c>
      <c r="F107" s="96" t="n">
        <v>0</v>
      </c>
      <c r="G107" s="96" t="n">
        <v>0</v>
      </c>
      <c r="H107" s="96" t="n">
        <v>0</v>
      </c>
      <c r="I107" s="96" t="n">
        <v>0</v>
      </c>
      <c r="J107" s="96" t="n">
        <v>0</v>
      </c>
      <c r="K107" s="96" t="n">
        <v>0</v>
      </c>
      <c r="L107" s="96" t="n">
        <v>0</v>
      </c>
      <c r="M107" s="96" t="n">
        <v>0</v>
      </c>
      <c r="N107" s="96" t="n">
        <v>0</v>
      </c>
      <c r="O107" s="96" t="n">
        <v>0</v>
      </c>
      <c r="P107" s="96" t="n">
        <v>0</v>
      </c>
      <c r="Q107" s="96" t="n">
        <v>0</v>
      </c>
      <c r="R107" s="96" t="n">
        <v>0</v>
      </c>
      <c r="S107" s="96" t="n">
        <v>0</v>
      </c>
      <c r="T107" s="96" t="n">
        <v>0</v>
      </c>
      <c r="U107" s="96" t="n">
        <v>0</v>
      </c>
      <c r="V107" s="96" t="n">
        <v>0</v>
      </c>
      <c r="W107" s="96" t="n">
        <v>0</v>
      </c>
      <c r="X107" s="96" t="n">
        <v>0</v>
      </c>
      <c r="Y107" s="96" t="n">
        <v>0</v>
      </c>
      <c r="Z107" s="96" t="n">
        <v>0</v>
      </c>
      <c r="AA107" s="96" t="n">
        <v>75000</v>
      </c>
    </row>
    <row r="108" customFormat="false" ht="11.25" hidden="false" customHeight="true" outlineLevel="0" collapsed="false">
      <c r="A108" s="95" t="s">
        <v>165</v>
      </c>
      <c r="C108" s="96" t="n">
        <v>0</v>
      </c>
      <c r="D108" s="96" t="n">
        <v>0</v>
      </c>
      <c r="E108" s="96" t="n">
        <v>0</v>
      </c>
      <c r="F108" s="96" t="n">
        <v>0</v>
      </c>
      <c r="G108" s="96" t="n">
        <v>0</v>
      </c>
      <c r="H108" s="96" t="n">
        <v>0</v>
      </c>
      <c r="I108" s="96" t="n">
        <v>0</v>
      </c>
      <c r="J108" s="96" t="n">
        <v>0</v>
      </c>
      <c r="K108" s="96" t="n">
        <v>0</v>
      </c>
      <c r="L108" s="96" t="n">
        <v>0</v>
      </c>
      <c r="M108" s="96" t="n">
        <v>0</v>
      </c>
      <c r="N108" s="96" t="n">
        <v>0</v>
      </c>
      <c r="O108" s="96" t="n">
        <v>0</v>
      </c>
      <c r="P108" s="96" t="n">
        <v>0</v>
      </c>
      <c r="Q108" s="96" t="n">
        <v>0</v>
      </c>
      <c r="R108" s="96" t="n">
        <v>0</v>
      </c>
      <c r="S108" s="96" t="n">
        <v>0</v>
      </c>
      <c r="T108" s="96" t="n">
        <v>0</v>
      </c>
      <c r="U108" s="96" t="n">
        <v>0</v>
      </c>
      <c r="V108" s="96" t="n">
        <v>0</v>
      </c>
      <c r="W108" s="96" t="n">
        <v>0</v>
      </c>
      <c r="X108" s="96" t="n">
        <v>0</v>
      </c>
      <c r="Y108" s="96" t="n">
        <v>0</v>
      </c>
      <c r="Z108" s="96" t="n">
        <v>0</v>
      </c>
      <c r="AA108" s="96" t="n">
        <v>0</v>
      </c>
    </row>
    <row r="109" customFormat="false" ht="11.25" hidden="false" customHeight="true" outlineLevel="0" collapsed="false">
      <c r="A109" s="95" t="s">
        <v>166</v>
      </c>
      <c r="C109" s="97" t="n">
        <v>25000</v>
      </c>
      <c r="D109" s="97" t="n">
        <v>25000</v>
      </c>
      <c r="E109" s="97" t="n">
        <v>25000</v>
      </c>
      <c r="F109" s="97" t="n">
        <v>0</v>
      </c>
      <c r="G109" s="97" t="n">
        <v>0</v>
      </c>
      <c r="H109" s="97" t="n">
        <v>0</v>
      </c>
      <c r="I109" s="97" t="n">
        <v>0</v>
      </c>
      <c r="J109" s="97" t="n">
        <v>0</v>
      </c>
      <c r="K109" s="97" t="n">
        <v>0</v>
      </c>
      <c r="L109" s="97" t="n">
        <v>0</v>
      </c>
      <c r="M109" s="97" t="n">
        <v>0</v>
      </c>
      <c r="N109" s="97" t="n">
        <v>0</v>
      </c>
      <c r="O109" s="97" t="n">
        <v>0</v>
      </c>
      <c r="P109" s="97" t="n">
        <v>0</v>
      </c>
      <c r="Q109" s="97" t="n">
        <v>0</v>
      </c>
      <c r="R109" s="97" t="n">
        <v>0</v>
      </c>
      <c r="S109" s="97" t="n">
        <v>0</v>
      </c>
      <c r="T109" s="97" t="n">
        <v>0</v>
      </c>
      <c r="U109" s="97" t="n">
        <v>0</v>
      </c>
      <c r="V109" s="97" t="n">
        <v>0</v>
      </c>
      <c r="W109" s="97" t="n">
        <v>0</v>
      </c>
      <c r="X109" s="97" t="n">
        <v>0</v>
      </c>
      <c r="Y109" s="97" t="n">
        <v>0</v>
      </c>
      <c r="Z109" s="97" t="n">
        <v>0</v>
      </c>
      <c r="AA109" s="97" t="n">
        <v>75000</v>
      </c>
    </row>
    <row r="111" customFormat="false" ht="12" hidden="false" customHeight="true" outlineLevel="0" collapsed="false">
      <c r="A111" s="92" t="s">
        <v>167</v>
      </c>
      <c r="C111" s="93" t="s">
        <v>118</v>
      </c>
      <c r="D111" s="93" t="s">
        <v>119</v>
      </c>
      <c r="E111" s="93" t="s">
        <v>120</v>
      </c>
      <c r="F111" s="93" t="s">
        <v>121</v>
      </c>
      <c r="G111" s="93" t="s">
        <v>122</v>
      </c>
      <c r="H111" s="93" t="s">
        <v>123</v>
      </c>
      <c r="I111" s="93" t="s">
        <v>124</v>
      </c>
      <c r="J111" s="93" t="s">
        <v>125</v>
      </c>
      <c r="K111" s="93" t="s">
        <v>126</v>
      </c>
      <c r="L111" s="93" t="s">
        <v>127</v>
      </c>
      <c r="M111" s="93" t="s">
        <v>128</v>
      </c>
      <c r="N111" s="93" t="s">
        <v>129</v>
      </c>
      <c r="O111" s="93" t="s">
        <v>130</v>
      </c>
      <c r="P111" s="93" t="s">
        <v>131</v>
      </c>
      <c r="Q111" s="93" t="s">
        <v>132</v>
      </c>
      <c r="R111" s="93" t="s">
        <v>133</v>
      </c>
      <c r="S111" s="93" t="s">
        <v>134</v>
      </c>
      <c r="T111" s="93" t="s">
        <v>135</v>
      </c>
      <c r="U111" s="93" t="s">
        <v>136</v>
      </c>
      <c r="V111" s="93" t="s">
        <v>137</v>
      </c>
      <c r="W111" s="93" t="s">
        <v>138</v>
      </c>
      <c r="X111" s="93" t="s">
        <v>139</v>
      </c>
      <c r="Y111" s="93" t="s">
        <v>140</v>
      </c>
      <c r="Z111" s="93" t="s">
        <v>141</v>
      </c>
      <c r="AA111" s="93" t="s">
        <v>32</v>
      </c>
    </row>
    <row r="112" customFormat="false" ht="11.25" hidden="false" customHeight="true" outlineLevel="0" collapsed="false">
      <c r="A112" s="95" t="s">
        <v>167</v>
      </c>
      <c r="C112" s="96" t="n">
        <v>0</v>
      </c>
      <c r="D112" s="96" t="n">
        <v>0</v>
      </c>
      <c r="E112" s="96" t="n">
        <v>0</v>
      </c>
      <c r="F112" s="96" t="n">
        <v>0</v>
      </c>
      <c r="G112" s="96" t="n">
        <v>0</v>
      </c>
      <c r="H112" s="96" t="n">
        <v>0</v>
      </c>
      <c r="I112" s="96" t="n">
        <v>0</v>
      </c>
      <c r="J112" s="96" t="n">
        <v>0</v>
      </c>
      <c r="K112" s="96" t="n">
        <v>0</v>
      </c>
      <c r="L112" s="96" t="n">
        <v>0</v>
      </c>
      <c r="M112" s="96" t="n">
        <v>0</v>
      </c>
      <c r="N112" s="96" t="n">
        <v>0</v>
      </c>
      <c r="O112" s="96" t="n">
        <v>0</v>
      </c>
      <c r="P112" s="96" t="n">
        <v>0</v>
      </c>
      <c r="Q112" s="96" t="n">
        <v>0</v>
      </c>
      <c r="R112" s="96" t="n">
        <v>0</v>
      </c>
      <c r="S112" s="96" t="n">
        <v>0</v>
      </c>
      <c r="T112" s="96" t="n">
        <v>0</v>
      </c>
      <c r="U112" s="96" t="n">
        <v>0</v>
      </c>
      <c r="V112" s="96" t="n">
        <v>0</v>
      </c>
      <c r="W112" s="96" t="n">
        <v>0</v>
      </c>
      <c r="X112" s="96" t="n">
        <v>0</v>
      </c>
      <c r="Y112" s="96" t="n">
        <v>0</v>
      </c>
      <c r="Z112" s="96" t="n">
        <v>0</v>
      </c>
      <c r="AA112" s="96" t="n">
        <v>0</v>
      </c>
    </row>
    <row r="114" customFormat="false" ht="11.25" hidden="false" customHeight="true" outlineLevel="0" collapsed="false">
      <c r="A114" s="101" t="s">
        <v>166</v>
      </c>
      <c r="B114" s="102"/>
      <c r="C114" s="103" t="n">
        <v>25000</v>
      </c>
      <c r="D114" s="103" t="n">
        <v>25000</v>
      </c>
      <c r="E114" s="103" t="n">
        <v>25000</v>
      </c>
      <c r="F114" s="103" t="n">
        <v>0</v>
      </c>
      <c r="G114" s="103" t="n">
        <v>0</v>
      </c>
      <c r="H114" s="103" t="n">
        <v>0</v>
      </c>
      <c r="I114" s="103" t="n">
        <v>0</v>
      </c>
      <c r="J114" s="103" t="n">
        <v>0</v>
      </c>
      <c r="K114" s="103" t="n">
        <v>0</v>
      </c>
      <c r="L114" s="103" t="n">
        <v>0</v>
      </c>
      <c r="M114" s="103" t="n">
        <v>0</v>
      </c>
      <c r="N114" s="103" t="n">
        <v>0</v>
      </c>
      <c r="O114" s="103" t="n">
        <v>0</v>
      </c>
      <c r="P114" s="103" t="n">
        <v>0</v>
      </c>
      <c r="Q114" s="103" t="n">
        <v>0</v>
      </c>
      <c r="R114" s="103" t="n">
        <v>0</v>
      </c>
      <c r="S114" s="103" t="n">
        <v>0</v>
      </c>
      <c r="T114" s="103" t="n">
        <v>0</v>
      </c>
      <c r="U114" s="103" t="n">
        <v>0</v>
      </c>
      <c r="V114" s="103" t="n">
        <v>0</v>
      </c>
      <c r="W114" s="103" t="n">
        <v>0</v>
      </c>
      <c r="X114" s="103" t="n">
        <v>0</v>
      </c>
      <c r="Y114" s="103" t="n">
        <v>0</v>
      </c>
      <c r="Z114" s="103" t="n">
        <v>0</v>
      </c>
      <c r="AA114" s="104" t="n">
        <v>75000</v>
      </c>
    </row>
    <row r="116" customFormat="false" ht="12" hidden="false" customHeight="true" outlineLevel="0" collapsed="false">
      <c r="A116" s="94" t="s">
        <v>159</v>
      </c>
    </row>
    <row r="117" customFormat="false" ht="11.25" hidden="false" customHeight="true" outlineLevel="0" collapsed="false">
      <c r="A117" s="95" t="s">
        <v>164</v>
      </c>
      <c r="C117" s="96" t="n">
        <v>25000</v>
      </c>
      <c r="D117" s="96" t="n">
        <v>25000</v>
      </c>
      <c r="E117" s="96" t="n">
        <v>25000</v>
      </c>
      <c r="F117" s="96" t="n">
        <v>0</v>
      </c>
      <c r="G117" s="96" t="n">
        <v>0</v>
      </c>
      <c r="H117" s="96" t="n">
        <v>0</v>
      </c>
      <c r="I117" s="96" t="n">
        <v>0</v>
      </c>
      <c r="J117" s="96" t="n">
        <v>0</v>
      </c>
      <c r="K117" s="96" t="n">
        <v>0</v>
      </c>
      <c r="L117" s="96" t="n">
        <v>0</v>
      </c>
      <c r="M117" s="96" t="n">
        <v>0</v>
      </c>
      <c r="N117" s="96" t="n">
        <v>0</v>
      </c>
      <c r="O117" s="96" t="n">
        <v>0</v>
      </c>
      <c r="P117" s="96" t="n">
        <v>0</v>
      </c>
      <c r="Q117" s="96" t="n">
        <v>0</v>
      </c>
      <c r="R117" s="96" t="n">
        <v>0</v>
      </c>
      <c r="S117" s="96" t="n">
        <v>0</v>
      </c>
      <c r="T117" s="96" t="n">
        <v>0</v>
      </c>
      <c r="U117" s="96" t="n">
        <v>0</v>
      </c>
      <c r="V117" s="96" t="n">
        <v>0</v>
      </c>
      <c r="W117" s="96" t="n">
        <v>0</v>
      </c>
      <c r="X117" s="96" t="n">
        <v>0</v>
      </c>
      <c r="Y117" s="96" t="n">
        <v>0</v>
      </c>
      <c r="Z117" s="96" t="n">
        <v>0</v>
      </c>
      <c r="AA117" s="96" t="n">
        <v>75000</v>
      </c>
    </row>
    <row r="118" customFormat="false" ht="11.25" hidden="false" customHeight="true" outlineLevel="0" collapsed="false">
      <c r="A118" s="95" t="s">
        <v>165</v>
      </c>
      <c r="C118" s="96" t="n">
        <v>0</v>
      </c>
      <c r="D118" s="96" t="n">
        <v>0</v>
      </c>
      <c r="E118" s="96" t="n">
        <v>0</v>
      </c>
      <c r="F118" s="96" t="n">
        <v>0</v>
      </c>
      <c r="G118" s="96" t="n">
        <v>0</v>
      </c>
      <c r="H118" s="96" t="n">
        <v>0</v>
      </c>
      <c r="I118" s="96" t="n">
        <v>0</v>
      </c>
      <c r="J118" s="96" t="n">
        <v>0</v>
      </c>
      <c r="K118" s="96" t="n">
        <v>0</v>
      </c>
      <c r="L118" s="96" t="n">
        <v>0</v>
      </c>
      <c r="M118" s="96" t="n">
        <v>0</v>
      </c>
      <c r="N118" s="96" t="n">
        <v>0</v>
      </c>
      <c r="O118" s="96" t="n">
        <v>0</v>
      </c>
      <c r="P118" s="96" t="n">
        <v>0</v>
      </c>
      <c r="Q118" s="96" t="n">
        <v>0</v>
      </c>
      <c r="R118" s="96" t="n">
        <v>0</v>
      </c>
      <c r="S118" s="96" t="n">
        <v>0</v>
      </c>
      <c r="T118" s="96" t="n">
        <v>0</v>
      </c>
      <c r="U118" s="96" t="n">
        <v>0</v>
      </c>
      <c r="V118" s="96" t="n">
        <v>0</v>
      </c>
      <c r="W118" s="96" t="n">
        <v>0</v>
      </c>
      <c r="X118" s="96" t="n">
        <v>0</v>
      </c>
      <c r="Y118" s="96" t="n">
        <v>0</v>
      </c>
      <c r="Z118" s="96" t="n">
        <v>0</v>
      </c>
      <c r="AA118" s="96" t="n">
        <v>0</v>
      </c>
    </row>
    <row r="119" customFormat="false" ht="11.25" hidden="false" customHeight="true" outlineLevel="0" collapsed="false">
      <c r="A119" s="95" t="s">
        <v>167</v>
      </c>
      <c r="C119" s="96" t="n">
        <v>0</v>
      </c>
      <c r="D119" s="96" t="n">
        <v>0</v>
      </c>
      <c r="E119" s="96" t="n">
        <v>0</v>
      </c>
      <c r="F119" s="96" t="n">
        <v>0</v>
      </c>
      <c r="G119" s="96" t="n">
        <v>0</v>
      </c>
      <c r="H119" s="96" t="n">
        <v>0</v>
      </c>
      <c r="I119" s="96" t="n">
        <v>0</v>
      </c>
      <c r="J119" s="96" t="n">
        <v>0</v>
      </c>
      <c r="K119" s="96" t="n">
        <v>0</v>
      </c>
      <c r="L119" s="96" t="n">
        <v>0</v>
      </c>
      <c r="M119" s="96" t="n">
        <v>0</v>
      </c>
      <c r="N119" s="96" t="n">
        <v>0</v>
      </c>
      <c r="O119" s="96" t="n">
        <v>0</v>
      </c>
      <c r="P119" s="96" t="n">
        <v>0</v>
      </c>
      <c r="Q119" s="96" t="n">
        <v>0</v>
      </c>
      <c r="R119" s="96" t="n">
        <v>0</v>
      </c>
      <c r="S119" s="96" t="n">
        <v>0</v>
      </c>
      <c r="T119" s="96" t="n">
        <v>0</v>
      </c>
      <c r="U119" s="96" t="n">
        <v>0</v>
      </c>
      <c r="V119" s="96" t="n">
        <v>0</v>
      </c>
      <c r="W119" s="96" t="n">
        <v>0</v>
      </c>
      <c r="X119" s="96" t="n">
        <v>0</v>
      </c>
      <c r="Y119" s="96" t="n">
        <v>0</v>
      </c>
      <c r="Z119" s="96" t="n">
        <v>0</v>
      </c>
      <c r="AA119" s="96" t="n">
        <v>0</v>
      </c>
    </row>
    <row r="120" customFormat="false" ht="11.25" hidden="false" customHeight="true" outlineLevel="0" collapsed="false">
      <c r="A120" s="95" t="s">
        <v>166</v>
      </c>
      <c r="C120" s="97" t="n">
        <v>25000</v>
      </c>
      <c r="D120" s="97" t="n">
        <v>25000</v>
      </c>
      <c r="E120" s="97" t="n">
        <v>25000</v>
      </c>
      <c r="F120" s="97" t="n">
        <v>0</v>
      </c>
      <c r="G120" s="97" t="n">
        <v>0</v>
      </c>
      <c r="H120" s="97" t="n">
        <v>0</v>
      </c>
      <c r="I120" s="97" t="n">
        <v>0</v>
      </c>
      <c r="J120" s="97" t="n">
        <v>0</v>
      </c>
      <c r="K120" s="97" t="n">
        <v>0</v>
      </c>
      <c r="L120" s="97" t="n">
        <v>0</v>
      </c>
      <c r="M120" s="97" t="n">
        <v>0</v>
      </c>
      <c r="N120" s="97" t="n">
        <v>0</v>
      </c>
      <c r="O120" s="97" t="n">
        <v>0</v>
      </c>
      <c r="P120" s="97" t="n">
        <v>0</v>
      </c>
      <c r="Q120" s="97" t="n">
        <v>0</v>
      </c>
      <c r="R120" s="97" t="n">
        <v>0</v>
      </c>
      <c r="S120" s="97" t="n">
        <v>0</v>
      </c>
      <c r="T120" s="97" t="n">
        <v>0</v>
      </c>
      <c r="U120" s="97" t="n">
        <v>0</v>
      </c>
      <c r="V120" s="97" t="n">
        <v>0</v>
      </c>
      <c r="W120" s="97" t="n">
        <v>0</v>
      </c>
      <c r="X120" s="97" t="n">
        <v>0</v>
      </c>
      <c r="Y120" s="97" t="n">
        <v>0</v>
      </c>
      <c r="Z120" s="97" t="n">
        <v>0</v>
      </c>
      <c r="AA120" s="97" t="n">
        <v>75000</v>
      </c>
    </row>
    <row r="122" customFormat="false" ht="12" hidden="false" customHeight="true" outlineLevel="0" collapsed="false">
      <c r="A122" s="94" t="s">
        <v>77</v>
      </c>
    </row>
    <row r="123" customFormat="false" ht="11.25" hidden="false" customHeight="true" outlineLevel="0" collapsed="false">
      <c r="A123" s="95" t="s">
        <v>164</v>
      </c>
      <c r="C123" s="96" t="n">
        <v>0</v>
      </c>
      <c r="D123" s="96" t="n">
        <v>0</v>
      </c>
      <c r="E123" s="96" t="n">
        <v>0</v>
      </c>
      <c r="F123" s="96" t="n">
        <v>0</v>
      </c>
      <c r="G123" s="96" t="n">
        <v>0</v>
      </c>
      <c r="H123" s="96" t="n">
        <v>0</v>
      </c>
      <c r="I123" s="96" t="n">
        <v>0</v>
      </c>
      <c r="J123" s="96" t="n">
        <v>0</v>
      </c>
      <c r="K123" s="96" t="n">
        <v>0</v>
      </c>
      <c r="L123" s="96" t="n">
        <v>0</v>
      </c>
      <c r="M123" s="96" t="n">
        <v>0</v>
      </c>
      <c r="N123" s="96" t="n">
        <v>0</v>
      </c>
      <c r="O123" s="96" t="n">
        <v>0</v>
      </c>
      <c r="P123" s="96" t="n">
        <v>0</v>
      </c>
      <c r="Q123" s="96" t="n">
        <v>0</v>
      </c>
      <c r="R123" s="96" t="n">
        <v>0</v>
      </c>
      <c r="S123" s="96" t="n">
        <v>0</v>
      </c>
      <c r="T123" s="96" t="n">
        <v>0</v>
      </c>
      <c r="U123" s="96" t="n">
        <v>0</v>
      </c>
      <c r="V123" s="96" t="n">
        <v>0</v>
      </c>
      <c r="W123" s="96" t="n">
        <v>0</v>
      </c>
      <c r="X123" s="96" t="n">
        <v>0</v>
      </c>
      <c r="Y123" s="96" t="n">
        <v>0</v>
      </c>
      <c r="Z123" s="96" t="n">
        <v>0</v>
      </c>
      <c r="AA123" s="96" t="n">
        <v>0</v>
      </c>
    </row>
    <row r="124" customFormat="false" ht="11.25" hidden="false" customHeight="true" outlineLevel="0" collapsed="false">
      <c r="A124" s="95" t="s">
        <v>165</v>
      </c>
      <c r="C124" s="96" t="n">
        <v>0</v>
      </c>
      <c r="D124" s="96" t="n">
        <v>0</v>
      </c>
      <c r="E124" s="96" t="n">
        <v>0</v>
      </c>
      <c r="F124" s="96" t="n">
        <v>0</v>
      </c>
      <c r="G124" s="96" t="n">
        <v>0</v>
      </c>
      <c r="H124" s="96" t="n">
        <v>0</v>
      </c>
      <c r="I124" s="96" t="n">
        <v>0</v>
      </c>
      <c r="J124" s="96" t="n">
        <v>0</v>
      </c>
      <c r="K124" s="96" t="n">
        <v>0</v>
      </c>
      <c r="L124" s="96" t="n">
        <v>0</v>
      </c>
      <c r="M124" s="96" t="n">
        <v>0</v>
      </c>
      <c r="N124" s="96" t="n">
        <v>0</v>
      </c>
      <c r="O124" s="96" t="n">
        <v>0</v>
      </c>
      <c r="P124" s="96" t="n">
        <v>0</v>
      </c>
      <c r="Q124" s="96" t="n">
        <v>0</v>
      </c>
      <c r="R124" s="96" t="n">
        <v>0</v>
      </c>
      <c r="S124" s="96" t="n">
        <v>0</v>
      </c>
      <c r="T124" s="96" t="n">
        <v>0</v>
      </c>
      <c r="U124" s="96" t="n">
        <v>0</v>
      </c>
      <c r="V124" s="96" t="n">
        <v>0</v>
      </c>
      <c r="W124" s="96" t="n">
        <v>0</v>
      </c>
      <c r="X124" s="96" t="n">
        <v>0</v>
      </c>
      <c r="Y124" s="96" t="n">
        <v>0</v>
      </c>
      <c r="Z124" s="96" t="n">
        <v>0</v>
      </c>
      <c r="AA124" s="96" t="n">
        <v>0</v>
      </c>
    </row>
    <row r="125" customFormat="false" ht="11.25" hidden="false" customHeight="true" outlineLevel="0" collapsed="false">
      <c r="A125" s="95" t="s">
        <v>167</v>
      </c>
      <c r="C125" s="96" t="n">
        <v>0</v>
      </c>
      <c r="D125" s="96" t="n">
        <v>0</v>
      </c>
      <c r="E125" s="96" t="n">
        <v>0</v>
      </c>
      <c r="F125" s="96" t="n">
        <v>0</v>
      </c>
      <c r="G125" s="96" t="n">
        <v>0</v>
      </c>
      <c r="H125" s="96" t="n">
        <v>0</v>
      </c>
      <c r="I125" s="96" t="n">
        <v>0</v>
      </c>
      <c r="J125" s="96" t="n">
        <v>0</v>
      </c>
      <c r="K125" s="96" t="n">
        <v>0</v>
      </c>
      <c r="L125" s="96" t="n">
        <v>0</v>
      </c>
      <c r="M125" s="96" t="n">
        <v>0</v>
      </c>
      <c r="N125" s="96" t="n">
        <v>0</v>
      </c>
      <c r="O125" s="96" t="n">
        <v>0</v>
      </c>
      <c r="P125" s="96" t="n">
        <v>0</v>
      </c>
      <c r="Q125" s="96" t="n">
        <v>0</v>
      </c>
      <c r="R125" s="96" t="n">
        <v>0</v>
      </c>
      <c r="S125" s="96" t="n">
        <v>0</v>
      </c>
      <c r="T125" s="96" t="n">
        <v>0</v>
      </c>
      <c r="U125" s="96" t="n">
        <v>0</v>
      </c>
      <c r="V125" s="96" t="n">
        <v>0</v>
      </c>
      <c r="W125" s="96" t="n">
        <v>0</v>
      </c>
      <c r="X125" s="96" t="n">
        <v>0</v>
      </c>
      <c r="Y125" s="96" t="n">
        <v>0</v>
      </c>
      <c r="Z125" s="96" t="n">
        <v>0</v>
      </c>
      <c r="AA125" s="96" t="n">
        <v>0</v>
      </c>
    </row>
    <row r="126" customFormat="false" ht="11.25" hidden="false" customHeight="true" outlineLevel="0" collapsed="false">
      <c r="A126" s="95" t="s">
        <v>166</v>
      </c>
      <c r="C126" s="97" t="n">
        <v>0</v>
      </c>
      <c r="D126" s="97" t="n">
        <v>0</v>
      </c>
      <c r="E126" s="97" t="n">
        <v>0</v>
      </c>
      <c r="F126" s="97" t="n">
        <v>0</v>
      </c>
      <c r="G126" s="97" t="n">
        <v>0</v>
      </c>
      <c r="H126" s="97" t="n">
        <v>0</v>
      </c>
      <c r="I126" s="97" t="n">
        <v>0</v>
      </c>
      <c r="J126" s="97" t="n">
        <v>0</v>
      </c>
      <c r="K126" s="97" t="n">
        <v>0</v>
      </c>
      <c r="L126" s="97" t="n">
        <v>0</v>
      </c>
      <c r="M126" s="97" t="n">
        <v>0</v>
      </c>
      <c r="N126" s="97" t="n">
        <v>0</v>
      </c>
      <c r="O126" s="97" t="n">
        <v>0</v>
      </c>
      <c r="P126" s="97" t="n">
        <v>0</v>
      </c>
      <c r="Q126" s="97" t="n">
        <v>0</v>
      </c>
      <c r="R126" s="97" t="n">
        <v>0</v>
      </c>
      <c r="S126" s="97" t="n">
        <v>0</v>
      </c>
      <c r="T126" s="97" t="n">
        <v>0</v>
      </c>
      <c r="U126" s="97" t="n">
        <v>0</v>
      </c>
      <c r="V126" s="97" t="n">
        <v>0</v>
      </c>
      <c r="W126" s="97" t="n">
        <v>0</v>
      </c>
      <c r="X126" s="97" t="n">
        <v>0</v>
      </c>
      <c r="Y126" s="97" t="n">
        <v>0</v>
      </c>
      <c r="Z126" s="97" t="n">
        <v>0</v>
      </c>
      <c r="AA126" s="97" t="n">
        <v>0</v>
      </c>
    </row>
    <row r="128" customFormat="false" ht="12" hidden="false" customHeight="true" outlineLevel="0" collapsed="false">
      <c r="A128" s="94" t="s">
        <v>160</v>
      </c>
    </row>
    <row r="129" customFormat="false" ht="11.25" hidden="false" customHeight="true" outlineLevel="0" collapsed="false">
      <c r="A129" s="95" t="s">
        <v>5</v>
      </c>
      <c r="C129" s="98" t="n">
        <v>2.431</v>
      </c>
      <c r="D129" s="98" t="n">
        <v>2.468</v>
      </c>
      <c r="E129" s="98" t="n">
        <v>2.471</v>
      </c>
      <c r="F129" s="98" t="n">
        <v>2.276</v>
      </c>
      <c r="G129" s="98" t="n">
        <v>2.326</v>
      </c>
      <c r="H129" s="98" t="n">
        <v>2.384</v>
      </c>
      <c r="I129" s="98" t="n">
        <v>2.427</v>
      </c>
      <c r="J129" s="98" t="n">
        <v>2.472</v>
      </c>
      <c r="K129" s="98" t="n">
        <v>2.477</v>
      </c>
      <c r="L129" s="98" t="n">
        <v>2.499</v>
      </c>
      <c r="M129" s="98" t="n">
        <v>3.152</v>
      </c>
      <c r="N129" s="98" t="n">
        <v>3.322</v>
      </c>
      <c r="O129" s="98" t="n">
        <v>3.407</v>
      </c>
      <c r="P129" s="98" t="n">
        <v>3.342</v>
      </c>
      <c r="Q129" s="98" t="n">
        <v>3.257</v>
      </c>
      <c r="R129" s="98" t="n">
        <v>2.867</v>
      </c>
      <c r="S129" s="98" t="n">
        <v>2.868</v>
      </c>
      <c r="T129" s="98" t="n">
        <v>2.903</v>
      </c>
      <c r="U129" s="98" t="n">
        <v>2.945</v>
      </c>
      <c r="V129" s="98" t="n">
        <v>2.987</v>
      </c>
      <c r="W129" s="98" t="n">
        <v>2.982</v>
      </c>
      <c r="X129" s="98" t="n">
        <v>3.012</v>
      </c>
      <c r="Y129" s="98" t="n">
        <v>3.521</v>
      </c>
      <c r="Z129" s="98" t="n">
        <v>3.664</v>
      </c>
      <c r="AA129" s="98"/>
    </row>
    <row r="130" customFormat="false" ht="11.25" hidden="false" customHeight="true" outlineLevel="0" collapsed="false">
      <c r="A130" s="95" t="s">
        <v>159</v>
      </c>
      <c r="C130" s="98" t="n">
        <v>2.376</v>
      </c>
      <c r="D130" s="98" t="n">
        <v>2.41</v>
      </c>
      <c r="E130" s="98" t="n">
        <v>2.418</v>
      </c>
      <c r="F130" s="98" t="n">
        <v>2.233</v>
      </c>
      <c r="G130" s="98" t="n">
        <v>2.285</v>
      </c>
      <c r="H130" s="98" t="n">
        <v>2.345</v>
      </c>
      <c r="I130" s="98" t="n">
        <v>2.388</v>
      </c>
      <c r="J130" s="98" t="n">
        <v>2.431</v>
      </c>
      <c r="K130" s="98" t="n">
        <v>2.436</v>
      </c>
      <c r="L130" s="98" t="n">
        <v>2.458</v>
      </c>
      <c r="M130" s="98" t="n">
        <v>3.098</v>
      </c>
      <c r="N130" s="98" t="n">
        <v>3.268</v>
      </c>
      <c r="O130" s="98" t="n">
        <v>3.353</v>
      </c>
      <c r="P130" s="98" t="n">
        <v>3.288</v>
      </c>
      <c r="Q130" s="98" t="n">
        <v>3.203</v>
      </c>
      <c r="R130" s="98" t="n">
        <v>2.821</v>
      </c>
      <c r="S130" s="98" t="n">
        <v>2.822</v>
      </c>
      <c r="T130" s="98" t="n">
        <v>2.857</v>
      </c>
      <c r="U130" s="98" t="n">
        <v>2.899</v>
      </c>
      <c r="V130" s="98" t="n">
        <v>2.941</v>
      </c>
      <c r="W130" s="98" t="n">
        <v>2.936</v>
      </c>
      <c r="X130" s="98" t="n">
        <v>2.971</v>
      </c>
      <c r="Y130" s="98" t="n">
        <v>3.483</v>
      </c>
      <c r="Z130" s="98" t="n">
        <v>3.628</v>
      </c>
      <c r="AA130" s="98"/>
    </row>
    <row r="131" customFormat="false" ht="11.25" hidden="false" customHeight="true" outlineLevel="0" collapsed="false">
      <c r="A131" s="95" t="s">
        <v>77</v>
      </c>
      <c r="C131" s="99" t="n">
        <v>0.0550000000000002</v>
      </c>
      <c r="D131" s="99" t="n">
        <v>0.0579999999999998</v>
      </c>
      <c r="E131" s="99" t="n">
        <v>0.0529999999999999</v>
      </c>
      <c r="F131" s="99" t="n">
        <v>0.0429999999999997</v>
      </c>
      <c r="G131" s="99" t="n">
        <v>0.0409999999999999</v>
      </c>
      <c r="H131" s="99" t="n">
        <v>0.0389999999999997</v>
      </c>
      <c r="I131" s="99" t="n">
        <v>0.0390000000000001</v>
      </c>
      <c r="J131" s="99" t="n">
        <v>0.0409999999999999</v>
      </c>
      <c r="K131" s="99" t="n">
        <v>0.0409999999999999</v>
      </c>
      <c r="L131" s="99" t="n">
        <v>0.0409999999999999</v>
      </c>
      <c r="M131" s="99" t="n">
        <v>0.0540000000000003</v>
      </c>
      <c r="N131" s="99" t="n">
        <v>0.0540000000000003</v>
      </c>
      <c r="O131" s="99" t="n">
        <v>0.0539999999999998</v>
      </c>
      <c r="P131" s="99" t="n">
        <v>0.0540000000000003</v>
      </c>
      <c r="Q131" s="99" t="n">
        <v>0.0540000000000003</v>
      </c>
      <c r="R131" s="99" t="n">
        <v>0.0459999999999998</v>
      </c>
      <c r="S131" s="99" t="n">
        <v>0.0459999999999998</v>
      </c>
      <c r="T131" s="99" t="n">
        <v>0.0459999999999998</v>
      </c>
      <c r="U131" s="99" t="n">
        <v>0.0459999999999998</v>
      </c>
      <c r="V131" s="99" t="n">
        <v>0.0460000000000003</v>
      </c>
      <c r="W131" s="99" t="n">
        <v>0.0460000000000003</v>
      </c>
      <c r="X131" s="99" t="n">
        <v>0.0409999999999999</v>
      </c>
      <c r="Y131" s="99" t="n">
        <v>0.0379999999999998</v>
      </c>
      <c r="Z131" s="99" t="n">
        <v>0.036</v>
      </c>
      <c r="AA131" s="98"/>
    </row>
    <row r="133" customFormat="false" ht="12" hidden="false" customHeight="true" outlineLevel="0" collapsed="false">
      <c r="A133" s="94" t="s">
        <v>105</v>
      </c>
    </row>
    <row r="134" customFormat="false" ht="11.25" hidden="false" customHeight="true" outlineLevel="0" collapsed="false">
      <c r="A134" s="95" t="s">
        <v>106</v>
      </c>
      <c r="C134" s="98" t="n">
        <v>0</v>
      </c>
      <c r="D134" s="98" t="n">
        <v>0</v>
      </c>
      <c r="E134" s="98" t="n">
        <v>0</v>
      </c>
      <c r="F134" s="98" t="n">
        <v>0</v>
      </c>
      <c r="G134" s="98" t="n">
        <v>0</v>
      </c>
      <c r="H134" s="98" t="n">
        <v>0</v>
      </c>
      <c r="I134" s="98" t="n">
        <v>0</v>
      </c>
      <c r="J134" s="98" t="n">
        <v>0</v>
      </c>
      <c r="K134" s="98" t="n">
        <v>0</v>
      </c>
      <c r="L134" s="98" t="n">
        <v>0</v>
      </c>
      <c r="M134" s="98" t="n">
        <v>0</v>
      </c>
      <c r="N134" s="98" t="n">
        <v>0</v>
      </c>
      <c r="O134" s="98" t="n">
        <v>0</v>
      </c>
      <c r="P134" s="98" t="n">
        <v>0</v>
      </c>
      <c r="Q134" s="98" t="n">
        <v>0</v>
      </c>
      <c r="R134" s="98" t="n">
        <v>0</v>
      </c>
      <c r="S134" s="98" t="n">
        <v>0</v>
      </c>
      <c r="T134" s="98" t="n">
        <v>0</v>
      </c>
      <c r="U134" s="98" t="n">
        <v>0</v>
      </c>
      <c r="V134" s="98" t="n">
        <v>0</v>
      </c>
      <c r="W134" s="98" t="n">
        <v>0</v>
      </c>
      <c r="X134" s="98" t="n">
        <v>0</v>
      </c>
      <c r="Y134" s="98" t="n">
        <v>0</v>
      </c>
      <c r="Z134" s="98" t="n">
        <v>0</v>
      </c>
      <c r="AA134" s="98"/>
    </row>
    <row r="135" customFormat="false" ht="11.25" hidden="false" customHeight="true" outlineLevel="0" collapsed="false">
      <c r="A135" s="95" t="s">
        <v>107</v>
      </c>
      <c r="C135" s="98" t="n">
        <v>0</v>
      </c>
      <c r="D135" s="98" t="n">
        <v>0</v>
      </c>
      <c r="E135" s="98" t="n">
        <v>0</v>
      </c>
      <c r="F135" s="98" t="n">
        <v>0</v>
      </c>
      <c r="G135" s="98" t="n">
        <v>0</v>
      </c>
      <c r="H135" s="98" t="n">
        <v>0</v>
      </c>
      <c r="I135" s="98" t="n">
        <v>0</v>
      </c>
      <c r="J135" s="98" t="n">
        <v>0</v>
      </c>
      <c r="K135" s="98" t="n">
        <v>0</v>
      </c>
      <c r="L135" s="98" t="n">
        <v>0</v>
      </c>
      <c r="M135" s="98" t="n">
        <v>0</v>
      </c>
      <c r="N135" s="98" t="n">
        <v>0</v>
      </c>
      <c r="O135" s="98" t="n">
        <v>0</v>
      </c>
      <c r="P135" s="98" t="n">
        <v>0</v>
      </c>
      <c r="Q135" s="98" t="n">
        <v>0</v>
      </c>
      <c r="R135" s="98" t="n">
        <v>0</v>
      </c>
      <c r="S135" s="98" t="n">
        <v>0</v>
      </c>
      <c r="T135" s="98" t="n">
        <v>0</v>
      </c>
      <c r="U135" s="98" t="n">
        <v>0</v>
      </c>
      <c r="V135" s="98" t="n">
        <v>0</v>
      </c>
      <c r="W135" s="98" t="n">
        <v>0</v>
      </c>
      <c r="X135" s="98" t="n">
        <v>0</v>
      </c>
      <c r="Y135" s="98" t="n">
        <v>0</v>
      </c>
      <c r="Z135" s="98" t="n">
        <v>0</v>
      </c>
      <c r="AA135" s="98"/>
    </row>
    <row r="137" customFormat="false" ht="12" hidden="false" customHeight="true" outlineLevel="0" collapsed="false">
      <c r="A137" s="94" t="s">
        <v>161</v>
      </c>
    </row>
    <row r="138" customFormat="false" ht="11.25" hidden="false" customHeight="true" outlineLevel="0" collapsed="false">
      <c r="A138" s="95" t="s">
        <v>162</v>
      </c>
      <c r="C138" s="96" t="n">
        <v>-328227</v>
      </c>
      <c r="D138" s="96" t="n">
        <v>-295614</v>
      </c>
      <c r="E138" s="100" t="n">
        <v>-326497</v>
      </c>
      <c r="F138" s="100" t="n">
        <v>0</v>
      </c>
      <c r="G138" s="100" t="n">
        <v>0</v>
      </c>
      <c r="H138" s="100" t="n">
        <v>0</v>
      </c>
      <c r="I138" s="100" t="n">
        <v>0</v>
      </c>
      <c r="J138" s="96" t="n">
        <v>0</v>
      </c>
      <c r="K138" s="96" t="n">
        <v>0</v>
      </c>
      <c r="L138" s="96" t="n">
        <v>0</v>
      </c>
      <c r="M138" s="96" t="n">
        <v>0</v>
      </c>
      <c r="N138" s="96" t="n">
        <v>0</v>
      </c>
      <c r="O138" s="96" t="n">
        <v>0</v>
      </c>
      <c r="P138" s="96" t="n">
        <v>0</v>
      </c>
      <c r="Q138" s="96" t="n">
        <v>0</v>
      </c>
      <c r="R138" s="96" t="n">
        <v>0</v>
      </c>
      <c r="S138" s="96" t="n">
        <v>0</v>
      </c>
      <c r="T138" s="96" t="n">
        <v>0</v>
      </c>
      <c r="U138" s="96" t="n">
        <v>0</v>
      </c>
      <c r="V138" s="96" t="n">
        <v>0</v>
      </c>
      <c r="W138" s="96" t="n">
        <v>0</v>
      </c>
      <c r="X138" s="96" t="n">
        <v>0</v>
      </c>
      <c r="Y138" s="96" t="n">
        <v>0</v>
      </c>
      <c r="Z138" s="96" t="n">
        <v>0</v>
      </c>
      <c r="AA138" s="96" t="n">
        <v>-950338</v>
      </c>
    </row>
    <row r="139" customFormat="false" ht="11.25" hidden="false" customHeight="true" outlineLevel="0" collapsed="false">
      <c r="A139" s="95" t="s">
        <v>168</v>
      </c>
      <c r="C139" s="96" t="n">
        <v>0</v>
      </c>
      <c r="D139" s="96" t="n">
        <v>0</v>
      </c>
      <c r="E139" s="96" t="n">
        <v>0</v>
      </c>
      <c r="F139" s="96" t="n">
        <v>0</v>
      </c>
      <c r="G139" s="96" t="n">
        <v>0</v>
      </c>
      <c r="H139" s="96" t="n">
        <v>0</v>
      </c>
      <c r="I139" s="96" t="n">
        <v>0</v>
      </c>
      <c r="J139" s="96" t="n">
        <v>0</v>
      </c>
      <c r="K139" s="96" t="n">
        <v>0</v>
      </c>
      <c r="L139" s="96" t="n">
        <v>0</v>
      </c>
      <c r="M139" s="96" t="n">
        <v>0</v>
      </c>
      <c r="N139" s="96" t="n">
        <v>0</v>
      </c>
      <c r="O139" s="96" t="n">
        <v>0</v>
      </c>
      <c r="P139" s="96" t="n">
        <v>0</v>
      </c>
      <c r="Q139" s="96" t="n">
        <v>0</v>
      </c>
      <c r="R139" s="96" t="n">
        <v>0</v>
      </c>
      <c r="S139" s="96" t="n">
        <v>0</v>
      </c>
      <c r="T139" s="96" t="n">
        <v>0</v>
      </c>
      <c r="U139" s="96" t="n">
        <v>0</v>
      </c>
      <c r="V139" s="96" t="n">
        <v>0</v>
      </c>
      <c r="W139" s="96" t="n">
        <v>0</v>
      </c>
      <c r="X139" s="96" t="n">
        <v>0</v>
      </c>
      <c r="Y139" s="96" t="n">
        <v>0</v>
      </c>
      <c r="Z139" s="96" t="n">
        <v>0</v>
      </c>
      <c r="AA139" s="96" t="n">
        <v>0</v>
      </c>
    </row>
    <row r="140" customFormat="false" ht="11.25" hidden="false" customHeight="true" outlineLevel="0" collapsed="false">
      <c r="A140" s="101" t="s">
        <v>75</v>
      </c>
      <c r="B140" s="102"/>
      <c r="C140" s="103" t="n">
        <v>-328227</v>
      </c>
      <c r="D140" s="103" t="n">
        <v>-295614</v>
      </c>
      <c r="E140" s="103" t="n">
        <v>-326497</v>
      </c>
      <c r="F140" s="103" t="n">
        <v>0</v>
      </c>
      <c r="G140" s="103" t="n">
        <v>0</v>
      </c>
      <c r="H140" s="103" t="n">
        <v>0</v>
      </c>
      <c r="I140" s="103" t="n">
        <v>0</v>
      </c>
      <c r="J140" s="103" t="n">
        <v>0</v>
      </c>
      <c r="K140" s="103" t="n">
        <v>0</v>
      </c>
      <c r="L140" s="103" t="n">
        <v>0</v>
      </c>
      <c r="M140" s="103" t="n">
        <v>0</v>
      </c>
      <c r="N140" s="103" t="n">
        <v>0</v>
      </c>
      <c r="O140" s="103" t="n">
        <v>0</v>
      </c>
      <c r="P140" s="103" t="n">
        <v>0</v>
      </c>
      <c r="Q140" s="103" t="n">
        <v>0</v>
      </c>
      <c r="R140" s="103" t="n">
        <v>0</v>
      </c>
      <c r="S140" s="103" t="n">
        <v>0</v>
      </c>
      <c r="T140" s="103" t="n">
        <v>0</v>
      </c>
      <c r="U140" s="103" t="n">
        <v>0</v>
      </c>
      <c r="V140" s="103" t="n">
        <v>0</v>
      </c>
      <c r="W140" s="103" t="n">
        <v>0</v>
      </c>
      <c r="X140" s="103" t="n">
        <v>0</v>
      </c>
      <c r="Y140" s="103" t="n">
        <v>0</v>
      </c>
      <c r="Z140" s="103" t="n">
        <v>0</v>
      </c>
      <c r="AA140" s="104" t="n">
        <v>-950338</v>
      </c>
    </row>
    <row r="141" customFormat="false" ht="11.25" hidden="false" customHeight="true" outlineLevel="0" collapsed="false">
      <c r="A141" s="95" t="s">
        <v>76</v>
      </c>
      <c r="C141" s="96" t="n">
        <v>-328196</v>
      </c>
      <c r="D141" s="96" t="n">
        <v>-295586</v>
      </c>
      <c r="E141" s="96" t="n">
        <v>-326468</v>
      </c>
      <c r="F141" s="96" t="n">
        <v>0</v>
      </c>
      <c r="G141" s="96" t="n">
        <v>0</v>
      </c>
      <c r="H141" s="96" t="n">
        <v>0</v>
      </c>
      <c r="I141" s="96" t="n">
        <v>0</v>
      </c>
      <c r="J141" s="96" t="n">
        <v>0</v>
      </c>
      <c r="K141" s="96" t="n">
        <v>0</v>
      </c>
      <c r="L141" s="96" t="n">
        <v>0</v>
      </c>
      <c r="M141" s="96" t="n">
        <v>0</v>
      </c>
      <c r="N141" s="96" t="n">
        <v>0</v>
      </c>
      <c r="O141" s="96" t="n">
        <v>0</v>
      </c>
      <c r="P141" s="96" t="n">
        <v>0</v>
      </c>
      <c r="Q141" s="96" t="n">
        <v>0</v>
      </c>
      <c r="R141" s="96" t="n">
        <v>0</v>
      </c>
      <c r="S141" s="96" t="n">
        <v>0</v>
      </c>
      <c r="T141" s="96" t="n">
        <v>0</v>
      </c>
      <c r="U141" s="96" t="n">
        <v>0</v>
      </c>
      <c r="V141" s="96" t="n">
        <v>0</v>
      </c>
      <c r="W141" s="96" t="n">
        <v>0</v>
      </c>
      <c r="X141" s="96" t="n">
        <v>0</v>
      </c>
      <c r="Y141" s="96" t="n">
        <v>0</v>
      </c>
      <c r="Z141" s="96" t="n">
        <v>0</v>
      </c>
      <c r="AA141" s="96" t="n">
        <v>-950250</v>
      </c>
    </row>
    <row r="142" customFormat="false" ht="11.25" hidden="false" customHeight="true" outlineLevel="0" collapsed="false">
      <c r="A142" s="95" t="s">
        <v>77</v>
      </c>
      <c r="C142" s="97" t="n">
        <v>-31</v>
      </c>
      <c r="D142" s="97" t="n">
        <v>-28</v>
      </c>
      <c r="E142" s="97" t="n">
        <v>-29</v>
      </c>
      <c r="F142" s="97" t="n">
        <v>0</v>
      </c>
      <c r="G142" s="97" t="n">
        <v>0</v>
      </c>
      <c r="H142" s="97" t="n">
        <v>0</v>
      </c>
      <c r="I142" s="97" t="n">
        <v>0</v>
      </c>
      <c r="J142" s="97" t="n">
        <v>0</v>
      </c>
      <c r="K142" s="97" t="n">
        <v>0</v>
      </c>
      <c r="L142" s="97" t="n">
        <v>0</v>
      </c>
      <c r="M142" s="97" t="n">
        <v>0</v>
      </c>
      <c r="N142" s="97" t="n">
        <v>0</v>
      </c>
      <c r="O142" s="97" t="n">
        <v>0</v>
      </c>
      <c r="P142" s="97" t="n">
        <v>0</v>
      </c>
      <c r="Q142" s="97" t="n">
        <v>0</v>
      </c>
      <c r="R142" s="97" t="n">
        <v>0</v>
      </c>
      <c r="S142" s="97" t="n">
        <v>0</v>
      </c>
      <c r="T142" s="97" t="n">
        <v>0</v>
      </c>
      <c r="U142" s="97" t="n">
        <v>0</v>
      </c>
      <c r="V142" s="97" t="n">
        <v>0</v>
      </c>
      <c r="W142" s="97" t="n">
        <v>0</v>
      </c>
      <c r="X142" s="97" t="n">
        <v>0</v>
      </c>
      <c r="Y142" s="97" t="n">
        <v>0</v>
      </c>
      <c r="Z142" s="97" t="n">
        <v>0</v>
      </c>
      <c r="AA142" s="97" t="n">
        <v>-88</v>
      </c>
    </row>
  </sheetData>
  <printOptions headings="false" gridLines="true" gridLinesSet="true" horizontalCentered="false" verticalCentered="false"/>
  <pageMargins left="0.747916666666667" right="0.747916666666667" top="0.984027777777778" bottom="0.984027777777778" header="0.511811023622047" footer="0"/>
  <pageSetup paperSize="5" scale="90" fitToWidth="1" fitToHeight="1" pageOrder="downThenOver" orientation="landscape" blackAndWhite="false" draft="false" cellComments="atEnd" horizontalDpi="300" verticalDpi="300" copies="1"/>
  <headerFooter differentFirst="false" differentOddEven="false">
    <oddHeader/>
    <oddFooter>&amp;L&amp;A&amp;CPage &amp;P of &amp;N</oddFooter>
  </headerFooter>
  <rowBreaks count="3" manualBreakCount="3">
    <brk id="22" man="true" max="16383" min="0"/>
    <brk id="62" man="true" max="16383" min="0"/>
    <brk id="102" man="true" max="16383" min="0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S113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A1" activeCellId="0" sqref="A1"/>
    </sheetView>
  </sheetViews>
  <sheetFormatPr defaultColWidth="10.65625" defaultRowHeight="9" customHeight="true" zeroHeight="false" outlineLevelRow="0" outlineLevelCol="0"/>
  <cols>
    <col collapsed="false" customWidth="true" hidden="false" outlineLevel="0" max="1" min="1" style="18" width="17.82"/>
    <col collapsed="false" customWidth="true" hidden="false" outlineLevel="0" max="2" min="2" style="19" width="17.82"/>
    <col collapsed="false" customWidth="true" hidden="false" outlineLevel="0" max="10" min="3" style="20" width="17.82"/>
    <col collapsed="false" customWidth="true" hidden="false" outlineLevel="0" max="12" min="11" style="21" width="17.82"/>
    <col collapsed="false" customWidth="false" hidden="false" outlineLevel="0" max="13" min="13" style="22" width="10.65"/>
    <col collapsed="false" customWidth="false" hidden="false" outlineLevel="0" max="16" min="14" style="20" width="10.65"/>
    <col collapsed="false" customWidth="true" hidden="false" outlineLevel="0" max="17" min="17" style="20" width="7.99"/>
    <col collapsed="false" customWidth="true" hidden="false" outlineLevel="0" max="18" min="18" style="20" width="8.99"/>
    <col collapsed="false" customWidth="true" hidden="false" outlineLevel="0" max="19" min="19" style="20" width="8.15"/>
    <col collapsed="false" customWidth="false" hidden="false" outlineLevel="0" max="257" min="20" style="20" width="10.65"/>
  </cols>
  <sheetData>
    <row r="1" customFormat="false" ht="10.5" hidden="false" customHeight="false" outlineLevel="0" collapsed="false">
      <c r="A1" s="23" t="s">
        <v>20</v>
      </c>
      <c r="C1" s="24"/>
    </row>
    <row r="2" customFormat="false" ht="10.5" hidden="false" customHeight="false" outlineLevel="0" collapsed="false">
      <c r="A2" s="23" t="str">
        <f aca="false">'GAS SUM'!A3</f>
        <v>As of December 20, 2001</v>
      </c>
      <c r="C2" s="24"/>
    </row>
    <row r="4" customFormat="false" ht="9" hidden="false" customHeight="false" outlineLevel="0" collapsed="false">
      <c r="N4" s="18"/>
      <c r="O4" s="19"/>
    </row>
    <row r="5" customFormat="false" ht="9" hidden="false" customHeight="false" outlineLevel="0" collapsed="false">
      <c r="N5" s="18"/>
      <c r="O5" s="19"/>
    </row>
    <row r="6" customFormat="false" ht="9" hidden="false" customHeight="false" outlineLevel="0" collapsed="false">
      <c r="N6" s="20" t="s">
        <v>21</v>
      </c>
      <c r="O6" s="19"/>
    </row>
    <row r="7" customFormat="false" ht="9" hidden="false" customHeight="false" outlineLevel="0" collapsed="false">
      <c r="N7" s="25" t="s">
        <v>22</v>
      </c>
      <c r="O7" s="26" t="s">
        <v>23</v>
      </c>
      <c r="P7" s="27" t="s">
        <v>24</v>
      </c>
      <c r="Q7" s="27" t="s">
        <v>25</v>
      </c>
      <c r="R7" s="28"/>
      <c r="S7" s="28"/>
    </row>
    <row r="8" customFormat="false" ht="9" hidden="false" customHeight="false" outlineLevel="0" collapsed="false">
      <c r="N8" s="18" t="n">
        <f aca="false">'5-DAY'!A39</f>
        <v>37104</v>
      </c>
      <c r="O8" s="19" t="n">
        <f aca="false">'5-DAY'!B39/1000</f>
        <v>3258.408</v>
      </c>
      <c r="P8" s="19" t="n">
        <v>3894</v>
      </c>
      <c r="Q8" s="19"/>
      <c r="R8" s="19"/>
      <c r="S8" s="19"/>
    </row>
    <row r="9" customFormat="false" ht="9" hidden="false" customHeight="false" outlineLevel="0" collapsed="false">
      <c r="N9" s="18" t="n">
        <f aca="false">'5-DAY'!A40</f>
        <v>37105</v>
      </c>
      <c r="O9" s="19" t="n">
        <f aca="false">'5-DAY'!B40/1000</f>
        <v>-1196.089</v>
      </c>
      <c r="P9" s="19" t="n">
        <v>1865</v>
      </c>
      <c r="Q9" s="19" t="n">
        <f aca="false">VAR!B4/1000</f>
        <v>2346.369</v>
      </c>
      <c r="R9" s="19"/>
      <c r="S9" s="19"/>
    </row>
    <row r="10" customFormat="false" ht="9" hidden="false" customHeight="false" outlineLevel="0" collapsed="false">
      <c r="N10" s="18" t="n">
        <f aca="false">'5-DAY'!A41</f>
        <v>37106</v>
      </c>
      <c r="O10" s="19" t="n">
        <f aca="false">'5-DAY'!B41/1000</f>
        <v>1275.855</v>
      </c>
      <c r="P10" s="19" t="n">
        <v>2117</v>
      </c>
      <c r="Q10" s="19" t="n">
        <f aca="false">VAR!B5/1000</f>
        <v>2188.87</v>
      </c>
      <c r="R10" s="19"/>
      <c r="S10" s="19"/>
    </row>
    <row r="11" customFormat="false" ht="9" hidden="false" customHeight="false" outlineLevel="0" collapsed="false">
      <c r="N11" s="18" t="n">
        <f aca="false">'5-DAY'!A42</f>
        <v>37109</v>
      </c>
      <c r="O11" s="19" t="n">
        <f aca="false">'5-DAY'!B42/1000</f>
        <v>-2323.857</v>
      </c>
      <c r="P11" s="19" t="n">
        <v>922</v>
      </c>
      <c r="Q11" s="19" t="n">
        <f aca="false">VAR!B6/1000</f>
        <v>2225.325</v>
      </c>
      <c r="R11" s="19"/>
      <c r="S11" s="19"/>
    </row>
    <row r="12" customFormat="false" ht="9" hidden="false" customHeight="false" outlineLevel="0" collapsed="false">
      <c r="N12" s="18" t="n">
        <f aca="false">'5-DAY'!A43</f>
        <v>37110</v>
      </c>
      <c r="O12" s="19" t="n">
        <f aca="false">'5-DAY'!B43/1000</f>
        <v>308.448</v>
      </c>
      <c r="P12" s="19" t="n">
        <f aca="false">SUM(O8:O12)</f>
        <v>1322.765</v>
      </c>
      <c r="Q12" s="19" t="n">
        <f aca="false">VAR!B7/1000</f>
        <v>2124.985</v>
      </c>
      <c r="R12" s="19"/>
      <c r="S12" s="19"/>
    </row>
    <row r="13" customFormat="false" ht="9" hidden="false" customHeight="false" outlineLevel="0" collapsed="false">
      <c r="N13" s="18" t="n">
        <f aca="false">'5-DAY'!A44</f>
        <v>37111</v>
      </c>
      <c r="O13" s="19" t="n">
        <f aca="false">'5-DAY'!B44/1000</f>
        <v>1183.435</v>
      </c>
      <c r="P13" s="19" t="n">
        <f aca="false">SUM(O9:O13)</f>
        <v>-752.208</v>
      </c>
      <c r="Q13" s="19" t="n">
        <f aca="false">VAR!B8/1000</f>
        <v>2145.674</v>
      </c>
      <c r="R13" s="19"/>
      <c r="S13" s="19"/>
    </row>
    <row r="14" customFormat="false" ht="9" hidden="false" customHeight="false" outlineLevel="0" collapsed="false">
      <c r="N14" s="18" t="n">
        <f aca="false">'5-DAY'!A45</f>
        <v>37112</v>
      </c>
      <c r="O14" s="19" t="n">
        <f aca="false">'5-DAY'!B45/1000</f>
        <v>1159.535</v>
      </c>
      <c r="P14" s="19" t="n">
        <f aca="false">SUM(O10:O14)</f>
        <v>1603.416</v>
      </c>
      <c r="Q14" s="19" t="n">
        <f aca="false">VAR!B9/1000</f>
        <v>2094.985</v>
      </c>
      <c r="R14" s="19"/>
      <c r="S14" s="19"/>
    </row>
    <row r="15" customFormat="false" ht="9" hidden="false" customHeight="false" outlineLevel="0" collapsed="false">
      <c r="N15" s="18" t="n">
        <f aca="false">'5-DAY'!A46</f>
        <v>37113</v>
      </c>
      <c r="O15" s="19" t="n">
        <f aca="false">'5-DAY'!B46/1000</f>
        <v>-595.706</v>
      </c>
      <c r="P15" s="19" t="n">
        <f aca="false">SUM(O11:O15)</f>
        <v>-268.145</v>
      </c>
      <c r="Q15" s="19" t="n">
        <f aca="false">VAR!B10/1000</f>
        <v>2079.287</v>
      </c>
      <c r="R15" s="19"/>
      <c r="S15" s="19"/>
    </row>
    <row r="16" customFormat="false" ht="9" hidden="false" customHeight="false" outlineLevel="0" collapsed="false">
      <c r="N16" s="18" t="n">
        <f aca="false">'5-DAY'!A47</f>
        <v>37116</v>
      </c>
      <c r="O16" s="19" t="n">
        <f aca="false">'5-DAY'!B47/1000</f>
        <v>-6281.869</v>
      </c>
      <c r="P16" s="19" t="n">
        <f aca="false">SUM(O12:O16)</f>
        <v>-4226.157</v>
      </c>
      <c r="Q16" s="19" t="n">
        <f aca="false">VAR!B11/1000</f>
        <v>1611.819</v>
      </c>
      <c r="R16" s="19"/>
      <c r="S16" s="19"/>
    </row>
    <row r="17" customFormat="false" ht="9" hidden="false" customHeight="false" outlineLevel="0" collapsed="false">
      <c r="N17" s="18" t="n">
        <f aca="false">'5-DAY'!A48</f>
        <v>37117</v>
      </c>
      <c r="O17" s="19" t="n">
        <f aca="false">'5-DAY'!B48/1000</f>
        <v>-44.611</v>
      </c>
      <c r="P17" s="19" t="n">
        <f aca="false">SUM(O13:O17)</f>
        <v>-4579.216</v>
      </c>
      <c r="Q17" s="19" t="n">
        <f aca="false">VAR!B12/1000</f>
        <v>1644.596</v>
      </c>
    </row>
    <row r="18" customFormat="false" ht="9" hidden="false" customHeight="false" outlineLevel="0" collapsed="false">
      <c r="N18" s="18" t="n">
        <f aca="false">'5-DAY'!A49</f>
        <v>37118</v>
      </c>
      <c r="O18" s="19" t="n">
        <f aca="false">'5-DAY'!B49/1000</f>
        <v>-1707.207</v>
      </c>
      <c r="P18" s="19" t="n">
        <f aca="false">SUM(O14:O18)</f>
        <v>-7469.858</v>
      </c>
      <c r="Q18" s="19" t="n">
        <f aca="false">VAR!B13/1000</f>
        <v>1777.097</v>
      </c>
    </row>
    <row r="19" customFormat="false" ht="9" hidden="false" customHeight="false" outlineLevel="0" collapsed="false">
      <c r="N19" s="18" t="n">
        <f aca="false">'5-DAY'!A50</f>
        <v>37119</v>
      </c>
      <c r="O19" s="19" t="n">
        <f aca="false">'5-DAY'!B50/1000</f>
        <v>27.549</v>
      </c>
      <c r="P19" s="19" t="n">
        <f aca="false">SUM(O15:O19)</f>
        <v>-8601.844</v>
      </c>
      <c r="Q19" s="19" t="n">
        <f aca="false">VAR!B14/1000</f>
        <v>1743.795</v>
      </c>
    </row>
    <row r="20" customFormat="false" ht="9" hidden="false" customHeight="false" outlineLevel="0" collapsed="false">
      <c r="N20" s="18" t="n">
        <f aca="false">'5-DAY'!A51</f>
        <v>37120</v>
      </c>
      <c r="O20" s="19" t="n">
        <f aca="false">'5-DAY'!B51/1000</f>
        <v>634.746</v>
      </c>
      <c r="P20" s="19" t="n">
        <f aca="false">SUM(O16:O20)</f>
        <v>-7371.392</v>
      </c>
      <c r="Q20" s="19" t="n">
        <f aca="false">VAR!B15/1000</f>
        <v>1716.027</v>
      </c>
    </row>
    <row r="21" customFormat="false" ht="9" hidden="false" customHeight="false" outlineLevel="0" collapsed="false">
      <c r="N21" s="18" t="n">
        <f aca="false">'5-DAY'!A52</f>
        <v>37123</v>
      </c>
      <c r="O21" s="19" t="n">
        <f aca="false">'5-DAY'!B52/1000</f>
        <v>1044.671</v>
      </c>
      <c r="P21" s="19" t="n">
        <f aca="false">SUM(O17:O21)</f>
        <v>-44.8520000000001</v>
      </c>
      <c r="Q21" s="19" t="n">
        <f aca="false">VAR!B16/1000</f>
        <v>1664.305</v>
      </c>
    </row>
    <row r="22" customFormat="false" ht="9" hidden="false" customHeight="false" outlineLevel="0" collapsed="false">
      <c r="N22" s="18" t="n">
        <f aca="false">'5-DAY'!A53</f>
        <v>37124</v>
      </c>
      <c r="O22" s="19" t="n">
        <f aca="false">'5-DAY'!B53/1000</f>
        <v>-546.792</v>
      </c>
      <c r="P22" s="19" t="n">
        <f aca="false">SUM(O18:O22)</f>
        <v>-547.033</v>
      </c>
      <c r="Q22" s="19" t="n">
        <f aca="false">VAR!B17/1000</f>
        <v>1874.522</v>
      </c>
    </row>
    <row r="23" customFormat="false" ht="9" hidden="false" customHeight="false" outlineLevel="0" collapsed="false">
      <c r="N23" s="18" t="n">
        <f aca="false">'5-DAY'!A54</f>
        <v>37125</v>
      </c>
      <c r="O23" s="19" t="n">
        <f aca="false">'5-DAY'!B54/1000</f>
        <v>1777.844</v>
      </c>
      <c r="P23" s="19" t="n">
        <f aca="false">SUM(O19:O23)</f>
        <v>2938.018</v>
      </c>
      <c r="Q23" s="19" t="n">
        <f aca="false">VAR!B18/1000</f>
        <v>1748.801</v>
      </c>
    </row>
    <row r="24" customFormat="false" ht="9" hidden="false" customHeight="false" outlineLevel="0" collapsed="false">
      <c r="N24" s="18" t="n">
        <f aca="false">'5-DAY'!A55</f>
        <v>37126</v>
      </c>
      <c r="O24" s="19" t="n">
        <f aca="false">'5-DAY'!B55/1000</f>
        <v>-343.241</v>
      </c>
      <c r="P24" s="19" t="n">
        <f aca="false">SUM(O20:O24)</f>
        <v>2567.228</v>
      </c>
      <c r="Q24" s="19" t="n">
        <f aca="false">VAR!B19/1000</f>
        <v>1821.611</v>
      </c>
    </row>
    <row r="25" customFormat="false" ht="9" hidden="false" customHeight="false" outlineLevel="0" collapsed="false">
      <c r="N25" s="18" t="n">
        <f aca="false">'5-DAY'!A56</f>
        <v>37127</v>
      </c>
      <c r="O25" s="19" t="n">
        <f aca="false">'5-DAY'!B56/1000</f>
        <v>918.192</v>
      </c>
      <c r="P25" s="19" t="n">
        <f aca="false">SUM(O21:O25)</f>
        <v>2850.674</v>
      </c>
      <c r="Q25" s="19" t="n">
        <f aca="false">VAR!B20/1000</f>
        <v>1776.291</v>
      </c>
    </row>
    <row r="26" customFormat="false" ht="9" hidden="false" customHeight="false" outlineLevel="0" collapsed="false">
      <c r="N26" s="18" t="n">
        <f aca="false">'5-DAY'!A57</f>
        <v>37130</v>
      </c>
      <c r="O26" s="19" t="n">
        <f aca="false">'5-DAY'!B57/1000</f>
        <v>1529.049</v>
      </c>
      <c r="P26" s="19" t="n">
        <f aca="false">SUM(O22:O26)</f>
        <v>3335.052</v>
      </c>
      <c r="Q26" s="19" t="n">
        <f aca="false">VAR!B21/1000</f>
        <v>1688.411</v>
      </c>
    </row>
    <row r="27" customFormat="false" ht="9" hidden="false" customHeight="false" outlineLevel="0" collapsed="false">
      <c r="N27" s="18" t="n">
        <f aca="false">'5-DAY'!A58</f>
        <v>37131</v>
      </c>
      <c r="O27" s="19" t="n">
        <f aca="false">'5-DAY'!B58/1000</f>
        <v>198.209</v>
      </c>
      <c r="P27" s="19" t="n">
        <f aca="false">SUM(O23:O27)</f>
        <v>4080.053</v>
      </c>
      <c r="Q27" s="19" t="n">
        <f aca="false">VAR!B22/1000</f>
        <v>1648.123</v>
      </c>
    </row>
    <row r="28" customFormat="false" ht="9" hidden="false" customHeight="false" outlineLevel="0" collapsed="false">
      <c r="N28" s="18" t="n">
        <f aca="false">'5-DAY'!A59</f>
        <v>37132</v>
      </c>
      <c r="O28" s="19" t="n">
        <f aca="false">'5-DAY'!B59/1000</f>
        <v>1578.88</v>
      </c>
      <c r="P28" s="19" t="n">
        <f aca="false">SUM(O24:O28)</f>
        <v>3881.089</v>
      </c>
      <c r="Q28" s="19" t="n">
        <f aca="false">VAR!B23/1000</f>
        <v>1788.488</v>
      </c>
    </row>
    <row r="29" customFormat="false" ht="9" hidden="false" customHeight="false" outlineLevel="0" collapsed="false">
      <c r="N29" s="18" t="n">
        <f aca="false">'5-DAY'!A60</f>
        <v>37133</v>
      </c>
      <c r="O29" s="19" t="n">
        <f aca="false">'5-DAY'!B60/1000</f>
        <v>-262.4</v>
      </c>
      <c r="P29" s="19" t="n">
        <f aca="false">SUM(O25:O29)</f>
        <v>3961.93</v>
      </c>
      <c r="Q29" s="19" t="n">
        <f aca="false">VAR!B24/1000</f>
        <v>1894.682</v>
      </c>
    </row>
    <row r="30" customFormat="false" ht="9" hidden="false" customHeight="false" outlineLevel="0" collapsed="false">
      <c r="N30" s="29" t="n">
        <f aca="false">'5-DAY'!A61</f>
        <v>37134</v>
      </c>
      <c r="O30" s="30" t="n">
        <f aca="false">'5-DAY'!B61/1000</f>
        <v>404.653</v>
      </c>
      <c r="P30" s="30" t="n">
        <f aca="false">SUM(O26:O30)</f>
        <v>3448.391</v>
      </c>
      <c r="Q30" s="30" t="n">
        <f aca="false">VAR!B25/1000</f>
        <v>1955.089</v>
      </c>
    </row>
    <row r="31" customFormat="false" ht="9" hidden="false" customHeight="false" outlineLevel="0" collapsed="false">
      <c r="N31" s="18" t="n">
        <f aca="false">'5-DAY'!A62</f>
        <v>37138</v>
      </c>
      <c r="O31" s="19" t="n">
        <f aca="false">'5-DAY'!B62/1000</f>
        <v>2030.401</v>
      </c>
      <c r="P31" s="19" t="n">
        <f aca="false">SUM(O27:O31)</f>
        <v>3949.743</v>
      </c>
      <c r="Q31" s="19" t="n">
        <f aca="false">VAR!B26/1000</f>
        <v>1973.918</v>
      </c>
    </row>
    <row r="32" customFormat="false" ht="9" hidden="false" customHeight="false" outlineLevel="0" collapsed="false">
      <c r="N32" s="18" t="n">
        <f aca="false">'5-DAY'!A63</f>
        <v>37139</v>
      </c>
      <c r="O32" s="19" t="n">
        <f aca="false">'5-DAY'!B63/1000</f>
        <v>-267.932</v>
      </c>
      <c r="P32" s="19" t="n">
        <f aca="false">SUM(O28:O32)</f>
        <v>3483.602</v>
      </c>
      <c r="Q32" s="19" t="n">
        <f aca="false">VAR!B27/1000</f>
        <v>1973.918</v>
      </c>
    </row>
    <row r="33" customFormat="false" ht="9" hidden="false" customHeight="false" outlineLevel="0" collapsed="false">
      <c r="N33" s="18" t="n">
        <f aca="false">'5-DAY'!A64</f>
        <v>37140</v>
      </c>
      <c r="O33" s="19" t="n">
        <f aca="false">'5-DAY'!B64/1000</f>
        <v>-174.272</v>
      </c>
      <c r="P33" s="19" t="n">
        <f aca="false">SUM(O29:O33)</f>
        <v>1730.45</v>
      </c>
      <c r="Q33" s="19" t="n">
        <f aca="false">VAR!B28/1000</f>
        <v>850.299</v>
      </c>
    </row>
    <row r="34" customFormat="false" ht="9" hidden="false" customHeight="false" outlineLevel="0" collapsed="false">
      <c r="N34" s="18" t="n">
        <f aca="false">'5-DAY'!A65</f>
        <v>37141</v>
      </c>
      <c r="O34" s="19" t="n">
        <f aca="false">'5-DAY'!B65/1000</f>
        <v>-259.29</v>
      </c>
      <c r="P34" s="19" t="n">
        <f aca="false">SUM(O30:O34)</f>
        <v>1733.56</v>
      </c>
      <c r="Q34" s="19" t="n">
        <f aca="false">VAR!B29/1000</f>
        <v>995.491</v>
      </c>
    </row>
    <row r="35" customFormat="false" ht="9" hidden="false" customHeight="false" outlineLevel="0" collapsed="false">
      <c r="N35" s="18" t="n">
        <f aca="false">'5-DAY'!A66</f>
        <v>37144</v>
      </c>
      <c r="O35" s="19" t="n">
        <f aca="false">'5-DAY'!B66/1000</f>
        <v>155.904</v>
      </c>
      <c r="P35" s="19" t="n">
        <f aca="false">SUM(O31:O35)</f>
        <v>1484.811</v>
      </c>
      <c r="Q35" s="19" t="n">
        <f aca="false">VAR!B30/1000</f>
        <v>1216.305</v>
      </c>
    </row>
    <row r="36" customFormat="false" ht="9" hidden="false" customHeight="false" outlineLevel="0" collapsed="false">
      <c r="N36" s="18" t="n">
        <f aca="false">'5-DAY'!A67</f>
        <v>37146</v>
      </c>
      <c r="O36" s="19" t="n">
        <f aca="false">'5-DAY'!B67/1000</f>
        <v>10.329</v>
      </c>
      <c r="P36" s="19" t="n">
        <f aca="false">SUM(O32:O36)</f>
        <v>-535.261</v>
      </c>
      <c r="Q36" s="19" t="n">
        <f aca="false">VAR!B31/1000</f>
        <v>1255.926</v>
      </c>
    </row>
    <row r="37" customFormat="false" ht="9" hidden="false" customHeight="false" outlineLevel="0" collapsed="false">
      <c r="N37" s="18" t="n">
        <f aca="false">'5-DAY'!A68</f>
        <v>37147</v>
      </c>
      <c r="O37" s="19" t="n">
        <f aca="false">'5-DAY'!B68/1000</f>
        <v>-1035.151</v>
      </c>
      <c r="P37" s="19" t="n">
        <f aca="false">SUM(O33:O37)</f>
        <v>-1302.48</v>
      </c>
      <c r="Q37" s="19" t="n">
        <f aca="false">VAR!B32/1000</f>
        <v>1323.775</v>
      </c>
    </row>
    <row r="38" customFormat="false" ht="9" hidden="false" customHeight="false" outlineLevel="0" collapsed="false">
      <c r="N38" s="18" t="n">
        <f aca="false">'5-DAY'!A69</f>
        <v>37148</v>
      </c>
      <c r="O38" s="19" t="n">
        <f aca="false">'5-DAY'!B69/1000</f>
        <v>131.955</v>
      </c>
      <c r="P38" s="19" t="n">
        <f aca="false">SUM(O34:O38)</f>
        <v>-996.253</v>
      </c>
      <c r="Q38" s="19" t="n">
        <f aca="false">VAR!B33/1000</f>
        <v>1378.447</v>
      </c>
    </row>
    <row r="39" customFormat="false" ht="9" hidden="false" customHeight="false" outlineLevel="0" collapsed="false">
      <c r="N39" s="18" t="n">
        <f aca="false">'5-DAY'!A70</f>
        <v>37151</v>
      </c>
      <c r="O39" s="19" t="n">
        <f aca="false">'5-DAY'!B70/1000</f>
        <v>-519.455</v>
      </c>
      <c r="P39" s="19" t="n">
        <f aca="false">SUM(O35:O39)</f>
        <v>-1256.418</v>
      </c>
      <c r="Q39" s="19" t="n">
        <f aca="false">VAR!B34/1000</f>
        <v>1308.291</v>
      </c>
    </row>
    <row r="40" customFormat="false" ht="9" hidden="false" customHeight="false" outlineLevel="0" collapsed="false">
      <c r="N40" s="18" t="n">
        <f aca="false">'5-DAY'!A71</f>
        <v>37152</v>
      </c>
      <c r="O40" s="19" t="n">
        <f aca="false">'5-DAY'!B71/1000</f>
        <v>927.493</v>
      </c>
      <c r="P40" s="19" t="n">
        <f aca="false">SUM(O36:O40)</f>
        <v>-484.829</v>
      </c>
      <c r="Q40" s="19" t="n">
        <f aca="false">VAR!B35/1000</f>
        <v>1524.084</v>
      </c>
    </row>
    <row r="41" customFormat="false" ht="9" hidden="false" customHeight="false" outlineLevel="0" collapsed="false">
      <c r="N41" s="18" t="n">
        <f aca="false">'5-DAY'!A72</f>
        <v>37153</v>
      </c>
      <c r="O41" s="19" t="n">
        <f aca="false">'5-DAY'!B72/1000</f>
        <v>278.897</v>
      </c>
      <c r="P41" s="19" t="n">
        <f aca="false">SUM(O37:O41)</f>
        <v>-216.261</v>
      </c>
      <c r="Q41" s="19" t="n">
        <f aca="false">VAR!B36/1000</f>
        <v>1336.349</v>
      </c>
    </row>
    <row r="42" customFormat="false" ht="9" hidden="false" customHeight="false" outlineLevel="0" collapsed="false">
      <c r="N42" s="18" t="n">
        <f aca="false">'5-DAY'!A73</f>
        <v>37154</v>
      </c>
      <c r="O42" s="19" t="n">
        <f aca="false">'5-DAY'!B73/1000</f>
        <v>-324.249</v>
      </c>
      <c r="P42" s="19" t="n">
        <f aca="false">SUM(O38:O42)</f>
        <v>494.641</v>
      </c>
      <c r="Q42" s="19" t="n">
        <f aca="false">VAR!B37/1000</f>
        <v>1268.363</v>
      </c>
    </row>
    <row r="43" customFormat="false" ht="9" hidden="false" customHeight="false" outlineLevel="0" collapsed="false">
      <c r="N43" s="18" t="n">
        <f aca="false">'5-DAY'!A74</f>
        <v>37155</v>
      </c>
      <c r="O43" s="19" t="n">
        <f aca="false">'5-DAY'!B74/1000</f>
        <v>131.147</v>
      </c>
      <c r="P43" s="19" t="n">
        <f aca="false">SUM(O39:O43)</f>
        <v>493.833</v>
      </c>
      <c r="Q43" s="19" t="n">
        <f aca="false">VAR!B38/1000</f>
        <v>1211.328</v>
      </c>
    </row>
    <row r="44" customFormat="false" ht="9" hidden="false" customHeight="false" outlineLevel="0" collapsed="false">
      <c r="N44" s="18" t="n">
        <f aca="false">'5-DAY'!A75</f>
        <v>37158</v>
      </c>
      <c r="O44" s="19" t="n">
        <f aca="false">'5-DAY'!B75/1000</f>
        <v>649.428</v>
      </c>
      <c r="P44" s="19" t="n">
        <f aca="false">SUM(O40:O44)</f>
        <v>1662.716</v>
      </c>
      <c r="Q44" s="19" t="n">
        <f aca="false">VAR!B39/1000</f>
        <v>1507.055</v>
      </c>
    </row>
    <row r="45" customFormat="false" ht="9" hidden="false" customHeight="false" outlineLevel="0" collapsed="false">
      <c r="N45" s="18" t="n">
        <f aca="false">'5-DAY'!A76</f>
        <v>37159</v>
      </c>
      <c r="O45" s="19" t="n">
        <f aca="false">'5-DAY'!B76/1000</f>
        <v>-1177.383</v>
      </c>
      <c r="P45" s="19" t="n">
        <f aca="false">SUM(O41:O45)</f>
        <v>-442.16</v>
      </c>
      <c r="Q45" s="19" t="n">
        <f aca="false">VAR!B40/1000</f>
        <v>1350.778</v>
      </c>
    </row>
    <row r="46" customFormat="false" ht="9" hidden="false" customHeight="false" outlineLevel="0" collapsed="false">
      <c r="N46" s="18" t="n">
        <f aca="false">'5-DAY'!A77</f>
        <v>37160</v>
      </c>
      <c r="O46" s="19" t="n">
        <f aca="false">'5-DAY'!B77/1000</f>
        <v>330.499</v>
      </c>
      <c r="P46" s="19" t="n">
        <f aca="false">SUM(O42:O46)</f>
        <v>-390.558</v>
      </c>
      <c r="Q46" s="19" t="n">
        <f aca="false">VAR!B41/1000</f>
        <v>1365.565</v>
      </c>
    </row>
    <row r="47" customFormat="false" ht="9" hidden="false" customHeight="false" outlineLevel="0" collapsed="false">
      <c r="N47" s="18" t="n">
        <f aca="false">'5-DAY'!A78</f>
        <v>37161</v>
      </c>
      <c r="O47" s="19" t="n">
        <f aca="false">'5-DAY'!B78/1000</f>
        <v>237.216</v>
      </c>
      <c r="P47" s="19" t="n">
        <f aca="false">SUM(O43:O47)</f>
        <v>170.907</v>
      </c>
      <c r="Q47" s="19" t="n">
        <f aca="false">VAR!B42/1000</f>
        <v>1406.354</v>
      </c>
    </row>
    <row r="48" customFormat="false" ht="9" hidden="false" customHeight="false" outlineLevel="0" collapsed="false">
      <c r="N48" s="31" t="n">
        <f aca="false">'5-DAY'!A79</f>
        <v>37162</v>
      </c>
      <c r="O48" s="30" t="n">
        <f aca="false">'5-DAY'!B79/1000</f>
        <v>-413.713</v>
      </c>
      <c r="P48" s="30" t="n">
        <f aca="false">SUM(O44:O48)</f>
        <v>-373.953</v>
      </c>
      <c r="Q48" s="30" t="n">
        <f aca="false">VAR!B43/1000</f>
        <v>1483.992</v>
      </c>
    </row>
    <row r="49" customFormat="false" ht="9" hidden="false" customHeight="false" outlineLevel="0" collapsed="false">
      <c r="M49" s="21"/>
      <c r="N49" s="32" t="n">
        <f aca="false">'5-DAY'!A80</f>
        <v>37165</v>
      </c>
      <c r="O49" s="33" t="n">
        <f aca="false">'5-DAY'!B80/1000</f>
        <v>-398.024</v>
      </c>
      <c r="P49" s="33" t="n">
        <f aca="false">SUM(O45:O49)</f>
        <v>-1421.405</v>
      </c>
      <c r="Q49" s="33" t="n">
        <f aca="false">VAR!B44/1000</f>
        <v>1438.638</v>
      </c>
    </row>
    <row r="50" customFormat="false" ht="9" hidden="false" customHeight="false" outlineLevel="0" collapsed="false">
      <c r="N50" s="32" t="n">
        <f aca="false">'5-DAY'!A81</f>
        <v>37166</v>
      </c>
      <c r="O50" s="33" t="n">
        <f aca="false">'5-DAY'!B81/1000</f>
        <v>-39.333</v>
      </c>
      <c r="P50" s="33" t="n">
        <f aca="false">SUM(O46:O50)</f>
        <v>-283.355</v>
      </c>
      <c r="Q50" s="33" t="n">
        <f aca="false">VAR!B45/1000</f>
        <v>1284.451</v>
      </c>
    </row>
    <row r="51" customFormat="false" ht="9" hidden="false" customHeight="false" outlineLevel="0" collapsed="false">
      <c r="N51" s="32" t="n">
        <f aca="false">'5-DAY'!A82</f>
        <v>37167</v>
      </c>
      <c r="O51" s="33" t="n">
        <f aca="false">'5-DAY'!B82/1000</f>
        <v>312.679</v>
      </c>
      <c r="P51" s="33" t="n">
        <f aca="false">SUM(O47:O51)</f>
        <v>-301.175</v>
      </c>
      <c r="Q51" s="33" t="n">
        <f aca="false">VAR!B46/1000</f>
        <v>554.984</v>
      </c>
    </row>
    <row r="52" customFormat="false" ht="9" hidden="false" customHeight="false" outlineLevel="0" collapsed="false">
      <c r="N52" s="32" t="n">
        <f aca="false">'5-DAY'!A83</f>
        <v>37168</v>
      </c>
      <c r="O52" s="33" t="n">
        <f aca="false">'5-DAY'!B83/1000</f>
        <v>209.436</v>
      </c>
      <c r="P52" s="33" t="n">
        <f aca="false">SUM(O48:O52)</f>
        <v>-328.955</v>
      </c>
      <c r="Q52" s="33" t="n">
        <f aca="false">VAR!B47/1000</f>
        <v>632.764</v>
      </c>
    </row>
    <row r="53" customFormat="false" ht="9" hidden="false" customHeight="false" outlineLevel="0" collapsed="false">
      <c r="N53" s="32" t="n">
        <f aca="false">'5-DAY'!A84</f>
        <v>37169</v>
      </c>
      <c r="O53" s="33" t="n">
        <f aca="false">'5-DAY'!B84/1000</f>
        <v>-301.617</v>
      </c>
      <c r="P53" s="33" t="n">
        <f aca="false">SUM(O49:O53)</f>
        <v>-216.859</v>
      </c>
      <c r="Q53" s="33" t="n">
        <f aca="false">VAR!B48/1000</f>
        <v>490.476</v>
      </c>
    </row>
    <row r="54" customFormat="false" ht="9" hidden="false" customHeight="false" outlineLevel="0" collapsed="false">
      <c r="N54" s="32" t="n">
        <f aca="false">'5-DAY'!A85</f>
        <v>37172</v>
      </c>
      <c r="O54" s="33" t="n">
        <f aca="false">'5-DAY'!B85/1000</f>
        <v>111.378</v>
      </c>
      <c r="P54" s="33" t="n">
        <f aca="false">SUM(O50:O54)</f>
        <v>292.543</v>
      </c>
      <c r="Q54" s="33" t="n">
        <f aca="false">VAR!B49/1000</f>
        <v>559.63</v>
      </c>
    </row>
    <row r="55" customFormat="false" ht="9" hidden="false" customHeight="false" outlineLevel="0" collapsed="false">
      <c r="N55" s="32" t="n">
        <f aca="false">'5-DAY'!A86</f>
        <v>37173</v>
      </c>
      <c r="O55" s="33" t="n">
        <f aca="false">'5-DAY'!B86/1000</f>
        <v>349.385</v>
      </c>
      <c r="P55" s="33" t="n">
        <f aca="false">SUM(O51:O55)</f>
        <v>681.261</v>
      </c>
      <c r="Q55" s="33" t="n">
        <f aca="false">VAR!B50/1000</f>
        <v>515.339</v>
      </c>
    </row>
    <row r="56" customFormat="false" ht="9" hidden="false" customHeight="false" outlineLevel="0" collapsed="false">
      <c r="N56" s="32" t="n">
        <f aca="false">'5-DAY'!A87</f>
        <v>37174</v>
      </c>
      <c r="O56" s="33" t="n">
        <f aca="false">'5-DAY'!B87/1000</f>
        <v>51.354</v>
      </c>
      <c r="P56" s="33" t="n">
        <f aca="false">SUM(O52:O56)</f>
        <v>419.936</v>
      </c>
      <c r="Q56" s="33" t="n">
        <f aca="false">VAR!B51/1000</f>
        <v>495.302</v>
      </c>
    </row>
    <row r="57" customFormat="false" ht="9" hidden="false" customHeight="false" outlineLevel="0" collapsed="false">
      <c r="N57" s="32" t="n">
        <f aca="false">'5-DAY'!A88</f>
        <v>37175</v>
      </c>
      <c r="O57" s="33" t="n">
        <f aca="false">'5-DAY'!B88/1000</f>
        <v>32.035</v>
      </c>
      <c r="P57" s="33" t="n">
        <f aca="false">SUM(O53:O57)</f>
        <v>242.535</v>
      </c>
      <c r="Q57" s="33" t="n">
        <f aca="false">VAR!B52/1000</f>
        <v>538.061</v>
      </c>
    </row>
    <row r="58" customFormat="false" ht="9" hidden="false" customHeight="false" outlineLevel="0" collapsed="false">
      <c r="N58" s="32" t="n">
        <f aca="false">'5-DAY'!A89</f>
        <v>37176</v>
      </c>
      <c r="O58" s="33" t="n">
        <f aca="false">'5-DAY'!B89/1000</f>
        <v>-49.485</v>
      </c>
      <c r="P58" s="33" t="n">
        <f aca="false">SUM(O54:O58)</f>
        <v>494.667</v>
      </c>
      <c r="Q58" s="33" t="n">
        <f aca="false">VAR!B53/1000</f>
        <v>602.751</v>
      </c>
    </row>
    <row r="59" customFormat="false" ht="9" hidden="false" customHeight="false" outlineLevel="0" collapsed="false">
      <c r="N59" s="32" t="n">
        <f aca="false">'5-DAY'!A90</f>
        <v>37179</v>
      </c>
      <c r="O59" s="33" t="n">
        <f aca="false">'5-DAY'!B90/1000</f>
        <v>34.54</v>
      </c>
      <c r="P59" s="33" t="n">
        <f aca="false">SUM(O55:O59)</f>
        <v>417.829</v>
      </c>
      <c r="Q59" s="33" t="n">
        <f aca="false">VAR!B54/1000</f>
        <v>580.128</v>
      </c>
    </row>
    <row r="60" customFormat="false" ht="9" hidden="false" customHeight="false" outlineLevel="0" collapsed="false">
      <c r="N60" s="32" t="n">
        <f aca="false">'5-DAY'!A91</f>
        <v>37180</v>
      </c>
      <c r="O60" s="33" t="n">
        <f aca="false">'5-DAY'!B91/1000</f>
        <v>-444.586</v>
      </c>
      <c r="P60" s="33" t="n">
        <f aca="false">SUM(O56:O60)</f>
        <v>-376.142</v>
      </c>
      <c r="Q60" s="33" t="n">
        <f aca="false">VAR!B55/1000</f>
        <v>513.093</v>
      </c>
    </row>
    <row r="61" customFormat="false" ht="9" hidden="false" customHeight="false" outlineLevel="0" collapsed="false">
      <c r="N61" s="32" t="n">
        <f aca="false">'5-DAY'!A92</f>
        <v>37181</v>
      </c>
      <c r="O61" s="33" t="n">
        <f aca="false">'5-DAY'!B92/1000</f>
        <v>-269.704</v>
      </c>
      <c r="P61" s="33" t="n">
        <f aca="false">SUM(O57:O61)</f>
        <v>-697.2</v>
      </c>
      <c r="Q61" s="33" t="n">
        <f aca="false">VAR!B56/1000</f>
        <v>580.584</v>
      </c>
    </row>
    <row r="62" customFormat="false" ht="9" hidden="false" customHeight="false" outlineLevel="0" collapsed="false">
      <c r="N62" s="32" t="n">
        <f aca="false">'5-DAY'!A93</f>
        <v>37182</v>
      </c>
      <c r="O62" s="33" t="n">
        <f aca="false">'5-DAY'!B93/1000</f>
        <v>-416.871</v>
      </c>
      <c r="P62" s="33" t="n">
        <f aca="false">SUM(O58:O62)</f>
        <v>-1146.106</v>
      </c>
      <c r="Q62" s="33" t="n">
        <f aca="false">VAR!B57/1000</f>
        <v>548.558</v>
      </c>
    </row>
    <row r="63" customFormat="false" ht="9" hidden="false" customHeight="false" outlineLevel="0" collapsed="false">
      <c r="N63" s="32" t="n">
        <f aca="false">'5-DAY'!A94</f>
        <v>37183</v>
      </c>
      <c r="O63" s="33" t="n">
        <f aca="false">'5-DAY'!B94/1000</f>
        <v>-1174.327</v>
      </c>
      <c r="P63" s="33" t="n">
        <f aca="false">SUM(O59:O63)</f>
        <v>-2270.948</v>
      </c>
      <c r="Q63" s="33" t="n">
        <f aca="false">VAR!B58/1000</f>
        <v>534.12</v>
      </c>
    </row>
    <row r="64" customFormat="false" ht="9" hidden="false" customHeight="false" outlineLevel="0" collapsed="false">
      <c r="N64" s="32" t="n">
        <f aca="false">'5-DAY'!A95</f>
        <v>37186</v>
      </c>
      <c r="O64" s="33" t="n">
        <f aca="false">'5-DAY'!B95/1000</f>
        <v>393.687</v>
      </c>
      <c r="P64" s="33" t="n">
        <f aca="false">SUM(O60:O64)</f>
        <v>-1911.801</v>
      </c>
      <c r="Q64" s="33" t="n">
        <f aca="false">VAR!B59/1000</f>
        <v>596.225</v>
      </c>
    </row>
    <row r="65" customFormat="false" ht="9" hidden="false" customHeight="false" outlineLevel="0" collapsed="false">
      <c r="N65" s="32" t="n">
        <f aca="false">'5-DAY'!A96</f>
        <v>37187</v>
      </c>
      <c r="O65" s="33" t="n">
        <f aca="false">'5-DAY'!B96/1000</f>
        <v>-166.299</v>
      </c>
      <c r="P65" s="33" t="n">
        <f aca="false">SUM(O61:O65)</f>
        <v>-1633.514</v>
      </c>
      <c r="Q65" s="33" t="n">
        <f aca="false">VAR!B60/1000</f>
        <v>555.53</v>
      </c>
    </row>
    <row r="66" customFormat="false" ht="9" hidden="false" customHeight="false" outlineLevel="0" collapsed="false">
      <c r="N66" s="32" t="n">
        <f aca="false">'5-DAY'!A97</f>
        <v>37188</v>
      </c>
      <c r="O66" s="33" t="n">
        <f aca="false">'5-DAY'!B97/1000</f>
        <v>181.651</v>
      </c>
      <c r="P66" s="33" t="n">
        <f aca="false">SUM(O62:O66)</f>
        <v>-1182.159</v>
      </c>
      <c r="Q66" s="33" t="n">
        <f aca="false">VAR!B61/1000</f>
        <v>578.453</v>
      </c>
    </row>
    <row r="67" customFormat="false" ht="9" hidden="false" customHeight="false" outlineLevel="0" collapsed="false">
      <c r="N67" s="32" t="n">
        <f aca="false">'5-DAY'!A98</f>
        <v>37189</v>
      </c>
      <c r="O67" s="33" t="n">
        <f aca="false">'5-DAY'!B98/1000</f>
        <v>-140.019</v>
      </c>
      <c r="P67" s="33" t="n">
        <f aca="false">SUM(O63:O67)</f>
        <v>-905.307</v>
      </c>
      <c r="Q67" s="33" t="n">
        <f aca="false">VAR!B62/1000</f>
        <v>566.703</v>
      </c>
    </row>
    <row r="68" customFormat="false" ht="9" hidden="false" customHeight="false" outlineLevel="0" collapsed="false">
      <c r="N68" s="32" t="n">
        <f aca="false">'5-DAY'!A99</f>
        <v>37190</v>
      </c>
      <c r="O68" s="33" t="n">
        <f aca="false">'5-DAY'!B99/1000</f>
        <v>277.883</v>
      </c>
      <c r="P68" s="33" t="n">
        <f aca="false">SUM(O64:O68)</f>
        <v>546.903</v>
      </c>
      <c r="Q68" s="33" t="n">
        <f aca="false">VAR!B63/1000</f>
        <v>580.917</v>
      </c>
    </row>
    <row r="69" customFormat="false" ht="9" hidden="false" customHeight="false" outlineLevel="0" collapsed="false">
      <c r="N69" s="32" t="n">
        <f aca="false">'5-DAY'!A100</f>
        <v>37193</v>
      </c>
      <c r="O69" s="33" t="n">
        <f aca="false">'5-DAY'!B100/1000</f>
        <v>-313.999</v>
      </c>
      <c r="P69" s="33" t="n">
        <f aca="false">SUM(O65:O69)</f>
        <v>-160.783</v>
      </c>
      <c r="Q69" s="33" t="n">
        <f aca="false">VAR!B64/1000</f>
        <v>595.709</v>
      </c>
    </row>
    <row r="70" customFormat="false" ht="9" hidden="false" customHeight="false" outlineLevel="0" collapsed="false">
      <c r="N70" s="32" t="n">
        <f aca="false">'5-DAY'!A101</f>
        <v>37194</v>
      </c>
      <c r="O70" s="33" t="n">
        <f aca="false">'5-DAY'!B101/1000</f>
        <v>-276.743</v>
      </c>
      <c r="P70" s="33" t="n">
        <f aca="false">SUM(O66:O70)</f>
        <v>-271.227</v>
      </c>
      <c r="Q70" s="33" t="n">
        <f aca="false">VAR!B65/1000</f>
        <v>625.084</v>
      </c>
    </row>
    <row r="71" customFormat="false" ht="9" hidden="false" customHeight="false" outlineLevel="0" collapsed="false">
      <c r="N71" s="31" t="n">
        <f aca="false">'5-DAY'!A102</f>
        <v>37195</v>
      </c>
      <c r="O71" s="30" t="n">
        <f aca="false">'5-DAY'!B102/1000</f>
        <v>-419.461</v>
      </c>
      <c r="P71" s="30" t="n">
        <f aca="false">SUM(O67:O71)</f>
        <v>-872.339</v>
      </c>
      <c r="Q71" s="30" t="n">
        <f aca="false">VAR!B66/1000</f>
        <v>625.364</v>
      </c>
    </row>
    <row r="72" customFormat="false" ht="9" hidden="false" customHeight="false" outlineLevel="0" collapsed="false">
      <c r="N72" s="32" t="n">
        <f aca="false">'5-DAY'!A103</f>
        <v>37196</v>
      </c>
      <c r="O72" s="33" t="n">
        <f aca="false">'5-DAY'!B103/1000</f>
        <v>245.388</v>
      </c>
      <c r="P72" s="33" t="n">
        <f aca="false">SUM(O68:O72)</f>
        <v>-486.932</v>
      </c>
      <c r="Q72" s="33" t="n">
        <f aca="false">VAR!B67/1000</f>
        <v>407.821</v>
      </c>
    </row>
    <row r="73" customFormat="false" ht="9" hidden="false" customHeight="false" outlineLevel="0" collapsed="false">
      <c r="N73" s="32" t="n">
        <f aca="false">'5-DAY'!A104</f>
        <v>37197</v>
      </c>
      <c r="O73" s="33" t="n">
        <f aca="false">'5-DAY'!B104/1000</f>
        <v>-152.12</v>
      </c>
      <c r="P73" s="33" t="n">
        <f aca="false">SUM(O69:O73)</f>
        <v>-916.935</v>
      </c>
      <c r="Q73" s="33" t="n">
        <f aca="false">VAR!B68/1000</f>
        <v>409.054</v>
      </c>
    </row>
    <row r="74" customFormat="false" ht="9" hidden="false" customHeight="false" outlineLevel="0" collapsed="false">
      <c r="N74" s="32" t="n">
        <f aca="false">'5-DAY'!A105</f>
        <v>37200</v>
      </c>
      <c r="O74" s="33" t="n">
        <f aca="false">'5-DAY'!B105/1000</f>
        <v>-265.527</v>
      </c>
      <c r="P74" s="33" t="n">
        <f aca="false">SUM(O70:O74)</f>
        <v>-868.463</v>
      </c>
      <c r="Q74" s="33" t="n">
        <f aca="false">VAR!B69/1000</f>
        <v>546.87</v>
      </c>
    </row>
    <row r="75" customFormat="false" ht="9" hidden="false" customHeight="false" outlineLevel="0" collapsed="false">
      <c r="N75" s="32" t="n">
        <f aca="false">'5-DAY'!A106</f>
        <v>37201</v>
      </c>
      <c r="O75" s="33" t="n">
        <f aca="false">'5-DAY'!B106/1000</f>
        <v>-492.586</v>
      </c>
      <c r="P75" s="33" t="n">
        <f aca="false">SUM(O71:O75)</f>
        <v>-1084.306</v>
      </c>
      <c r="Q75" s="33" t="n">
        <f aca="false">VAR!B70/1000</f>
        <v>618.4</v>
      </c>
    </row>
    <row r="76" customFormat="false" ht="9" hidden="false" customHeight="false" outlineLevel="0" collapsed="false">
      <c r="N76" s="32" t="n">
        <f aca="false">'5-DAY'!A107</f>
        <v>37202</v>
      </c>
      <c r="O76" s="33" t="n">
        <f aca="false">'5-DAY'!B107/1000</f>
        <v>19.552</v>
      </c>
      <c r="P76" s="33" t="n">
        <f aca="false">SUM(O72:O76)</f>
        <v>-645.293</v>
      </c>
      <c r="Q76" s="33" t="n">
        <f aca="false">VAR!B71/1000</f>
        <v>559.293</v>
      </c>
    </row>
    <row r="77" customFormat="false" ht="9" hidden="false" customHeight="false" outlineLevel="0" collapsed="false">
      <c r="N77" s="32" t="n">
        <f aca="false">'5-DAY'!A108</f>
        <v>37203</v>
      </c>
      <c r="O77" s="33" t="n">
        <f aca="false">'5-DAY'!B108/1000</f>
        <v>-402.571</v>
      </c>
      <c r="P77" s="33" t="n">
        <f aca="false">SUM(O73:O77)</f>
        <v>-1293.252</v>
      </c>
      <c r="Q77" s="33" t="n">
        <f aca="false">VAR!B72/1000</f>
        <v>566.614</v>
      </c>
    </row>
    <row r="78" customFormat="false" ht="9" hidden="false" customHeight="false" outlineLevel="0" collapsed="false">
      <c r="N78" s="32" t="n">
        <f aca="false">'5-DAY'!A109</f>
        <v>37204</v>
      </c>
      <c r="O78" s="33" t="n">
        <f aca="false">'5-DAY'!B109/1000</f>
        <v>-217.343</v>
      </c>
      <c r="P78" s="33" t="n">
        <f aca="false">SUM(O74:O78)</f>
        <v>-1358.475</v>
      </c>
      <c r="Q78" s="33" t="n">
        <f aca="false">VAR!B73/1000</f>
        <v>582.274</v>
      </c>
    </row>
    <row r="79" customFormat="false" ht="9" hidden="false" customHeight="false" outlineLevel="0" collapsed="false">
      <c r="N79" s="32" t="n">
        <f aca="false">'5-DAY'!A110</f>
        <v>37207</v>
      </c>
      <c r="O79" s="33" t="n">
        <f aca="false">'5-DAY'!B110/1000</f>
        <v>151.613</v>
      </c>
      <c r="P79" s="33" t="n">
        <f aca="false">SUM(O75:O79)</f>
        <v>-941.335</v>
      </c>
      <c r="Q79" s="33" t="n">
        <f aca="false">VAR!B74/1000</f>
        <v>728.022</v>
      </c>
    </row>
    <row r="80" customFormat="false" ht="9" hidden="false" customHeight="false" outlineLevel="0" collapsed="false">
      <c r="N80" s="32" t="n">
        <f aca="false">'5-DAY'!A111</f>
        <v>37208</v>
      </c>
      <c r="O80" s="33" t="n">
        <f aca="false">'5-DAY'!B111/1000</f>
        <v>170.042</v>
      </c>
      <c r="P80" s="33" t="n">
        <f aca="false">SUM(O76:O80)</f>
        <v>-278.707</v>
      </c>
      <c r="Q80" s="33" t="n">
        <f aca="false">VAR!B75/1000</f>
        <v>618.94</v>
      </c>
    </row>
    <row r="81" customFormat="false" ht="9" hidden="false" customHeight="false" outlineLevel="0" collapsed="false">
      <c r="N81" s="32" t="n">
        <f aca="false">'5-DAY'!A112</f>
        <v>37209</v>
      </c>
      <c r="O81" s="33" t="n">
        <f aca="false">'5-DAY'!B112/1000</f>
        <v>176.655</v>
      </c>
      <c r="P81" s="33" t="n">
        <f aca="false">SUM(O77:O81)</f>
        <v>-121.604</v>
      </c>
      <c r="Q81" s="33" t="n">
        <f aca="false">VAR!B76/1000</f>
        <v>690.967</v>
      </c>
    </row>
    <row r="82" customFormat="false" ht="9" hidden="false" customHeight="false" outlineLevel="0" collapsed="false">
      <c r="N82" s="32" t="n">
        <f aca="false">'5-DAY'!A113</f>
        <v>37210</v>
      </c>
      <c r="O82" s="33" t="n">
        <f aca="false">'5-DAY'!B113/1000</f>
        <v>450.645</v>
      </c>
      <c r="P82" s="33" t="n">
        <f aca="false">SUM(O78:O82)</f>
        <v>731.612</v>
      </c>
      <c r="Q82" s="33" t="n">
        <f aca="false">VAR!B77/1000</f>
        <v>728.217</v>
      </c>
    </row>
    <row r="83" customFormat="false" ht="9" hidden="false" customHeight="false" outlineLevel="0" collapsed="false">
      <c r="N83" s="32" t="n">
        <f aca="false">'5-DAY'!A114</f>
        <v>37211</v>
      </c>
      <c r="O83" s="33" t="n">
        <f aca="false">'5-DAY'!B114/1000</f>
        <v>-414.707</v>
      </c>
      <c r="P83" s="33" t="n">
        <f aca="false">SUM(O79:O83)</f>
        <v>534.248</v>
      </c>
      <c r="Q83" s="33" t="n">
        <f aca="false">VAR!B78/1000</f>
        <v>629.777</v>
      </c>
    </row>
    <row r="84" customFormat="false" ht="9" hidden="false" customHeight="false" outlineLevel="0" collapsed="false">
      <c r="N84" s="32" t="n">
        <f aca="false">'5-DAY'!A115</f>
        <v>37214</v>
      </c>
      <c r="O84" s="33" t="n">
        <f aca="false">'5-DAY'!B115/1000</f>
        <v>-493.7</v>
      </c>
      <c r="P84" s="33" t="n">
        <f aca="false">SUM(O80:O84)</f>
        <v>-111.065</v>
      </c>
      <c r="Q84" s="33" t="n">
        <f aca="false">VAR!B79/1000</f>
        <v>450.432</v>
      </c>
    </row>
    <row r="85" customFormat="false" ht="9" hidden="false" customHeight="false" outlineLevel="0" collapsed="false">
      <c r="N85" s="32" t="n">
        <f aca="false">'5-DAY'!A116</f>
        <v>37215</v>
      </c>
      <c r="O85" s="33" t="n">
        <f aca="false">'5-DAY'!B116/1000</f>
        <v>37.487</v>
      </c>
      <c r="P85" s="33" t="n">
        <f aca="false">SUM(O81:O85)</f>
        <v>-243.62</v>
      </c>
      <c r="Q85" s="33" t="n">
        <f aca="false">VAR!B80/1000</f>
        <v>516.967</v>
      </c>
    </row>
    <row r="86" customFormat="false" ht="9" hidden="false" customHeight="false" outlineLevel="0" collapsed="false">
      <c r="N86" s="32" t="n">
        <f aca="false">'5-DAY'!A117</f>
        <v>37216</v>
      </c>
      <c r="O86" s="33" t="n">
        <f aca="false">'5-DAY'!B117/1000</f>
        <v>1206.935</v>
      </c>
      <c r="P86" s="33" t="n">
        <f aca="false">SUM(O82:O86)</f>
        <v>786.66</v>
      </c>
      <c r="Q86" s="33" t="n">
        <f aca="false">VAR!B81/1000</f>
        <v>681.358</v>
      </c>
    </row>
    <row r="87" customFormat="false" ht="9" hidden="false" customHeight="false" outlineLevel="0" collapsed="false">
      <c r="N87" s="32" t="n">
        <f aca="false">'5-DAY'!A118</f>
        <v>37221</v>
      </c>
      <c r="O87" s="33" t="n">
        <f aca="false">'5-DAY'!B118/1000</f>
        <v>1548.124</v>
      </c>
      <c r="P87" s="33" t="n">
        <f aca="false">SUM(O83:O87)</f>
        <v>1884.139</v>
      </c>
      <c r="Q87" s="33" t="n">
        <f aca="false">VAR!B82/1000</f>
        <v>729.554</v>
      </c>
    </row>
    <row r="88" customFormat="false" ht="9" hidden="false" customHeight="false" outlineLevel="0" collapsed="false">
      <c r="N88" s="32" t="n">
        <f aca="false">'5-DAY'!A119</f>
        <v>37222</v>
      </c>
      <c r="O88" s="33" t="n">
        <f aca="false">'5-DAY'!B119/1000</f>
        <v>-588.067</v>
      </c>
      <c r="P88" s="33" t="n">
        <f aca="false">SUM(O84:O88)</f>
        <v>1710.779</v>
      </c>
      <c r="Q88" s="33" t="n">
        <f aca="false">VAR!B83/1000</f>
        <v>776.344</v>
      </c>
    </row>
    <row r="89" customFormat="false" ht="9" hidden="false" customHeight="false" outlineLevel="0" collapsed="false">
      <c r="N89" s="32" t="n">
        <f aca="false">'5-DAY'!A120</f>
        <v>37223</v>
      </c>
      <c r="O89" s="33" t="n">
        <f aca="false">'5-DAY'!B120/1000</f>
        <v>307.183</v>
      </c>
      <c r="P89" s="33" t="n">
        <f aca="false">SUM(O85:O89)</f>
        <v>2511.662</v>
      </c>
      <c r="Q89" s="33" t="n">
        <f aca="false">VAR!B84/1000</f>
        <v>918.458</v>
      </c>
    </row>
    <row r="90" customFormat="false" ht="9" hidden="false" customHeight="false" outlineLevel="0" collapsed="false">
      <c r="N90" s="32" t="n">
        <f aca="false">'5-DAY'!A121</f>
        <v>37224</v>
      </c>
      <c r="O90" s="33" t="n">
        <f aca="false">'5-DAY'!B121/1000</f>
        <v>773.383</v>
      </c>
      <c r="P90" s="33" t="n">
        <f aca="false">SUM(O86:O90)</f>
        <v>3247.558</v>
      </c>
      <c r="Q90" s="33" t="n">
        <f aca="false">VAR!B85/1000</f>
        <v>913.348</v>
      </c>
    </row>
    <row r="91" customFormat="false" ht="9" hidden="false" customHeight="false" outlineLevel="0" collapsed="false">
      <c r="N91" s="31" t="n">
        <f aca="false">'5-DAY'!A122</f>
        <v>37225</v>
      </c>
      <c r="O91" s="30" t="n">
        <f aca="false">'5-DAY'!B122/1000</f>
        <v>-1163.676</v>
      </c>
      <c r="P91" s="30" t="n">
        <f aca="false">SUM(O87:O91)</f>
        <v>876.947</v>
      </c>
      <c r="Q91" s="30" t="n">
        <f aca="false">VAR!B86/1000</f>
        <v>980.641</v>
      </c>
    </row>
    <row r="92" customFormat="false" ht="9" hidden="false" customHeight="false" outlineLevel="0" collapsed="false">
      <c r="N92" s="32" t="n">
        <f aca="false">'5-DAY'!A123</f>
        <v>37228</v>
      </c>
      <c r="O92" s="33" t="n">
        <f aca="false">'5-DAY'!B123/1000</f>
        <v>-481.454</v>
      </c>
      <c r="P92" s="33" t="n">
        <f aca="false">SUM(O88:O92)</f>
        <v>-1152.631</v>
      </c>
      <c r="Q92" s="33" t="n">
        <f aca="false">VAR!B87/1000</f>
        <v>589.757</v>
      </c>
    </row>
    <row r="93" customFormat="false" ht="9" hidden="false" customHeight="false" outlineLevel="0" collapsed="false">
      <c r="N93" s="32" t="n">
        <f aca="false">'5-DAY'!A124</f>
        <v>37229</v>
      </c>
      <c r="O93" s="33" t="n">
        <f aca="false">'5-DAY'!B124/1000</f>
        <v>543.856</v>
      </c>
      <c r="P93" s="33" t="n">
        <f aca="false">SUM(O89:O93)</f>
        <v>-20.7079999999999</v>
      </c>
      <c r="Q93" s="33" t="n">
        <f aca="false">VAR!B88/1000</f>
        <v>511.25</v>
      </c>
    </row>
    <row r="94" customFormat="false" ht="9" hidden="false" customHeight="false" outlineLevel="0" collapsed="false">
      <c r="N94" s="32" t="n">
        <f aca="false">'5-DAY'!A125</f>
        <v>37230</v>
      </c>
      <c r="O94" s="33" t="n">
        <f aca="false">'5-DAY'!B125/1000</f>
        <v>325.347</v>
      </c>
      <c r="P94" s="33" t="n">
        <f aca="false">SUM(O90:O94)</f>
        <v>-2.54399999999993</v>
      </c>
      <c r="Q94" s="33" t="n">
        <f aca="false">VAR!B89/1000</f>
        <v>508.541</v>
      </c>
    </row>
    <row r="95" customFormat="false" ht="9" hidden="false" customHeight="false" outlineLevel="0" collapsed="false">
      <c r="N95" s="32" t="n">
        <f aca="false">'5-DAY'!A126</f>
        <v>37231</v>
      </c>
      <c r="O95" s="33" t="n">
        <f aca="false">'5-DAY'!B126/1000</f>
        <v>26.728</v>
      </c>
      <c r="P95" s="33" t="n">
        <f aca="false">SUM(O91:O95)</f>
        <v>-749.199</v>
      </c>
      <c r="Q95" s="33" t="n">
        <f aca="false">VAR!B90/1000</f>
        <v>529.505</v>
      </c>
    </row>
    <row r="96" customFormat="false" ht="9" hidden="false" customHeight="false" outlineLevel="0" collapsed="false">
      <c r="N96" s="32" t="n">
        <f aca="false">'5-DAY'!A127</f>
        <v>37232</v>
      </c>
      <c r="O96" s="33" t="n">
        <f aca="false">'5-DAY'!B127/1000</f>
        <v>-1074.863</v>
      </c>
      <c r="P96" s="33" t="n">
        <f aca="false">SUM(O92:O96)</f>
        <v>-660.386</v>
      </c>
      <c r="Q96" s="33" t="n">
        <f aca="false">VAR!B91/1000</f>
        <v>484.805</v>
      </c>
      <c r="S96" s="34"/>
    </row>
    <row r="97" customFormat="false" ht="9" hidden="false" customHeight="false" outlineLevel="0" collapsed="false">
      <c r="N97" s="32" t="n">
        <f aca="false">'5-DAY'!A128</f>
        <v>37235</v>
      </c>
      <c r="O97" s="33" t="n">
        <f aca="false">'5-DAY'!B128/1000</f>
        <v>-349.919</v>
      </c>
      <c r="P97" s="33" t="n">
        <f aca="false">SUM(O93:O97)</f>
        <v>-528.851</v>
      </c>
      <c r="Q97" s="33" t="n">
        <f aca="false">VAR!B92/1000</f>
        <v>346.165</v>
      </c>
    </row>
    <row r="98" customFormat="false" ht="9" hidden="false" customHeight="false" outlineLevel="0" collapsed="false">
      <c r="N98" s="32" t="n">
        <f aca="false">'5-DAY'!A129</f>
        <v>37236</v>
      </c>
      <c r="O98" s="33" t="n">
        <f aca="false">'5-DAY'!B129/1000</f>
        <v>-249.331</v>
      </c>
      <c r="P98" s="33" t="n">
        <f aca="false">SUM(O94:O98)</f>
        <v>-1322.038</v>
      </c>
      <c r="Q98" s="33" t="n">
        <f aca="false">VAR!B93/1000</f>
        <v>490.929</v>
      </c>
    </row>
    <row r="99" customFormat="false" ht="9" hidden="false" customHeight="false" outlineLevel="0" collapsed="false">
      <c r="N99" s="32" t="n">
        <f aca="false">'5-DAY'!A130</f>
        <v>37237</v>
      </c>
      <c r="O99" s="33" t="n">
        <f aca="false">'5-DAY'!B130/1000</f>
        <v>174.995</v>
      </c>
      <c r="P99" s="33" t="n">
        <f aca="false">SUM(O95:O99)</f>
        <v>-1472.39</v>
      </c>
      <c r="Q99" s="33" t="n">
        <f aca="false">VAR!B94/1000</f>
        <v>527.434</v>
      </c>
    </row>
    <row r="100" customFormat="false" ht="9" hidden="false" customHeight="false" outlineLevel="0" collapsed="false">
      <c r="N100" s="32" t="n">
        <f aca="false">'5-DAY'!A131</f>
        <v>37238</v>
      </c>
      <c r="O100" s="33" t="n">
        <f aca="false">'5-DAY'!B131/1000</f>
        <v>413.945</v>
      </c>
      <c r="P100" s="33" t="n">
        <f aca="false">SUM(O96:O100)</f>
        <v>-1085.173</v>
      </c>
      <c r="Q100" s="33" t="n">
        <f aca="false">VAR!B95/1000</f>
        <v>390.067</v>
      </c>
    </row>
    <row r="101" customFormat="false" ht="9" hidden="false" customHeight="false" outlineLevel="0" collapsed="false">
      <c r="N101" s="32" t="n">
        <f aca="false">'5-DAY'!A132</f>
        <v>37239</v>
      </c>
      <c r="O101" s="33" t="n">
        <f aca="false">'5-DAY'!B132/1000</f>
        <v>-111.77</v>
      </c>
      <c r="P101" s="33" t="n">
        <f aca="false">SUM(O97:O101)</f>
        <v>-122.08</v>
      </c>
      <c r="Q101" s="33" t="n">
        <f aca="false">VAR!B96/1000</f>
        <v>301.541</v>
      </c>
    </row>
    <row r="102" customFormat="false" ht="9" hidden="false" customHeight="false" outlineLevel="0" collapsed="false">
      <c r="N102" s="32" t="n">
        <f aca="false">'5-DAY'!A133</f>
        <v>37242</v>
      </c>
      <c r="O102" s="33" t="n">
        <f aca="false">'5-DAY'!B133/1000</f>
        <v>152.869</v>
      </c>
      <c r="P102" s="33" t="n">
        <f aca="false">SUM(O98:O102)</f>
        <v>380.708</v>
      </c>
      <c r="Q102" s="33" t="n">
        <f aca="false">VAR!B97/1000</f>
        <v>410.206</v>
      </c>
    </row>
    <row r="103" customFormat="false" ht="9" hidden="false" customHeight="false" outlineLevel="0" collapsed="false">
      <c r="N103" s="32" t="n">
        <f aca="false">'5-DAY'!A134</f>
        <v>37243</v>
      </c>
      <c r="O103" s="33" t="n">
        <f aca="false">'5-DAY'!B134/1000</f>
        <v>35.911</v>
      </c>
      <c r="P103" s="33" t="n">
        <f aca="false">SUM(O99:O103)</f>
        <v>665.95</v>
      </c>
      <c r="Q103" s="33" t="n">
        <f aca="false">VAR!B98/1000</f>
        <v>407.381</v>
      </c>
    </row>
    <row r="104" customFormat="false" ht="9" hidden="false" customHeight="false" outlineLevel="0" collapsed="false">
      <c r="N104" s="32" t="n">
        <f aca="false">'5-DAY'!A135</f>
        <v>37244</v>
      </c>
      <c r="O104" s="33" t="n">
        <f aca="false">'5-DAY'!B135/1000</f>
        <v>567.32</v>
      </c>
      <c r="P104" s="33" t="n">
        <f aca="false">SUM(O100:O104)</f>
        <v>1058.275</v>
      </c>
      <c r="Q104" s="33" t="n">
        <f aca="false">VAR!B99/1000</f>
        <v>453.176</v>
      </c>
    </row>
    <row r="105" customFormat="false" ht="9" hidden="false" customHeight="false" outlineLevel="0" collapsed="false">
      <c r="N105" s="32" t="n">
        <f aca="false">'5-DAY'!A136</f>
        <v>37245</v>
      </c>
      <c r="O105" s="33" t="n">
        <f aca="false">'5-DAY'!B136/1000</f>
        <v>-391.955</v>
      </c>
      <c r="P105" s="33" t="n">
        <f aca="false">SUM(O101:O105)</f>
        <v>252.375</v>
      </c>
      <c r="Q105" s="33" t="n">
        <f aca="false">VAR!B100/1000</f>
        <v>502.348</v>
      </c>
    </row>
    <row r="106" customFormat="false" ht="9" hidden="false" customHeight="false" outlineLevel="0" collapsed="false">
      <c r="N106" s="32" t="n">
        <f aca="false">'5-DAY'!A137</f>
        <v>37246</v>
      </c>
      <c r="O106" s="33" t="n">
        <f aca="false">'5-DAY'!B137/1000</f>
        <v>0</v>
      </c>
      <c r="P106" s="33" t="n">
        <f aca="false">SUM(O102:O106)</f>
        <v>364.145</v>
      </c>
      <c r="Q106" s="33" t="n">
        <f aca="false">VAR!B101/1000</f>
        <v>0</v>
      </c>
    </row>
    <row r="107" customFormat="false" ht="9" hidden="false" customHeight="false" outlineLevel="0" collapsed="false">
      <c r="N107" s="32" t="n">
        <f aca="false">'5-DAY'!A138</f>
        <v>37249</v>
      </c>
      <c r="O107" s="33" t="n">
        <f aca="false">'5-DAY'!B138/1000</f>
        <v>0</v>
      </c>
      <c r="P107" s="33" t="n">
        <f aca="false">SUM(O103:O107)</f>
        <v>211.276</v>
      </c>
      <c r="Q107" s="33" t="n">
        <f aca="false">VAR!B102/1000</f>
        <v>0</v>
      </c>
    </row>
    <row r="108" customFormat="false" ht="9" hidden="false" customHeight="false" outlineLevel="0" collapsed="false">
      <c r="N108" s="32" t="n">
        <f aca="false">'5-DAY'!A139</f>
        <v>37251</v>
      </c>
      <c r="O108" s="33" t="n">
        <f aca="false">'5-DAY'!B139/1000</f>
        <v>0</v>
      </c>
      <c r="P108" s="33" t="n">
        <f aca="false">SUM(O104:O108)</f>
        <v>175.365</v>
      </c>
      <c r="Q108" s="33" t="n">
        <f aca="false">VAR!B103/1000</f>
        <v>0</v>
      </c>
    </row>
    <row r="109" customFormat="false" ht="9" hidden="false" customHeight="false" outlineLevel="0" collapsed="false">
      <c r="N109" s="32" t="n">
        <f aca="false">'5-DAY'!A140</f>
        <v>37252</v>
      </c>
      <c r="O109" s="33" t="n">
        <f aca="false">'5-DAY'!B140/1000</f>
        <v>0</v>
      </c>
      <c r="P109" s="33" t="n">
        <f aca="false">SUM(O105:O109)</f>
        <v>-391.955</v>
      </c>
      <c r="Q109" s="33" t="n">
        <f aca="false">VAR!B104/1000</f>
        <v>0</v>
      </c>
    </row>
    <row r="110" customFormat="false" ht="9" hidden="false" customHeight="false" outlineLevel="0" collapsed="false">
      <c r="N110" s="32" t="n">
        <f aca="false">'5-DAY'!A141</f>
        <v>37253</v>
      </c>
      <c r="O110" s="33" t="n">
        <f aca="false">'5-DAY'!B141/1000</f>
        <v>0</v>
      </c>
      <c r="P110" s="33" t="n">
        <f aca="false">SUM(O106:O110)</f>
        <v>0</v>
      </c>
      <c r="Q110" s="33" t="n">
        <f aca="false">VAR!B105/1000</f>
        <v>0</v>
      </c>
    </row>
    <row r="111" customFormat="false" ht="9" hidden="false" customHeight="false" outlineLevel="0" collapsed="false">
      <c r="N111" s="31" t="n">
        <f aca="false">'5-DAY'!A142</f>
        <v>37256</v>
      </c>
      <c r="O111" s="30" t="n">
        <f aca="false">'5-DAY'!B142/1000</f>
        <v>0</v>
      </c>
      <c r="P111" s="30" t="n">
        <f aca="false">SUM(O107:O111)</f>
        <v>0</v>
      </c>
      <c r="Q111" s="30" t="n">
        <f aca="false">VAR!B106/1000</f>
        <v>0</v>
      </c>
    </row>
    <row r="112" customFormat="false" ht="9" hidden="false" customHeight="false" outlineLevel="0" collapsed="false">
      <c r="N112" s="32"/>
      <c r="O112" s="33"/>
      <c r="P112" s="33"/>
      <c r="Q112" s="33"/>
    </row>
    <row r="113" customFormat="false" ht="9" hidden="false" customHeight="false" outlineLevel="0" collapsed="false">
      <c r="N113" s="32"/>
      <c r="O113" s="33"/>
      <c r="P113" s="33"/>
      <c r="Q113" s="33"/>
    </row>
  </sheetData>
  <printOptions headings="false" gridLines="false" gridLinesSet="true" horizontalCentered="true" verticalCentered="false"/>
  <pageMargins left="0.25" right="0.25" top="0.984027777777778" bottom="0.25" header="0.5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&amp;C&amp;"Arial,Bold"&amp;12GAS REGULATORY PORTFOLIO</oddHeader>
    <oddFooter/>
  </headerFooter>
  <drawing r:id="rId2"/>
  <legacyDrawing r:id="rId3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A142"/>
  <sheetViews>
    <sheetView showFormulas="false" showGridLines="false" showRowColHeaders="true" showZeros="true" rightToLeft="false" tabSelected="false" showOutlineSymbols="true" defaultGridColor="false" view="normal" topLeftCell="A1" colorId="22" zoomScale="100" zoomScaleNormal="100" zoomScalePageLayoutView="100" workbookViewId="0">
      <selection pane="topLeft" activeCell="A3" activeCellId="0" sqref="A3"/>
    </sheetView>
  </sheetViews>
  <sheetFormatPr defaultColWidth="11.9921875" defaultRowHeight="13.5" customHeight="true" zeroHeight="false" outlineLevelRow="0" outlineLevelCol="0"/>
  <cols>
    <col collapsed="false" customWidth="true" hidden="false" outlineLevel="0" max="1" min="1" style="88" width="29.99"/>
    <col collapsed="false" customWidth="true" hidden="false" outlineLevel="0" max="2" min="2" style="88" width="3.99"/>
    <col collapsed="false" customWidth="true" hidden="false" outlineLevel="0" max="26" min="3" style="88" width="13.32"/>
    <col collapsed="false" customWidth="true" hidden="false" outlineLevel="0" max="27" min="27" style="88" width="15.99"/>
    <col collapsed="false" customWidth="false" hidden="false" outlineLevel="0" max="257" min="28" style="89" width="11.99"/>
  </cols>
  <sheetData>
    <row r="1" customFormat="false" ht="12" hidden="false" customHeight="true" outlineLevel="0" collapsed="false">
      <c r="A1" s="90" t="s">
        <v>170</v>
      </c>
    </row>
    <row r="2" customFormat="false" ht="12" hidden="false" customHeight="true" outlineLevel="0" collapsed="false">
      <c r="A2" s="90" t="s">
        <v>115</v>
      </c>
    </row>
    <row r="3" customFormat="false" ht="12" hidden="false" customHeight="true" outlineLevel="0" collapsed="false">
      <c r="A3" s="90" t="s">
        <v>116</v>
      </c>
    </row>
    <row r="4" customFormat="false" ht="12" hidden="false" customHeight="true" outlineLevel="0" collapsed="false">
      <c r="A4" s="90" t="s">
        <v>158</v>
      </c>
    </row>
    <row r="6" customFormat="false" ht="12" hidden="false" customHeight="true" outlineLevel="0" collapsed="false">
      <c r="A6" s="91" t="s">
        <v>112</v>
      </c>
    </row>
    <row r="8" customFormat="false" ht="12" hidden="false" customHeight="true" outlineLevel="0" collapsed="false">
      <c r="A8" s="92" t="s">
        <v>36</v>
      </c>
      <c r="C8" s="93" t="s">
        <v>118</v>
      </c>
      <c r="D8" s="93" t="s">
        <v>119</v>
      </c>
      <c r="E8" s="93" t="s">
        <v>120</v>
      </c>
      <c r="F8" s="93" t="s">
        <v>121</v>
      </c>
      <c r="G8" s="93" t="s">
        <v>122</v>
      </c>
      <c r="H8" s="93" t="s">
        <v>123</v>
      </c>
      <c r="I8" s="93" t="s">
        <v>124</v>
      </c>
      <c r="J8" s="93" t="s">
        <v>125</v>
      </c>
      <c r="K8" s="93" t="s">
        <v>126</v>
      </c>
      <c r="L8" s="93" t="s">
        <v>127</v>
      </c>
      <c r="M8" s="93" t="s">
        <v>128</v>
      </c>
      <c r="N8" s="93" t="s">
        <v>129</v>
      </c>
      <c r="O8" s="93" t="s">
        <v>130</v>
      </c>
      <c r="P8" s="93" t="s">
        <v>131</v>
      </c>
      <c r="Q8" s="93" t="s">
        <v>132</v>
      </c>
      <c r="R8" s="93" t="s">
        <v>133</v>
      </c>
      <c r="S8" s="93" t="s">
        <v>134</v>
      </c>
      <c r="T8" s="93" t="s">
        <v>135</v>
      </c>
      <c r="U8" s="93" t="s">
        <v>136</v>
      </c>
      <c r="V8" s="93" t="s">
        <v>137</v>
      </c>
      <c r="W8" s="93" t="s">
        <v>138</v>
      </c>
      <c r="X8" s="93" t="s">
        <v>139</v>
      </c>
      <c r="Y8" s="93" t="s">
        <v>140</v>
      </c>
      <c r="Z8" s="93" t="s">
        <v>141</v>
      </c>
      <c r="AA8" s="93" t="s">
        <v>32</v>
      </c>
    </row>
    <row r="9" customFormat="false" ht="12" hidden="false" customHeight="true" outlineLevel="0" collapsed="false">
      <c r="A9" s="94" t="s">
        <v>71</v>
      </c>
    </row>
    <row r="10" customFormat="false" ht="11.25" hidden="false" customHeight="true" outlineLevel="0" collapsed="false">
      <c r="A10" s="95" t="s">
        <v>5</v>
      </c>
      <c r="C10" s="96" t="n">
        <v>0</v>
      </c>
      <c r="D10" s="96" t="n">
        <v>0</v>
      </c>
      <c r="E10" s="96" t="n">
        <v>0</v>
      </c>
      <c r="F10" s="96" t="n">
        <v>0</v>
      </c>
      <c r="G10" s="96" t="n">
        <v>0</v>
      </c>
      <c r="H10" s="96" t="n">
        <v>0</v>
      </c>
      <c r="I10" s="96" t="n">
        <v>0</v>
      </c>
      <c r="J10" s="96" t="n">
        <v>0</v>
      </c>
      <c r="K10" s="96" t="n">
        <v>0</v>
      </c>
      <c r="L10" s="96" t="n">
        <v>0</v>
      </c>
      <c r="M10" s="96" t="n">
        <v>0</v>
      </c>
      <c r="N10" s="96" t="n">
        <v>0</v>
      </c>
      <c r="O10" s="96" t="n">
        <v>0</v>
      </c>
      <c r="P10" s="96" t="n">
        <v>0</v>
      </c>
      <c r="Q10" s="96" t="n">
        <v>0</v>
      </c>
      <c r="R10" s="96" t="n">
        <v>0</v>
      </c>
      <c r="S10" s="96" t="n">
        <v>0</v>
      </c>
      <c r="T10" s="96" t="n">
        <v>0</v>
      </c>
      <c r="U10" s="96" t="n">
        <v>0</v>
      </c>
      <c r="V10" s="96" t="n">
        <v>0</v>
      </c>
      <c r="W10" s="96" t="n">
        <v>0</v>
      </c>
      <c r="X10" s="96" t="n">
        <v>0</v>
      </c>
      <c r="Y10" s="96" t="n">
        <v>0</v>
      </c>
      <c r="Z10" s="96" t="n">
        <v>0</v>
      </c>
      <c r="AA10" s="96" t="n">
        <v>0</v>
      </c>
    </row>
    <row r="11" customFormat="false" ht="11.25" hidden="false" customHeight="true" outlineLevel="0" collapsed="false">
      <c r="A11" s="95" t="s">
        <v>159</v>
      </c>
      <c r="C11" s="96" t="n">
        <v>0</v>
      </c>
      <c r="D11" s="96" t="n">
        <v>0</v>
      </c>
      <c r="E11" s="96" t="n">
        <v>0</v>
      </c>
      <c r="F11" s="96" t="n">
        <v>0</v>
      </c>
      <c r="G11" s="96" t="n">
        <v>0</v>
      </c>
      <c r="H11" s="96" t="n">
        <v>0</v>
      </c>
      <c r="I11" s="96" t="n">
        <v>0</v>
      </c>
      <c r="J11" s="96" t="n">
        <v>0</v>
      </c>
      <c r="K11" s="96" t="n">
        <v>0</v>
      </c>
      <c r="L11" s="96" t="n">
        <v>0</v>
      </c>
      <c r="M11" s="96" t="n">
        <v>0</v>
      </c>
      <c r="N11" s="96" t="n">
        <v>0</v>
      </c>
      <c r="O11" s="96" t="n">
        <v>0</v>
      </c>
      <c r="P11" s="96" t="n">
        <v>0</v>
      </c>
      <c r="Q11" s="96" t="n">
        <v>0</v>
      </c>
      <c r="R11" s="96" t="n">
        <v>0</v>
      </c>
      <c r="S11" s="96" t="n">
        <v>0</v>
      </c>
      <c r="T11" s="96" t="n">
        <v>0</v>
      </c>
      <c r="U11" s="96" t="n">
        <v>0</v>
      </c>
      <c r="V11" s="96" t="n">
        <v>0</v>
      </c>
      <c r="W11" s="96" t="n">
        <v>0</v>
      </c>
      <c r="X11" s="96" t="n">
        <v>0</v>
      </c>
      <c r="Y11" s="96" t="n">
        <v>0</v>
      </c>
      <c r="Z11" s="96" t="n">
        <v>0</v>
      </c>
      <c r="AA11" s="96" t="n">
        <v>0</v>
      </c>
    </row>
    <row r="12" customFormat="false" ht="11.25" hidden="false" customHeight="true" outlineLevel="0" collapsed="false">
      <c r="A12" s="95" t="s">
        <v>77</v>
      </c>
      <c r="C12" s="97" t="n">
        <v>0</v>
      </c>
      <c r="D12" s="97" t="n">
        <v>0</v>
      </c>
      <c r="E12" s="97" t="n">
        <v>0</v>
      </c>
      <c r="F12" s="97" t="n">
        <v>0</v>
      </c>
      <c r="G12" s="97" t="n">
        <v>0</v>
      </c>
      <c r="H12" s="97" t="n">
        <v>0</v>
      </c>
      <c r="I12" s="97" t="n">
        <v>0</v>
      </c>
      <c r="J12" s="97" t="n">
        <v>0</v>
      </c>
      <c r="K12" s="97" t="n">
        <v>0</v>
      </c>
      <c r="L12" s="97" t="n">
        <v>0</v>
      </c>
      <c r="M12" s="97" t="n">
        <v>0</v>
      </c>
      <c r="N12" s="97" t="n">
        <v>0</v>
      </c>
      <c r="O12" s="97" t="n">
        <v>0</v>
      </c>
      <c r="P12" s="97" t="n">
        <v>0</v>
      </c>
      <c r="Q12" s="97" t="n">
        <v>0</v>
      </c>
      <c r="R12" s="97" t="n">
        <v>0</v>
      </c>
      <c r="S12" s="97" t="n">
        <v>0</v>
      </c>
      <c r="T12" s="97" t="n">
        <v>0</v>
      </c>
      <c r="U12" s="97" t="n">
        <v>0</v>
      </c>
      <c r="V12" s="97" t="n">
        <v>0</v>
      </c>
      <c r="W12" s="97" t="n">
        <v>0</v>
      </c>
      <c r="X12" s="97" t="n">
        <v>0</v>
      </c>
      <c r="Y12" s="97" t="n">
        <v>0</v>
      </c>
      <c r="Z12" s="97" t="n">
        <v>0</v>
      </c>
      <c r="AA12" s="97" t="n">
        <v>0</v>
      </c>
    </row>
    <row r="14" customFormat="false" ht="12" hidden="false" customHeight="true" outlineLevel="0" collapsed="false">
      <c r="A14" s="94" t="s">
        <v>160</v>
      </c>
    </row>
    <row r="15" customFormat="false" ht="11.25" hidden="false" customHeight="true" outlineLevel="0" collapsed="false">
      <c r="A15" s="95" t="s">
        <v>5</v>
      </c>
      <c r="C15" s="98" t="n">
        <v>2.69</v>
      </c>
      <c r="D15" s="98" t="n">
        <v>2.71</v>
      </c>
      <c r="E15" s="98" t="n">
        <v>2.71</v>
      </c>
      <c r="F15" s="98" t="n">
        <v>2.69</v>
      </c>
      <c r="G15" s="98" t="n">
        <v>2.74</v>
      </c>
      <c r="H15" s="98" t="n">
        <v>2.8</v>
      </c>
      <c r="I15" s="98" t="n">
        <v>2.84</v>
      </c>
      <c r="J15" s="98" t="n">
        <v>2.89</v>
      </c>
      <c r="K15" s="98" t="n">
        <v>2.89</v>
      </c>
      <c r="L15" s="98" t="n">
        <v>2.91</v>
      </c>
      <c r="M15" s="98" t="n">
        <v>3.1</v>
      </c>
      <c r="N15" s="98" t="n">
        <v>3.27</v>
      </c>
      <c r="O15" s="98" t="n">
        <v>3.35</v>
      </c>
      <c r="P15" s="98" t="n">
        <v>3.29</v>
      </c>
      <c r="Q15" s="98" t="n">
        <v>3.2</v>
      </c>
      <c r="R15" s="98" t="n">
        <v>3.05</v>
      </c>
      <c r="S15" s="98" t="n">
        <v>3.05</v>
      </c>
      <c r="T15" s="98" t="n">
        <v>3.09</v>
      </c>
      <c r="U15" s="98" t="n">
        <v>3.13</v>
      </c>
      <c r="V15" s="98" t="n">
        <v>3.17</v>
      </c>
      <c r="W15" s="98" t="n">
        <v>3.16</v>
      </c>
      <c r="X15" s="98" t="n">
        <v>3.19</v>
      </c>
      <c r="Y15" s="98" t="n">
        <v>3.34</v>
      </c>
      <c r="Z15" s="98" t="n">
        <v>3.48</v>
      </c>
      <c r="AA15" s="98"/>
    </row>
    <row r="16" customFormat="false" ht="11.25" hidden="false" customHeight="true" outlineLevel="0" collapsed="false">
      <c r="A16" s="95" t="s">
        <v>159</v>
      </c>
      <c r="C16" s="98" t="n">
        <v>2.62</v>
      </c>
      <c r="D16" s="98" t="n">
        <v>2.65</v>
      </c>
      <c r="E16" s="98" t="n">
        <v>2.66</v>
      </c>
      <c r="F16" s="98" t="n">
        <v>2.64</v>
      </c>
      <c r="G16" s="98" t="n">
        <v>2.7</v>
      </c>
      <c r="H16" s="98" t="n">
        <v>2.76</v>
      </c>
      <c r="I16" s="98" t="n">
        <v>2.8</v>
      </c>
      <c r="J16" s="98" t="n">
        <v>2.84</v>
      </c>
      <c r="K16" s="98" t="n">
        <v>2.85</v>
      </c>
      <c r="L16" s="98" t="n">
        <v>2.87</v>
      </c>
      <c r="M16" s="98" t="n">
        <v>3.05</v>
      </c>
      <c r="N16" s="98" t="n">
        <v>3.22</v>
      </c>
      <c r="O16" s="98" t="n">
        <v>3.31</v>
      </c>
      <c r="P16" s="98" t="n">
        <v>3.24</v>
      </c>
      <c r="Q16" s="98" t="n">
        <v>3.16</v>
      </c>
      <c r="R16" s="98" t="n">
        <v>3</v>
      </c>
      <c r="S16" s="98" t="n">
        <v>3</v>
      </c>
      <c r="T16" s="98" t="n">
        <v>3.04</v>
      </c>
      <c r="U16" s="98" t="n">
        <v>3.08</v>
      </c>
      <c r="V16" s="98" t="n">
        <v>3.12</v>
      </c>
      <c r="W16" s="98" t="n">
        <v>3.12</v>
      </c>
      <c r="X16" s="98" t="n">
        <v>3.15</v>
      </c>
      <c r="Y16" s="98" t="n">
        <v>3.3</v>
      </c>
      <c r="Z16" s="98" t="n">
        <v>3.44</v>
      </c>
      <c r="AA16" s="98"/>
    </row>
    <row r="17" customFormat="false" ht="11.25" hidden="false" customHeight="true" outlineLevel="0" collapsed="false">
      <c r="A17" s="95" t="s">
        <v>77</v>
      </c>
      <c r="C17" s="99" t="n">
        <v>0.0699999999999998</v>
      </c>
      <c r="D17" s="99" t="n">
        <v>0.0600000000000001</v>
      </c>
      <c r="E17" s="99" t="n">
        <v>0.0499999999999998</v>
      </c>
      <c r="F17" s="99" t="n">
        <v>0.0499999999999998</v>
      </c>
      <c r="G17" s="99" t="n">
        <v>0.04</v>
      </c>
      <c r="H17" s="99" t="n">
        <v>0.04</v>
      </c>
      <c r="I17" s="99" t="n">
        <v>0.04</v>
      </c>
      <c r="J17" s="99" t="n">
        <v>0.0500000000000003</v>
      </c>
      <c r="K17" s="99" t="n">
        <v>0.04</v>
      </c>
      <c r="L17" s="99" t="n">
        <v>0.04</v>
      </c>
      <c r="M17" s="99" t="n">
        <v>0.0500000000000003</v>
      </c>
      <c r="N17" s="99" t="n">
        <v>0.0499999999999998</v>
      </c>
      <c r="O17" s="99" t="n">
        <v>0.04</v>
      </c>
      <c r="P17" s="99" t="n">
        <v>0.0499999999999998</v>
      </c>
      <c r="Q17" s="99" t="n">
        <v>0.04</v>
      </c>
      <c r="R17" s="99" t="n">
        <v>0.0499999999999998</v>
      </c>
      <c r="S17" s="99" t="n">
        <v>0.0499999999999998</v>
      </c>
      <c r="T17" s="99" t="n">
        <v>0.0499999999999998</v>
      </c>
      <c r="U17" s="99" t="n">
        <v>0.0499999999999998</v>
      </c>
      <c r="V17" s="99" t="n">
        <v>0.0499999999999998</v>
      </c>
      <c r="W17" s="99" t="n">
        <v>0.04</v>
      </c>
      <c r="X17" s="99" t="n">
        <v>0.04</v>
      </c>
      <c r="Y17" s="99" t="n">
        <v>0.04</v>
      </c>
      <c r="Z17" s="99" t="n">
        <v>0.04</v>
      </c>
      <c r="AA17" s="98"/>
    </row>
    <row r="19" customFormat="false" ht="12" hidden="false" customHeight="true" outlineLevel="0" collapsed="false">
      <c r="A19" s="94" t="s">
        <v>161</v>
      </c>
    </row>
    <row r="20" customFormat="false" ht="11.25" hidden="false" customHeight="true" outlineLevel="0" collapsed="false">
      <c r="A20" s="95" t="s">
        <v>162</v>
      </c>
      <c r="C20" s="96" t="n">
        <v>51042</v>
      </c>
      <c r="D20" s="96" t="n">
        <v>23157</v>
      </c>
      <c r="E20" s="100" t="n">
        <v>10433</v>
      </c>
      <c r="F20" s="96" t="n">
        <v>0</v>
      </c>
      <c r="G20" s="96" t="n">
        <v>0</v>
      </c>
      <c r="H20" s="96" t="n">
        <v>0</v>
      </c>
      <c r="I20" s="96" t="n">
        <v>0</v>
      </c>
      <c r="J20" s="96" t="n">
        <v>0</v>
      </c>
      <c r="K20" s="96" t="n">
        <v>0</v>
      </c>
      <c r="L20" s="96" t="n">
        <v>0</v>
      </c>
      <c r="M20" s="96" t="n">
        <v>0</v>
      </c>
      <c r="N20" s="96" t="n">
        <v>0</v>
      </c>
      <c r="O20" s="96" t="n">
        <v>0</v>
      </c>
      <c r="P20" s="96" t="n">
        <v>0</v>
      </c>
      <c r="Q20" s="96" t="n">
        <v>0</v>
      </c>
      <c r="R20" s="96" t="n">
        <v>0</v>
      </c>
      <c r="S20" s="96" t="n">
        <v>0</v>
      </c>
      <c r="T20" s="96" t="n">
        <v>0</v>
      </c>
      <c r="U20" s="96" t="n">
        <v>0</v>
      </c>
      <c r="V20" s="96" t="n">
        <v>0</v>
      </c>
      <c r="W20" s="96" t="n">
        <v>0</v>
      </c>
      <c r="X20" s="96" t="n">
        <v>0</v>
      </c>
      <c r="Y20" s="96" t="n">
        <v>0</v>
      </c>
      <c r="Z20" s="96" t="n">
        <v>0</v>
      </c>
      <c r="AA20" s="96" t="n">
        <v>84632</v>
      </c>
    </row>
    <row r="21" customFormat="false" ht="11.25" hidden="false" customHeight="true" outlineLevel="0" collapsed="false">
      <c r="A21" s="95" t="s">
        <v>76</v>
      </c>
      <c r="C21" s="96" t="n">
        <v>51037</v>
      </c>
      <c r="D21" s="96" t="n">
        <v>23155</v>
      </c>
      <c r="E21" s="96" t="n">
        <v>10432</v>
      </c>
      <c r="F21" s="96" t="n">
        <v>0</v>
      </c>
      <c r="G21" s="96" t="n">
        <v>0</v>
      </c>
      <c r="H21" s="96" t="n">
        <v>0</v>
      </c>
      <c r="I21" s="96" t="n">
        <v>0</v>
      </c>
      <c r="J21" s="96" t="n">
        <v>0</v>
      </c>
      <c r="K21" s="96" t="n">
        <v>0</v>
      </c>
      <c r="L21" s="96" t="n">
        <v>0</v>
      </c>
      <c r="M21" s="96" t="n">
        <v>0</v>
      </c>
      <c r="N21" s="96" t="n">
        <v>0</v>
      </c>
      <c r="O21" s="96" t="n">
        <v>0</v>
      </c>
      <c r="P21" s="96" t="n">
        <v>0</v>
      </c>
      <c r="Q21" s="96" t="n">
        <v>0</v>
      </c>
      <c r="R21" s="96" t="n">
        <v>0</v>
      </c>
      <c r="S21" s="96" t="n">
        <v>0</v>
      </c>
      <c r="T21" s="96" t="n">
        <v>0</v>
      </c>
      <c r="U21" s="96" t="n">
        <v>0</v>
      </c>
      <c r="V21" s="96" t="n">
        <v>0</v>
      </c>
      <c r="W21" s="96" t="n">
        <v>0</v>
      </c>
      <c r="X21" s="96" t="n">
        <v>0</v>
      </c>
      <c r="Y21" s="96" t="n">
        <v>0</v>
      </c>
      <c r="Z21" s="96" t="n">
        <v>0</v>
      </c>
      <c r="AA21" s="96" t="n">
        <v>84624</v>
      </c>
    </row>
    <row r="22" customFormat="false" ht="11.25" hidden="false" customHeight="true" outlineLevel="0" collapsed="false">
      <c r="A22" s="95" t="s">
        <v>77</v>
      </c>
      <c r="C22" s="97" t="n">
        <v>5</v>
      </c>
      <c r="D22" s="97" t="n">
        <v>2</v>
      </c>
      <c r="E22" s="97" t="n">
        <v>1</v>
      </c>
      <c r="F22" s="97" t="n">
        <v>0</v>
      </c>
      <c r="G22" s="97" t="n">
        <v>0</v>
      </c>
      <c r="H22" s="97" t="n">
        <v>0</v>
      </c>
      <c r="I22" s="97" t="n">
        <v>0</v>
      </c>
      <c r="J22" s="97" t="n">
        <v>0</v>
      </c>
      <c r="K22" s="97" t="n">
        <v>0</v>
      </c>
      <c r="L22" s="97" t="n">
        <v>0</v>
      </c>
      <c r="M22" s="97" t="n">
        <v>0</v>
      </c>
      <c r="N22" s="97" t="n">
        <v>0</v>
      </c>
      <c r="O22" s="97" t="n">
        <v>0</v>
      </c>
      <c r="P22" s="97" t="n">
        <v>0</v>
      </c>
      <c r="Q22" s="97" t="n">
        <v>0</v>
      </c>
      <c r="R22" s="97" t="n">
        <v>0</v>
      </c>
      <c r="S22" s="97" t="n">
        <v>0</v>
      </c>
      <c r="T22" s="97" t="n">
        <v>0</v>
      </c>
      <c r="U22" s="97" t="n">
        <v>0</v>
      </c>
      <c r="V22" s="97" t="n">
        <v>0</v>
      </c>
      <c r="W22" s="97" t="n">
        <v>0</v>
      </c>
      <c r="X22" s="97" t="n">
        <v>0</v>
      </c>
      <c r="Y22" s="97" t="n">
        <v>0</v>
      </c>
      <c r="Z22" s="97" t="n">
        <v>0</v>
      </c>
      <c r="AA22" s="97" t="n">
        <v>8</v>
      </c>
    </row>
    <row r="24" customFormat="false" ht="12" hidden="false" customHeight="true" outlineLevel="0" collapsed="false">
      <c r="A24" s="91" t="s">
        <v>100</v>
      </c>
    </row>
    <row r="26" customFormat="false" ht="12" hidden="false" customHeight="true" outlineLevel="0" collapsed="false">
      <c r="A26" s="92" t="s">
        <v>163</v>
      </c>
      <c r="C26" s="93" t="s">
        <v>118</v>
      </c>
      <c r="D26" s="93" t="s">
        <v>119</v>
      </c>
      <c r="E26" s="93" t="s">
        <v>120</v>
      </c>
      <c r="F26" s="93" t="s">
        <v>121</v>
      </c>
      <c r="G26" s="93" t="s">
        <v>122</v>
      </c>
      <c r="H26" s="93" t="s">
        <v>123</v>
      </c>
      <c r="I26" s="93" t="s">
        <v>124</v>
      </c>
      <c r="J26" s="93" t="s">
        <v>125</v>
      </c>
      <c r="K26" s="93" t="s">
        <v>126</v>
      </c>
      <c r="L26" s="93" t="s">
        <v>127</v>
      </c>
      <c r="M26" s="93" t="s">
        <v>128</v>
      </c>
      <c r="N26" s="93" t="s">
        <v>129</v>
      </c>
      <c r="O26" s="93" t="s">
        <v>130</v>
      </c>
      <c r="P26" s="93" t="s">
        <v>131</v>
      </c>
      <c r="Q26" s="93" t="s">
        <v>132</v>
      </c>
      <c r="R26" s="93" t="s">
        <v>133</v>
      </c>
      <c r="S26" s="93" t="s">
        <v>134</v>
      </c>
      <c r="T26" s="93" t="s">
        <v>135</v>
      </c>
      <c r="U26" s="93" t="s">
        <v>136</v>
      </c>
      <c r="V26" s="93" t="s">
        <v>137</v>
      </c>
      <c r="W26" s="93" t="s">
        <v>138</v>
      </c>
      <c r="X26" s="93" t="s">
        <v>139</v>
      </c>
      <c r="Y26" s="93" t="s">
        <v>140</v>
      </c>
      <c r="Z26" s="93" t="s">
        <v>141</v>
      </c>
      <c r="AA26" s="93" t="s">
        <v>32</v>
      </c>
    </row>
    <row r="27" customFormat="false" ht="11.25" hidden="false" customHeight="true" outlineLevel="0" collapsed="false">
      <c r="A27" s="95" t="s">
        <v>164</v>
      </c>
      <c r="C27" s="96" t="n">
        <v>0</v>
      </c>
      <c r="D27" s="96" t="n">
        <v>0</v>
      </c>
      <c r="E27" s="96" t="n">
        <v>0</v>
      </c>
      <c r="F27" s="96" t="n">
        <v>0</v>
      </c>
      <c r="G27" s="96" t="n">
        <v>0</v>
      </c>
      <c r="H27" s="96" t="n">
        <v>0</v>
      </c>
      <c r="I27" s="96" t="n">
        <v>0</v>
      </c>
      <c r="J27" s="96" t="n">
        <v>0</v>
      </c>
      <c r="K27" s="96" t="n">
        <v>0</v>
      </c>
      <c r="L27" s="96" t="n">
        <v>0</v>
      </c>
      <c r="M27" s="96" t="n">
        <v>0</v>
      </c>
      <c r="N27" s="96" t="n">
        <v>0</v>
      </c>
      <c r="O27" s="96" t="n">
        <v>0</v>
      </c>
      <c r="P27" s="96" t="n">
        <v>0</v>
      </c>
      <c r="Q27" s="96" t="n">
        <v>0</v>
      </c>
      <c r="R27" s="96" t="n">
        <v>0</v>
      </c>
      <c r="S27" s="96" t="n">
        <v>0</v>
      </c>
      <c r="T27" s="96" t="n">
        <v>0</v>
      </c>
      <c r="U27" s="96" t="n">
        <v>0</v>
      </c>
      <c r="V27" s="96" t="n">
        <v>0</v>
      </c>
      <c r="W27" s="96" t="n">
        <v>0</v>
      </c>
      <c r="X27" s="96" t="n">
        <v>0</v>
      </c>
      <c r="Y27" s="96" t="n">
        <v>0</v>
      </c>
      <c r="Z27" s="96" t="n">
        <v>0</v>
      </c>
      <c r="AA27" s="96" t="n">
        <v>0</v>
      </c>
    </row>
    <row r="28" customFormat="false" ht="11.25" hidden="false" customHeight="true" outlineLevel="0" collapsed="false">
      <c r="A28" s="95" t="s">
        <v>165</v>
      </c>
      <c r="C28" s="96" t="n">
        <v>0</v>
      </c>
      <c r="D28" s="96" t="n">
        <v>0</v>
      </c>
      <c r="E28" s="96" t="n">
        <v>0</v>
      </c>
      <c r="F28" s="96" t="n">
        <v>0</v>
      </c>
      <c r="G28" s="96" t="n">
        <v>0</v>
      </c>
      <c r="H28" s="96" t="n">
        <v>0</v>
      </c>
      <c r="I28" s="96" t="n">
        <v>0</v>
      </c>
      <c r="J28" s="96" t="n">
        <v>0</v>
      </c>
      <c r="K28" s="96" t="n">
        <v>0</v>
      </c>
      <c r="L28" s="96" t="n">
        <v>0</v>
      </c>
      <c r="M28" s="96" t="n">
        <v>0</v>
      </c>
      <c r="N28" s="96" t="n">
        <v>0</v>
      </c>
      <c r="O28" s="96" t="n">
        <v>0</v>
      </c>
      <c r="P28" s="96" t="n">
        <v>0</v>
      </c>
      <c r="Q28" s="96" t="n">
        <v>0</v>
      </c>
      <c r="R28" s="96" t="n">
        <v>0</v>
      </c>
      <c r="S28" s="96" t="n">
        <v>0</v>
      </c>
      <c r="T28" s="96" t="n">
        <v>0</v>
      </c>
      <c r="U28" s="96" t="n">
        <v>0</v>
      </c>
      <c r="V28" s="96" t="n">
        <v>0</v>
      </c>
      <c r="W28" s="96" t="n">
        <v>0</v>
      </c>
      <c r="X28" s="96" t="n">
        <v>0</v>
      </c>
      <c r="Y28" s="96" t="n">
        <v>0</v>
      </c>
      <c r="Z28" s="96" t="n">
        <v>0</v>
      </c>
      <c r="AA28" s="96" t="n">
        <v>0</v>
      </c>
    </row>
    <row r="29" customFormat="false" ht="11.25" hidden="false" customHeight="true" outlineLevel="0" collapsed="false">
      <c r="A29" s="95" t="s">
        <v>166</v>
      </c>
      <c r="C29" s="97" t="n">
        <v>0</v>
      </c>
      <c r="D29" s="97" t="n">
        <v>0</v>
      </c>
      <c r="E29" s="97" t="n">
        <v>0</v>
      </c>
      <c r="F29" s="97" t="n">
        <v>0</v>
      </c>
      <c r="G29" s="97" t="n">
        <v>0</v>
      </c>
      <c r="H29" s="97" t="n">
        <v>0</v>
      </c>
      <c r="I29" s="97" t="n">
        <v>0</v>
      </c>
      <c r="J29" s="97" t="n">
        <v>0</v>
      </c>
      <c r="K29" s="97" t="n">
        <v>0</v>
      </c>
      <c r="L29" s="97" t="n">
        <v>0</v>
      </c>
      <c r="M29" s="97" t="n">
        <v>0</v>
      </c>
      <c r="N29" s="97" t="n">
        <v>0</v>
      </c>
      <c r="O29" s="97" t="n">
        <v>0</v>
      </c>
      <c r="P29" s="97" t="n">
        <v>0</v>
      </c>
      <c r="Q29" s="97" t="n">
        <v>0</v>
      </c>
      <c r="R29" s="97" t="n">
        <v>0</v>
      </c>
      <c r="S29" s="97" t="n">
        <v>0</v>
      </c>
      <c r="T29" s="97" t="n">
        <v>0</v>
      </c>
      <c r="U29" s="97" t="n">
        <v>0</v>
      </c>
      <c r="V29" s="97" t="n">
        <v>0</v>
      </c>
      <c r="W29" s="97" t="n">
        <v>0</v>
      </c>
      <c r="X29" s="97" t="n">
        <v>0</v>
      </c>
      <c r="Y29" s="97" t="n">
        <v>0</v>
      </c>
      <c r="Z29" s="97" t="n">
        <v>0</v>
      </c>
      <c r="AA29" s="97" t="n">
        <v>0</v>
      </c>
    </row>
    <row r="31" customFormat="false" ht="12" hidden="false" customHeight="true" outlineLevel="0" collapsed="false">
      <c r="A31" s="92" t="s">
        <v>167</v>
      </c>
      <c r="C31" s="93" t="s">
        <v>118</v>
      </c>
      <c r="D31" s="93" t="s">
        <v>119</v>
      </c>
      <c r="E31" s="93" t="s">
        <v>120</v>
      </c>
      <c r="F31" s="93" t="s">
        <v>121</v>
      </c>
      <c r="G31" s="93" t="s">
        <v>122</v>
      </c>
      <c r="H31" s="93" t="s">
        <v>123</v>
      </c>
      <c r="I31" s="93" t="s">
        <v>124</v>
      </c>
      <c r="J31" s="93" t="s">
        <v>125</v>
      </c>
      <c r="K31" s="93" t="s">
        <v>126</v>
      </c>
      <c r="L31" s="93" t="s">
        <v>127</v>
      </c>
      <c r="M31" s="93" t="s">
        <v>128</v>
      </c>
      <c r="N31" s="93" t="s">
        <v>129</v>
      </c>
      <c r="O31" s="93" t="s">
        <v>130</v>
      </c>
      <c r="P31" s="93" t="s">
        <v>131</v>
      </c>
      <c r="Q31" s="93" t="s">
        <v>132</v>
      </c>
      <c r="R31" s="93" t="s">
        <v>133</v>
      </c>
      <c r="S31" s="93" t="s">
        <v>134</v>
      </c>
      <c r="T31" s="93" t="s">
        <v>135</v>
      </c>
      <c r="U31" s="93" t="s">
        <v>136</v>
      </c>
      <c r="V31" s="93" t="s">
        <v>137</v>
      </c>
      <c r="W31" s="93" t="s">
        <v>138</v>
      </c>
      <c r="X31" s="93" t="s">
        <v>139</v>
      </c>
      <c r="Y31" s="93" t="s">
        <v>140</v>
      </c>
      <c r="Z31" s="93" t="s">
        <v>141</v>
      </c>
      <c r="AA31" s="93" t="s">
        <v>32</v>
      </c>
    </row>
    <row r="32" customFormat="false" ht="11.25" hidden="false" customHeight="true" outlineLevel="0" collapsed="false">
      <c r="A32" s="95" t="s">
        <v>167</v>
      </c>
      <c r="C32" s="96" t="n">
        <v>0</v>
      </c>
      <c r="D32" s="96" t="n">
        <v>0</v>
      </c>
      <c r="E32" s="96" t="n">
        <v>0</v>
      </c>
      <c r="F32" s="96" t="n">
        <v>0</v>
      </c>
      <c r="G32" s="96" t="n">
        <v>0</v>
      </c>
      <c r="H32" s="96" t="n">
        <v>0</v>
      </c>
      <c r="I32" s="96" t="n">
        <v>0</v>
      </c>
      <c r="J32" s="96" t="n">
        <v>0</v>
      </c>
      <c r="K32" s="96" t="n">
        <v>0</v>
      </c>
      <c r="L32" s="96" t="n">
        <v>0</v>
      </c>
      <c r="M32" s="96" t="n">
        <v>0</v>
      </c>
      <c r="N32" s="96" t="n">
        <v>0</v>
      </c>
      <c r="O32" s="96" t="n">
        <v>0</v>
      </c>
      <c r="P32" s="96" t="n">
        <v>0</v>
      </c>
      <c r="Q32" s="96" t="n">
        <v>0</v>
      </c>
      <c r="R32" s="96" t="n">
        <v>0</v>
      </c>
      <c r="S32" s="96" t="n">
        <v>0</v>
      </c>
      <c r="T32" s="96" t="n">
        <v>0</v>
      </c>
      <c r="U32" s="96" t="n">
        <v>0</v>
      </c>
      <c r="V32" s="96" t="n">
        <v>0</v>
      </c>
      <c r="W32" s="96" t="n">
        <v>0</v>
      </c>
      <c r="X32" s="96" t="n">
        <v>0</v>
      </c>
      <c r="Y32" s="96" t="n">
        <v>0</v>
      </c>
      <c r="Z32" s="96" t="n">
        <v>0</v>
      </c>
      <c r="AA32" s="96" t="n">
        <v>0</v>
      </c>
    </row>
    <row r="34" customFormat="false" ht="11.25" hidden="false" customHeight="true" outlineLevel="0" collapsed="false">
      <c r="A34" s="101" t="s">
        <v>166</v>
      </c>
      <c r="B34" s="102"/>
      <c r="C34" s="103" t="n">
        <v>0</v>
      </c>
      <c r="D34" s="103" t="n">
        <v>0</v>
      </c>
      <c r="E34" s="103" t="n">
        <v>0</v>
      </c>
      <c r="F34" s="103" t="n">
        <v>0</v>
      </c>
      <c r="G34" s="103" t="n">
        <v>0</v>
      </c>
      <c r="H34" s="103" t="n">
        <v>0</v>
      </c>
      <c r="I34" s="103" t="n">
        <v>0</v>
      </c>
      <c r="J34" s="103" t="n">
        <v>0</v>
      </c>
      <c r="K34" s="103" t="n">
        <v>0</v>
      </c>
      <c r="L34" s="103" t="n">
        <v>0</v>
      </c>
      <c r="M34" s="103" t="n">
        <v>0</v>
      </c>
      <c r="N34" s="103" t="n">
        <v>0</v>
      </c>
      <c r="O34" s="103" t="n">
        <v>0</v>
      </c>
      <c r="P34" s="103" t="n">
        <v>0</v>
      </c>
      <c r="Q34" s="103" t="n">
        <v>0</v>
      </c>
      <c r="R34" s="103" t="n">
        <v>0</v>
      </c>
      <c r="S34" s="103" t="n">
        <v>0</v>
      </c>
      <c r="T34" s="103" t="n">
        <v>0</v>
      </c>
      <c r="U34" s="103" t="n">
        <v>0</v>
      </c>
      <c r="V34" s="103" t="n">
        <v>0</v>
      </c>
      <c r="W34" s="103" t="n">
        <v>0</v>
      </c>
      <c r="X34" s="103" t="n">
        <v>0</v>
      </c>
      <c r="Y34" s="103" t="n">
        <v>0</v>
      </c>
      <c r="Z34" s="103" t="n">
        <v>0</v>
      </c>
      <c r="AA34" s="104" t="n">
        <v>0</v>
      </c>
    </row>
    <row r="36" customFormat="false" ht="12" hidden="false" customHeight="true" outlineLevel="0" collapsed="false">
      <c r="A36" s="94" t="s">
        <v>159</v>
      </c>
    </row>
    <row r="37" customFormat="false" ht="11.25" hidden="false" customHeight="true" outlineLevel="0" collapsed="false">
      <c r="A37" s="95" t="s">
        <v>164</v>
      </c>
      <c r="C37" s="96" t="n">
        <v>0</v>
      </c>
      <c r="D37" s="96" t="n">
        <v>0</v>
      </c>
      <c r="E37" s="96" t="n">
        <v>0</v>
      </c>
      <c r="F37" s="96" t="n">
        <v>0</v>
      </c>
      <c r="G37" s="96" t="n">
        <v>0</v>
      </c>
      <c r="H37" s="96" t="n">
        <v>0</v>
      </c>
      <c r="I37" s="96" t="n">
        <v>0</v>
      </c>
      <c r="J37" s="96" t="n">
        <v>0</v>
      </c>
      <c r="K37" s="96" t="n">
        <v>0</v>
      </c>
      <c r="L37" s="96" t="n">
        <v>0</v>
      </c>
      <c r="M37" s="96" t="n">
        <v>0</v>
      </c>
      <c r="N37" s="96" t="n">
        <v>0</v>
      </c>
      <c r="O37" s="96" t="n">
        <v>0</v>
      </c>
      <c r="P37" s="96" t="n">
        <v>0</v>
      </c>
      <c r="Q37" s="96" t="n">
        <v>0</v>
      </c>
      <c r="R37" s="96" t="n">
        <v>0</v>
      </c>
      <c r="S37" s="96" t="n">
        <v>0</v>
      </c>
      <c r="T37" s="96" t="n">
        <v>0</v>
      </c>
      <c r="U37" s="96" t="n">
        <v>0</v>
      </c>
      <c r="V37" s="96" t="n">
        <v>0</v>
      </c>
      <c r="W37" s="96" t="n">
        <v>0</v>
      </c>
      <c r="X37" s="96" t="n">
        <v>0</v>
      </c>
      <c r="Y37" s="96" t="n">
        <v>0</v>
      </c>
      <c r="Z37" s="96" t="n">
        <v>0</v>
      </c>
      <c r="AA37" s="96" t="n">
        <v>0</v>
      </c>
    </row>
    <row r="38" customFormat="false" ht="11.25" hidden="false" customHeight="true" outlineLevel="0" collapsed="false">
      <c r="A38" s="95" t="s">
        <v>165</v>
      </c>
      <c r="C38" s="96" t="n">
        <v>0</v>
      </c>
      <c r="D38" s="96" t="n">
        <v>0</v>
      </c>
      <c r="E38" s="96" t="n">
        <v>0</v>
      </c>
      <c r="F38" s="96" t="n">
        <v>0</v>
      </c>
      <c r="G38" s="96" t="n">
        <v>0</v>
      </c>
      <c r="H38" s="96" t="n">
        <v>0</v>
      </c>
      <c r="I38" s="96" t="n">
        <v>0</v>
      </c>
      <c r="J38" s="96" t="n">
        <v>0</v>
      </c>
      <c r="K38" s="96" t="n">
        <v>0</v>
      </c>
      <c r="L38" s="96" t="n">
        <v>0</v>
      </c>
      <c r="M38" s="96" t="n">
        <v>0</v>
      </c>
      <c r="N38" s="96" t="n">
        <v>0</v>
      </c>
      <c r="O38" s="96" t="n">
        <v>0</v>
      </c>
      <c r="P38" s="96" t="n">
        <v>0</v>
      </c>
      <c r="Q38" s="96" t="n">
        <v>0</v>
      </c>
      <c r="R38" s="96" t="n">
        <v>0</v>
      </c>
      <c r="S38" s="96" t="n">
        <v>0</v>
      </c>
      <c r="T38" s="96" t="n">
        <v>0</v>
      </c>
      <c r="U38" s="96" t="n">
        <v>0</v>
      </c>
      <c r="V38" s="96" t="n">
        <v>0</v>
      </c>
      <c r="W38" s="96" t="n">
        <v>0</v>
      </c>
      <c r="X38" s="96" t="n">
        <v>0</v>
      </c>
      <c r="Y38" s="96" t="n">
        <v>0</v>
      </c>
      <c r="Z38" s="96" t="n">
        <v>0</v>
      </c>
      <c r="AA38" s="96" t="n">
        <v>0</v>
      </c>
    </row>
    <row r="39" customFormat="false" ht="11.25" hidden="false" customHeight="true" outlineLevel="0" collapsed="false">
      <c r="A39" s="95" t="s">
        <v>167</v>
      </c>
      <c r="C39" s="96" t="n">
        <v>0</v>
      </c>
      <c r="D39" s="96" t="n">
        <v>0</v>
      </c>
      <c r="E39" s="96" t="n">
        <v>0</v>
      </c>
      <c r="F39" s="96" t="n">
        <v>0</v>
      </c>
      <c r="G39" s="96" t="n">
        <v>0</v>
      </c>
      <c r="H39" s="96" t="n">
        <v>0</v>
      </c>
      <c r="I39" s="96" t="n">
        <v>0</v>
      </c>
      <c r="J39" s="96" t="n">
        <v>0</v>
      </c>
      <c r="K39" s="96" t="n">
        <v>0</v>
      </c>
      <c r="L39" s="96" t="n">
        <v>0</v>
      </c>
      <c r="M39" s="96" t="n">
        <v>0</v>
      </c>
      <c r="N39" s="96" t="n">
        <v>0</v>
      </c>
      <c r="O39" s="96" t="n">
        <v>0</v>
      </c>
      <c r="P39" s="96" t="n">
        <v>0</v>
      </c>
      <c r="Q39" s="96" t="n">
        <v>0</v>
      </c>
      <c r="R39" s="96" t="n">
        <v>0</v>
      </c>
      <c r="S39" s="96" t="n">
        <v>0</v>
      </c>
      <c r="T39" s="96" t="n">
        <v>0</v>
      </c>
      <c r="U39" s="96" t="n">
        <v>0</v>
      </c>
      <c r="V39" s="96" t="n">
        <v>0</v>
      </c>
      <c r="W39" s="96" t="n">
        <v>0</v>
      </c>
      <c r="X39" s="96" t="n">
        <v>0</v>
      </c>
      <c r="Y39" s="96" t="n">
        <v>0</v>
      </c>
      <c r="Z39" s="96" t="n">
        <v>0</v>
      </c>
      <c r="AA39" s="96" t="n">
        <v>0</v>
      </c>
    </row>
    <row r="40" customFormat="false" ht="11.25" hidden="false" customHeight="true" outlineLevel="0" collapsed="false">
      <c r="A40" s="95" t="s">
        <v>166</v>
      </c>
      <c r="C40" s="97" t="n">
        <v>0</v>
      </c>
      <c r="D40" s="97" t="n">
        <v>0</v>
      </c>
      <c r="E40" s="97" t="n">
        <v>0</v>
      </c>
      <c r="F40" s="97" t="n">
        <v>0</v>
      </c>
      <c r="G40" s="97" t="n">
        <v>0</v>
      </c>
      <c r="H40" s="97" t="n">
        <v>0</v>
      </c>
      <c r="I40" s="97" t="n">
        <v>0</v>
      </c>
      <c r="J40" s="97" t="n">
        <v>0</v>
      </c>
      <c r="K40" s="97" t="n">
        <v>0</v>
      </c>
      <c r="L40" s="97" t="n">
        <v>0</v>
      </c>
      <c r="M40" s="97" t="n">
        <v>0</v>
      </c>
      <c r="N40" s="97" t="n">
        <v>0</v>
      </c>
      <c r="O40" s="97" t="n">
        <v>0</v>
      </c>
      <c r="P40" s="97" t="n">
        <v>0</v>
      </c>
      <c r="Q40" s="97" t="n">
        <v>0</v>
      </c>
      <c r="R40" s="97" t="n">
        <v>0</v>
      </c>
      <c r="S40" s="97" t="n">
        <v>0</v>
      </c>
      <c r="T40" s="97" t="n">
        <v>0</v>
      </c>
      <c r="U40" s="97" t="n">
        <v>0</v>
      </c>
      <c r="V40" s="97" t="n">
        <v>0</v>
      </c>
      <c r="W40" s="97" t="n">
        <v>0</v>
      </c>
      <c r="X40" s="97" t="n">
        <v>0</v>
      </c>
      <c r="Y40" s="97" t="n">
        <v>0</v>
      </c>
      <c r="Z40" s="97" t="n">
        <v>0</v>
      </c>
      <c r="AA40" s="97" t="n">
        <v>0</v>
      </c>
    </row>
    <row r="42" customFormat="false" ht="12" hidden="false" customHeight="true" outlineLevel="0" collapsed="false">
      <c r="A42" s="94" t="s">
        <v>77</v>
      </c>
    </row>
    <row r="43" customFormat="false" ht="11.25" hidden="false" customHeight="true" outlineLevel="0" collapsed="false">
      <c r="A43" s="95" t="s">
        <v>164</v>
      </c>
      <c r="C43" s="96" t="n">
        <v>0</v>
      </c>
      <c r="D43" s="96" t="n">
        <v>0</v>
      </c>
      <c r="E43" s="96" t="n">
        <v>0</v>
      </c>
      <c r="F43" s="96" t="n">
        <v>0</v>
      </c>
      <c r="G43" s="96" t="n">
        <v>0</v>
      </c>
      <c r="H43" s="96" t="n">
        <v>0</v>
      </c>
      <c r="I43" s="96" t="n">
        <v>0</v>
      </c>
      <c r="J43" s="96" t="n">
        <v>0</v>
      </c>
      <c r="K43" s="96" t="n">
        <v>0</v>
      </c>
      <c r="L43" s="96" t="n">
        <v>0</v>
      </c>
      <c r="M43" s="96" t="n">
        <v>0</v>
      </c>
      <c r="N43" s="96" t="n">
        <v>0</v>
      </c>
      <c r="O43" s="96" t="n">
        <v>0</v>
      </c>
      <c r="P43" s="96" t="n">
        <v>0</v>
      </c>
      <c r="Q43" s="96" t="n">
        <v>0</v>
      </c>
      <c r="R43" s="96" t="n">
        <v>0</v>
      </c>
      <c r="S43" s="96" t="n">
        <v>0</v>
      </c>
      <c r="T43" s="96" t="n">
        <v>0</v>
      </c>
      <c r="U43" s="96" t="n">
        <v>0</v>
      </c>
      <c r="V43" s="96" t="n">
        <v>0</v>
      </c>
      <c r="W43" s="96" t="n">
        <v>0</v>
      </c>
      <c r="X43" s="96" t="n">
        <v>0</v>
      </c>
      <c r="Y43" s="96" t="n">
        <v>0</v>
      </c>
      <c r="Z43" s="96" t="n">
        <v>0</v>
      </c>
      <c r="AA43" s="96" t="n">
        <v>0</v>
      </c>
    </row>
    <row r="44" customFormat="false" ht="11.25" hidden="false" customHeight="true" outlineLevel="0" collapsed="false">
      <c r="A44" s="95" t="s">
        <v>165</v>
      </c>
      <c r="C44" s="96" t="n">
        <v>0</v>
      </c>
      <c r="D44" s="96" t="n">
        <v>0</v>
      </c>
      <c r="E44" s="96" t="n">
        <v>0</v>
      </c>
      <c r="F44" s="96" t="n">
        <v>0</v>
      </c>
      <c r="G44" s="96" t="n">
        <v>0</v>
      </c>
      <c r="H44" s="96" t="n">
        <v>0</v>
      </c>
      <c r="I44" s="96" t="n">
        <v>0</v>
      </c>
      <c r="J44" s="96" t="n">
        <v>0</v>
      </c>
      <c r="K44" s="96" t="n">
        <v>0</v>
      </c>
      <c r="L44" s="96" t="n">
        <v>0</v>
      </c>
      <c r="M44" s="96" t="n">
        <v>0</v>
      </c>
      <c r="N44" s="96" t="n">
        <v>0</v>
      </c>
      <c r="O44" s="96" t="n">
        <v>0</v>
      </c>
      <c r="P44" s="96" t="n">
        <v>0</v>
      </c>
      <c r="Q44" s="96" t="n">
        <v>0</v>
      </c>
      <c r="R44" s="96" t="n">
        <v>0</v>
      </c>
      <c r="S44" s="96" t="n">
        <v>0</v>
      </c>
      <c r="T44" s="96" t="n">
        <v>0</v>
      </c>
      <c r="U44" s="96" t="n">
        <v>0</v>
      </c>
      <c r="V44" s="96" t="n">
        <v>0</v>
      </c>
      <c r="W44" s="96" t="n">
        <v>0</v>
      </c>
      <c r="X44" s="96" t="n">
        <v>0</v>
      </c>
      <c r="Y44" s="96" t="n">
        <v>0</v>
      </c>
      <c r="Z44" s="96" t="n">
        <v>0</v>
      </c>
      <c r="AA44" s="96" t="n">
        <v>0</v>
      </c>
    </row>
    <row r="45" customFormat="false" ht="11.25" hidden="false" customHeight="true" outlineLevel="0" collapsed="false">
      <c r="A45" s="95" t="s">
        <v>167</v>
      </c>
      <c r="C45" s="96" t="n">
        <v>0</v>
      </c>
      <c r="D45" s="96" t="n">
        <v>0</v>
      </c>
      <c r="E45" s="96" t="n">
        <v>0</v>
      </c>
      <c r="F45" s="96" t="n">
        <v>0</v>
      </c>
      <c r="G45" s="96" t="n">
        <v>0</v>
      </c>
      <c r="H45" s="96" t="n">
        <v>0</v>
      </c>
      <c r="I45" s="96" t="n">
        <v>0</v>
      </c>
      <c r="J45" s="96" t="n">
        <v>0</v>
      </c>
      <c r="K45" s="96" t="n">
        <v>0</v>
      </c>
      <c r="L45" s="96" t="n">
        <v>0</v>
      </c>
      <c r="M45" s="96" t="n">
        <v>0</v>
      </c>
      <c r="N45" s="96" t="n">
        <v>0</v>
      </c>
      <c r="O45" s="96" t="n">
        <v>0</v>
      </c>
      <c r="P45" s="96" t="n">
        <v>0</v>
      </c>
      <c r="Q45" s="96" t="n">
        <v>0</v>
      </c>
      <c r="R45" s="96" t="n">
        <v>0</v>
      </c>
      <c r="S45" s="96" t="n">
        <v>0</v>
      </c>
      <c r="T45" s="96" t="n">
        <v>0</v>
      </c>
      <c r="U45" s="96" t="n">
        <v>0</v>
      </c>
      <c r="V45" s="96" t="n">
        <v>0</v>
      </c>
      <c r="W45" s="96" t="n">
        <v>0</v>
      </c>
      <c r="X45" s="96" t="n">
        <v>0</v>
      </c>
      <c r="Y45" s="96" t="n">
        <v>0</v>
      </c>
      <c r="Z45" s="96" t="n">
        <v>0</v>
      </c>
      <c r="AA45" s="96" t="n">
        <v>0</v>
      </c>
    </row>
    <row r="46" customFormat="false" ht="11.25" hidden="false" customHeight="true" outlineLevel="0" collapsed="false">
      <c r="A46" s="95" t="s">
        <v>166</v>
      </c>
      <c r="C46" s="97" t="n">
        <v>0</v>
      </c>
      <c r="D46" s="97" t="n">
        <v>0</v>
      </c>
      <c r="E46" s="97" t="n">
        <v>0</v>
      </c>
      <c r="F46" s="97" t="n">
        <v>0</v>
      </c>
      <c r="G46" s="97" t="n">
        <v>0</v>
      </c>
      <c r="H46" s="97" t="n">
        <v>0</v>
      </c>
      <c r="I46" s="97" t="n">
        <v>0</v>
      </c>
      <c r="J46" s="97" t="n">
        <v>0</v>
      </c>
      <c r="K46" s="97" t="n">
        <v>0</v>
      </c>
      <c r="L46" s="97" t="n">
        <v>0</v>
      </c>
      <c r="M46" s="97" t="n">
        <v>0</v>
      </c>
      <c r="N46" s="97" t="n">
        <v>0</v>
      </c>
      <c r="O46" s="97" t="n">
        <v>0</v>
      </c>
      <c r="P46" s="97" t="n">
        <v>0</v>
      </c>
      <c r="Q46" s="97" t="n">
        <v>0</v>
      </c>
      <c r="R46" s="97" t="n">
        <v>0</v>
      </c>
      <c r="S46" s="97" t="n">
        <v>0</v>
      </c>
      <c r="T46" s="97" t="n">
        <v>0</v>
      </c>
      <c r="U46" s="97" t="n">
        <v>0</v>
      </c>
      <c r="V46" s="97" t="n">
        <v>0</v>
      </c>
      <c r="W46" s="97" t="n">
        <v>0</v>
      </c>
      <c r="X46" s="97" t="n">
        <v>0</v>
      </c>
      <c r="Y46" s="97" t="n">
        <v>0</v>
      </c>
      <c r="Z46" s="97" t="n">
        <v>0</v>
      </c>
      <c r="AA46" s="97" t="n">
        <v>0</v>
      </c>
    </row>
    <row r="48" customFormat="false" ht="12" hidden="false" customHeight="true" outlineLevel="0" collapsed="false">
      <c r="A48" s="94" t="s">
        <v>160</v>
      </c>
    </row>
    <row r="49" customFormat="false" ht="11.25" hidden="false" customHeight="true" outlineLevel="0" collapsed="false">
      <c r="A49" s="95" t="s">
        <v>5</v>
      </c>
      <c r="C49" s="98" t="n">
        <v>3.47</v>
      </c>
      <c r="D49" s="98" t="n">
        <v>3.33</v>
      </c>
      <c r="E49" s="98" t="n">
        <v>3.33</v>
      </c>
      <c r="F49" s="98" t="n">
        <v>3.27</v>
      </c>
      <c r="G49" s="98" t="n">
        <v>3.34</v>
      </c>
      <c r="H49" s="98" t="n">
        <v>3.43</v>
      </c>
      <c r="I49" s="98" t="n">
        <v>3.49</v>
      </c>
      <c r="J49" s="98" t="n">
        <v>3.56</v>
      </c>
      <c r="K49" s="98" t="n">
        <v>3.57</v>
      </c>
      <c r="L49" s="98" t="n">
        <v>3.6</v>
      </c>
      <c r="M49" s="98" t="n">
        <v>4.02</v>
      </c>
      <c r="N49" s="98" t="n">
        <v>4.28</v>
      </c>
      <c r="O49" s="98" t="n">
        <v>4.4</v>
      </c>
      <c r="P49" s="98" t="n">
        <v>4.31</v>
      </c>
      <c r="Q49" s="98" t="n">
        <v>4.18</v>
      </c>
      <c r="R49" s="98" t="n">
        <v>3.96</v>
      </c>
      <c r="S49" s="98" t="n">
        <v>3.96</v>
      </c>
      <c r="T49" s="98" t="n">
        <v>4.01</v>
      </c>
      <c r="U49" s="98" t="n">
        <v>4.08</v>
      </c>
      <c r="V49" s="98" t="n">
        <v>4.14</v>
      </c>
      <c r="W49" s="98" t="n">
        <v>4.13</v>
      </c>
      <c r="X49" s="98" t="n">
        <v>4.18</v>
      </c>
      <c r="Y49" s="98" t="n">
        <v>4.43</v>
      </c>
      <c r="Z49" s="98" t="n">
        <v>4.64</v>
      </c>
      <c r="AA49" s="98"/>
    </row>
    <row r="50" customFormat="false" ht="11.25" hidden="false" customHeight="true" outlineLevel="0" collapsed="false">
      <c r="A50" s="95" t="s">
        <v>159</v>
      </c>
      <c r="C50" s="98" t="n">
        <v>3.36</v>
      </c>
      <c r="D50" s="98" t="n">
        <v>3.25</v>
      </c>
      <c r="E50" s="98" t="n">
        <v>3.26</v>
      </c>
      <c r="F50" s="98" t="n">
        <v>3.22</v>
      </c>
      <c r="G50" s="98" t="n">
        <v>3.3</v>
      </c>
      <c r="H50" s="98" t="n">
        <v>3.39</v>
      </c>
      <c r="I50" s="98" t="n">
        <v>3.45</v>
      </c>
      <c r="J50" s="98" t="n">
        <v>3.51</v>
      </c>
      <c r="K50" s="98" t="n">
        <v>3.52</v>
      </c>
      <c r="L50" s="98" t="n">
        <v>3.55</v>
      </c>
      <c r="M50" s="98" t="n">
        <v>3.96</v>
      </c>
      <c r="N50" s="98" t="n">
        <v>4.22</v>
      </c>
      <c r="O50" s="98" t="n">
        <v>4.34</v>
      </c>
      <c r="P50" s="98" t="n">
        <v>4.25</v>
      </c>
      <c r="Q50" s="98" t="n">
        <v>4.12</v>
      </c>
      <c r="R50" s="98" t="n">
        <v>3.87</v>
      </c>
      <c r="S50" s="98" t="n">
        <v>3.87</v>
      </c>
      <c r="T50" s="98" t="n">
        <v>3.93</v>
      </c>
      <c r="U50" s="98" t="n">
        <v>3.99</v>
      </c>
      <c r="V50" s="98" t="n">
        <v>4.05</v>
      </c>
      <c r="W50" s="98" t="n">
        <v>4.04</v>
      </c>
      <c r="X50" s="98" t="n">
        <v>4.1</v>
      </c>
      <c r="Y50" s="98" t="n">
        <v>4.37</v>
      </c>
      <c r="Z50" s="98" t="n">
        <v>4.59</v>
      </c>
      <c r="AA50" s="98"/>
    </row>
    <row r="51" customFormat="false" ht="11.25" hidden="false" customHeight="true" outlineLevel="0" collapsed="false">
      <c r="A51" s="95" t="s">
        <v>77</v>
      </c>
      <c r="C51" s="99" t="n">
        <v>0.11</v>
      </c>
      <c r="D51" s="99" t="n">
        <v>0.0800000000000001</v>
      </c>
      <c r="E51" s="99" t="n">
        <v>0.0700000000000003</v>
      </c>
      <c r="F51" s="99" t="n">
        <v>0.0499999999999998</v>
      </c>
      <c r="G51" s="99" t="n">
        <v>0.04</v>
      </c>
      <c r="H51" s="99" t="n">
        <v>0.04</v>
      </c>
      <c r="I51" s="99" t="n">
        <v>0.04</v>
      </c>
      <c r="J51" s="99" t="n">
        <v>0.0500000000000003</v>
      </c>
      <c r="K51" s="99" t="n">
        <v>0.0499999999999998</v>
      </c>
      <c r="L51" s="99" t="n">
        <v>0.0500000000000003</v>
      </c>
      <c r="M51" s="99" t="n">
        <v>0.0599999999999996</v>
      </c>
      <c r="N51" s="99" t="n">
        <v>0.0600000000000005</v>
      </c>
      <c r="O51" s="99" t="n">
        <v>0.0600000000000005</v>
      </c>
      <c r="P51" s="99" t="n">
        <v>0.0599999999999996</v>
      </c>
      <c r="Q51" s="99" t="n">
        <v>0.0599999999999996</v>
      </c>
      <c r="R51" s="99" t="n">
        <v>0.0899999999999999</v>
      </c>
      <c r="S51" s="99" t="n">
        <v>0.0899999999999999</v>
      </c>
      <c r="T51" s="99" t="n">
        <v>0.0799999999999996</v>
      </c>
      <c r="U51" s="99" t="n">
        <v>0.0899999999999999</v>
      </c>
      <c r="V51" s="99" t="n">
        <v>0.0899999999999999</v>
      </c>
      <c r="W51" s="99" t="n">
        <v>0.0899999999999999</v>
      </c>
      <c r="X51" s="99" t="n">
        <v>0.0800000000000001</v>
      </c>
      <c r="Y51" s="99" t="n">
        <v>0.0599999999999996</v>
      </c>
      <c r="Z51" s="99" t="n">
        <v>0.0499999999999998</v>
      </c>
      <c r="AA51" s="98"/>
    </row>
    <row r="53" customFormat="false" ht="12" hidden="false" customHeight="true" outlineLevel="0" collapsed="false">
      <c r="A53" s="94" t="s">
        <v>105</v>
      </c>
    </row>
    <row r="54" customFormat="false" ht="11.25" hidden="false" customHeight="true" outlineLevel="0" collapsed="false">
      <c r="A54" s="95" t="s">
        <v>106</v>
      </c>
      <c r="C54" s="98" t="n">
        <v>5.0681</v>
      </c>
      <c r="D54" s="98" t="n">
        <v>5.0681</v>
      </c>
      <c r="E54" s="98" t="n">
        <v>5.0681</v>
      </c>
      <c r="F54" s="98" t="n">
        <v>4.4022</v>
      </c>
      <c r="G54" s="98" t="n">
        <v>4.4022</v>
      </c>
      <c r="H54" s="98" t="n">
        <v>4.4022</v>
      </c>
      <c r="I54" s="98" t="n">
        <v>4.4022</v>
      </c>
      <c r="J54" s="98" t="n">
        <v>4.4022</v>
      </c>
      <c r="K54" s="98" t="n">
        <v>4.4022</v>
      </c>
      <c r="L54" s="98" t="n">
        <v>4.4022</v>
      </c>
      <c r="M54" s="98" t="n">
        <v>0</v>
      </c>
      <c r="N54" s="98" t="n">
        <v>0</v>
      </c>
      <c r="O54" s="98" t="n">
        <v>0</v>
      </c>
      <c r="P54" s="98" t="n">
        <v>0</v>
      </c>
      <c r="Q54" s="98" t="n">
        <v>0</v>
      </c>
      <c r="R54" s="98" t="n">
        <v>0</v>
      </c>
      <c r="S54" s="98" t="n">
        <v>0</v>
      </c>
      <c r="T54" s="98" t="n">
        <v>0</v>
      </c>
      <c r="U54" s="98" t="n">
        <v>0</v>
      </c>
      <c r="V54" s="98" t="n">
        <v>0</v>
      </c>
      <c r="W54" s="98" t="n">
        <v>0</v>
      </c>
      <c r="X54" s="98" t="n">
        <v>0</v>
      </c>
      <c r="Y54" s="98" t="n">
        <v>0</v>
      </c>
      <c r="Z54" s="98" t="n">
        <v>0</v>
      </c>
      <c r="AA54" s="98"/>
    </row>
    <row r="55" customFormat="false" ht="11.25" hidden="false" customHeight="true" outlineLevel="0" collapsed="false">
      <c r="A55" s="95" t="s">
        <v>107</v>
      </c>
      <c r="C55" s="98" t="n">
        <v>5.0671</v>
      </c>
      <c r="D55" s="98" t="n">
        <v>5.0671</v>
      </c>
      <c r="E55" s="98" t="n">
        <v>5.0671</v>
      </c>
      <c r="F55" s="98" t="n">
        <v>4.3406</v>
      </c>
      <c r="G55" s="98" t="n">
        <v>4.3406</v>
      </c>
      <c r="H55" s="98" t="n">
        <v>4.3406</v>
      </c>
      <c r="I55" s="98" t="n">
        <v>4.3406</v>
      </c>
      <c r="J55" s="98" t="n">
        <v>4.3406</v>
      </c>
      <c r="K55" s="98" t="n">
        <v>4.3406</v>
      </c>
      <c r="L55" s="98" t="n">
        <v>4.3406</v>
      </c>
      <c r="M55" s="98" t="n">
        <v>0</v>
      </c>
      <c r="N55" s="98" t="n">
        <v>0</v>
      </c>
      <c r="O55" s="98" t="n">
        <v>0</v>
      </c>
      <c r="P55" s="98" t="n">
        <v>0</v>
      </c>
      <c r="Q55" s="98" t="n">
        <v>0</v>
      </c>
      <c r="R55" s="98" t="n">
        <v>0</v>
      </c>
      <c r="S55" s="98" t="n">
        <v>0</v>
      </c>
      <c r="T55" s="98" t="n">
        <v>0</v>
      </c>
      <c r="U55" s="98" t="n">
        <v>0</v>
      </c>
      <c r="V55" s="98" t="n">
        <v>0</v>
      </c>
      <c r="W55" s="98" t="n">
        <v>0</v>
      </c>
      <c r="X55" s="98" t="n">
        <v>0</v>
      </c>
      <c r="Y55" s="98" t="n">
        <v>0</v>
      </c>
      <c r="Z55" s="98" t="n">
        <v>0</v>
      </c>
      <c r="AA55" s="98"/>
    </row>
    <row r="57" customFormat="false" ht="12" hidden="false" customHeight="true" outlineLevel="0" collapsed="false">
      <c r="A57" s="94" t="s">
        <v>161</v>
      </c>
    </row>
    <row r="58" customFormat="false" ht="11.25" hidden="false" customHeight="true" outlineLevel="0" collapsed="false">
      <c r="A58" s="95" t="s">
        <v>162</v>
      </c>
      <c r="C58" s="96" t="n">
        <v>-5479</v>
      </c>
      <c r="D58" s="96" t="n">
        <v>-4935</v>
      </c>
      <c r="E58" s="96" t="n">
        <v>-5450</v>
      </c>
      <c r="F58" s="96" t="n">
        <v>-52351</v>
      </c>
      <c r="G58" s="96" t="n">
        <v>-54081</v>
      </c>
      <c r="H58" s="96" t="n">
        <v>-52217</v>
      </c>
      <c r="I58" s="96" t="n">
        <v>-53837</v>
      </c>
      <c r="J58" s="96" t="n">
        <v>-53713</v>
      </c>
      <c r="K58" s="96" t="n">
        <v>-51859</v>
      </c>
      <c r="L58" s="96" t="n">
        <v>-53461</v>
      </c>
      <c r="M58" s="96" t="n">
        <v>0</v>
      </c>
      <c r="N58" s="96" t="n">
        <v>0</v>
      </c>
      <c r="O58" s="96" t="n">
        <v>0</v>
      </c>
      <c r="P58" s="96" t="n">
        <v>0</v>
      </c>
      <c r="Q58" s="96" t="n">
        <v>0</v>
      </c>
      <c r="R58" s="96" t="n">
        <v>0</v>
      </c>
      <c r="S58" s="96" t="n">
        <v>0</v>
      </c>
      <c r="T58" s="96" t="n">
        <v>0</v>
      </c>
      <c r="U58" s="96" t="n">
        <v>0</v>
      </c>
      <c r="V58" s="96" t="n">
        <v>0</v>
      </c>
      <c r="W58" s="96" t="n">
        <v>0</v>
      </c>
      <c r="X58" s="96" t="n">
        <v>0</v>
      </c>
      <c r="Y58" s="96" t="n">
        <v>0</v>
      </c>
      <c r="Z58" s="96" t="n">
        <v>0</v>
      </c>
      <c r="AA58" s="96" t="n">
        <v>-387383</v>
      </c>
    </row>
    <row r="59" customFormat="false" ht="11.25" hidden="false" customHeight="true" outlineLevel="0" collapsed="false">
      <c r="A59" s="95" t="s">
        <v>168</v>
      </c>
      <c r="C59" s="96" t="n">
        <v>0</v>
      </c>
      <c r="D59" s="96" t="n">
        <v>0</v>
      </c>
      <c r="E59" s="96" t="n">
        <v>0</v>
      </c>
      <c r="F59" s="96" t="n">
        <v>0</v>
      </c>
      <c r="G59" s="96" t="n">
        <v>0</v>
      </c>
      <c r="H59" s="96" t="n">
        <v>0</v>
      </c>
      <c r="I59" s="96" t="n">
        <v>0</v>
      </c>
      <c r="J59" s="96" t="n">
        <v>0</v>
      </c>
      <c r="K59" s="96" t="n">
        <v>0</v>
      </c>
      <c r="L59" s="96" t="n">
        <v>0</v>
      </c>
      <c r="M59" s="96" t="n">
        <v>0</v>
      </c>
      <c r="N59" s="96" t="n">
        <v>0</v>
      </c>
      <c r="O59" s="96" t="n">
        <v>0</v>
      </c>
      <c r="P59" s="96" t="n">
        <v>0</v>
      </c>
      <c r="Q59" s="96" t="n">
        <v>0</v>
      </c>
      <c r="R59" s="96" t="n">
        <v>0</v>
      </c>
      <c r="S59" s="96" t="n">
        <v>0</v>
      </c>
      <c r="T59" s="96" t="n">
        <v>0</v>
      </c>
      <c r="U59" s="96" t="n">
        <v>0</v>
      </c>
      <c r="V59" s="96" t="n">
        <v>0</v>
      </c>
      <c r="W59" s="96" t="n">
        <v>0</v>
      </c>
      <c r="X59" s="96" t="n">
        <v>0</v>
      </c>
      <c r="Y59" s="96" t="n">
        <v>0</v>
      </c>
      <c r="Z59" s="96" t="n">
        <v>0</v>
      </c>
      <c r="AA59" s="96" t="n">
        <v>0</v>
      </c>
    </row>
    <row r="60" customFormat="false" ht="11.25" hidden="false" customHeight="true" outlineLevel="0" collapsed="false">
      <c r="A60" s="101" t="s">
        <v>75</v>
      </c>
      <c r="B60" s="102"/>
      <c r="C60" s="103" t="n">
        <v>-5479</v>
      </c>
      <c r="D60" s="103" t="n">
        <v>-4935</v>
      </c>
      <c r="E60" s="103" t="n">
        <v>-5450</v>
      </c>
      <c r="F60" s="103" t="n">
        <v>-52351</v>
      </c>
      <c r="G60" s="103" t="n">
        <v>-54081</v>
      </c>
      <c r="H60" s="103" t="n">
        <v>-52217</v>
      </c>
      <c r="I60" s="103" t="n">
        <v>-53837</v>
      </c>
      <c r="J60" s="103" t="n">
        <v>-53713</v>
      </c>
      <c r="K60" s="103" t="n">
        <v>-51859</v>
      </c>
      <c r="L60" s="103" t="n">
        <v>-53461</v>
      </c>
      <c r="M60" s="103" t="n">
        <v>0</v>
      </c>
      <c r="N60" s="103" t="n">
        <v>0</v>
      </c>
      <c r="O60" s="103" t="n">
        <v>0</v>
      </c>
      <c r="P60" s="103" t="n">
        <v>0</v>
      </c>
      <c r="Q60" s="103" t="n">
        <v>0</v>
      </c>
      <c r="R60" s="103" t="n">
        <v>0</v>
      </c>
      <c r="S60" s="103" t="n">
        <v>0</v>
      </c>
      <c r="T60" s="103" t="n">
        <v>0</v>
      </c>
      <c r="U60" s="103" t="n">
        <v>0</v>
      </c>
      <c r="V60" s="103" t="n">
        <v>0</v>
      </c>
      <c r="W60" s="103" t="n">
        <v>0</v>
      </c>
      <c r="X60" s="103" t="n">
        <v>0</v>
      </c>
      <c r="Y60" s="103" t="n">
        <v>0</v>
      </c>
      <c r="Z60" s="103" t="n">
        <v>0</v>
      </c>
      <c r="AA60" s="104" t="n">
        <v>-387383</v>
      </c>
    </row>
    <row r="61" customFormat="false" ht="11.25" hidden="false" customHeight="true" outlineLevel="0" collapsed="false">
      <c r="A61" s="95" t="s">
        <v>76</v>
      </c>
      <c r="C61" s="96" t="n">
        <v>-6461</v>
      </c>
      <c r="D61" s="96" t="n">
        <v>-5819</v>
      </c>
      <c r="E61" s="96" t="n">
        <v>-6427</v>
      </c>
      <c r="F61" s="96" t="n">
        <v>-52346</v>
      </c>
      <c r="G61" s="96" t="n">
        <v>-54077</v>
      </c>
      <c r="H61" s="96" t="n">
        <v>-52213</v>
      </c>
      <c r="I61" s="96" t="n">
        <v>-53834</v>
      </c>
      <c r="J61" s="96" t="n">
        <v>-53709</v>
      </c>
      <c r="K61" s="96" t="n">
        <v>-51855</v>
      </c>
      <c r="L61" s="96" t="n">
        <v>-53457</v>
      </c>
      <c r="M61" s="96" t="n">
        <v>0</v>
      </c>
      <c r="N61" s="96" t="n">
        <v>0</v>
      </c>
      <c r="O61" s="96" t="n">
        <v>0</v>
      </c>
      <c r="P61" s="96" t="n">
        <v>0</v>
      </c>
      <c r="Q61" s="96" t="n">
        <v>0</v>
      </c>
      <c r="R61" s="96" t="n">
        <v>0</v>
      </c>
      <c r="S61" s="96" t="n">
        <v>0</v>
      </c>
      <c r="T61" s="96" t="n">
        <v>0</v>
      </c>
      <c r="U61" s="96" t="n">
        <v>0</v>
      </c>
      <c r="V61" s="96" t="n">
        <v>0</v>
      </c>
      <c r="W61" s="96" t="n">
        <v>0</v>
      </c>
      <c r="X61" s="96" t="n">
        <v>0</v>
      </c>
      <c r="Y61" s="96" t="n">
        <v>0</v>
      </c>
      <c r="Z61" s="96" t="n">
        <v>0</v>
      </c>
      <c r="AA61" s="96" t="n">
        <v>-390198</v>
      </c>
    </row>
    <row r="62" customFormat="false" ht="11.25" hidden="false" customHeight="true" outlineLevel="0" collapsed="false">
      <c r="A62" s="95" t="s">
        <v>77</v>
      </c>
      <c r="C62" s="97" t="n">
        <v>982</v>
      </c>
      <c r="D62" s="97" t="n">
        <v>884</v>
      </c>
      <c r="E62" s="97" t="n">
        <v>977</v>
      </c>
      <c r="F62" s="97" t="n">
        <v>-5</v>
      </c>
      <c r="G62" s="97" t="n">
        <v>-4</v>
      </c>
      <c r="H62" s="97" t="n">
        <v>-4</v>
      </c>
      <c r="I62" s="97" t="n">
        <v>-3</v>
      </c>
      <c r="J62" s="97" t="n">
        <v>-4</v>
      </c>
      <c r="K62" s="97" t="n">
        <v>-4</v>
      </c>
      <c r="L62" s="97" t="n">
        <v>-4</v>
      </c>
      <c r="M62" s="97" t="n">
        <v>0</v>
      </c>
      <c r="N62" s="97" t="n">
        <v>0</v>
      </c>
      <c r="O62" s="97" t="n">
        <v>0</v>
      </c>
      <c r="P62" s="97" t="n">
        <v>0</v>
      </c>
      <c r="Q62" s="97" t="n">
        <v>0</v>
      </c>
      <c r="R62" s="97" t="n">
        <v>0</v>
      </c>
      <c r="S62" s="97" t="n">
        <v>0</v>
      </c>
      <c r="T62" s="97" t="n">
        <v>0</v>
      </c>
      <c r="U62" s="97" t="n">
        <v>0</v>
      </c>
      <c r="V62" s="97" t="n">
        <v>0</v>
      </c>
      <c r="W62" s="97" t="n">
        <v>0</v>
      </c>
      <c r="X62" s="97" t="n">
        <v>0</v>
      </c>
      <c r="Y62" s="97" t="n">
        <v>0</v>
      </c>
      <c r="Z62" s="97" t="n">
        <v>0</v>
      </c>
      <c r="AA62" s="97" t="n">
        <v>2815</v>
      </c>
    </row>
    <row r="64" customFormat="false" ht="12" hidden="false" customHeight="true" outlineLevel="0" collapsed="false">
      <c r="A64" s="91" t="s">
        <v>108</v>
      </c>
    </row>
    <row r="66" customFormat="false" ht="12" hidden="false" customHeight="true" outlineLevel="0" collapsed="false">
      <c r="A66" s="92" t="s">
        <v>163</v>
      </c>
      <c r="C66" s="93" t="s">
        <v>118</v>
      </c>
      <c r="D66" s="93" t="s">
        <v>119</v>
      </c>
      <c r="E66" s="93" t="s">
        <v>120</v>
      </c>
      <c r="F66" s="93" t="s">
        <v>121</v>
      </c>
      <c r="G66" s="93" t="s">
        <v>122</v>
      </c>
      <c r="H66" s="93" t="s">
        <v>123</v>
      </c>
      <c r="I66" s="93" t="s">
        <v>124</v>
      </c>
      <c r="J66" s="93" t="s">
        <v>125</v>
      </c>
      <c r="K66" s="93" t="s">
        <v>126</v>
      </c>
      <c r="L66" s="93" t="s">
        <v>127</v>
      </c>
      <c r="M66" s="93" t="s">
        <v>128</v>
      </c>
      <c r="N66" s="93" t="s">
        <v>129</v>
      </c>
      <c r="O66" s="93" t="s">
        <v>130</v>
      </c>
      <c r="P66" s="93" t="s">
        <v>131</v>
      </c>
      <c r="Q66" s="93" t="s">
        <v>132</v>
      </c>
      <c r="R66" s="93" t="s">
        <v>133</v>
      </c>
      <c r="S66" s="93" t="s">
        <v>134</v>
      </c>
      <c r="T66" s="93" t="s">
        <v>135</v>
      </c>
      <c r="U66" s="93" t="s">
        <v>136</v>
      </c>
      <c r="V66" s="93" t="s">
        <v>137</v>
      </c>
      <c r="W66" s="93" t="s">
        <v>138</v>
      </c>
      <c r="X66" s="93" t="s">
        <v>139</v>
      </c>
      <c r="Y66" s="93" t="s">
        <v>140</v>
      </c>
      <c r="Z66" s="93" t="s">
        <v>141</v>
      </c>
      <c r="AA66" s="93" t="s">
        <v>32</v>
      </c>
    </row>
    <row r="67" customFormat="false" ht="11.25" hidden="false" customHeight="true" outlineLevel="0" collapsed="false">
      <c r="A67" s="95" t="s">
        <v>164</v>
      </c>
      <c r="C67" s="96" t="n">
        <v>0</v>
      </c>
      <c r="D67" s="96" t="n">
        <v>0</v>
      </c>
      <c r="E67" s="96" t="n">
        <v>0</v>
      </c>
      <c r="F67" s="96" t="n">
        <v>0</v>
      </c>
      <c r="G67" s="96" t="n">
        <v>0</v>
      </c>
      <c r="H67" s="96" t="n">
        <v>0</v>
      </c>
      <c r="I67" s="96" t="n">
        <v>0</v>
      </c>
      <c r="J67" s="96" t="n">
        <v>0</v>
      </c>
      <c r="K67" s="96" t="n">
        <v>0</v>
      </c>
      <c r="L67" s="96" t="n">
        <v>0</v>
      </c>
      <c r="M67" s="96" t="n">
        <v>0</v>
      </c>
      <c r="N67" s="96" t="n">
        <v>0</v>
      </c>
      <c r="O67" s="96" t="n">
        <v>0</v>
      </c>
      <c r="P67" s="96" t="n">
        <v>0</v>
      </c>
      <c r="Q67" s="96" t="n">
        <v>0</v>
      </c>
      <c r="R67" s="96" t="n">
        <v>0</v>
      </c>
      <c r="S67" s="96" t="n">
        <v>0</v>
      </c>
      <c r="T67" s="96" t="n">
        <v>0</v>
      </c>
      <c r="U67" s="96" t="n">
        <v>0</v>
      </c>
      <c r="V67" s="96" t="n">
        <v>0</v>
      </c>
      <c r="W67" s="96" t="n">
        <v>0</v>
      </c>
      <c r="X67" s="96" t="n">
        <v>0</v>
      </c>
      <c r="Y67" s="96" t="n">
        <v>0</v>
      </c>
      <c r="Z67" s="96" t="n">
        <v>0</v>
      </c>
      <c r="AA67" s="96" t="n">
        <v>0</v>
      </c>
    </row>
    <row r="68" customFormat="false" ht="11.25" hidden="false" customHeight="true" outlineLevel="0" collapsed="false">
      <c r="A68" s="95" t="s">
        <v>165</v>
      </c>
      <c r="C68" s="96" t="n">
        <v>0</v>
      </c>
      <c r="D68" s="96" t="n">
        <v>0</v>
      </c>
      <c r="E68" s="96" t="n">
        <v>0</v>
      </c>
      <c r="F68" s="96" t="n">
        <v>0</v>
      </c>
      <c r="G68" s="96" t="n">
        <v>0</v>
      </c>
      <c r="H68" s="96" t="n">
        <v>0</v>
      </c>
      <c r="I68" s="96" t="n">
        <v>0</v>
      </c>
      <c r="J68" s="96" t="n">
        <v>0</v>
      </c>
      <c r="K68" s="96" t="n">
        <v>0</v>
      </c>
      <c r="L68" s="96" t="n">
        <v>0</v>
      </c>
      <c r="M68" s="96" t="n">
        <v>0</v>
      </c>
      <c r="N68" s="96" t="n">
        <v>0</v>
      </c>
      <c r="O68" s="96" t="n">
        <v>0</v>
      </c>
      <c r="P68" s="96" t="n">
        <v>0</v>
      </c>
      <c r="Q68" s="96" t="n">
        <v>0</v>
      </c>
      <c r="R68" s="96" t="n">
        <v>0</v>
      </c>
      <c r="S68" s="96" t="n">
        <v>0</v>
      </c>
      <c r="T68" s="96" t="n">
        <v>0</v>
      </c>
      <c r="U68" s="96" t="n">
        <v>0</v>
      </c>
      <c r="V68" s="96" t="n">
        <v>0</v>
      </c>
      <c r="W68" s="96" t="n">
        <v>0</v>
      </c>
      <c r="X68" s="96" t="n">
        <v>0</v>
      </c>
      <c r="Y68" s="96" t="n">
        <v>0</v>
      </c>
      <c r="Z68" s="96" t="n">
        <v>0</v>
      </c>
      <c r="AA68" s="96" t="n">
        <v>0</v>
      </c>
    </row>
    <row r="69" customFormat="false" ht="11.25" hidden="false" customHeight="true" outlineLevel="0" collapsed="false">
      <c r="A69" s="95" t="s">
        <v>166</v>
      </c>
      <c r="C69" s="97" t="n">
        <v>0</v>
      </c>
      <c r="D69" s="97" t="n">
        <v>0</v>
      </c>
      <c r="E69" s="97" t="n">
        <v>0</v>
      </c>
      <c r="F69" s="97" t="n">
        <v>0</v>
      </c>
      <c r="G69" s="97" t="n">
        <v>0</v>
      </c>
      <c r="H69" s="97" t="n">
        <v>0</v>
      </c>
      <c r="I69" s="97" t="n">
        <v>0</v>
      </c>
      <c r="J69" s="97" t="n">
        <v>0</v>
      </c>
      <c r="K69" s="97" t="n">
        <v>0</v>
      </c>
      <c r="L69" s="97" t="n">
        <v>0</v>
      </c>
      <c r="M69" s="97" t="n">
        <v>0</v>
      </c>
      <c r="N69" s="97" t="n">
        <v>0</v>
      </c>
      <c r="O69" s="97" t="n">
        <v>0</v>
      </c>
      <c r="P69" s="97" t="n">
        <v>0</v>
      </c>
      <c r="Q69" s="97" t="n">
        <v>0</v>
      </c>
      <c r="R69" s="97" t="n">
        <v>0</v>
      </c>
      <c r="S69" s="97" t="n">
        <v>0</v>
      </c>
      <c r="T69" s="97" t="n">
        <v>0</v>
      </c>
      <c r="U69" s="97" t="n">
        <v>0</v>
      </c>
      <c r="V69" s="97" t="n">
        <v>0</v>
      </c>
      <c r="W69" s="97" t="n">
        <v>0</v>
      </c>
      <c r="X69" s="97" t="n">
        <v>0</v>
      </c>
      <c r="Y69" s="97" t="n">
        <v>0</v>
      </c>
      <c r="Z69" s="97" t="n">
        <v>0</v>
      </c>
      <c r="AA69" s="97" t="n">
        <v>0</v>
      </c>
    </row>
    <row r="71" customFormat="false" ht="12" hidden="false" customHeight="true" outlineLevel="0" collapsed="false">
      <c r="A71" s="92" t="s">
        <v>167</v>
      </c>
      <c r="C71" s="93" t="s">
        <v>118</v>
      </c>
      <c r="D71" s="93" t="s">
        <v>119</v>
      </c>
      <c r="E71" s="93" t="s">
        <v>120</v>
      </c>
      <c r="F71" s="93" t="s">
        <v>121</v>
      </c>
      <c r="G71" s="93" t="s">
        <v>122</v>
      </c>
      <c r="H71" s="93" t="s">
        <v>123</v>
      </c>
      <c r="I71" s="93" t="s">
        <v>124</v>
      </c>
      <c r="J71" s="93" t="s">
        <v>125</v>
      </c>
      <c r="K71" s="93" t="s">
        <v>126</v>
      </c>
      <c r="L71" s="93" t="s">
        <v>127</v>
      </c>
      <c r="M71" s="93" t="s">
        <v>128</v>
      </c>
      <c r="N71" s="93" t="s">
        <v>129</v>
      </c>
      <c r="O71" s="93" t="s">
        <v>130</v>
      </c>
      <c r="P71" s="93" t="s">
        <v>131</v>
      </c>
      <c r="Q71" s="93" t="s">
        <v>132</v>
      </c>
      <c r="R71" s="93" t="s">
        <v>133</v>
      </c>
      <c r="S71" s="93" t="s">
        <v>134</v>
      </c>
      <c r="T71" s="93" t="s">
        <v>135</v>
      </c>
      <c r="U71" s="93" t="s">
        <v>136</v>
      </c>
      <c r="V71" s="93" t="s">
        <v>137</v>
      </c>
      <c r="W71" s="93" t="s">
        <v>138</v>
      </c>
      <c r="X71" s="93" t="s">
        <v>139</v>
      </c>
      <c r="Y71" s="93" t="s">
        <v>140</v>
      </c>
      <c r="Z71" s="93" t="s">
        <v>141</v>
      </c>
      <c r="AA71" s="93" t="s">
        <v>32</v>
      </c>
    </row>
    <row r="72" customFormat="false" ht="11.25" hidden="false" customHeight="true" outlineLevel="0" collapsed="false">
      <c r="A72" s="95" t="s">
        <v>167</v>
      </c>
      <c r="C72" s="96" t="n">
        <v>0</v>
      </c>
      <c r="D72" s="96" t="n">
        <v>0</v>
      </c>
      <c r="E72" s="96" t="n">
        <v>0</v>
      </c>
      <c r="F72" s="96" t="n">
        <v>0</v>
      </c>
      <c r="G72" s="96" t="n">
        <v>0</v>
      </c>
      <c r="H72" s="96" t="n">
        <v>0</v>
      </c>
      <c r="I72" s="96" t="n">
        <v>0</v>
      </c>
      <c r="J72" s="96" t="n">
        <v>0</v>
      </c>
      <c r="K72" s="96" t="n">
        <v>0</v>
      </c>
      <c r="L72" s="96" t="n">
        <v>0</v>
      </c>
      <c r="M72" s="96" t="n">
        <v>0</v>
      </c>
      <c r="N72" s="96" t="n">
        <v>0</v>
      </c>
      <c r="O72" s="96" t="n">
        <v>0</v>
      </c>
      <c r="P72" s="96" t="n">
        <v>0</v>
      </c>
      <c r="Q72" s="96" t="n">
        <v>0</v>
      </c>
      <c r="R72" s="96" t="n">
        <v>0</v>
      </c>
      <c r="S72" s="96" t="n">
        <v>0</v>
      </c>
      <c r="T72" s="96" t="n">
        <v>0</v>
      </c>
      <c r="U72" s="96" t="n">
        <v>0</v>
      </c>
      <c r="V72" s="96" t="n">
        <v>0</v>
      </c>
      <c r="W72" s="96" t="n">
        <v>0</v>
      </c>
      <c r="X72" s="96" t="n">
        <v>0</v>
      </c>
      <c r="Y72" s="96" t="n">
        <v>0</v>
      </c>
      <c r="Z72" s="96" t="n">
        <v>0</v>
      </c>
      <c r="AA72" s="96" t="n">
        <v>0</v>
      </c>
    </row>
    <row r="74" customFormat="false" ht="11.25" hidden="false" customHeight="true" outlineLevel="0" collapsed="false">
      <c r="A74" s="101" t="s">
        <v>166</v>
      </c>
      <c r="B74" s="102"/>
      <c r="C74" s="103" t="n">
        <v>0</v>
      </c>
      <c r="D74" s="103" t="n">
        <v>0</v>
      </c>
      <c r="E74" s="103" t="n">
        <v>0</v>
      </c>
      <c r="F74" s="103" t="n">
        <v>0</v>
      </c>
      <c r="G74" s="103" t="n">
        <v>0</v>
      </c>
      <c r="H74" s="103" t="n">
        <v>0</v>
      </c>
      <c r="I74" s="103" t="n">
        <v>0</v>
      </c>
      <c r="J74" s="103" t="n">
        <v>0</v>
      </c>
      <c r="K74" s="103" t="n">
        <v>0</v>
      </c>
      <c r="L74" s="103" t="n">
        <v>0</v>
      </c>
      <c r="M74" s="103" t="n">
        <v>0</v>
      </c>
      <c r="N74" s="103" t="n">
        <v>0</v>
      </c>
      <c r="O74" s="103" t="n">
        <v>0</v>
      </c>
      <c r="P74" s="103" t="n">
        <v>0</v>
      </c>
      <c r="Q74" s="103" t="n">
        <v>0</v>
      </c>
      <c r="R74" s="103" t="n">
        <v>0</v>
      </c>
      <c r="S74" s="103" t="n">
        <v>0</v>
      </c>
      <c r="T74" s="103" t="n">
        <v>0</v>
      </c>
      <c r="U74" s="103" t="n">
        <v>0</v>
      </c>
      <c r="V74" s="103" t="n">
        <v>0</v>
      </c>
      <c r="W74" s="103" t="n">
        <v>0</v>
      </c>
      <c r="X74" s="103" t="n">
        <v>0</v>
      </c>
      <c r="Y74" s="103" t="n">
        <v>0</v>
      </c>
      <c r="Z74" s="103" t="n">
        <v>0</v>
      </c>
      <c r="AA74" s="104" t="n">
        <v>0</v>
      </c>
    </row>
    <row r="76" customFormat="false" ht="12" hidden="false" customHeight="true" outlineLevel="0" collapsed="false">
      <c r="A76" s="94" t="s">
        <v>159</v>
      </c>
    </row>
    <row r="77" customFormat="false" ht="11.25" hidden="false" customHeight="true" outlineLevel="0" collapsed="false">
      <c r="A77" s="95" t="s">
        <v>164</v>
      </c>
      <c r="C77" s="96" t="n">
        <v>0</v>
      </c>
      <c r="D77" s="96" t="n">
        <v>0</v>
      </c>
      <c r="E77" s="96" t="n">
        <v>0</v>
      </c>
      <c r="F77" s="96" t="n">
        <v>0</v>
      </c>
      <c r="G77" s="96" t="n">
        <v>0</v>
      </c>
      <c r="H77" s="96" t="n">
        <v>0</v>
      </c>
      <c r="I77" s="96" t="n">
        <v>0</v>
      </c>
      <c r="J77" s="96" t="n">
        <v>0</v>
      </c>
      <c r="K77" s="96" t="n">
        <v>0</v>
      </c>
      <c r="L77" s="96" t="n">
        <v>0</v>
      </c>
      <c r="M77" s="96" t="n">
        <v>0</v>
      </c>
      <c r="N77" s="96" t="n">
        <v>0</v>
      </c>
      <c r="O77" s="96" t="n">
        <v>0</v>
      </c>
      <c r="P77" s="96" t="n">
        <v>0</v>
      </c>
      <c r="Q77" s="96" t="n">
        <v>0</v>
      </c>
      <c r="R77" s="96" t="n">
        <v>0</v>
      </c>
      <c r="S77" s="96" t="n">
        <v>0</v>
      </c>
      <c r="T77" s="96" t="n">
        <v>0</v>
      </c>
      <c r="U77" s="96" t="n">
        <v>0</v>
      </c>
      <c r="V77" s="96" t="n">
        <v>0</v>
      </c>
      <c r="W77" s="96" t="n">
        <v>0</v>
      </c>
      <c r="X77" s="96" t="n">
        <v>0</v>
      </c>
      <c r="Y77" s="96" t="n">
        <v>0</v>
      </c>
      <c r="Z77" s="96" t="n">
        <v>0</v>
      </c>
      <c r="AA77" s="96" t="n">
        <v>0</v>
      </c>
    </row>
    <row r="78" customFormat="false" ht="11.25" hidden="false" customHeight="true" outlineLevel="0" collapsed="false">
      <c r="A78" s="95" t="s">
        <v>165</v>
      </c>
      <c r="C78" s="96" t="n">
        <v>0</v>
      </c>
      <c r="D78" s="96" t="n">
        <v>0</v>
      </c>
      <c r="E78" s="96" t="n">
        <v>0</v>
      </c>
      <c r="F78" s="96" t="n">
        <v>0</v>
      </c>
      <c r="G78" s="96" t="n">
        <v>0</v>
      </c>
      <c r="H78" s="96" t="n">
        <v>0</v>
      </c>
      <c r="I78" s="96" t="n">
        <v>0</v>
      </c>
      <c r="J78" s="96" t="n">
        <v>0</v>
      </c>
      <c r="K78" s="96" t="n">
        <v>0</v>
      </c>
      <c r="L78" s="96" t="n">
        <v>0</v>
      </c>
      <c r="M78" s="96" t="n">
        <v>0</v>
      </c>
      <c r="N78" s="96" t="n">
        <v>0</v>
      </c>
      <c r="O78" s="96" t="n">
        <v>0</v>
      </c>
      <c r="P78" s="96" t="n">
        <v>0</v>
      </c>
      <c r="Q78" s="96" t="n">
        <v>0</v>
      </c>
      <c r="R78" s="96" t="n">
        <v>0</v>
      </c>
      <c r="S78" s="96" t="n">
        <v>0</v>
      </c>
      <c r="T78" s="96" t="n">
        <v>0</v>
      </c>
      <c r="U78" s="96" t="n">
        <v>0</v>
      </c>
      <c r="V78" s="96" t="n">
        <v>0</v>
      </c>
      <c r="W78" s="96" t="n">
        <v>0</v>
      </c>
      <c r="X78" s="96" t="n">
        <v>0</v>
      </c>
      <c r="Y78" s="96" t="n">
        <v>0</v>
      </c>
      <c r="Z78" s="96" t="n">
        <v>0</v>
      </c>
      <c r="AA78" s="96" t="n">
        <v>0</v>
      </c>
    </row>
    <row r="79" customFormat="false" ht="11.25" hidden="false" customHeight="true" outlineLevel="0" collapsed="false">
      <c r="A79" s="95" t="s">
        <v>167</v>
      </c>
      <c r="C79" s="96" t="n">
        <v>0</v>
      </c>
      <c r="D79" s="96" t="n">
        <v>0</v>
      </c>
      <c r="E79" s="96" t="n">
        <v>0</v>
      </c>
      <c r="F79" s="96" t="n">
        <v>0</v>
      </c>
      <c r="G79" s="96" t="n">
        <v>0</v>
      </c>
      <c r="H79" s="96" t="n">
        <v>0</v>
      </c>
      <c r="I79" s="96" t="n">
        <v>0</v>
      </c>
      <c r="J79" s="96" t="n">
        <v>0</v>
      </c>
      <c r="K79" s="96" t="n">
        <v>0</v>
      </c>
      <c r="L79" s="96" t="n">
        <v>0</v>
      </c>
      <c r="M79" s="96" t="n">
        <v>0</v>
      </c>
      <c r="N79" s="96" t="n">
        <v>0</v>
      </c>
      <c r="O79" s="96" t="n">
        <v>0</v>
      </c>
      <c r="P79" s="96" t="n">
        <v>0</v>
      </c>
      <c r="Q79" s="96" t="n">
        <v>0</v>
      </c>
      <c r="R79" s="96" t="n">
        <v>0</v>
      </c>
      <c r="S79" s="96" t="n">
        <v>0</v>
      </c>
      <c r="T79" s="96" t="n">
        <v>0</v>
      </c>
      <c r="U79" s="96" t="n">
        <v>0</v>
      </c>
      <c r="V79" s="96" t="n">
        <v>0</v>
      </c>
      <c r="W79" s="96" t="n">
        <v>0</v>
      </c>
      <c r="X79" s="96" t="n">
        <v>0</v>
      </c>
      <c r="Y79" s="96" t="n">
        <v>0</v>
      </c>
      <c r="Z79" s="96" t="n">
        <v>0</v>
      </c>
      <c r="AA79" s="96" t="n">
        <v>0</v>
      </c>
    </row>
    <row r="80" customFormat="false" ht="11.25" hidden="false" customHeight="true" outlineLevel="0" collapsed="false">
      <c r="A80" s="95" t="s">
        <v>166</v>
      </c>
      <c r="C80" s="97" t="n">
        <v>0</v>
      </c>
      <c r="D80" s="97" t="n">
        <v>0</v>
      </c>
      <c r="E80" s="97" t="n">
        <v>0</v>
      </c>
      <c r="F80" s="97" t="n">
        <v>0</v>
      </c>
      <c r="G80" s="97" t="n">
        <v>0</v>
      </c>
      <c r="H80" s="97" t="n">
        <v>0</v>
      </c>
      <c r="I80" s="97" t="n">
        <v>0</v>
      </c>
      <c r="J80" s="97" t="n">
        <v>0</v>
      </c>
      <c r="K80" s="97" t="n">
        <v>0</v>
      </c>
      <c r="L80" s="97" t="n">
        <v>0</v>
      </c>
      <c r="M80" s="97" t="n">
        <v>0</v>
      </c>
      <c r="N80" s="97" t="n">
        <v>0</v>
      </c>
      <c r="O80" s="97" t="n">
        <v>0</v>
      </c>
      <c r="P80" s="97" t="n">
        <v>0</v>
      </c>
      <c r="Q80" s="97" t="n">
        <v>0</v>
      </c>
      <c r="R80" s="97" t="n">
        <v>0</v>
      </c>
      <c r="S80" s="97" t="n">
        <v>0</v>
      </c>
      <c r="T80" s="97" t="n">
        <v>0</v>
      </c>
      <c r="U80" s="97" t="n">
        <v>0</v>
      </c>
      <c r="V80" s="97" t="n">
        <v>0</v>
      </c>
      <c r="W80" s="97" t="n">
        <v>0</v>
      </c>
      <c r="X80" s="97" t="n">
        <v>0</v>
      </c>
      <c r="Y80" s="97" t="n">
        <v>0</v>
      </c>
      <c r="Z80" s="97" t="n">
        <v>0</v>
      </c>
      <c r="AA80" s="97" t="n">
        <v>0</v>
      </c>
    </row>
    <row r="82" customFormat="false" ht="12" hidden="false" customHeight="true" outlineLevel="0" collapsed="false">
      <c r="A82" s="94" t="s">
        <v>77</v>
      </c>
    </row>
    <row r="83" customFormat="false" ht="11.25" hidden="false" customHeight="true" outlineLevel="0" collapsed="false">
      <c r="A83" s="95" t="s">
        <v>164</v>
      </c>
      <c r="C83" s="96" t="n">
        <v>0</v>
      </c>
      <c r="D83" s="96" t="n">
        <v>0</v>
      </c>
      <c r="E83" s="96" t="n">
        <v>0</v>
      </c>
      <c r="F83" s="96" t="n">
        <v>0</v>
      </c>
      <c r="G83" s="96" t="n">
        <v>0</v>
      </c>
      <c r="H83" s="96" t="n">
        <v>0</v>
      </c>
      <c r="I83" s="96" t="n">
        <v>0</v>
      </c>
      <c r="J83" s="96" t="n">
        <v>0</v>
      </c>
      <c r="K83" s="96" t="n">
        <v>0</v>
      </c>
      <c r="L83" s="96" t="n">
        <v>0</v>
      </c>
      <c r="M83" s="96" t="n">
        <v>0</v>
      </c>
      <c r="N83" s="96" t="n">
        <v>0</v>
      </c>
      <c r="O83" s="96" t="n">
        <v>0</v>
      </c>
      <c r="P83" s="96" t="n">
        <v>0</v>
      </c>
      <c r="Q83" s="96" t="n">
        <v>0</v>
      </c>
      <c r="R83" s="96" t="n">
        <v>0</v>
      </c>
      <c r="S83" s="96" t="n">
        <v>0</v>
      </c>
      <c r="T83" s="96" t="n">
        <v>0</v>
      </c>
      <c r="U83" s="96" t="n">
        <v>0</v>
      </c>
      <c r="V83" s="96" t="n">
        <v>0</v>
      </c>
      <c r="W83" s="96" t="n">
        <v>0</v>
      </c>
      <c r="X83" s="96" t="n">
        <v>0</v>
      </c>
      <c r="Y83" s="96" t="n">
        <v>0</v>
      </c>
      <c r="Z83" s="96" t="n">
        <v>0</v>
      </c>
      <c r="AA83" s="96" t="n">
        <v>0</v>
      </c>
    </row>
    <row r="84" customFormat="false" ht="11.25" hidden="false" customHeight="true" outlineLevel="0" collapsed="false">
      <c r="A84" s="95" t="s">
        <v>165</v>
      </c>
      <c r="C84" s="96" t="n">
        <v>0</v>
      </c>
      <c r="D84" s="96" t="n">
        <v>0</v>
      </c>
      <c r="E84" s="96" t="n">
        <v>0</v>
      </c>
      <c r="F84" s="96" t="n">
        <v>0</v>
      </c>
      <c r="G84" s="96" t="n">
        <v>0</v>
      </c>
      <c r="H84" s="96" t="n">
        <v>0</v>
      </c>
      <c r="I84" s="96" t="n">
        <v>0</v>
      </c>
      <c r="J84" s="96" t="n">
        <v>0</v>
      </c>
      <c r="K84" s="96" t="n">
        <v>0</v>
      </c>
      <c r="L84" s="96" t="n">
        <v>0</v>
      </c>
      <c r="M84" s="96" t="n">
        <v>0</v>
      </c>
      <c r="N84" s="96" t="n">
        <v>0</v>
      </c>
      <c r="O84" s="96" t="n">
        <v>0</v>
      </c>
      <c r="P84" s="96" t="n">
        <v>0</v>
      </c>
      <c r="Q84" s="96" t="n">
        <v>0</v>
      </c>
      <c r="R84" s="96" t="n">
        <v>0</v>
      </c>
      <c r="S84" s="96" t="n">
        <v>0</v>
      </c>
      <c r="T84" s="96" t="n">
        <v>0</v>
      </c>
      <c r="U84" s="96" t="n">
        <v>0</v>
      </c>
      <c r="V84" s="96" t="n">
        <v>0</v>
      </c>
      <c r="W84" s="96" t="n">
        <v>0</v>
      </c>
      <c r="X84" s="96" t="n">
        <v>0</v>
      </c>
      <c r="Y84" s="96" t="n">
        <v>0</v>
      </c>
      <c r="Z84" s="96" t="n">
        <v>0</v>
      </c>
      <c r="AA84" s="96" t="n">
        <v>0</v>
      </c>
    </row>
    <row r="85" customFormat="false" ht="11.25" hidden="false" customHeight="true" outlineLevel="0" collapsed="false">
      <c r="A85" s="95" t="s">
        <v>167</v>
      </c>
      <c r="C85" s="96" t="n">
        <v>0</v>
      </c>
      <c r="D85" s="96" t="n">
        <v>0</v>
      </c>
      <c r="E85" s="96" t="n">
        <v>0</v>
      </c>
      <c r="F85" s="96" t="n">
        <v>0</v>
      </c>
      <c r="G85" s="96" t="n">
        <v>0</v>
      </c>
      <c r="H85" s="96" t="n">
        <v>0</v>
      </c>
      <c r="I85" s="96" t="n">
        <v>0</v>
      </c>
      <c r="J85" s="96" t="n">
        <v>0</v>
      </c>
      <c r="K85" s="96" t="n">
        <v>0</v>
      </c>
      <c r="L85" s="96" t="n">
        <v>0</v>
      </c>
      <c r="M85" s="96" t="n">
        <v>0</v>
      </c>
      <c r="N85" s="96" t="n">
        <v>0</v>
      </c>
      <c r="O85" s="96" t="n">
        <v>0</v>
      </c>
      <c r="P85" s="96" t="n">
        <v>0</v>
      </c>
      <c r="Q85" s="96" t="n">
        <v>0</v>
      </c>
      <c r="R85" s="96" t="n">
        <v>0</v>
      </c>
      <c r="S85" s="96" t="n">
        <v>0</v>
      </c>
      <c r="T85" s="96" t="n">
        <v>0</v>
      </c>
      <c r="U85" s="96" t="n">
        <v>0</v>
      </c>
      <c r="V85" s="96" t="n">
        <v>0</v>
      </c>
      <c r="W85" s="96" t="n">
        <v>0</v>
      </c>
      <c r="X85" s="96" t="n">
        <v>0</v>
      </c>
      <c r="Y85" s="96" t="n">
        <v>0</v>
      </c>
      <c r="Z85" s="96" t="n">
        <v>0</v>
      </c>
      <c r="AA85" s="96" t="n">
        <v>0</v>
      </c>
    </row>
    <row r="86" customFormat="false" ht="11.25" hidden="false" customHeight="true" outlineLevel="0" collapsed="false">
      <c r="A86" s="95" t="s">
        <v>166</v>
      </c>
      <c r="C86" s="97" t="n">
        <v>0</v>
      </c>
      <c r="D86" s="97" t="n">
        <v>0</v>
      </c>
      <c r="E86" s="97" t="n">
        <v>0</v>
      </c>
      <c r="F86" s="97" t="n">
        <v>0</v>
      </c>
      <c r="G86" s="97" t="n">
        <v>0</v>
      </c>
      <c r="H86" s="97" t="n">
        <v>0</v>
      </c>
      <c r="I86" s="97" t="n">
        <v>0</v>
      </c>
      <c r="J86" s="97" t="n">
        <v>0</v>
      </c>
      <c r="K86" s="97" t="n">
        <v>0</v>
      </c>
      <c r="L86" s="97" t="n">
        <v>0</v>
      </c>
      <c r="M86" s="97" t="n">
        <v>0</v>
      </c>
      <c r="N86" s="97" t="n">
        <v>0</v>
      </c>
      <c r="O86" s="97" t="n">
        <v>0</v>
      </c>
      <c r="P86" s="97" t="n">
        <v>0</v>
      </c>
      <c r="Q86" s="97" t="n">
        <v>0</v>
      </c>
      <c r="R86" s="97" t="n">
        <v>0</v>
      </c>
      <c r="S86" s="97" t="n">
        <v>0</v>
      </c>
      <c r="T86" s="97" t="n">
        <v>0</v>
      </c>
      <c r="U86" s="97" t="n">
        <v>0</v>
      </c>
      <c r="V86" s="97" t="n">
        <v>0</v>
      </c>
      <c r="W86" s="97" t="n">
        <v>0</v>
      </c>
      <c r="X86" s="97" t="n">
        <v>0</v>
      </c>
      <c r="Y86" s="97" t="n">
        <v>0</v>
      </c>
      <c r="Z86" s="97" t="n">
        <v>0</v>
      </c>
      <c r="AA86" s="97" t="n">
        <v>0</v>
      </c>
    </row>
    <row r="88" customFormat="false" ht="12" hidden="false" customHeight="true" outlineLevel="0" collapsed="false">
      <c r="A88" s="94" t="s">
        <v>160</v>
      </c>
    </row>
    <row r="89" customFormat="false" ht="11.25" hidden="false" customHeight="true" outlineLevel="0" collapsed="false">
      <c r="A89" s="95" t="s">
        <v>5</v>
      </c>
      <c r="C89" s="98" t="n">
        <v>2.25</v>
      </c>
      <c r="D89" s="98" t="n">
        <v>2.27</v>
      </c>
      <c r="E89" s="98" t="n">
        <v>2.27</v>
      </c>
      <c r="F89" s="98" t="n">
        <v>2.09</v>
      </c>
      <c r="G89" s="98" t="n">
        <v>2.14</v>
      </c>
      <c r="H89" s="98" t="n">
        <v>2.2</v>
      </c>
      <c r="I89" s="98" t="n">
        <v>2.24</v>
      </c>
      <c r="J89" s="98" t="n">
        <v>2.29</v>
      </c>
      <c r="K89" s="98" t="n">
        <v>2.29</v>
      </c>
      <c r="L89" s="98" t="n">
        <v>2.31</v>
      </c>
      <c r="M89" s="98" t="n">
        <v>2.79</v>
      </c>
      <c r="N89" s="98" t="n">
        <v>2.96</v>
      </c>
      <c r="O89" s="98" t="n">
        <v>3.05</v>
      </c>
      <c r="P89" s="98" t="n">
        <v>2.98</v>
      </c>
      <c r="Q89" s="98" t="n">
        <v>2.9</v>
      </c>
      <c r="R89" s="98" t="n">
        <v>2.69</v>
      </c>
      <c r="S89" s="98" t="n">
        <v>2.69</v>
      </c>
      <c r="T89" s="98" t="n">
        <v>2.73</v>
      </c>
      <c r="U89" s="98" t="n">
        <v>2.77</v>
      </c>
      <c r="V89" s="98" t="n">
        <v>2.81</v>
      </c>
      <c r="W89" s="98" t="n">
        <v>2.8</v>
      </c>
      <c r="X89" s="98" t="n">
        <v>2.83</v>
      </c>
      <c r="Y89" s="98" t="n">
        <v>3.16</v>
      </c>
      <c r="Z89" s="98" t="n">
        <v>3.3</v>
      </c>
      <c r="AA89" s="98"/>
    </row>
    <row r="90" customFormat="false" ht="11.25" hidden="false" customHeight="true" outlineLevel="0" collapsed="false">
      <c r="A90" s="95" t="s">
        <v>159</v>
      </c>
      <c r="C90" s="98" t="n">
        <v>2.19</v>
      </c>
      <c r="D90" s="98" t="n">
        <v>2.22</v>
      </c>
      <c r="E90" s="98" t="n">
        <v>2.23</v>
      </c>
      <c r="F90" s="98" t="n">
        <v>2.07</v>
      </c>
      <c r="G90" s="98" t="n">
        <v>2.13</v>
      </c>
      <c r="H90" s="98" t="n">
        <v>2.19</v>
      </c>
      <c r="I90" s="98" t="n">
        <v>2.23</v>
      </c>
      <c r="J90" s="98" t="n">
        <v>2.27</v>
      </c>
      <c r="K90" s="98" t="n">
        <v>2.28</v>
      </c>
      <c r="L90" s="98" t="n">
        <v>2.3</v>
      </c>
      <c r="M90" s="98" t="n">
        <v>2.75</v>
      </c>
      <c r="N90" s="98" t="n">
        <v>2.92</v>
      </c>
      <c r="O90" s="98" t="n">
        <v>3</v>
      </c>
      <c r="P90" s="98" t="n">
        <v>2.94</v>
      </c>
      <c r="Q90" s="98" t="n">
        <v>2.85</v>
      </c>
      <c r="R90" s="98" t="n">
        <v>2.64</v>
      </c>
      <c r="S90" s="98" t="n">
        <v>2.64</v>
      </c>
      <c r="T90" s="98" t="n">
        <v>2.68</v>
      </c>
      <c r="U90" s="98" t="n">
        <v>2.72</v>
      </c>
      <c r="V90" s="98" t="n">
        <v>2.76</v>
      </c>
      <c r="W90" s="98" t="n">
        <v>2.76</v>
      </c>
      <c r="X90" s="98" t="n">
        <v>2.79</v>
      </c>
      <c r="Y90" s="98" t="n">
        <v>3.12</v>
      </c>
      <c r="Z90" s="98" t="n">
        <v>3.27</v>
      </c>
      <c r="AA90" s="98"/>
    </row>
    <row r="91" customFormat="false" ht="11.25" hidden="false" customHeight="true" outlineLevel="0" collapsed="false">
      <c r="A91" s="95" t="s">
        <v>77</v>
      </c>
      <c r="C91" s="99" t="n">
        <v>0.0600000000000001</v>
      </c>
      <c r="D91" s="99" t="n">
        <v>0.0499999999999998</v>
      </c>
      <c r="E91" s="99" t="n">
        <v>0.04</v>
      </c>
      <c r="F91" s="99" t="n">
        <v>0.02</v>
      </c>
      <c r="G91" s="99" t="n">
        <v>0.0100000000000002</v>
      </c>
      <c r="H91" s="99" t="n">
        <v>0.0100000000000002</v>
      </c>
      <c r="I91" s="99" t="n">
        <v>0.0100000000000002</v>
      </c>
      <c r="J91" s="99" t="n">
        <v>0.02</v>
      </c>
      <c r="K91" s="99" t="n">
        <v>0.0100000000000002</v>
      </c>
      <c r="L91" s="99" t="n">
        <v>0.0100000000000002</v>
      </c>
      <c r="M91" s="99" t="n">
        <v>0.04</v>
      </c>
      <c r="N91" s="99" t="n">
        <v>0.04</v>
      </c>
      <c r="O91" s="99" t="n">
        <v>0.0499999999999998</v>
      </c>
      <c r="P91" s="99" t="n">
        <v>0.04</v>
      </c>
      <c r="Q91" s="99" t="n">
        <v>0.0499999999999998</v>
      </c>
      <c r="R91" s="99" t="n">
        <v>0.0499999999999998</v>
      </c>
      <c r="S91" s="99" t="n">
        <v>0.0499999999999998</v>
      </c>
      <c r="T91" s="99" t="n">
        <v>0.0499999999999998</v>
      </c>
      <c r="U91" s="99" t="n">
        <v>0.0499999999999998</v>
      </c>
      <c r="V91" s="99" t="n">
        <v>0.0500000000000003</v>
      </c>
      <c r="W91" s="99" t="n">
        <v>0.04</v>
      </c>
      <c r="X91" s="99" t="n">
        <v>0.04</v>
      </c>
      <c r="Y91" s="99" t="n">
        <v>0.04</v>
      </c>
      <c r="Z91" s="99" t="n">
        <v>0.0299999999999998</v>
      </c>
      <c r="AA91" s="98"/>
    </row>
    <row r="93" customFormat="false" ht="12" hidden="false" customHeight="true" outlineLevel="0" collapsed="false">
      <c r="A93" s="94" t="s">
        <v>105</v>
      </c>
    </row>
    <row r="94" customFormat="false" ht="11.25" hidden="false" customHeight="true" outlineLevel="0" collapsed="false">
      <c r="A94" s="95" t="s">
        <v>106</v>
      </c>
      <c r="C94" s="98" t="n">
        <v>0</v>
      </c>
      <c r="D94" s="98" t="n">
        <v>0</v>
      </c>
      <c r="E94" s="98" t="n">
        <v>0</v>
      </c>
      <c r="F94" s="98" t="n">
        <v>2.301</v>
      </c>
      <c r="G94" s="98" t="n">
        <v>2.301</v>
      </c>
      <c r="H94" s="98" t="n">
        <v>2.301</v>
      </c>
      <c r="I94" s="98" t="n">
        <v>2.301</v>
      </c>
      <c r="J94" s="98" t="n">
        <v>2.301</v>
      </c>
      <c r="K94" s="98" t="n">
        <v>2.301</v>
      </c>
      <c r="L94" s="98" t="n">
        <v>2.301</v>
      </c>
      <c r="M94" s="98" t="n">
        <v>0</v>
      </c>
      <c r="N94" s="98" t="n">
        <v>0</v>
      </c>
      <c r="O94" s="98" t="n">
        <v>0</v>
      </c>
      <c r="P94" s="98" t="n">
        <v>0</v>
      </c>
      <c r="Q94" s="98" t="n">
        <v>0</v>
      </c>
      <c r="R94" s="98" t="n">
        <v>0</v>
      </c>
      <c r="S94" s="98" t="n">
        <v>0</v>
      </c>
      <c r="T94" s="98" t="n">
        <v>0</v>
      </c>
      <c r="U94" s="98" t="n">
        <v>0</v>
      </c>
      <c r="V94" s="98" t="n">
        <v>0</v>
      </c>
      <c r="W94" s="98" t="n">
        <v>0</v>
      </c>
      <c r="X94" s="98" t="n">
        <v>0</v>
      </c>
      <c r="Y94" s="98" t="n">
        <v>0</v>
      </c>
      <c r="Z94" s="98" t="n">
        <v>0</v>
      </c>
      <c r="AA94" s="98"/>
    </row>
    <row r="95" customFormat="false" ht="11.25" hidden="false" customHeight="true" outlineLevel="0" collapsed="false">
      <c r="A95" s="95" t="s">
        <v>107</v>
      </c>
      <c r="C95" s="98" t="n">
        <v>0</v>
      </c>
      <c r="D95" s="98" t="n">
        <v>0</v>
      </c>
      <c r="E95" s="98" t="n">
        <v>0</v>
      </c>
      <c r="F95" s="98" t="n">
        <v>2.33</v>
      </c>
      <c r="G95" s="98" t="n">
        <v>2.33</v>
      </c>
      <c r="H95" s="98" t="n">
        <v>2.33</v>
      </c>
      <c r="I95" s="98" t="n">
        <v>2.33</v>
      </c>
      <c r="J95" s="98" t="n">
        <v>2.33</v>
      </c>
      <c r="K95" s="98" t="n">
        <v>2.33</v>
      </c>
      <c r="L95" s="98" t="n">
        <v>2.33</v>
      </c>
      <c r="M95" s="98" t="n">
        <v>0</v>
      </c>
      <c r="N95" s="98" t="n">
        <v>0</v>
      </c>
      <c r="O95" s="98" t="n">
        <v>0</v>
      </c>
      <c r="P95" s="98" t="n">
        <v>0</v>
      </c>
      <c r="Q95" s="98" t="n">
        <v>0</v>
      </c>
      <c r="R95" s="98" t="n">
        <v>0</v>
      </c>
      <c r="S95" s="98" t="n">
        <v>0</v>
      </c>
      <c r="T95" s="98" t="n">
        <v>0</v>
      </c>
      <c r="U95" s="98" t="n">
        <v>0</v>
      </c>
      <c r="V95" s="98" t="n">
        <v>0</v>
      </c>
      <c r="W95" s="98" t="n">
        <v>0</v>
      </c>
      <c r="X95" s="98" t="n">
        <v>0</v>
      </c>
      <c r="Y95" s="98" t="n">
        <v>0</v>
      </c>
      <c r="Z95" s="98" t="n">
        <v>0</v>
      </c>
      <c r="AA95" s="98"/>
    </row>
    <row r="97" customFormat="false" ht="12" hidden="false" customHeight="true" outlineLevel="0" collapsed="false">
      <c r="A97" s="94" t="s">
        <v>161</v>
      </c>
    </row>
    <row r="98" customFormat="false" ht="11.25" hidden="false" customHeight="true" outlineLevel="0" collapsed="false">
      <c r="A98" s="95" t="s">
        <v>162</v>
      </c>
      <c r="C98" s="96" t="n">
        <v>0</v>
      </c>
      <c r="D98" s="96" t="n">
        <v>0</v>
      </c>
      <c r="E98" s="96" t="n">
        <v>0</v>
      </c>
      <c r="F98" s="96" t="n">
        <v>21549</v>
      </c>
      <c r="G98" s="96" t="n">
        <v>22261</v>
      </c>
      <c r="H98" s="96" t="n">
        <v>21494</v>
      </c>
      <c r="I98" s="96" t="n">
        <v>22161</v>
      </c>
      <c r="J98" s="96" t="n">
        <v>22110</v>
      </c>
      <c r="K98" s="96" t="n">
        <v>21347</v>
      </c>
      <c r="L98" s="96" t="n">
        <v>22006</v>
      </c>
      <c r="M98" s="96" t="n">
        <v>0</v>
      </c>
      <c r="N98" s="96" t="n">
        <v>0</v>
      </c>
      <c r="O98" s="96" t="n">
        <v>0</v>
      </c>
      <c r="P98" s="96" t="n">
        <v>0</v>
      </c>
      <c r="Q98" s="96" t="n">
        <v>0</v>
      </c>
      <c r="R98" s="96" t="n">
        <v>0</v>
      </c>
      <c r="S98" s="96" t="n">
        <v>0</v>
      </c>
      <c r="T98" s="96" t="n">
        <v>0</v>
      </c>
      <c r="U98" s="96" t="n">
        <v>0</v>
      </c>
      <c r="V98" s="96" t="n">
        <v>0</v>
      </c>
      <c r="W98" s="96" t="n">
        <v>0</v>
      </c>
      <c r="X98" s="96" t="n">
        <v>0</v>
      </c>
      <c r="Y98" s="96" t="n">
        <v>0</v>
      </c>
      <c r="Z98" s="96" t="n">
        <v>0</v>
      </c>
      <c r="AA98" s="96" t="n">
        <v>152928</v>
      </c>
    </row>
    <row r="99" customFormat="false" ht="11.25" hidden="false" customHeight="true" outlineLevel="0" collapsed="false">
      <c r="A99" s="95" t="s">
        <v>168</v>
      </c>
      <c r="C99" s="96" t="n">
        <v>0</v>
      </c>
      <c r="D99" s="96" t="n">
        <v>0</v>
      </c>
      <c r="E99" s="96" t="n">
        <v>0</v>
      </c>
      <c r="F99" s="96" t="n">
        <v>0</v>
      </c>
      <c r="G99" s="96" t="n">
        <v>0</v>
      </c>
      <c r="H99" s="96" t="n">
        <v>0</v>
      </c>
      <c r="I99" s="96" t="n">
        <v>0</v>
      </c>
      <c r="J99" s="96" t="n">
        <v>0</v>
      </c>
      <c r="K99" s="96" t="n">
        <v>0</v>
      </c>
      <c r="L99" s="96" t="n">
        <v>0</v>
      </c>
      <c r="M99" s="96" t="n">
        <v>0</v>
      </c>
      <c r="N99" s="96" t="n">
        <v>0</v>
      </c>
      <c r="O99" s="96" t="n">
        <v>0</v>
      </c>
      <c r="P99" s="96" t="n">
        <v>0</v>
      </c>
      <c r="Q99" s="96" t="n">
        <v>0</v>
      </c>
      <c r="R99" s="96" t="n">
        <v>0</v>
      </c>
      <c r="S99" s="96" t="n">
        <v>0</v>
      </c>
      <c r="T99" s="96" t="n">
        <v>0</v>
      </c>
      <c r="U99" s="96" t="n">
        <v>0</v>
      </c>
      <c r="V99" s="96" t="n">
        <v>0</v>
      </c>
      <c r="W99" s="96" t="n">
        <v>0</v>
      </c>
      <c r="X99" s="96" t="n">
        <v>0</v>
      </c>
      <c r="Y99" s="96" t="n">
        <v>0</v>
      </c>
      <c r="Z99" s="96" t="n">
        <v>0</v>
      </c>
      <c r="AA99" s="96" t="n">
        <v>0</v>
      </c>
    </row>
    <row r="100" customFormat="false" ht="11.25" hidden="false" customHeight="true" outlineLevel="0" collapsed="false">
      <c r="A100" s="101" t="s">
        <v>75</v>
      </c>
      <c r="B100" s="102"/>
      <c r="C100" s="103" t="n">
        <v>0</v>
      </c>
      <c r="D100" s="103" t="n">
        <v>0</v>
      </c>
      <c r="E100" s="103" t="n">
        <v>0</v>
      </c>
      <c r="F100" s="103" t="n">
        <v>21549</v>
      </c>
      <c r="G100" s="103" t="n">
        <v>22261</v>
      </c>
      <c r="H100" s="103" t="n">
        <v>21494</v>
      </c>
      <c r="I100" s="103" t="n">
        <v>22161</v>
      </c>
      <c r="J100" s="103" t="n">
        <v>22110</v>
      </c>
      <c r="K100" s="103" t="n">
        <v>21347</v>
      </c>
      <c r="L100" s="103" t="n">
        <v>22006</v>
      </c>
      <c r="M100" s="103" t="n">
        <v>0</v>
      </c>
      <c r="N100" s="103" t="n">
        <v>0</v>
      </c>
      <c r="O100" s="103" t="n">
        <v>0</v>
      </c>
      <c r="P100" s="103" t="n">
        <v>0</v>
      </c>
      <c r="Q100" s="103" t="n">
        <v>0</v>
      </c>
      <c r="R100" s="103" t="n">
        <v>0</v>
      </c>
      <c r="S100" s="103" t="n">
        <v>0</v>
      </c>
      <c r="T100" s="103" t="n">
        <v>0</v>
      </c>
      <c r="U100" s="103" t="n">
        <v>0</v>
      </c>
      <c r="V100" s="103" t="n">
        <v>0</v>
      </c>
      <c r="W100" s="103" t="n">
        <v>0</v>
      </c>
      <c r="X100" s="103" t="n">
        <v>0</v>
      </c>
      <c r="Y100" s="103" t="n">
        <v>0</v>
      </c>
      <c r="Z100" s="103" t="n">
        <v>0</v>
      </c>
      <c r="AA100" s="104" t="n">
        <v>152928</v>
      </c>
    </row>
    <row r="101" customFormat="false" ht="11.25" hidden="false" customHeight="true" outlineLevel="0" collapsed="false">
      <c r="A101" s="95" t="s">
        <v>76</v>
      </c>
      <c r="C101" s="96" t="n">
        <v>0</v>
      </c>
      <c r="D101" s="96" t="n">
        <v>0</v>
      </c>
      <c r="E101" s="96" t="n">
        <v>0</v>
      </c>
      <c r="F101" s="96" t="n">
        <v>21547</v>
      </c>
      <c r="G101" s="96" t="n">
        <v>22260</v>
      </c>
      <c r="H101" s="96" t="n">
        <v>21493</v>
      </c>
      <c r="I101" s="96" t="n">
        <v>22159</v>
      </c>
      <c r="J101" s="96" t="n">
        <v>22108</v>
      </c>
      <c r="K101" s="96" t="n">
        <v>21345</v>
      </c>
      <c r="L101" s="96" t="n">
        <v>22005</v>
      </c>
      <c r="M101" s="96" t="n">
        <v>0</v>
      </c>
      <c r="N101" s="96" t="n">
        <v>0</v>
      </c>
      <c r="O101" s="96" t="n">
        <v>0</v>
      </c>
      <c r="P101" s="96" t="n">
        <v>0</v>
      </c>
      <c r="Q101" s="96" t="n">
        <v>0</v>
      </c>
      <c r="R101" s="96" t="n">
        <v>0</v>
      </c>
      <c r="S101" s="96" t="n">
        <v>0</v>
      </c>
      <c r="T101" s="96" t="n">
        <v>0</v>
      </c>
      <c r="U101" s="96" t="n">
        <v>0</v>
      </c>
      <c r="V101" s="96" t="n">
        <v>0</v>
      </c>
      <c r="W101" s="96" t="n">
        <v>0</v>
      </c>
      <c r="X101" s="96" t="n">
        <v>0</v>
      </c>
      <c r="Y101" s="96" t="n">
        <v>0</v>
      </c>
      <c r="Z101" s="96" t="n">
        <v>0</v>
      </c>
      <c r="AA101" s="96" t="n">
        <v>152917</v>
      </c>
    </row>
    <row r="102" customFormat="false" ht="11.25" hidden="false" customHeight="true" outlineLevel="0" collapsed="false">
      <c r="A102" s="95" t="s">
        <v>77</v>
      </c>
      <c r="C102" s="97" t="n">
        <v>0</v>
      </c>
      <c r="D102" s="97" t="n">
        <v>0</v>
      </c>
      <c r="E102" s="97" t="n">
        <v>0</v>
      </c>
      <c r="F102" s="97" t="n">
        <v>2</v>
      </c>
      <c r="G102" s="97" t="n">
        <v>1</v>
      </c>
      <c r="H102" s="97" t="n">
        <v>1</v>
      </c>
      <c r="I102" s="97" t="n">
        <v>2</v>
      </c>
      <c r="J102" s="97" t="n">
        <v>2</v>
      </c>
      <c r="K102" s="97" t="n">
        <v>2</v>
      </c>
      <c r="L102" s="97" t="n">
        <v>1</v>
      </c>
      <c r="M102" s="97" t="n">
        <v>0</v>
      </c>
      <c r="N102" s="97" t="n">
        <v>0</v>
      </c>
      <c r="O102" s="97" t="n">
        <v>0</v>
      </c>
      <c r="P102" s="97" t="n">
        <v>0</v>
      </c>
      <c r="Q102" s="97" t="n">
        <v>0</v>
      </c>
      <c r="R102" s="97" t="n">
        <v>0</v>
      </c>
      <c r="S102" s="97" t="n">
        <v>0</v>
      </c>
      <c r="T102" s="97" t="n">
        <v>0</v>
      </c>
      <c r="U102" s="97" t="n">
        <v>0</v>
      </c>
      <c r="V102" s="97" t="n">
        <v>0</v>
      </c>
      <c r="W102" s="97" t="n">
        <v>0</v>
      </c>
      <c r="X102" s="97" t="n">
        <v>0</v>
      </c>
      <c r="Y102" s="97" t="n">
        <v>0</v>
      </c>
      <c r="Z102" s="97" t="n">
        <v>0</v>
      </c>
      <c r="AA102" s="97" t="n">
        <v>11</v>
      </c>
    </row>
    <row r="104" customFormat="false" ht="12" hidden="false" customHeight="true" outlineLevel="0" collapsed="false">
      <c r="A104" s="91" t="s">
        <v>110</v>
      </c>
    </row>
    <row r="106" customFormat="false" ht="12" hidden="false" customHeight="true" outlineLevel="0" collapsed="false">
      <c r="A106" s="92" t="s">
        <v>163</v>
      </c>
      <c r="C106" s="93" t="s">
        <v>118</v>
      </c>
      <c r="D106" s="93" t="s">
        <v>119</v>
      </c>
      <c r="E106" s="93" t="s">
        <v>120</v>
      </c>
      <c r="F106" s="93" t="s">
        <v>121</v>
      </c>
      <c r="G106" s="93" t="s">
        <v>122</v>
      </c>
      <c r="H106" s="93" t="s">
        <v>123</v>
      </c>
      <c r="I106" s="93" t="s">
        <v>124</v>
      </c>
      <c r="J106" s="93" t="s">
        <v>125</v>
      </c>
      <c r="K106" s="93" t="s">
        <v>126</v>
      </c>
      <c r="L106" s="93" t="s">
        <v>127</v>
      </c>
      <c r="M106" s="93" t="s">
        <v>128</v>
      </c>
      <c r="N106" s="93" t="s">
        <v>129</v>
      </c>
      <c r="O106" s="93" t="s">
        <v>130</v>
      </c>
      <c r="P106" s="93" t="s">
        <v>131</v>
      </c>
      <c r="Q106" s="93" t="s">
        <v>132</v>
      </c>
      <c r="R106" s="93" t="s">
        <v>133</v>
      </c>
      <c r="S106" s="93" t="s">
        <v>134</v>
      </c>
      <c r="T106" s="93" t="s">
        <v>135</v>
      </c>
      <c r="U106" s="93" t="s">
        <v>136</v>
      </c>
      <c r="V106" s="93" t="s">
        <v>137</v>
      </c>
      <c r="W106" s="93" t="s">
        <v>138</v>
      </c>
      <c r="X106" s="93" t="s">
        <v>139</v>
      </c>
      <c r="Y106" s="93" t="s">
        <v>140</v>
      </c>
      <c r="Z106" s="93" t="s">
        <v>141</v>
      </c>
      <c r="AA106" s="93" t="s">
        <v>32</v>
      </c>
    </row>
    <row r="107" customFormat="false" ht="11.25" hidden="false" customHeight="true" outlineLevel="0" collapsed="false">
      <c r="A107" s="95" t="s">
        <v>164</v>
      </c>
      <c r="C107" s="96" t="n">
        <v>0</v>
      </c>
      <c r="D107" s="96" t="n">
        <v>0</v>
      </c>
      <c r="E107" s="96" t="n">
        <v>0</v>
      </c>
      <c r="F107" s="96" t="n">
        <v>0</v>
      </c>
      <c r="G107" s="96" t="n">
        <v>0</v>
      </c>
      <c r="H107" s="96" t="n">
        <v>0</v>
      </c>
      <c r="I107" s="96" t="n">
        <v>0</v>
      </c>
      <c r="J107" s="96" t="n">
        <v>0</v>
      </c>
      <c r="K107" s="96" t="n">
        <v>0</v>
      </c>
      <c r="L107" s="96" t="n">
        <v>0</v>
      </c>
      <c r="M107" s="96" t="n">
        <v>0</v>
      </c>
      <c r="N107" s="96" t="n">
        <v>0</v>
      </c>
      <c r="O107" s="96" t="n">
        <v>0</v>
      </c>
      <c r="P107" s="96" t="n">
        <v>0</v>
      </c>
      <c r="Q107" s="96" t="n">
        <v>0</v>
      </c>
      <c r="R107" s="96" t="n">
        <v>0</v>
      </c>
      <c r="S107" s="96" t="n">
        <v>0</v>
      </c>
      <c r="T107" s="96" t="n">
        <v>0</v>
      </c>
      <c r="U107" s="96" t="n">
        <v>0</v>
      </c>
      <c r="V107" s="96" t="n">
        <v>0</v>
      </c>
      <c r="W107" s="96" t="n">
        <v>0</v>
      </c>
      <c r="X107" s="96" t="n">
        <v>0</v>
      </c>
      <c r="Y107" s="96" t="n">
        <v>0</v>
      </c>
      <c r="Z107" s="96" t="n">
        <v>0</v>
      </c>
      <c r="AA107" s="96" t="n">
        <v>0</v>
      </c>
    </row>
    <row r="108" customFormat="false" ht="11.25" hidden="false" customHeight="true" outlineLevel="0" collapsed="false">
      <c r="A108" s="95" t="s">
        <v>165</v>
      </c>
      <c r="C108" s="96" t="n">
        <v>0</v>
      </c>
      <c r="D108" s="96" t="n">
        <v>0</v>
      </c>
      <c r="E108" s="96" t="n">
        <v>0</v>
      </c>
      <c r="F108" s="96" t="n">
        <v>0</v>
      </c>
      <c r="G108" s="96" t="n">
        <v>0</v>
      </c>
      <c r="H108" s="96" t="n">
        <v>0</v>
      </c>
      <c r="I108" s="96" t="n">
        <v>0</v>
      </c>
      <c r="J108" s="96" t="n">
        <v>0</v>
      </c>
      <c r="K108" s="96" t="n">
        <v>0</v>
      </c>
      <c r="L108" s="96" t="n">
        <v>0</v>
      </c>
      <c r="M108" s="96" t="n">
        <v>0</v>
      </c>
      <c r="N108" s="96" t="n">
        <v>0</v>
      </c>
      <c r="O108" s="96" t="n">
        <v>0</v>
      </c>
      <c r="P108" s="96" t="n">
        <v>0</v>
      </c>
      <c r="Q108" s="96" t="n">
        <v>0</v>
      </c>
      <c r="R108" s="96" t="n">
        <v>0</v>
      </c>
      <c r="S108" s="96" t="n">
        <v>0</v>
      </c>
      <c r="T108" s="96" t="n">
        <v>0</v>
      </c>
      <c r="U108" s="96" t="n">
        <v>0</v>
      </c>
      <c r="V108" s="96" t="n">
        <v>0</v>
      </c>
      <c r="W108" s="96" t="n">
        <v>0</v>
      </c>
      <c r="X108" s="96" t="n">
        <v>0</v>
      </c>
      <c r="Y108" s="96" t="n">
        <v>0</v>
      </c>
      <c r="Z108" s="96" t="n">
        <v>0</v>
      </c>
      <c r="AA108" s="96" t="n">
        <v>0</v>
      </c>
    </row>
    <row r="109" customFormat="false" ht="11.25" hidden="false" customHeight="true" outlineLevel="0" collapsed="false">
      <c r="A109" s="95" t="s">
        <v>166</v>
      </c>
      <c r="C109" s="97" t="n">
        <v>0</v>
      </c>
      <c r="D109" s="97" t="n">
        <v>0</v>
      </c>
      <c r="E109" s="97" t="n">
        <v>0</v>
      </c>
      <c r="F109" s="97" t="n">
        <v>0</v>
      </c>
      <c r="G109" s="97" t="n">
        <v>0</v>
      </c>
      <c r="H109" s="97" t="n">
        <v>0</v>
      </c>
      <c r="I109" s="97" t="n">
        <v>0</v>
      </c>
      <c r="J109" s="97" t="n">
        <v>0</v>
      </c>
      <c r="K109" s="97" t="n">
        <v>0</v>
      </c>
      <c r="L109" s="97" t="n">
        <v>0</v>
      </c>
      <c r="M109" s="97" t="n">
        <v>0</v>
      </c>
      <c r="N109" s="97" t="n">
        <v>0</v>
      </c>
      <c r="O109" s="97" t="n">
        <v>0</v>
      </c>
      <c r="P109" s="97" t="n">
        <v>0</v>
      </c>
      <c r="Q109" s="97" t="n">
        <v>0</v>
      </c>
      <c r="R109" s="97" t="n">
        <v>0</v>
      </c>
      <c r="S109" s="97" t="n">
        <v>0</v>
      </c>
      <c r="T109" s="97" t="n">
        <v>0</v>
      </c>
      <c r="U109" s="97" t="n">
        <v>0</v>
      </c>
      <c r="V109" s="97" t="n">
        <v>0</v>
      </c>
      <c r="W109" s="97" t="n">
        <v>0</v>
      </c>
      <c r="X109" s="97" t="n">
        <v>0</v>
      </c>
      <c r="Y109" s="97" t="n">
        <v>0</v>
      </c>
      <c r="Z109" s="97" t="n">
        <v>0</v>
      </c>
      <c r="AA109" s="97" t="n">
        <v>0</v>
      </c>
    </row>
    <row r="111" customFormat="false" ht="12" hidden="false" customHeight="true" outlineLevel="0" collapsed="false">
      <c r="A111" s="92" t="s">
        <v>167</v>
      </c>
      <c r="C111" s="93" t="s">
        <v>118</v>
      </c>
      <c r="D111" s="93" t="s">
        <v>119</v>
      </c>
      <c r="E111" s="93" t="s">
        <v>120</v>
      </c>
      <c r="F111" s="93" t="s">
        <v>121</v>
      </c>
      <c r="G111" s="93" t="s">
        <v>122</v>
      </c>
      <c r="H111" s="93" t="s">
        <v>123</v>
      </c>
      <c r="I111" s="93" t="s">
        <v>124</v>
      </c>
      <c r="J111" s="93" t="s">
        <v>125</v>
      </c>
      <c r="K111" s="93" t="s">
        <v>126</v>
      </c>
      <c r="L111" s="93" t="s">
        <v>127</v>
      </c>
      <c r="M111" s="93" t="s">
        <v>128</v>
      </c>
      <c r="N111" s="93" t="s">
        <v>129</v>
      </c>
      <c r="O111" s="93" t="s">
        <v>130</v>
      </c>
      <c r="P111" s="93" t="s">
        <v>131</v>
      </c>
      <c r="Q111" s="93" t="s">
        <v>132</v>
      </c>
      <c r="R111" s="93" t="s">
        <v>133</v>
      </c>
      <c r="S111" s="93" t="s">
        <v>134</v>
      </c>
      <c r="T111" s="93" t="s">
        <v>135</v>
      </c>
      <c r="U111" s="93" t="s">
        <v>136</v>
      </c>
      <c r="V111" s="93" t="s">
        <v>137</v>
      </c>
      <c r="W111" s="93" t="s">
        <v>138</v>
      </c>
      <c r="X111" s="93" t="s">
        <v>139</v>
      </c>
      <c r="Y111" s="93" t="s">
        <v>140</v>
      </c>
      <c r="Z111" s="93" t="s">
        <v>141</v>
      </c>
      <c r="AA111" s="93" t="s">
        <v>32</v>
      </c>
    </row>
    <row r="112" customFormat="false" ht="11.25" hidden="false" customHeight="true" outlineLevel="0" collapsed="false">
      <c r="A112" s="95" t="s">
        <v>167</v>
      </c>
      <c r="C112" s="96" t="n">
        <v>0</v>
      </c>
      <c r="D112" s="96" t="n">
        <v>0</v>
      </c>
      <c r="E112" s="96" t="n">
        <v>0</v>
      </c>
      <c r="F112" s="96" t="n">
        <v>0</v>
      </c>
      <c r="G112" s="96" t="n">
        <v>0</v>
      </c>
      <c r="H112" s="96" t="n">
        <v>0</v>
      </c>
      <c r="I112" s="96" t="n">
        <v>0</v>
      </c>
      <c r="J112" s="96" t="n">
        <v>0</v>
      </c>
      <c r="K112" s="96" t="n">
        <v>0</v>
      </c>
      <c r="L112" s="96" t="n">
        <v>0</v>
      </c>
      <c r="M112" s="96" t="n">
        <v>0</v>
      </c>
      <c r="N112" s="96" t="n">
        <v>0</v>
      </c>
      <c r="O112" s="96" t="n">
        <v>0</v>
      </c>
      <c r="P112" s="96" t="n">
        <v>0</v>
      </c>
      <c r="Q112" s="96" t="n">
        <v>0</v>
      </c>
      <c r="R112" s="96" t="n">
        <v>0</v>
      </c>
      <c r="S112" s="96" t="n">
        <v>0</v>
      </c>
      <c r="T112" s="96" t="n">
        <v>0</v>
      </c>
      <c r="U112" s="96" t="n">
        <v>0</v>
      </c>
      <c r="V112" s="96" t="n">
        <v>0</v>
      </c>
      <c r="W112" s="96" t="n">
        <v>0</v>
      </c>
      <c r="X112" s="96" t="n">
        <v>0</v>
      </c>
      <c r="Y112" s="96" t="n">
        <v>0</v>
      </c>
      <c r="Z112" s="96" t="n">
        <v>0</v>
      </c>
      <c r="AA112" s="96" t="n">
        <v>0</v>
      </c>
    </row>
    <row r="114" customFormat="false" ht="11.25" hidden="false" customHeight="true" outlineLevel="0" collapsed="false">
      <c r="A114" s="101" t="s">
        <v>166</v>
      </c>
      <c r="B114" s="102"/>
      <c r="C114" s="103" t="n">
        <v>0</v>
      </c>
      <c r="D114" s="103" t="n">
        <v>0</v>
      </c>
      <c r="E114" s="103" t="n">
        <v>0</v>
      </c>
      <c r="F114" s="103" t="n">
        <v>0</v>
      </c>
      <c r="G114" s="103" t="n">
        <v>0</v>
      </c>
      <c r="H114" s="103" t="n">
        <v>0</v>
      </c>
      <c r="I114" s="103" t="n">
        <v>0</v>
      </c>
      <c r="J114" s="103" t="n">
        <v>0</v>
      </c>
      <c r="K114" s="103" t="n">
        <v>0</v>
      </c>
      <c r="L114" s="103" t="n">
        <v>0</v>
      </c>
      <c r="M114" s="103" t="n">
        <v>0</v>
      </c>
      <c r="N114" s="103" t="n">
        <v>0</v>
      </c>
      <c r="O114" s="103" t="n">
        <v>0</v>
      </c>
      <c r="P114" s="103" t="n">
        <v>0</v>
      </c>
      <c r="Q114" s="103" t="n">
        <v>0</v>
      </c>
      <c r="R114" s="103" t="n">
        <v>0</v>
      </c>
      <c r="S114" s="103" t="n">
        <v>0</v>
      </c>
      <c r="T114" s="103" t="n">
        <v>0</v>
      </c>
      <c r="U114" s="103" t="n">
        <v>0</v>
      </c>
      <c r="V114" s="103" t="n">
        <v>0</v>
      </c>
      <c r="W114" s="103" t="n">
        <v>0</v>
      </c>
      <c r="X114" s="103" t="n">
        <v>0</v>
      </c>
      <c r="Y114" s="103" t="n">
        <v>0</v>
      </c>
      <c r="Z114" s="103" t="n">
        <v>0</v>
      </c>
      <c r="AA114" s="104" t="n">
        <v>0</v>
      </c>
    </row>
    <row r="116" customFormat="false" ht="12" hidden="false" customHeight="true" outlineLevel="0" collapsed="false">
      <c r="A116" s="94" t="s">
        <v>159</v>
      </c>
    </row>
    <row r="117" customFormat="false" ht="11.25" hidden="false" customHeight="true" outlineLevel="0" collapsed="false">
      <c r="A117" s="95" t="s">
        <v>164</v>
      </c>
      <c r="C117" s="96" t="n">
        <v>0</v>
      </c>
      <c r="D117" s="96" t="n">
        <v>0</v>
      </c>
      <c r="E117" s="96" t="n">
        <v>0</v>
      </c>
      <c r="F117" s="96" t="n">
        <v>0</v>
      </c>
      <c r="G117" s="96" t="n">
        <v>0</v>
      </c>
      <c r="H117" s="96" t="n">
        <v>0</v>
      </c>
      <c r="I117" s="96" t="n">
        <v>0</v>
      </c>
      <c r="J117" s="96" t="n">
        <v>0</v>
      </c>
      <c r="K117" s="96" t="n">
        <v>0</v>
      </c>
      <c r="L117" s="96" t="n">
        <v>0</v>
      </c>
      <c r="M117" s="96" t="n">
        <v>0</v>
      </c>
      <c r="N117" s="96" t="n">
        <v>0</v>
      </c>
      <c r="O117" s="96" t="n">
        <v>0</v>
      </c>
      <c r="P117" s="96" t="n">
        <v>0</v>
      </c>
      <c r="Q117" s="96" t="n">
        <v>0</v>
      </c>
      <c r="R117" s="96" t="n">
        <v>0</v>
      </c>
      <c r="S117" s="96" t="n">
        <v>0</v>
      </c>
      <c r="T117" s="96" t="n">
        <v>0</v>
      </c>
      <c r="U117" s="96" t="n">
        <v>0</v>
      </c>
      <c r="V117" s="96" t="n">
        <v>0</v>
      </c>
      <c r="W117" s="96" t="n">
        <v>0</v>
      </c>
      <c r="X117" s="96" t="n">
        <v>0</v>
      </c>
      <c r="Y117" s="96" t="n">
        <v>0</v>
      </c>
      <c r="Z117" s="96" t="n">
        <v>0</v>
      </c>
      <c r="AA117" s="96" t="n">
        <v>0</v>
      </c>
    </row>
    <row r="118" customFormat="false" ht="11.25" hidden="false" customHeight="true" outlineLevel="0" collapsed="false">
      <c r="A118" s="95" t="s">
        <v>165</v>
      </c>
      <c r="C118" s="96" t="n">
        <v>0</v>
      </c>
      <c r="D118" s="96" t="n">
        <v>0</v>
      </c>
      <c r="E118" s="96" t="n">
        <v>0</v>
      </c>
      <c r="F118" s="96" t="n">
        <v>0</v>
      </c>
      <c r="G118" s="96" t="n">
        <v>0</v>
      </c>
      <c r="H118" s="96" t="n">
        <v>0</v>
      </c>
      <c r="I118" s="96" t="n">
        <v>0</v>
      </c>
      <c r="J118" s="96" t="n">
        <v>0</v>
      </c>
      <c r="K118" s="96" t="n">
        <v>0</v>
      </c>
      <c r="L118" s="96" t="n">
        <v>0</v>
      </c>
      <c r="M118" s="96" t="n">
        <v>0</v>
      </c>
      <c r="N118" s="96" t="n">
        <v>0</v>
      </c>
      <c r="O118" s="96" t="n">
        <v>0</v>
      </c>
      <c r="P118" s="96" t="n">
        <v>0</v>
      </c>
      <c r="Q118" s="96" t="n">
        <v>0</v>
      </c>
      <c r="R118" s="96" t="n">
        <v>0</v>
      </c>
      <c r="S118" s="96" t="n">
        <v>0</v>
      </c>
      <c r="T118" s="96" t="n">
        <v>0</v>
      </c>
      <c r="U118" s="96" t="n">
        <v>0</v>
      </c>
      <c r="V118" s="96" t="n">
        <v>0</v>
      </c>
      <c r="W118" s="96" t="n">
        <v>0</v>
      </c>
      <c r="X118" s="96" t="n">
        <v>0</v>
      </c>
      <c r="Y118" s="96" t="n">
        <v>0</v>
      </c>
      <c r="Z118" s="96" t="n">
        <v>0</v>
      </c>
      <c r="AA118" s="96" t="n">
        <v>0</v>
      </c>
    </row>
    <row r="119" customFormat="false" ht="11.25" hidden="false" customHeight="true" outlineLevel="0" collapsed="false">
      <c r="A119" s="95" t="s">
        <v>167</v>
      </c>
      <c r="C119" s="96" t="n">
        <v>0</v>
      </c>
      <c r="D119" s="96" t="n">
        <v>0</v>
      </c>
      <c r="E119" s="96" t="n">
        <v>0</v>
      </c>
      <c r="F119" s="96" t="n">
        <v>0</v>
      </c>
      <c r="G119" s="96" t="n">
        <v>0</v>
      </c>
      <c r="H119" s="96" t="n">
        <v>0</v>
      </c>
      <c r="I119" s="96" t="n">
        <v>0</v>
      </c>
      <c r="J119" s="96" t="n">
        <v>0</v>
      </c>
      <c r="K119" s="96" t="n">
        <v>0</v>
      </c>
      <c r="L119" s="96" t="n">
        <v>0</v>
      </c>
      <c r="M119" s="96" t="n">
        <v>0</v>
      </c>
      <c r="N119" s="96" t="n">
        <v>0</v>
      </c>
      <c r="O119" s="96" t="n">
        <v>0</v>
      </c>
      <c r="P119" s="96" t="n">
        <v>0</v>
      </c>
      <c r="Q119" s="96" t="n">
        <v>0</v>
      </c>
      <c r="R119" s="96" t="n">
        <v>0</v>
      </c>
      <c r="S119" s="96" t="n">
        <v>0</v>
      </c>
      <c r="T119" s="96" t="n">
        <v>0</v>
      </c>
      <c r="U119" s="96" t="n">
        <v>0</v>
      </c>
      <c r="V119" s="96" t="n">
        <v>0</v>
      </c>
      <c r="W119" s="96" t="n">
        <v>0</v>
      </c>
      <c r="X119" s="96" t="n">
        <v>0</v>
      </c>
      <c r="Y119" s="96" t="n">
        <v>0</v>
      </c>
      <c r="Z119" s="96" t="n">
        <v>0</v>
      </c>
      <c r="AA119" s="96" t="n">
        <v>0</v>
      </c>
    </row>
    <row r="120" customFormat="false" ht="11.25" hidden="false" customHeight="true" outlineLevel="0" collapsed="false">
      <c r="A120" s="95" t="s">
        <v>166</v>
      </c>
      <c r="C120" s="97" t="n">
        <v>0</v>
      </c>
      <c r="D120" s="97" t="n">
        <v>0</v>
      </c>
      <c r="E120" s="97" t="n">
        <v>0</v>
      </c>
      <c r="F120" s="97" t="n">
        <v>0</v>
      </c>
      <c r="G120" s="97" t="n">
        <v>0</v>
      </c>
      <c r="H120" s="97" t="n">
        <v>0</v>
      </c>
      <c r="I120" s="97" t="n">
        <v>0</v>
      </c>
      <c r="J120" s="97" t="n">
        <v>0</v>
      </c>
      <c r="K120" s="97" t="n">
        <v>0</v>
      </c>
      <c r="L120" s="97" t="n">
        <v>0</v>
      </c>
      <c r="M120" s="97" t="n">
        <v>0</v>
      </c>
      <c r="N120" s="97" t="n">
        <v>0</v>
      </c>
      <c r="O120" s="97" t="n">
        <v>0</v>
      </c>
      <c r="P120" s="97" t="n">
        <v>0</v>
      </c>
      <c r="Q120" s="97" t="n">
        <v>0</v>
      </c>
      <c r="R120" s="97" t="n">
        <v>0</v>
      </c>
      <c r="S120" s="97" t="n">
        <v>0</v>
      </c>
      <c r="T120" s="97" t="n">
        <v>0</v>
      </c>
      <c r="U120" s="97" t="n">
        <v>0</v>
      </c>
      <c r="V120" s="97" t="n">
        <v>0</v>
      </c>
      <c r="W120" s="97" t="n">
        <v>0</v>
      </c>
      <c r="X120" s="97" t="n">
        <v>0</v>
      </c>
      <c r="Y120" s="97" t="n">
        <v>0</v>
      </c>
      <c r="Z120" s="97" t="n">
        <v>0</v>
      </c>
      <c r="AA120" s="97" t="n">
        <v>0</v>
      </c>
    </row>
    <row r="122" customFormat="false" ht="12" hidden="false" customHeight="true" outlineLevel="0" collapsed="false">
      <c r="A122" s="94" t="s">
        <v>77</v>
      </c>
    </row>
    <row r="123" customFormat="false" ht="11.25" hidden="false" customHeight="true" outlineLevel="0" collapsed="false">
      <c r="A123" s="95" t="s">
        <v>164</v>
      </c>
      <c r="C123" s="96" t="n">
        <v>0</v>
      </c>
      <c r="D123" s="96" t="n">
        <v>0</v>
      </c>
      <c r="E123" s="96" t="n">
        <v>0</v>
      </c>
      <c r="F123" s="96" t="n">
        <v>0</v>
      </c>
      <c r="G123" s="96" t="n">
        <v>0</v>
      </c>
      <c r="H123" s="96" t="n">
        <v>0</v>
      </c>
      <c r="I123" s="96" t="n">
        <v>0</v>
      </c>
      <c r="J123" s="96" t="n">
        <v>0</v>
      </c>
      <c r="K123" s="96" t="n">
        <v>0</v>
      </c>
      <c r="L123" s="96" t="n">
        <v>0</v>
      </c>
      <c r="M123" s="96" t="n">
        <v>0</v>
      </c>
      <c r="N123" s="96" t="n">
        <v>0</v>
      </c>
      <c r="O123" s="96" t="n">
        <v>0</v>
      </c>
      <c r="P123" s="96" t="n">
        <v>0</v>
      </c>
      <c r="Q123" s="96" t="n">
        <v>0</v>
      </c>
      <c r="R123" s="96" t="n">
        <v>0</v>
      </c>
      <c r="S123" s="96" t="n">
        <v>0</v>
      </c>
      <c r="T123" s="96" t="n">
        <v>0</v>
      </c>
      <c r="U123" s="96" t="n">
        <v>0</v>
      </c>
      <c r="V123" s="96" t="n">
        <v>0</v>
      </c>
      <c r="W123" s="96" t="n">
        <v>0</v>
      </c>
      <c r="X123" s="96" t="n">
        <v>0</v>
      </c>
      <c r="Y123" s="96" t="n">
        <v>0</v>
      </c>
      <c r="Z123" s="96" t="n">
        <v>0</v>
      </c>
      <c r="AA123" s="96" t="n">
        <v>0</v>
      </c>
    </row>
    <row r="124" customFormat="false" ht="11.25" hidden="false" customHeight="true" outlineLevel="0" collapsed="false">
      <c r="A124" s="95" t="s">
        <v>165</v>
      </c>
      <c r="C124" s="96" t="n">
        <v>0</v>
      </c>
      <c r="D124" s="96" t="n">
        <v>0</v>
      </c>
      <c r="E124" s="96" t="n">
        <v>0</v>
      </c>
      <c r="F124" s="96" t="n">
        <v>0</v>
      </c>
      <c r="G124" s="96" t="n">
        <v>0</v>
      </c>
      <c r="H124" s="96" t="n">
        <v>0</v>
      </c>
      <c r="I124" s="96" t="n">
        <v>0</v>
      </c>
      <c r="J124" s="96" t="n">
        <v>0</v>
      </c>
      <c r="K124" s="96" t="n">
        <v>0</v>
      </c>
      <c r="L124" s="96" t="n">
        <v>0</v>
      </c>
      <c r="M124" s="96" t="n">
        <v>0</v>
      </c>
      <c r="N124" s="96" t="n">
        <v>0</v>
      </c>
      <c r="O124" s="96" t="n">
        <v>0</v>
      </c>
      <c r="P124" s="96" t="n">
        <v>0</v>
      </c>
      <c r="Q124" s="96" t="n">
        <v>0</v>
      </c>
      <c r="R124" s="96" t="n">
        <v>0</v>
      </c>
      <c r="S124" s="96" t="n">
        <v>0</v>
      </c>
      <c r="T124" s="96" t="n">
        <v>0</v>
      </c>
      <c r="U124" s="96" t="n">
        <v>0</v>
      </c>
      <c r="V124" s="96" t="n">
        <v>0</v>
      </c>
      <c r="W124" s="96" t="n">
        <v>0</v>
      </c>
      <c r="X124" s="96" t="n">
        <v>0</v>
      </c>
      <c r="Y124" s="96" t="n">
        <v>0</v>
      </c>
      <c r="Z124" s="96" t="n">
        <v>0</v>
      </c>
      <c r="AA124" s="96" t="n">
        <v>0</v>
      </c>
    </row>
    <row r="125" customFormat="false" ht="11.25" hidden="false" customHeight="true" outlineLevel="0" collapsed="false">
      <c r="A125" s="95" t="s">
        <v>167</v>
      </c>
      <c r="C125" s="96" t="n">
        <v>0</v>
      </c>
      <c r="D125" s="96" t="n">
        <v>0</v>
      </c>
      <c r="E125" s="96" t="n">
        <v>0</v>
      </c>
      <c r="F125" s="96" t="n">
        <v>0</v>
      </c>
      <c r="G125" s="96" t="n">
        <v>0</v>
      </c>
      <c r="H125" s="96" t="n">
        <v>0</v>
      </c>
      <c r="I125" s="96" t="n">
        <v>0</v>
      </c>
      <c r="J125" s="96" t="n">
        <v>0</v>
      </c>
      <c r="K125" s="96" t="n">
        <v>0</v>
      </c>
      <c r="L125" s="96" t="n">
        <v>0</v>
      </c>
      <c r="M125" s="96" t="n">
        <v>0</v>
      </c>
      <c r="N125" s="96" t="n">
        <v>0</v>
      </c>
      <c r="O125" s="96" t="n">
        <v>0</v>
      </c>
      <c r="P125" s="96" t="n">
        <v>0</v>
      </c>
      <c r="Q125" s="96" t="n">
        <v>0</v>
      </c>
      <c r="R125" s="96" t="n">
        <v>0</v>
      </c>
      <c r="S125" s="96" t="n">
        <v>0</v>
      </c>
      <c r="T125" s="96" t="n">
        <v>0</v>
      </c>
      <c r="U125" s="96" t="n">
        <v>0</v>
      </c>
      <c r="V125" s="96" t="n">
        <v>0</v>
      </c>
      <c r="W125" s="96" t="n">
        <v>0</v>
      </c>
      <c r="X125" s="96" t="n">
        <v>0</v>
      </c>
      <c r="Y125" s="96" t="n">
        <v>0</v>
      </c>
      <c r="Z125" s="96" t="n">
        <v>0</v>
      </c>
      <c r="AA125" s="96" t="n">
        <v>0</v>
      </c>
    </row>
    <row r="126" customFormat="false" ht="11.25" hidden="false" customHeight="true" outlineLevel="0" collapsed="false">
      <c r="A126" s="95" t="s">
        <v>166</v>
      </c>
      <c r="C126" s="97" t="n">
        <v>0</v>
      </c>
      <c r="D126" s="97" t="n">
        <v>0</v>
      </c>
      <c r="E126" s="97" t="n">
        <v>0</v>
      </c>
      <c r="F126" s="97" t="n">
        <v>0</v>
      </c>
      <c r="G126" s="97" t="n">
        <v>0</v>
      </c>
      <c r="H126" s="97" t="n">
        <v>0</v>
      </c>
      <c r="I126" s="97" t="n">
        <v>0</v>
      </c>
      <c r="J126" s="97" t="n">
        <v>0</v>
      </c>
      <c r="K126" s="97" t="n">
        <v>0</v>
      </c>
      <c r="L126" s="97" t="n">
        <v>0</v>
      </c>
      <c r="M126" s="97" t="n">
        <v>0</v>
      </c>
      <c r="N126" s="97" t="n">
        <v>0</v>
      </c>
      <c r="O126" s="97" t="n">
        <v>0</v>
      </c>
      <c r="P126" s="97" t="n">
        <v>0</v>
      </c>
      <c r="Q126" s="97" t="n">
        <v>0</v>
      </c>
      <c r="R126" s="97" t="n">
        <v>0</v>
      </c>
      <c r="S126" s="97" t="n">
        <v>0</v>
      </c>
      <c r="T126" s="97" t="n">
        <v>0</v>
      </c>
      <c r="U126" s="97" t="n">
        <v>0</v>
      </c>
      <c r="V126" s="97" t="n">
        <v>0</v>
      </c>
      <c r="W126" s="97" t="n">
        <v>0</v>
      </c>
      <c r="X126" s="97" t="n">
        <v>0</v>
      </c>
      <c r="Y126" s="97" t="n">
        <v>0</v>
      </c>
      <c r="Z126" s="97" t="n">
        <v>0</v>
      </c>
      <c r="AA126" s="97" t="n">
        <v>0</v>
      </c>
    </row>
    <row r="128" customFormat="false" ht="12" hidden="false" customHeight="true" outlineLevel="0" collapsed="false">
      <c r="A128" s="94" t="s">
        <v>160</v>
      </c>
    </row>
    <row r="129" customFormat="false" ht="11.25" hidden="false" customHeight="true" outlineLevel="0" collapsed="false">
      <c r="A129" s="95" t="s">
        <v>5</v>
      </c>
      <c r="C129" s="98" t="n">
        <v>2.431</v>
      </c>
      <c r="D129" s="98" t="n">
        <v>2.468</v>
      </c>
      <c r="E129" s="98" t="n">
        <v>2.471</v>
      </c>
      <c r="F129" s="98" t="n">
        <v>2.276</v>
      </c>
      <c r="G129" s="98" t="n">
        <v>2.326</v>
      </c>
      <c r="H129" s="98" t="n">
        <v>2.384</v>
      </c>
      <c r="I129" s="98" t="n">
        <v>2.427</v>
      </c>
      <c r="J129" s="98" t="n">
        <v>2.472</v>
      </c>
      <c r="K129" s="98" t="n">
        <v>2.477</v>
      </c>
      <c r="L129" s="98" t="n">
        <v>2.499</v>
      </c>
      <c r="M129" s="98" t="n">
        <v>3.152</v>
      </c>
      <c r="N129" s="98" t="n">
        <v>3.322</v>
      </c>
      <c r="O129" s="98" t="n">
        <v>3.407</v>
      </c>
      <c r="P129" s="98" t="n">
        <v>3.342</v>
      </c>
      <c r="Q129" s="98" t="n">
        <v>3.257</v>
      </c>
      <c r="R129" s="98" t="n">
        <v>2.867</v>
      </c>
      <c r="S129" s="98" t="n">
        <v>2.868</v>
      </c>
      <c r="T129" s="98" t="n">
        <v>2.903</v>
      </c>
      <c r="U129" s="98" t="n">
        <v>2.945</v>
      </c>
      <c r="V129" s="98" t="n">
        <v>2.987</v>
      </c>
      <c r="W129" s="98" t="n">
        <v>2.982</v>
      </c>
      <c r="X129" s="98" t="n">
        <v>3.012</v>
      </c>
      <c r="Y129" s="98" t="n">
        <v>3.521</v>
      </c>
      <c r="Z129" s="98" t="n">
        <v>3.664</v>
      </c>
      <c r="AA129" s="98"/>
    </row>
    <row r="130" customFormat="false" ht="11.25" hidden="false" customHeight="true" outlineLevel="0" collapsed="false">
      <c r="A130" s="95" t="s">
        <v>159</v>
      </c>
      <c r="C130" s="98" t="n">
        <v>2.376</v>
      </c>
      <c r="D130" s="98" t="n">
        <v>2.41</v>
      </c>
      <c r="E130" s="98" t="n">
        <v>2.418</v>
      </c>
      <c r="F130" s="98" t="n">
        <v>2.233</v>
      </c>
      <c r="G130" s="98" t="n">
        <v>2.285</v>
      </c>
      <c r="H130" s="98" t="n">
        <v>2.345</v>
      </c>
      <c r="I130" s="98" t="n">
        <v>2.388</v>
      </c>
      <c r="J130" s="98" t="n">
        <v>2.431</v>
      </c>
      <c r="K130" s="98" t="n">
        <v>2.436</v>
      </c>
      <c r="L130" s="98" t="n">
        <v>2.458</v>
      </c>
      <c r="M130" s="98" t="n">
        <v>3.098</v>
      </c>
      <c r="N130" s="98" t="n">
        <v>3.268</v>
      </c>
      <c r="O130" s="98" t="n">
        <v>3.353</v>
      </c>
      <c r="P130" s="98" t="n">
        <v>3.288</v>
      </c>
      <c r="Q130" s="98" t="n">
        <v>3.203</v>
      </c>
      <c r="R130" s="98" t="n">
        <v>2.821</v>
      </c>
      <c r="S130" s="98" t="n">
        <v>2.822</v>
      </c>
      <c r="T130" s="98" t="n">
        <v>2.857</v>
      </c>
      <c r="U130" s="98" t="n">
        <v>2.899</v>
      </c>
      <c r="V130" s="98" t="n">
        <v>2.941</v>
      </c>
      <c r="W130" s="98" t="n">
        <v>2.936</v>
      </c>
      <c r="X130" s="98" t="n">
        <v>2.971</v>
      </c>
      <c r="Y130" s="98" t="n">
        <v>3.483</v>
      </c>
      <c r="Z130" s="98" t="n">
        <v>3.628</v>
      </c>
      <c r="AA130" s="98"/>
    </row>
    <row r="131" customFormat="false" ht="11.25" hidden="false" customHeight="true" outlineLevel="0" collapsed="false">
      <c r="A131" s="95" t="s">
        <v>77</v>
      </c>
      <c r="C131" s="99" t="n">
        <v>0.0550000000000002</v>
      </c>
      <c r="D131" s="99" t="n">
        <v>0.0579999999999998</v>
      </c>
      <c r="E131" s="99" t="n">
        <v>0.0529999999999999</v>
      </c>
      <c r="F131" s="99" t="n">
        <v>0.0429999999999997</v>
      </c>
      <c r="G131" s="99" t="n">
        <v>0.0409999999999999</v>
      </c>
      <c r="H131" s="99" t="n">
        <v>0.0389999999999997</v>
      </c>
      <c r="I131" s="99" t="n">
        <v>0.0390000000000001</v>
      </c>
      <c r="J131" s="99" t="n">
        <v>0.0409999999999999</v>
      </c>
      <c r="K131" s="99" t="n">
        <v>0.0409999999999999</v>
      </c>
      <c r="L131" s="99" t="n">
        <v>0.0409999999999999</v>
      </c>
      <c r="M131" s="99" t="n">
        <v>0.0540000000000003</v>
      </c>
      <c r="N131" s="99" t="n">
        <v>0.0540000000000003</v>
      </c>
      <c r="O131" s="99" t="n">
        <v>0.0539999999999998</v>
      </c>
      <c r="P131" s="99" t="n">
        <v>0.0540000000000003</v>
      </c>
      <c r="Q131" s="99" t="n">
        <v>0.0540000000000003</v>
      </c>
      <c r="R131" s="99" t="n">
        <v>0.0459999999999998</v>
      </c>
      <c r="S131" s="99" t="n">
        <v>0.0459999999999998</v>
      </c>
      <c r="T131" s="99" t="n">
        <v>0.0459999999999998</v>
      </c>
      <c r="U131" s="99" t="n">
        <v>0.0459999999999998</v>
      </c>
      <c r="V131" s="99" t="n">
        <v>0.0460000000000003</v>
      </c>
      <c r="W131" s="99" t="n">
        <v>0.0460000000000003</v>
      </c>
      <c r="X131" s="99" t="n">
        <v>0.0409999999999999</v>
      </c>
      <c r="Y131" s="99" t="n">
        <v>0.0379999999999998</v>
      </c>
      <c r="Z131" s="99" t="n">
        <v>0.036</v>
      </c>
      <c r="AA131" s="98"/>
    </row>
    <row r="133" customFormat="false" ht="12" hidden="false" customHeight="true" outlineLevel="0" collapsed="false">
      <c r="A133" s="94" t="s">
        <v>105</v>
      </c>
    </row>
    <row r="134" customFormat="false" ht="11.25" hidden="false" customHeight="true" outlineLevel="0" collapsed="false">
      <c r="A134" s="95" t="s">
        <v>106</v>
      </c>
      <c r="C134" s="98" t="n">
        <v>4.2578</v>
      </c>
      <c r="D134" s="98" t="n">
        <v>4.2578</v>
      </c>
      <c r="E134" s="98" t="n">
        <v>4.2578</v>
      </c>
      <c r="F134" s="98" t="n">
        <v>3.2256</v>
      </c>
      <c r="G134" s="98" t="n">
        <v>3.2256</v>
      </c>
      <c r="H134" s="98" t="n">
        <v>3.2256</v>
      </c>
      <c r="I134" s="98" t="n">
        <v>3.2256</v>
      </c>
      <c r="J134" s="98" t="n">
        <v>3.2256</v>
      </c>
      <c r="K134" s="98" t="n">
        <v>3.2256</v>
      </c>
      <c r="L134" s="98" t="n">
        <v>3.2256</v>
      </c>
      <c r="M134" s="98" t="n">
        <v>0</v>
      </c>
      <c r="N134" s="98" t="n">
        <v>0</v>
      </c>
      <c r="O134" s="98" t="n">
        <v>0</v>
      </c>
      <c r="P134" s="98" t="n">
        <v>0</v>
      </c>
      <c r="Q134" s="98" t="n">
        <v>0</v>
      </c>
      <c r="R134" s="98" t="n">
        <v>0</v>
      </c>
      <c r="S134" s="98" t="n">
        <v>0</v>
      </c>
      <c r="T134" s="98" t="n">
        <v>0</v>
      </c>
      <c r="U134" s="98" t="n">
        <v>0</v>
      </c>
      <c r="V134" s="98" t="n">
        <v>0</v>
      </c>
      <c r="W134" s="98" t="n">
        <v>0</v>
      </c>
      <c r="X134" s="98" t="n">
        <v>0</v>
      </c>
      <c r="Y134" s="98" t="n">
        <v>0</v>
      </c>
      <c r="Z134" s="98" t="n">
        <v>0</v>
      </c>
      <c r="AA134" s="98"/>
    </row>
    <row r="135" customFormat="false" ht="11.25" hidden="false" customHeight="true" outlineLevel="0" collapsed="false">
      <c r="A135" s="95" t="s">
        <v>107</v>
      </c>
      <c r="C135" s="98" t="n">
        <v>4.3778</v>
      </c>
      <c r="D135" s="98" t="n">
        <v>4.3778</v>
      </c>
      <c r="E135" s="98" t="n">
        <v>4.3778</v>
      </c>
      <c r="F135" s="98" t="n">
        <v>3.2469</v>
      </c>
      <c r="G135" s="98" t="n">
        <v>3.2469</v>
      </c>
      <c r="H135" s="98" t="n">
        <v>3.2469</v>
      </c>
      <c r="I135" s="98" t="n">
        <v>3.2469</v>
      </c>
      <c r="J135" s="98" t="n">
        <v>3.2469</v>
      </c>
      <c r="K135" s="98" t="n">
        <v>3.2469</v>
      </c>
      <c r="L135" s="98" t="n">
        <v>3.2469</v>
      </c>
      <c r="M135" s="98" t="n">
        <v>0</v>
      </c>
      <c r="N135" s="98" t="n">
        <v>0</v>
      </c>
      <c r="O135" s="98" t="n">
        <v>0</v>
      </c>
      <c r="P135" s="98" t="n">
        <v>0</v>
      </c>
      <c r="Q135" s="98" t="n">
        <v>0</v>
      </c>
      <c r="R135" s="98" t="n">
        <v>0</v>
      </c>
      <c r="S135" s="98" t="n">
        <v>0</v>
      </c>
      <c r="T135" s="98" t="n">
        <v>0</v>
      </c>
      <c r="U135" s="98" t="n">
        <v>0</v>
      </c>
      <c r="V135" s="98" t="n">
        <v>0</v>
      </c>
      <c r="W135" s="98" t="n">
        <v>0</v>
      </c>
      <c r="X135" s="98" t="n">
        <v>0</v>
      </c>
      <c r="Y135" s="98" t="n">
        <v>0</v>
      </c>
      <c r="Z135" s="98" t="n">
        <v>0</v>
      </c>
      <c r="AA135" s="98"/>
    </row>
    <row r="137" customFormat="false" ht="12" hidden="false" customHeight="true" outlineLevel="0" collapsed="false">
      <c r="A137" s="94" t="s">
        <v>161</v>
      </c>
    </row>
    <row r="138" customFormat="false" ht="11.25" hidden="false" customHeight="true" outlineLevel="0" collapsed="false">
      <c r="A138" s="95" t="s">
        <v>162</v>
      </c>
      <c r="C138" s="96" t="n">
        <v>167055</v>
      </c>
      <c r="D138" s="96" t="n">
        <v>150456</v>
      </c>
      <c r="E138" s="100" t="n">
        <v>166175</v>
      </c>
      <c r="F138" s="100" t="n">
        <v>25265</v>
      </c>
      <c r="G138" s="100" t="n">
        <v>26100</v>
      </c>
      <c r="H138" s="100" t="n">
        <v>25200</v>
      </c>
      <c r="I138" s="100" t="n">
        <v>25982</v>
      </c>
      <c r="J138" s="96" t="n">
        <v>25922</v>
      </c>
      <c r="K138" s="96" t="n">
        <v>25027</v>
      </c>
      <c r="L138" s="96" t="n">
        <v>25800</v>
      </c>
      <c r="M138" s="96" t="n">
        <v>0</v>
      </c>
      <c r="N138" s="96" t="n">
        <v>0</v>
      </c>
      <c r="O138" s="96" t="n">
        <v>0</v>
      </c>
      <c r="P138" s="96" t="n">
        <v>0</v>
      </c>
      <c r="Q138" s="96" t="n">
        <v>0</v>
      </c>
      <c r="R138" s="96" t="n">
        <v>0</v>
      </c>
      <c r="S138" s="96" t="n">
        <v>0</v>
      </c>
      <c r="T138" s="96" t="n">
        <v>0</v>
      </c>
      <c r="U138" s="96" t="n">
        <v>0</v>
      </c>
      <c r="V138" s="96" t="n">
        <v>0</v>
      </c>
      <c r="W138" s="96" t="n">
        <v>0</v>
      </c>
      <c r="X138" s="96" t="n">
        <v>0</v>
      </c>
      <c r="Y138" s="96" t="n">
        <v>0</v>
      </c>
      <c r="Z138" s="96" t="n">
        <v>0</v>
      </c>
      <c r="AA138" s="96" t="n">
        <v>662982</v>
      </c>
    </row>
    <row r="139" customFormat="false" ht="11.25" hidden="false" customHeight="true" outlineLevel="0" collapsed="false">
      <c r="A139" s="95" t="s">
        <v>168</v>
      </c>
      <c r="C139" s="96" t="n">
        <v>0</v>
      </c>
      <c r="D139" s="96" t="n">
        <v>0</v>
      </c>
      <c r="E139" s="96" t="n">
        <v>0</v>
      </c>
      <c r="F139" s="96" t="n">
        <v>0</v>
      </c>
      <c r="G139" s="96" t="n">
        <v>0</v>
      </c>
      <c r="H139" s="96" t="n">
        <v>0</v>
      </c>
      <c r="I139" s="96" t="n">
        <v>0</v>
      </c>
      <c r="J139" s="96" t="n">
        <v>0</v>
      </c>
      <c r="K139" s="96" t="n">
        <v>0</v>
      </c>
      <c r="L139" s="96" t="n">
        <v>0</v>
      </c>
      <c r="M139" s="96" t="n">
        <v>0</v>
      </c>
      <c r="N139" s="96" t="n">
        <v>0</v>
      </c>
      <c r="O139" s="96" t="n">
        <v>0</v>
      </c>
      <c r="P139" s="96" t="n">
        <v>0</v>
      </c>
      <c r="Q139" s="96" t="n">
        <v>0</v>
      </c>
      <c r="R139" s="96" t="n">
        <v>0</v>
      </c>
      <c r="S139" s="96" t="n">
        <v>0</v>
      </c>
      <c r="T139" s="96" t="n">
        <v>0</v>
      </c>
      <c r="U139" s="96" t="n">
        <v>0</v>
      </c>
      <c r="V139" s="96" t="n">
        <v>0</v>
      </c>
      <c r="W139" s="96" t="n">
        <v>0</v>
      </c>
      <c r="X139" s="96" t="n">
        <v>0</v>
      </c>
      <c r="Y139" s="96" t="n">
        <v>0</v>
      </c>
      <c r="Z139" s="96" t="n">
        <v>0</v>
      </c>
      <c r="AA139" s="96" t="n">
        <v>0</v>
      </c>
    </row>
    <row r="140" customFormat="false" ht="11.25" hidden="false" customHeight="true" outlineLevel="0" collapsed="false">
      <c r="A140" s="101" t="s">
        <v>75</v>
      </c>
      <c r="B140" s="102"/>
      <c r="C140" s="103" t="n">
        <v>167055</v>
      </c>
      <c r="D140" s="103" t="n">
        <v>150456</v>
      </c>
      <c r="E140" s="103" t="n">
        <v>166175</v>
      </c>
      <c r="F140" s="103" t="n">
        <v>25265</v>
      </c>
      <c r="G140" s="103" t="n">
        <v>26100</v>
      </c>
      <c r="H140" s="103" t="n">
        <v>25200</v>
      </c>
      <c r="I140" s="103" t="n">
        <v>25982</v>
      </c>
      <c r="J140" s="103" t="n">
        <v>25922</v>
      </c>
      <c r="K140" s="103" t="n">
        <v>25027</v>
      </c>
      <c r="L140" s="103" t="n">
        <v>25800</v>
      </c>
      <c r="M140" s="103" t="n">
        <v>0</v>
      </c>
      <c r="N140" s="103" t="n">
        <v>0</v>
      </c>
      <c r="O140" s="103" t="n">
        <v>0</v>
      </c>
      <c r="P140" s="103" t="n">
        <v>0</v>
      </c>
      <c r="Q140" s="103" t="n">
        <v>0</v>
      </c>
      <c r="R140" s="103" t="n">
        <v>0</v>
      </c>
      <c r="S140" s="103" t="n">
        <v>0</v>
      </c>
      <c r="T140" s="103" t="n">
        <v>0</v>
      </c>
      <c r="U140" s="103" t="n">
        <v>0</v>
      </c>
      <c r="V140" s="103" t="n">
        <v>0</v>
      </c>
      <c r="W140" s="103" t="n">
        <v>0</v>
      </c>
      <c r="X140" s="103" t="n">
        <v>0</v>
      </c>
      <c r="Y140" s="103" t="n">
        <v>0</v>
      </c>
      <c r="Z140" s="103" t="n">
        <v>0</v>
      </c>
      <c r="AA140" s="104" t="n">
        <v>662982</v>
      </c>
    </row>
    <row r="141" customFormat="false" ht="11.25" hidden="false" customHeight="true" outlineLevel="0" collapsed="false">
      <c r="A141" s="95" t="s">
        <v>76</v>
      </c>
      <c r="C141" s="96" t="n">
        <v>167040</v>
      </c>
      <c r="D141" s="96" t="n">
        <v>150442</v>
      </c>
      <c r="E141" s="96" t="n">
        <v>166160</v>
      </c>
      <c r="F141" s="96" t="n">
        <v>25262</v>
      </c>
      <c r="G141" s="96" t="n">
        <v>26098</v>
      </c>
      <c r="H141" s="96" t="n">
        <v>25198</v>
      </c>
      <c r="I141" s="96" t="n">
        <v>25980</v>
      </c>
      <c r="J141" s="96" t="n">
        <v>25920</v>
      </c>
      <c r="K141" s="96" t="n">
        <v>25025</v>
      </c>
      <c r="L141" s="96" t="n">
        <v>25798</v>
      </c>
      <c r="M141" s="96" t="n">
        <v>0</v>
      </c>
      <c r="N141" s="96" t="n">
        <v>0</v>
      </c>
      <c r="O141" s="96" t="n">
        <v>0</v>
      </c>
      <c r="P141" s="96" t="n">
        <v>0</v>
      </c>
      <c r="Q141" s="96" t="n">
        <v>0</v>
      </c>
      <c r="R141" s="96" t="n">
        <v>0</v>
      </c>
      <c r="S141" s="96" t="n">
        <v>0</v>
      </c>
      <c r="T141" s="96" t="n">
        <v>0</v>
      </c>
      <c r="U141" s="96" t="n">
        <v>0</v>
      </c>
      <c r="V141" s="96" t="n">
        <v>0</v>
      </c>
      <c r="W141" s="96" t="n">
        <v>0</v>
      </c>
      <c r="X141" s="96" t="n">
        <v>0</v>
      </c>
      <c r="Y141" s="96" t="n">
        <v>0</v>
      </c>
      <c r="Z141" s="96" t="n">
        <v>0</v>
      </c>
      <c r="AA141" s="96" t="n">
        <v>662923</v>
      </c>
    </row>
    <row r="142" customFormat="false" ht="11.25" hidden="false" customHeight="true" outlineLevel="0" collapsed="false">
      <c r="A142" s="95" t="s">
        <v>77</v>
      </c>
      <c r="C142" s="97" t="n">
        <v>15</v>
      </c>
      <c r="D142" s="97" t="n">
        <v>14</v>
      </c>
      <c r="E142" s="97" t="n">
        <v>15</v>
      </c>
      <c r="F142" s="97" t="n">
        <v>3</v>
      </c>
      <c r="G142" s="97" t="n">
        <v>2</v>
      </c>
      <c r="H142" s="97" t="n">
        <v>2</v>
      </c>
      <c r="I142" s="97" t="n">
        <v>2</v>
      </c>
      <c r="J142" s="97" t="n">
        <v>2</v>
      </c>
      <c r="K142" s="97" t="n">
        <v>2</v>
      </c>
      <c r="L142" s="97" t="n">
        <v>2</v>
      </c>
      <c r="M142" s="97" t="n">
        <v>0</v>
      </c>
      <c r="N142" s="97" t="n">
        <v>0</v>
      </c>
      <c r="O142" s="97" t="n">
        <v>0</v>
      </c>
      <c r="P142" s="97" t="n">
        <v>0</v>
      </c>
      <c r="Q142" s="97" t="n">
        <v>0</v>
      </c>
      <c r="R142" s="97" t="n">
        <v>0</v>
      </c>
      <c r="S142" s="97" t="n">
        <v>0</v>
      </c>
      <c r="T142" s="97" t="n">
        <v>0</v>
      </c>
      <c r="U142" s="97" t="n">
        <v>0</v>
      </c>
      <c r="V142" s="97" t="n">
        <v>0</v>
      </c>
      <c r="W142" s="97" t="n">
        <v>0</v>
      </c>
      <c r="X142" s="97" t="n">
        <v>0</v>
      </c>
      <c r="Y142" s="97" t="n">
        <v>0</v>
      </c>
      <c r="Z142" s="97" t="n">
        <v>0</v>
      </c>
      <c r="AA142" s="97" t="n">
        <v>59</v>
      </c>
    </row>
  </sheetData>
  <printOptions headings="false" gridLines="tru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atEnd" horizontalDpi="300" verticalDpi="300" copies="1"/>
  <headerFooter differentFirst="false" differentOddEven="false">
    <oddHeader/>
    <oddFooter/>
  </headerFooter>
  <rowBreaks count="3" manualBreakCount="3">
    <brk id="22" man="true" max="16383" min="0"/>
    <brk id="31" man="true" max="16383" min="0"/>
    <brk id="71" man="true" max="16383" min="0"/>
  </rowBreaks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A142"/>
  <sheetViews>
    <sheetView showFormulas="false" showGridLines="false" showRowColHeaders="true" showZeros="true" rightToLeft="false" tabSelected="false" showOutlineSymbols="true" defaultGridColor="false" view="normal" topLeftCell="A1" colorId="22" zoomScale="100" zoomScaleNormal="100" zoomScalePageLayoutView="100" workbookViewId="0">
      <selection pane="topLeft" activeCell="A3" activeCellId="0" sqref="A3"/>
    </sheetView>
  </sheetViews>
  <sheetFormatPr defaultColWidth="11.9921875" defaultRowHeight="13.5" customHeight="true" zeroHeight="false" outlineLevelRow="0" outlineLevelCol="0"/>
  <cols>
    <col collapsed="false" customWidth="true" hidden="false" outlineLevel="0" max="1" min="1" style="88" width="29.99"/>
    <col collapsed="false" customWidth="true" hidden="false" outlineLevel="0" max="2" min="2" style="88" width="3.99"/>
    <col collapsed="false" customWidth="true" hidden="false" outlineLevel="0" max="26" min="3" style="88" width="13.32"/>
    <col collapsed="false" customWidth="true" hidden="false" outlineLevel="0" max="27" min="27" style="88" width="15.99"/>
    <col collapsed="false" customWidth="false" hidden="false" outlineLevel="0" max="257" min="28" style="89" width="11.99"/>
  </cols>
  <sheetData>
    <row r="1" customFormat="false" ht="12" hidden="false" customHeight="true" outlineLevel="0" collapsed="false">
      <c r="A1" s="90" t="s">
        <v>171</v>
      </c>
    </row>
    <row r="2" customFormat="false" ht="12" hidden="false" customHeight="true" outlineLevel="0" collapsed="false">
      <c r="A2" s="90" t="s">
        <v>115</v>
      </c>
    </row>
    <row r="3" customFormat="false" ht="12" hidden="false" customHeight="true" outlineLevel="0" collapsed="false">
      <c r="A3" s="90" t="s">
        <v>116</v>
      </c>
    </row>
    <row r="4" customFormat="false" ht="12" hidden="false" customHeight="true" outlineLevel="0" collapsed="false">
      <c r="A4" s="90" t="s">
        <v>158</v>
      </c>
    </row>
    <row r="6" customFormat="false" ht="12" hidden="false" customHeight="true" outlineLevel="0" collapsed="false">
      <c r="A6" s="91" t="s">
        <v>112</v>
      </c>
    </row>
    <row r="8" customFormat="false" ht="12" hidden="false" customHeight="true" outlineLevel="0" collapsed="false">
      <c r="A8" s="92" t="s">
        <v>36</v>
      </c>
      <c r="C8" s="93" t="s">
        <v>118</v>
      </c>
      <c r="D8" s="93" t="s">
        <v>119</v>
      </c>
      <c r="E8" s="93" t="s">
        <v>120</v>
      </c>
      <c r="F8" s="93" t="s">
        <v>121</v>
      </c>
      <c r="G8" s="93" t="s">
        <v>122</v>
      </c>
      <c r="H8" s="93" t="s">
        <v>123</v>
      </c>
      <c r="I8" s="93" t="s">
        <v>124</v>
      </c>
      <c r="J8" s="93" t="s">
        <v>125</v>
      </c>
      <c r="K8" s="93" t="s">
        <v>126</v>
      </c>
      <c r="L8" s="93" t="s">
        <v>127</v>
      </c>
      <c r="M8" s="93" t="s">
        <v>128</v>
      </c>
      <c r="N8" s="93" t="s">
        <v>129</v>
      </c>
      <c r="O8" s="93" t="s">
        <v>130</v>
      </c>
      <c r="P8" s="93" t="s">
        <v>131</v>
      </c>
      <c r="Q8" s="93" t="s">
        <v>132</v>
      </c>
      <c r="R8" s="93" t="s">
        <v>133</v>
      </c>
      <c r="S8" s="93" t="s">
        <v>134</v>
      </c>
      <c r="T8" s="93" t="s">
        <v>135</v>
      </c>
      <c r="U8" s="93" t="s">
        <v>136</v>
      </c>
      <c r="V8" s="93" t="s">
        <v>137</v>
      </c>
      <c r="W8" s="93" t="s">
        <v>138</v>
      </c>
      <c r="X8" s="93" t="s">
        <v>139</v>
      </c>
      <c r="Y8" s="93" t="s">
        <v>140</v>
      </c>
      <c r="Z8" s="93" t="s">
        <v>141</v>
      </c>
      <c r="AA8" s="93" t="s">
        <v>32</v>
      </c>
    </row>
    <row r="9" customFormat="false" ht="12" hidden="false" customHeight="true" outlineLevel="0" collapsed="false">
      <c r="A9" s="94" t="s">
        <v>71</v>
      </c>
    </row>
    <row r="10" customFormat="false" ht="11.25" hidden="false" customHeight="true" outlineLevel="0" collapsed="false">
      <c r="A10" s="95" t="s">
        <v>5</v>
      </c>
      <c r="C10" s="96" t="n">
        <v>0</v>
      </c>
      <c r="D10" s="96" t="n">
        <v>0</v>
      </c>
      <c r="E10" s="96" t="n">
        <v>0</v>
      </c>
      <c r="F10" s="96" t="n">
        <v>0</v>
      </c>
      <c r="G10" s="96" t="n">
        <v>0</v>
      </c>
      <c r="H10" s="96" t="n">
        <v>0</v>
      </c>
      <c r="I10" s="96" t="n">
        <v>0</v>
      </c>
      <c r="J10" s="96" t="n">
        <v>0</v>
      </c>
      <c r="K10" s="96" t="n">
        <v>0</v>
      </c>
      <c r="L10" s="96" t="n">
        <v>0</v>
      </c>
      <c r="M10" s="96" t="n">
        <v>0</v>
      </c>
      <c r="N10" s="96" t="n">
        <v>0</v>
      </c>
      <c r="O10" s="96" t="n">
        <v>0</v>
      </c>
      <c r="P10" s="96" t="n">
        <v>0</v>
      </c>
      <c r="Q10" s="96" t="n">
        <v>0</v>
      </c>
      <c r="R10" s="96" t="n">
        <v>0</v>
      </c>
      <c r="S10" s="96" t="n">
        <v>0</v>
      </c>
      <c r="T10" s="96" t="n">
        <v>0</v>
      </c>
      <c r="U10" s="96" t="n">
        <v>0</v>
      </c>
      <c r="V10" s="96" t="n">
        <v>0</v>
      </c>
      <c r="W10" s="96" t="n">
        <v>0</v>
      </c>
      <c r="X10" s="96" t="n">
        <v>0</v>
      </c>
      <c r="Y10" s="96" t="n">
        <v>0</v>
      </c>
      <c r="Z10" s="96" t="n">
        <v>0</v>
      </c>
      <c r="AA10" s="96" t="n">
        <v>0</v>
      </c>
    </row>
    <row r="11" customFormat="false" ht="11.25" hidden="false" customHeight="true" outlineLevel="0" collapsed="false">
      <c r="A11" s="95" t="s">
        <v>159</v>
      </c>
      <c r="C11" s="96" t="n">
        <v>0</v>
      </c>
      <c r="D11" s="96" t="n">
        <v>0</v>
      </c>
      <c r="E11" s="96" t="n">
        <v>0</v>
      </c>
      <c r="F11" s="96" t="n">
        <v>0</v>
      </c>
      <c r="G11" s="96" t="n">
        <v>0</v>
      </c>
      <c r="H11" s="96" t="n">
        <v>0</v>
      </c>
      <c r="I11" s="96" t="n">
        <v>0</v>
      </c>
      <c r="J11" s="96" t="n">
        <v>0</v>
      </c>
      <c r="K11" s="96" t="n">
        <v>0</v>
      </c>
      <c r="L11" s="96" t="n">
        <v>0</v>
      </c>
      <c r="M11" s="96" t="n">
        <v>0</v>
      </c>
      <c r="N11" s="96" t="n">
        <v>0</v>
      </c>
      <c r="O11" s="96" t="n">
        <v>0</v>
      </c>
      <c r="P11" s="96" t="n">
        <v>0</v>
      </c>
      <c r="Q11" s="96" t="n">
        <v>0</v>
      </c>
      <c r="R11" s="96" t="n">
        <v>0</v>
      </c>
      <c r="S11" s="96" t="n">
        <v>0</v>
      </c>
      <c r="T11" s="96" t="n">
        <v>0</v>
      </c>
      <c r="U11" s="96" t="n">
        <v>0</v>
      </c>
      <c r="V11" s="96" t="n">
        <v>0</v>
      </c>
      <c r="W11" s="96" t="n">
        <v>0</v>
      </c>
      <c r="X11" s="96" t="n">
        <v>0</v>
      </c>
      <c r="Y11" s="96" t="n">
        <v>0</v>
      </c>
      <c r="Z11" s="96" t="n">
        <v>0</v>
      </c>
      <c r="AA11" s="96" t="n">
        <v>0</v>
      </c>
    </row>
    <row r="12" customFormat="false" ht="11.25" hidden="false" customHeight="true" outlineLevel="0" collapsed="false">
      <c r="A12" s="95" t="s">
        <v>77</v>
      </c>
      <c r="C12" s="97" t="n">
        <v>0</v>
      </c>
      <c r="D12" s="97" t="n">
        <v>0</v>
      </c>
      <c r="E12" s="97" t="n">
        <v>0</v>
      </c>
      <c r="F12" s="97" t="n">
        <v>0</v>
      </c>
      <c r="G12" s="97" t="n">
        <v>0</v>
      </c>
      <c r="H12" s="97" t="n">
        <v>0</v>
      </c>
      <c r="I12" s="97" t="n">
        <v>0</v>
      </c>
      <c r="J12" s="97" t="n">
        <v>0</v>
      </c>
      <c r="K12" s="97" t="n">
        <v>0</v>
      </c>
      <c r="L12" s="97" t="n">
        <v>0</v>
      </c>
      <c r="M12" s="97" t="n">
        <v>0</v>
      </c>
      <c r="N12" s="97" t="n">
        <v>0</v>
      </c>
      <c r="O12" s="97" t="n">
        <v>0</v>
      </c>
      <c r="P12" s="97" t="n">
        <v>0</v>
      </c>
      <c r="Q12" s="97" t="n">
        <v>0</v>
      </c>
      <c r="R12" s="97" t="n">
        <v>0</v>
      </c>
      <c r="S12" s="97" t="n">
        <v>0</v>
      </c>
      <c r="T12" s="97" t="n">
        <v>0</v>
      </c>
      <c r="U12" s="97" t="n">
        <v>0</v>
      </c>
      <c r="V12" s="97" t="n">
        <v>0</v>
      </c>
      <c r="W12" s="97" t="n">
        <v>0</v>
      </c>
      <c r="X12" s="97" t="n">
        <v>0</v>
      </c>
      <c r="Y12" s="97" t="n">
        <v>0</v>
      </c>
      <c r="Z12" s="97" t="n">
        <v>0</v>
      </c>
      <c r="AA12" s="97" t="n">
        <v>0</v>
      </c>
    </row>
    <row r="14" customFormat="false" ht="12" hidden="false" customHeight="true" outlineLevel="0" collapsed="false">
      <c r="A14" s="94" t="s">
        <v>160</v>
      </c>
    </row>
    <row r="15" customFormat="false" ht="11.25" hidden="false" customHeight="true" outlineLevel="0" collapsed="false">
      <c r="A15" s="95" t="s">
        <v>5</v>
      </c>
      <c r="C15" s="98" t="n">
        <v>2.69</v>
      </c>
      <c r="D15" s="98" t="n">
        <v>2.71</v>
      </c>
      <c r="E15" s="98" t="n">
        <v>2.71</v>
      </c>
      <c r="F15" s="98" t="n">
        <v>2.69</v>
      </c>
      <c r="G15" s="98" t="n">
        <v>2.74</v>
      </c>
      <c r="H15" s="98" t="n">
        <v>2.8</v>
      </c>
      <c r="I15" s="98" t="n">
        <v>2.84</v>
      </c>
      <c r="J15" s="98" t="n">
        <v>2.89</v>
      </c>
      <c r="K15" s="98" t="n">
        <v>2.89</v>
      </c>
      <c r="L15" s="98" t="n">
        <v>2.91</v>
      </c>
      <c r="M15" s="98" t="n">
        <v>3.1</v>
      </c>
      <c r="N15" s="98" t="n">
        <v>3.27</v>
      </c>
      <c r="O15" s="98" t="n">
        <v>3.35</v>
      </c>
      <c r="P15" s="98" t="n">
        <v>3.29</v>
      </c>
      <c r="Q15" s="98" t="n">
        <v>3.2</v>
      </c>
      <c r="R15" s="98" t="n">
        <v>3.05</v>
      </c>
      <c r="S15" s="98" t="n">
        <v>3.05</v>
      </c>
      <c r="T15" s="98" t="n">
        <v>3.09</v>
      </c>
      <c r="U15" s="98" t="n">
        <v>3.13</v>
      </c>
      <c r="V15" s="98" t="n">
        <v>3.17</v>
      </c>
      <c r="W15" s="98" t="n">
        <v>3.16</v>
      </c>
      <c r="X15" s="98" t="n">
        <v>3.19</v>
      </c>
      <c r="Y15" s="98" t="n">
        <v>3.34</v>
      </c>
      <c r="Z15" s="98" t="n">
        <v>3.48</v>
      </c>
      <c r="AA15" s="98"/>
    </row>
    <row r="16" customFormat="false" ht="11.25" hidden="false" customHeight="true" outlineLevel="0" collapsed="false">
      <c r="A16" s="95" t="s">
        <v>159</v>
      </c>
      <c r="C16" s="98" t="n">
        <v>2.62</v>
      </c>
      <c r="D16" s="98" t="n">
        <v>2.65</v>
      </c>
      <c r="E16" s="98" t="n">
        <v>2.66</v>
      </c>
      <c r="F16" s="98" t="n">
        <v>2.64</v>
      </c>
      <c r="G16" s="98" t="n">
        <v>2.7</v>
      </c>
      <c r="H16" s="98" t="n">
        <v>2.76</v>
      </c>
      <c r="I16" s="98" t="n">
        <v>2.8</v>
      </c>
      <c r="J16" s="98" t="n">
        <v>2.84</v>
      </c>
      <c r="K16" s="98" t="n">
        <v>2.85</v>
      </c>
      <c r="L16" s="98" t="n">
        <v>2.87</v>
      </c>
      <c r="M16" s="98" t="n">
        <v>3.05</v>
      </c>
      <c r="N16" s="98" t="n">
        <v>3.22</v>
      </c>
      <c r="O16" s="98" t="n">
        <v>3.31</v>
      </c>
      <c r="P16" s="98" t="n">
        <v>3.24</v>
      </c>
      <c r="Q16" s="98" t="n">
        <v>3.16</v>
      </c>
      <c r="R16" s="98" t="n">
        <v>3</v>
      </c>
      <c r="S16" s="98" t="n">
        <v>3</v>
      </c>
      <c r="T16" s="98" t="n">
        <v>3.04</v>
      </c>
      <c r="U16" s="98" t="n">
        <v>3.08</v>
      </c>
      <c r="V16" s="98" t="n">
        <v>3.12</v>
      </c>
      <c r="W16" s="98" t="n">
        <v>3.12</v>
      </c>
      <c r="X16" s="98" t="n">
        <v>3.15</v>
      </c>
      <c r="Y16" s="98" t="n">
        <v>3.3</v>
      </c>
      <c r="Z16" s="98" t="n">
        <v>3.44</v>
      </c>
      <c r="AA16" s="98"/>
    </row>
    <row r="17" customFormat="false" ht="11.25" hidden="false" customHeight="true" outlineLevel="0" collapsed="false">
      <c r="A17" s="95" t="s">
        <v>77</v>
      </c>
      <c r="C17" s="99" t="n">
        <v>0.0699999999999998</v>
      </c>
      <c r="D17" s="99" t="n">
        <v>0.0600000000000001</v>
      </c>
      <c r="E17" s="99" t="n">
        <v>0.0499999999999998</v>
      </c>
      <c r="F17" s="99" t="n">
        <v>0.0499999999999998</v>
      </c>
      <c r="G17" s="99" t="n">
        <v>0.04</v>
      </c>
      <c r="H17" s="99" t="n">
        <v>0.04</v>
      </c>
      <c r="I17" s="99" t="n">
        <v>0.04</v>
      </c>
      <c r="J17" s="99" t="n">
        <v>0.0500000000000003</v>
      </c>
      <c r="K17" s="99" t="n">
        <v>0.04</v>
      </c>
      <c r="L17" s="99" t="n">
        <v>0.04</v>
      </c>
      <c r="M17" s="99" t="n">
        <v>0.0500000000000003</v>
      </c>
      <c r="N17" s="99" t="n">
        <v>0.0499999999999998</v>
      </c>
      <c r="O17" s="99" t="n">
        <v>0.04</v>
      </c>
      <c r="P17" s="99" t="n">
        <v>0.0499999999999998</v>
      </c>
      <c r="Q17" s="99" t="n">
        <v>0.04</v>
      </c>
      <c r="R17" s="99" t="n">
        <v>0.0499999999999998</v>
      </c>
      <c r="S17" s="99" t="n">
        <v>0.0499999999999998</v>
      </c>
      <c r="T17" s="99" t="n">
        <v>0.0499999999999998</v>
      </c>
      <c r="U17" s="99" t="n">
        <v>0.0499999999999998</v>
      </c>
      <c r="V17" s="99" t="n">
        <v>0.0499999999999998</v>
      </c>
      <c r="W17" s="99" t="n">
        <v>0.04</v>
      </c>
      <c r="X17" s="99" t="n">
        <v>0.04</v>
      </c>
      <c r="Y17" s="99" t="n">
        <v>0.04</v>
      </c>
      <c r="Z17" s="99" t="n">
        <v>0.04</v>
      </c>
      <c r="AA17" s="98"/>
    </row>
    <row r="19" customFormat="false" ht="12" hidden="false" customHeight="true" outlineLevel="0" collapsed="false">
      <c r="A19" s="94" t="s">
        <v>161</v>
      </c>
    </row>
    <row r="20" customFormat="false" ht="11.25" hidden="false" customHeight="true" outlineLevel="0" collapsed="false">
      <c r="A20" s="95" t="s">
        <v>162</v>
      </c>
      <c r="C20" s="96" t="n">
        <v>0</v>
      </c>
      <c r="D20" s="96" t="n">
        <v>0</v>
      </c>
      <c r="E20" s="100" t="n">
        <v>0</v>
      </c>
      <c r="F20" s="96" t="n">
        <v>0</v>
      </c>
      <c r="G20" s="96" t="n">
        <v>0</v>
      </c>
      <c r="H20" s="96" t="n">
        <v>0</v>
      </c>
      <c r="I20" s="96" t="n">
        <v>0</v>
      </c>
      <c r="J20" s="96" t="n">
        <v>0</v>
      </c>
      <c r="K20" s="96" t="n">
        <v>0</v>
      </c>
      <c r="L20" s="96" t="n">
        <v>0</v>
      </c>
      <c r="M20" s="96" t="n">
        <v>0</v>
      </c>
      <c r="N20" s="96" t="n">
        <v>0</v>
      </c>
      <c r="O20" s="96" t="n">
        <v>0</v>
      </c>
      <c r="P20" s="96" t="n">
        <v>0</v>
      </c>
      <c r="Q20" s="96" t="n">
        <v>0</v>
      </c>
      <c r="R20" s="96" t="n">
        <v>0</v>
      </c>
      <c r="S20" s="96" t="n">
        <v>0</v>
      </c>
      <c r="T20" s="96" t="n">
        <v>0</v>
      </c>
      <c r="U20" s="96" t="n">
        <v>0</v>
      </c>
      <c r="V20" s="96" t="n">
        <v>0</v>
      </c>
      <c r="W20" s="96" t="n">
        <v>0</v>
      </c>
      <c r="X20" s="96" t="n">
        <v>0</v>
      </c>
      <c r="Y20" s="96" t="n">
        <v>0</v>
      </c>
      <c r="Z20" s="96" t="n">
        <v>0</v>
      </c>
      <c r="AA20" s="96" t="n">
        <v>0</v>
      </c>
    </row>
    <row r="21" customFormat="false" ht="11.25" hidden="false" customHeight="true" outlineLevel="0" collapsed="false">
      <c r="A21" s="95" t="s">
        <v>76</v>
      </c>
      <c r="C21" s="96" t="n">
        <v>0</v>
      </c>
      <c r="D21" s="96" t="n">
        <v>0</v>
      </c>
      <c r="E21" s="96" t="n">
        <v>0</v>
      </c>
      <c r="F21" s="96" t="n">
        <v>0</v>
      </c>
      <c r="G21" s="96" t="n">
        <v>0</v>
      </c>
      <c r="H21" s="96" t="n">
        <v>0</v>
      </c>
      <c r="I21" s="96" t="n">
        <v>0</v>
      </c>
      <c r="J21" s="96" t="n">
        <v>0</v>
      </c>
      <c r="K21" s="96" t="n">
        <v>0</v>
      </c>
      <c r="L21" s="96" t="n">
        <v>0</v>
      </c>
      <c r="M21" s="96" t="n">
        <v>0</v>
      </c>
      <c r="N21" s="96" t="n">
        <v>0</v>
      </c>
      <c r="O21" s="96" t="n">
        <v>0</v>
      </c>
      <c r="P21" s="96" t="n">
        <v>0</v>
      </c>
      <c r="Q21" s="96" t="n">
        <v>0</v>
      </c>
      <c r="R21" s="96" t="n">
        <v>0</v>
      </c>
      <c r="S21" s="96" t="n">
        <v>0</v>
      </c>
      <c r="T21" s="96" t="n">
        <v>0</v>
      </c>
      <c r="U21" s="96" t="n">
        <v>0</v>
      </c>
      <c r="V21" s="96" t="n">
        <v>0</v>
      </c>
      <c r="W21" s="96" t="n">
        <v>0</v>
      </c>
      <c r="X21" s="96" t="n">
        <v>0</v>
      </c>
      <c r="Y21" s="96" t="n">
        <v>0</v>
      </c>
      <c r="Z21" s="96" t="n">
        <v>0</v>
      </c>
      <c r="AA21" s="96" t="n">
        <v>0</v>
      </c>
    </row>
    <row r="22" customFormat="false" ht="11.25" hidden="false" customHeight="true" outlineLevel="0" collapsed="false">
      <c r="A22" s="95" t="s">
        <v>77</v>
      </c>
      <c r="C22" s="97" t="n">
        <v>0</v>
      </c>
      <c r="D22" s="97" t="n">
        <v>0</v>
      </c>
      <c r="E22" s="97" t="n">
        <v>0</v>
      </c>
      <c r="F22" s="97" t="n">
        <v>0</v>
      </c>
      <c r="G22" s="97" t="n">
        <v>0</v>
      </c>
      <c r="H22" s="97" t="n">
        <v>0</v>
      </c>
      <c r="I22" s="97" t="n">
        <v>0</v>
      </c>
      <c r="J22" s="97" t="n">
        <v>0</v>
      </c>
      <c r="K22" s="97" t="n">
        <v>0</v>
      </c>
      <c r="L22" s="97" t="n">
        <v>0</v>
      </c>
      <c r="M22" s="97" t="n">
        <v>0</v>
      </c>
      <c r="N22" s="97" t="n">
        <v>0</v>
      </c>
      <c r="O22" s="97" t="n">
        <v>0</v>
      </c>
      <c r="P22" s="97" t="n">
        <v>0</v>
      </c>
      <c r="Q22" s="97" t="n">
        <v>0</v>
      </c>
      <c r="R22" s="97" t="n">
        <v>0</v>
      </c>
      <c r="S22" s="97" t="n">
        <v>0</v>
      </c>
      <c r="T22" s="97" t="n">
        <v>0</v>
      </c>
      <c r="U22" s="97" t="n">
        <v>0</v>
      </c>
      <c r="V22" s="97" t="n">
        <v>0</v>
      </c>
      <c r="W22" s="97" t="n">
        <v>0</v>
      </c>
      <c r="X22" s="97" t="n">
        <v>0</v>
      </c>
      <c r="Y22" s="97" t="n">
        <v>0</v>
      </c>
      <c r="Z22" s="97" t="n">
        <v>0</v>
      </c>
      <c r="AA22" s="97" t="n">
        <v>0</v>
      </c>
    </row>
    <row r="24" customFormat="false" ht="12" hidden="false" customHeight="true" outlineLevel="0" collapsed="false">
      <c r="A24" s="91" t="s">
        <v>100</v>
      </c>
    </row>
    <row r="26" customFormat="false" ht="12" hidden="false" customHeight="true" outlineLevel="0" collapsed="false">
      <c r="A26" s="92" t="s">
        <v>163</v>
      </c>
      <c r="C26" s="93" t="s">
        <v>118</v>
      </c>
      <c r="D26" s="93" t="s">
        <v>119</v>
      </c>
      <c r="E26" s="93" t="s">
        <v>120</v>
      </c>
      <c r="F26" s="93" t="s">
        <v>121</v>
      </c>
      <c r="G26" s="93" t="s">
        <v>122</v>
      </c>
      <c r="H26" s="93" t="s">
        <v>123</v>
      </c>
      <c r="I26" s="93" t="s">
        <v>124</v>
      </c>
      <c r="J26" s="93" t="s">
        <v>125</v>
      </c>
      <c r="K26" s="93" t="s">
        <v>126</v>
      </c>
      <c r="L26" s="93" t="s">
        <v>127</v>
      </c>
      <c r="M26" s="93" t="s">
        <v>128</v>
      </c>
      <c r="N26" s="93" t="s">
        <v>129</v>
      </c>
      <c r="O26" s="93" t="s">
        <v>130</v>
      </c>
      <c r="P26" s="93" t="s">
        <v>131</v>
      </c>
      <c r="Q26" s="93" t="s">
        <v>132</v>
      </c>
      <c r="R26" s="93" t="s">
        <v>133</v>
      </c>
      <c r="S26" s="93" t="s">
        <v>134</v>
      </c>
      <c r="T26" s="93" t="s">
        <v>135</v>
      </c>
      <c r="U26" s="93" t="s">
        <v>136</v>
      </c>
      <c r="V26" s="93" t="s">
        <v>137</v>
      </c>
      <c r="W26" s="93" t="s">
        <v>138</v>
      </c>
      <c r="X26" s="93" t="s">
        <v>139</v>
      </c>
      <c r="Y26" s="93" t="s">
        <v>140</v>
      </c>
      <c r="Z26" s="93" t="s">
        <v>141</v>
      </c>
      <c r="AA26" s="93" t="s">
        <v>32</v>
      </c>
    </row>
    <row r="27" customFormat="false" ht="11.25" hidden="false" customHeight="true" outlineLevel="0" collapsed="false">
      <c r="A27" s="95" t="s">
        <v>164</v>
      </c>
      <c r="C27" s="96" t="n">
        <v>0</v>
      </c>
      <c r="D27" s="96" t="n">
        <v>0</v>
      </c>
      <c r="E27" s="96" t="n">
        <v>0</v>
      </c>
      <c r="F27" s="96" t="n">
        <v>0</v>
      </c>
      <c r="G27" s="96" t="n">
        <v>0</v>
      </c>
      <c r="H27" s="96" t="n">
        <v>0</v>
      </c>
      <c r="I27" s="96" t="n">
        <v>0</v>
      </c>
      <c r="J27" s="96" t="n">
        <v>0</v>
      </c>
      <c r="K27" s="96" t="n">
        <v>0</v>
      </c>
      <c r="L27" s="96" t="n">
        <v>0</v>
      </c>
      <c r="M27" s="96" t="n">
        <v>0</v>
      </c>
      <c r="N27" s="96" t="n">
        <v>0</v>
      </c>
      <c r="O27" s="96" t="n">
        <v>0</v>
      </c>
      <c r="P27" s="96" t="n">
        <v>0</v>
      </c>
      <c r="Q27" s="96" t="n">
        <v>0</v>
      </c>
      <c r="R27" s="96" t="n">
        <v>0</v>
      </c>
      <c r="S27" s="96" t="n">
        <v>0</v>
      </c>
      <c r="T27" s="96" t="n">
        <v>0</v>
      </c>
      <c r="U27" s="96" t="n">
        <v>0</v>
      </c>
      <c r="V27" s="96" t="n">
        <v>0</v>
      </c>
      <c r="W27" s="96" t="n">
        <v>0</v>
      </c>
      <c r="X27" s="96" t="n">
        <v>0</v>
      </c>
      <c r="Y27" s="96" t="n">
        <v>0</v>
      </c>
      <c r="Z27" s="96" t="n">
        <v>0</v>
      </c>
      <c r="AA27" s="96" t="n">
        <v>0</v>
      </c>
    </row>
    <row r="28" customFormat="false" ht="11.25" hidden="false" customHeight="true" outlineLevel="0" collapsed="false">
      <c r="A28" s="95" t="s">
        <v>165</v>
      </c>
      <c r="C28" s="96" t="n">
        <v>0</v>
      </c>
      <c r="D28" s="96" t="n">
        <v>0</v>
      </c>
      <c r="E28" s="96" t="n">
        <v>0</v>
      </c>
      <c r="F28" s="96" t="n">
        <v>0</v>
      </c>
      <c r="G28" s="96" t="n">
        <v>0</v>
      </c>
      <c r="H28" s="96" t="n">
        <v>0</v>
      </c>
      <c r="I28" s="96" t="n">
        <v>0</v>
      </c>
      <c r="J28" s="96" t="n">
        <v>0</v>
      </c>
      <c r="K28" s="96" t="n">
        <v>0</v>
      </c>
      <c r="L28" s="96" t="n">
        <v>0</v>
      </c>
      <c r="M28" s="96" t="n">
        <v>0</v>
      </c>
      <c r="N28" s="96" t="n">
        <v>0</v>
      </c>
      <c r="O28" s="96" t="n">
        <v>0</v>
      </c>
      <c r="P28" s="96" t="n">
        <v>0</v>
      </c>
      <c r="Q28" s="96" t="n">
        <v>0</v>
      </c>
      <c r="R28" s="96" t="n">
        <v>0</v>
      </c>
      <c r="S28" s="96" t="n">
        <v>0</v>
      </c>
      <c r="T28" s="96" t="n">
        <v>0</v>
      </c>
      <c r="U28" s="96" t="n">
        <v>0</v>
      </c>
      <c r="V28" s="96" t="n">
        <v>0</v>
      </c>
      <c r="W28" s="96" t="n">
        <v>0</v>
      </c>
      <c r="X28" s="96" t="n">
        <v>0</v>
      </c>
      <c r="Y28" s="96" t="n">
        <v>0</v>
      </c>
      <c r="Z28" s="96" t="n">
        <v>0</v>
      </c>
      <c r="AA28" s="96" t="n">
        <v>0</v>
      </c>
    </row>
    <row r="29" customFormat="false" ht="11.25" hidden="false" customHeight="true" outlineLevel="0" collapsed="false">
      <c r="A29" s="95" t="s">
        <v>166</v>
      </c>
      <c r="C29" s="97" t="n">
        <v>0</v>
      </c>
      <c r="D29" s="97" t="n">
        <v>0</v>
      </c>
      <c r="E29" s="97" t="n">
        <v>0</v>
      </c>
      <c r="F29" s="97" t="n">
        <v>0</v>
      </c>
      <c r="G29" s="97" t="n">
        <v>0</v>
      </c>
      <c r="H29" s="97" t="n">
        <v>0</v>
      </c>
      <c r="I29" s="97" t="n">
        <v>0</v>
      </c>
      <c r="J29" s="97" t="n">
        <v>0</v>
      </c>
      <c r="K29" s="97" t="n">
        <v>0</v>
      </c>
      <c r="L29" s="97" t="n">
        <v>0</v>
      </c>
      <c r="M29" s="97" t="n">
        <v>0</v>
      </c>
      <c r="N29" s="97" t="n">
        <v>0</v>
      </c>
      <c r="O29" s="97" t="n">
        <v>0</v>
      </c>
      <c r="P29" s="97" t="n">
        <v>0</v>
      </c>
      <c r="Q29" s="97" t="n">
        <v>0</v>
      </c>
      <c r="R29" s="97" t="n">
        <v>0</v>
      </c>
      <c r="S29" s="97" t="n">
        <v>0</v>
      </c>
      <c r="T29" s="97" t="n">
        <v>0</v>
      </c>
      <c r="U29" s="97" t="n">
        <v>0</v>
      </c>
      <c r="V29" s="97" t="n">
        <v>0</v>
      </c>
      <c r="W29" s="97" t="n">
        <v>0</v>
      </c>
      <c r="X29" s="97" t="n">
        <v>0</v>
      </c>
      <c r="Y29" s="97" t="n">
        <v>0</v>
      </c>
      <c r="Z29" s="97" t="n">
        <v>0</v>
      </c>
      <c r="AA29" s="97" t="n">
        <v>0</v>
      </c>
    </row>
    <row r="31" customFormat="false" ht="12" hidden="false" customHeight="true" outlineLevel="0" collapsed="false">
      <c r="A31" s="92" t="s">
        <v>167</v>
      </c>
      <c r="C31" s="93" t="s">
        <v>118</v>
      </c>
      <c r="D31" s="93" t="s">
        <v>119</v>
      </c>
      <c r="E31" s="93" t="s">
        <v>120</v>
      </c>
      <c r="F31" s="93" t="s">
        <v>121</v>
      </c>
      <c r="G31" s="93" t="s">
        <v>122</v>
      </c>
      <c r="H31" s="93" t="s">
        <v>123</v>
      </c>
      <c r="I31" s="93" t="s">
        <v>124</v>
      </c>
      <c r="J31" s="93" t="s">
        <v>125</v>
      </c>
      <c r="K31" s="93" t="s">
        <v>126</v>
      </c>
      <c r="L31" s="93" t="s">
        <v>127</v>
      </c>
      <c r="M31" s="93" t="s">
        <v>128</v>
      </c>
      <c r="N31" s="93" t="s">
        <v>129</v>
      </c>
      <c r="O31" s="93" t="s">
        <v>130</v>
      </c>
      <c r="P31" s="93" t="s">
        <v>131</v>
      </c>
      <c r="Q31" s="93" t="s">
        <v>132</v>
      </c>
      <c r="R31" s="93" t="s">
        <v>133</v>
      </c>
      <c r="S31" s="93" t="s">
        <v>134</v>
      </c>
      <c r="T31" s="93" t="s">
        <v>135</v>
      </c>
      <c r="U31" s="93" t="s">
        <v>136</v>
      </c>
      <c r="V31" s="93" t="s">
        <v>137</v>
      </c>
      <c r="W31" s="93" t="s">
        <v>138</v>
      </c>
      <c r="X31" s="93" t="s">
        <v>139</v>
      </c>
      <c r="Y31" s="93" t="s">
        <v>140</v>
      </c>
      <c r="Z31" s="93" t="s">
        <v>141</v>
      </c>
      <c r="AA31" s="93" t="s">
        <v>32</v>
      </c>
    </row>
    <row r="32" customFormat="false" ht="11.25" hidden="false" customHeight="true" outlineLevel="0" collapsed="false">
      <c r="A32" s="95" t="s">
        <v>167</v>
      </c>
      <c r="C32" s="96" t="n">
        <v>0</v>
      </c>
      <c r="D32" s="96" t="n">
        <v>0</v>
      </c>
      <c r="E32" s="96" t="n">
        <v>0</v>
      </c>
      <c r="F32" s="96" t="n">
        <v>0</v>
      </c>
      <c r="G32" s="96" t="n">
        <v>0</v>
      </c>
      <c r="H32" s="96" t="n">
        <v>0</v>
      </c>
      <c r="I32" s="96" t="n">
        <v>0</v>
      </c>
      <c r="J32" s="96" t="n">
        <v>0</v>
      </c>
      <c r="K32" s="96" t="n">
        <v>0</v>
      </c>
      <c r="L32" s="96" t="n">
        <v>0</v>
      </c>
      <c r="M32" s="96" t="n">
        <v>0</v>
      </c>
      <c r="N32" s="96" t="n">
        <v>0</v>
      </c>
      <c r="O32" s="96" t="n">
        <v>0</v>
      </c>
      <c r="P32" s="96" t="n">
        <v>0</v>
      </c>
      <c r="Q32" s="96" t="n">
        <v>0</v>
      </c>
      <c r="R32" s="96" t="n">
        <v>0</v>
      </c>
      <c r="S32" s="96" t="n">
        <v>0</v>
      </c>
      <c r="T32" s="96" t="n">
        <v>0</v>
      </c>
      <c r="U32" s="96" t="n">
        <v>0</v>
      </c>
      <c r="V32" s="96" t="n">
        <v>0</v>
      </c>
      <c r="W32" s="96" t="n">
        <v>0</v>
      </c>
      <c r="X32" s="96" t="n">
        <v>0</v>
      </c>
      <c r="Y32" s="96" t="n">
        <v>0</v>
      </c>
      <c r="Z32" s="96" t="n">
        <v>0</v>
      </c>
      <c r="AA32" s="96" t="n">
        <v>0</v>
      </c>
    </row>
    <row r="34" customFormat="false" ht="11.25" hidden="false" customHeight="true" outlineLevel="0" collapsed="false">
      <c r="A34" s="101" t="s">
        <v>166</v>
      </c>
      <c r="B34" s="102"/>
      <c r="C34" s="103" t="n">
        <v>0</v>
      </c>
      <c r="D34" s="103" t="n">
        <v>0</v>
      </c>
      <c r="E34" s="103" t="n">
        <v>0</v>
      </c>
      <c r="F34" s="103" t="n">
        <v>0</v>
      </c>
      <c r="G34" s="103" t="n">
        <v>0</v>
      </c>
      <c r="H34" s="103" t="n">
        <v>0</v>
      </c>
      <c r="I34" s="103" t="n">
        <v>0</v>
      </c>
      <c r="J34" s="103" t="n">
        <v>0</v>
      </c>
      <c r="K34" s="103" t="n">
        <v>0</v>
      </c>
      <c r="L34" s="103" t="n">
        <v>0</v>
      </c>
      <c r="M34" s="103" t="n">
        <v>0</v>
      </c>
      <c r="N34" s="103" t="n">
        <v>0</v>
      </c>
      <c r="O34" s="103" t="n">
        <v>0</v>
      </c>
      <c r="P34" s="103" t="n">
        <v>0</v>
      </c>
      <c r="Q34" s="103" t="n">
        <v>0</v>
      </c>
      <c r="R34" s="103" t="n">
        <v>0</v>
      </c>
      <c r="S34" s="103" t="n">
        <v>0</v>
      </c>
      <c r="T34" s="103" t="n">
        <v>0</v>
      </c>
      <c r="U34" s="103" t="n">
        <v>0</v>
      </c>
      <c r="V34" s="103" t="n">
        <v>0</v>
      </c>
      <c r="W34" s="103" t="n">
        <v>0</v>
      </c>
      <c r="X34" s="103" t="n">
        <v>0</v>
      </c>
      <c r="Y34" s="103" t="n">
        <v>0</v>
      </c>
      <c r="Z34" s="103" t="n">
        <v>0</v>
      </c>
      <c r="AA34" s="104" t="n">
        <v>0</v>
      </c>
    </row>
    <row r="36" customFormat="false" ht="12" hidden="false" customHeight="true" outlineLevel="0" collapsed="false">
      <c r="A36" s="94" t="s">
        <v>159</v>
      </c>
    </row>
    <row r="37" customFormat="false" ht="11.25" hidden="false" customHeight="true" outlineLevel="0" collapsed="false">
      <c r="A37" s="95" t="s">
        <v>164</v>
      </c>
      <c r="C37" s="96" t="n">
        <v>0</v>
      </c>
      <c r="D37" s="96" t="n">
        <v>0</v>
      </c>
      <c r="E37" s="96" t="n">
        <v>0</v>
      </c>
      <c r="F37" s="96" t="n">
        <v>0</v>
      </c>
      <c r="G37" s="96" t="n">
        <v>0</v>
      </c>
      <c r="H37" s="96" t="n">
        <v>0</v>
      </c>
      <c r="I37" s="96" t="n">
        <v>0</v>
      </c>
      <c r="J37" s="96" t="n">
        <v>0</v>
      </c>
      <c r="K37" s="96" t="n">
        <v>0</v>
      </c>
      <c r="L37" s="96" t="n">
        <v>0</v>
      </c>
      <c r="M37" s="96" t="n">
        <v>0</v>
      </c>
      <c r="N37" s="96" t="n">
        <v>0</v>
      </c>
      <c r="O37" s="96" t="n">
        <v>0</v>
      </c>
      <c r="P37" s="96" t="n">
        <v>0</v>
      </c>
      <c r="Q37" s="96" t="n">
        <v>0</v>
      </c>
      <c r="R37" s="96" t="n">
        <v>0</v>
      </c>
      <c r="S37" s="96" t="n">
        <v>0</v>
      </c>
      <c r="T37" s="96" t="n">
        <v>0</v>
      </c>
      <c r="U37" s="96" t="n">
        <v>0</v>
      </c>
      <c r="V37" s="96" t="n">
        <v>0</v>
      </c>
      <c r="W37" s="96" t="n">
        <v>0</v>
      </c>
      <c r="X37" s="96" t="n">
        <v>0</v>
      </c>
      <c r="Y37" s="96" t="n">
        <v>0</v>
      </c>
      <c r="Z37" s="96" t="n">
        <v>0</v>
      </c>
      <c r="AA37" s="96" t="n">
        <v>0</v>
      </c>
    </row>
    <row r="38" customFormat="false" ht="11.25" hidden="false" customHeight="true" outlineLevel="0" collapsed="false">
      <c r="A38" s="95" t="s">
        <v>165</v>
      </c>
      <c r="C38" s="96" t="n">
        <v>0</v>
      </c>
      <c r="D38" s="96" t="n">
        <v>0</v>
      </c>
      <c r="E38" s="96" t="n">
        <v>0</v>
      </c>
      <c r="F38" s="96" t="n">
        <v>0</v>
      </c>
      <c r="G38" s="96" t="n">
        <v>0</v>
      </c>
      <c r="H38" s="96" t="n">
        <v>0</v>
      </c>
      <c r="I38" s="96" t="n">
        <v>0</v>
      </c>
      <c r="J38" s="96" t="n">
        <v>0</v>
      </c>
      <c r="K38" s="96" t="n">
        <v>0</v>
      </c>
      <c r="L38" s="96" t="n">
        <v>0</v>
      </c>
      <c r="M38" s="96" t="n">
        <v>0</v>
      </c>
      <c r="N38" s="96" t="n">
        <v>0</v>
      </c>
      <c r="O38" s="96" t="n">
        <v>0</v>
      </c>
      <c r="P38" s="96" t="n">
        <v>0</v>
      </c>
      <c r="Q38" s="96" t="n">
        <v>0</v>
      </c>
      <c r="R38" s="96" t="n">
        <v>0</v>
      </c>
      <c r="S38" s="96" t="n">
        <v>0</v>
      </c>
      <c r="T38" s="96" t="n">
        <v>0</v>
      </c>
      <c r="U38" s="96" t="n">
        <v>0</v>
      </c>
      <c r="V38" s="96" t="n">
        <v>0</v>
      </c>
      <c r="W38" s="96" t="n">
        <v>0</v>
      </c>
      <c r="X38" s="96" t="n">
        <v>0</v>
      </c>
      <c r="Y38" s="96" t="n">
        <v>0</v>
      </c>
      <c r="Z38" s="96" t="n">
        <v>0</v>
      </c>
      <c r="AA38" s="96" t="n">
        <v>0</v>
      </c>
    </row>
    <row r="39" customFormat="false" ht="11.25" hidden="false" customHeight="true" outlineLevel="0" collapsed="false">
      <c r="A39" s="95" t="s">
        <v>167</v>
      </c>
      <c r="C39" s="96" t="n">
        <v>0</v>
      </c>
      <c r="D39" s="96" t="n">
        <v>0</v>
      </c>
      <c r="E39" s="96" t="n">
        <v>0</v>
      </c>
      <c r="F39" s="96" t="n">
        <v>0</v>
      </c>
      <c r="G39" s="96" t="n">
        <v>0</v>
      </c>
      <c r="H39" s="96" t="n">
        <v>0</v>
      </c>
      <c r="I39" s="96" t="n">
        <v>0</v>
      </c>
      <c r="J39" s="96" t="n">
        <v>0</v>
      </c>
      <c r="K39" s="96" t="n">
        <v>0</v>
      </c>
      <c r="L39" s="96" t="n">
        <v>0</v>
      </c>
      <c r="M39" s="96" t="n">
        <v>0</v>
      </c>
      <c r="N39" s="96" t="n">
        <v>0</v>
      </c>
      <c r="O39" s="96" t="n">
        <v>0</v>
      </c>
      <c r="P39" s="96" t="n">
        <v>0</v>
      </c>
      <c r="Q39" s="96" t="n">
        <v>0</v>
      </c>
      <c r="R39" s="96" t="n">
        <v>0</v>
      </c>
      <c r="S39" s="96" t="n">
        <v>0</v>
      </c>
      <c r="T39" s="96" t="n">
        <v>0</v>
      </c>
      <c r="U39" s="96" t="n">
        <v>0</v>
      </c>
      <c r="V39" s="96" t="n">
        <v>0</v>
      </c>
      <c r="W39" s="96" t="n">
        <v>0</v>
      </c>
      <c r="X39" s="96" t="n">
        <v>0</v>
      </c>
      <c r="Y39" s="96" t="n">
        <v>0</v>
      </c>
      <c r="Z39" s="96" t="n">
        <v>0</v>
      </c>
      <c r="AA39" s="96" t="n">
        <v>0</v>
      </c>
    </row>
    <row r="40" customFormat="false" ht="11.25" hidden="false" customHeight="true" outlineLevel="0" collapsed="false">
      <c r="A40" s="95" t="s">
        <v>166</v>
      </c>
      <c r="C40" s="97" t="n">
        <v>0</v>
      </c>
      <c r="D40" s="97" t="n">
        <v>0</v>
      </c>
      <c r="E40" s="97" t="n">
        <v>0</v>
      </c>
      <c r="F40" s="97" t="n">
        <v>0</v>
      </c>
      <c r="G40" s="97" t="n">
        <v>0</v>
      </c>
      <c r="H40" s="97" t="n">
        <v>0</v>
      </c>
      <c r="I40" s="97" t="n">
        <v>0</v>
      </c>
      <c r="J40" s="97" t="n">
        <v>0</v>
      </c>
      <c r="K40" s="97" t="n">
        <v>0</v>
      </c>
      <c r="L40" s="97" t="n">
        <v>0</v>
      </c>
      <c r="M40" s="97" t="n">
        <v>0</v>
      </c>
      <c r="N40" s="97" t="n">
        <v>0</v>
      </c>
      <c r="O40" s="97" t="n">
        <v>0</v>
      </c>
      <c r="P40" s="97" t="n">
        <v>0</v>
      </c>
      <c r="Q40" s="97" t="n">
        <v>0</v>
      </c>
      <c r="R40" s="97" t="n">
        <v>0</v>
      </c>
      <c r="S40" s="97" t="n">
        <v>0</v>
      </c>
      <c r="T40" s="97" t="n">
        <v>0</v>
      </c>
      <c r="U40" s="97" t="n">
        <v>0</v>
      </c>
      <c r="V40" s="97" t="n">
        <v>0</v>
      </c>
      <c r="W40" s="97" t="n">
        <v>0</v>
      </c>
      <c r="X40" s="97" t="n">
        <v>0</v>
      </c>
      <c r="Y40" s="97" t="n">
        <v>0</v>
      </c>
      <c r="Z40" s="97" t="n">
        <v>0</v>
      </c>
      <c r="AA40" s="97" t="n">
        <v>0</v>
      </c>
    </row>
    <row r="42" customFormat="false" ht="12" hidden="false" customHeight="true" outlineLevel="0" collapsed="false">
      <c r="A42" s="94" t="s">
        <v>77</v>
      </c>
    </row>
    <row r="43" customFormat="false" ht="11.25" hidden="false" customHeight="true" outlineLevel="0" collapsed="false">
      <c r="A43" s="95" t="s">
        <v>164</v>
      </c>
      <c r="C43" s="96" t="n">
        <v>0</v>
      </c>
      <c r="D43" s="96" t="n">
        <v>0</v>
      </c>
      <c r="E43" s="96" t="n">
        <v>0</v>
      </c>
      <c r="F43" s="96" t="n">
        <v>0</v>
      </c>
      <c r="G43" s="96" t="n">
        <v>0</v>
      </c>
      <c r="H43" s="96" t="n">
        <v>0</v>
      </c>
      <c r="I43" s="96" t="n">
        <v>0</v>
      </c>
      <c r="J43" s="96" t="n">
        <v>0</v>
      </c>
      <c r="K43" s="96" t="n">
        <v>0</v>
      </c>
      <c r="L43" s="96" t="n">
        <v>0</v>
      </c>
      <c r="M43" s="96" t="n">
        <v>0</v>
      </c>
      <c r="N43" s="96" t="n">
        <v>0</v>
      </c>
      <c r="O43" s="96" t="n">
        <v>0</v>
      </c>
      <c r="P43" s="96" t="n">
        <v>0</v>
      </c>
      <c r="Q43" s="96" t="n">
        <v>0</v>
      </c>
      <c r="R43" s="96" t="n">
        <v>0</v>
      </c>
      <c r="S43" s="96" t="n">
        <v>0</v>
      </c>
      <c r="T43" s="96" t="n">
        <v>0</v>
      </c>
      <c r="U43" s="96" t="n">
        <v>0</v>
      </c>
      <c r="V43" s="96" t="n">
        <v>0</v>
      </c>
      <c r="W43" s="96" t="n">
        <v>0</v>
      </c>
      <c r="X43" s="96" t="n">
        <v>0</v>
      </c>
      <c r="Y43" s="96" t="n">
        <v>0</v>
      </c>
      <c r="Z43" s="96" t="n">
        <v>0</v>
      </c>
      <c r="AA43" s="96" t="n">
        <v>0</v>
      </c>
    </row>
    <row r="44" customFormat="false" ht="11.25" hidden="false" customHeight="true" outlineLevel="0" collapsed="false">
      <c r="A44" s="95" t="s">
        <v>165</v>
      </c>
      <c r="C44" s="96" t="n">
        <v>0</v>
      </c>
      <c r="D44" s="96" t="n">
        <v>0</v>
      </c>
      <c r="E44" s="96" t="n">
        <v>0</v>
      </c>
      <c r="F44" s="96" t="n">
        <v>0</v>
      </c>
      <c r="G44" s="96" t="n">
        <v>0</v>
      </c>
      <c r="H44" s="96" t="n">
        <v>0</v>
      </c>
      <c r="I44" s="96" t="n">
        <v>0</v>
      </c>
      <c r="J44" s="96" t="n">
        <v>0</v>
      </c>
      <c r="K44" s="96" t="n">
        <v>0</v>
      </c>
      <c r="L44" s="96" t="n">
        <v>0</v>
      </c>
      <c r="M44" s="96" t="n">
        <v>0</v>
      </c>
      <c r="N44" s="96" t="n">
        <v>0</v>
      </c>
      <c r="O44" s="96" t="n">
        <v>0</v>
      </c>
      <c r="P44" s="96" t="n">
        <v>0</v>
      </c>
      <c r="Q44" s="96" t="n">
        <v>0</v>
      </c>
      <c r="R44" s="96" t="n">
        <v>0</v>
      </c>
      <c r="S44" s="96" t="n">
        <v>0</v>
      </c>
      <c r="T44" s="96" t="n">
        <v>0</v>
      </c>
      <c r="U44" s="96" t="n">
        <v>0</v>
      </c>
      <c r="V44" s="96" t="n">
        <v>0</v>
      </c>
      <c r="W44" s="96" t="n">
        <v>0</v>
      </c>
      <c r="X44" s="96" t="n">
        <v>0</v>
      </c>
      <c r="Y44" s="96" t="n">
        <v>0</v>
      </c>
      <c r="Z44" s="96" t="n">
        <v>0</v>
      </c>
      <c r="AA44" s="96" t="n">
        <v>0</v>
      </c>
    </row>
    <row r="45" customFormat="false" ht="11.25" hidden="false" customHeight="true" outlineLevel="0" collapsed="false">
      <c r="A45" s="95" t="s">
        <v>167</v>
      </c>
      <c r="C45" s="96" t="n">
        <v>0</v>
      </c>
      <c r="D45" s="96" t="n">
        <v>0</v>
      </c>
      <c r="E45" s="96" t="n">
        <v>0</v>
      </c>
      <c r="F45" s="96" t="n">
        <v>0</v>
      </c>
      <c r="G45" s="96" t="n">
        <v>0</v>
      </c>
      <c r="H45" s="96" t="n">
        <v>0</v>
      </c>
      <c r="I45" s="96" t="n">
        <v>0</v>
      </c>
      <c r="J45" s="96" t="n">
        <v>0</v>
      </c>
      <c r="K45" s="96" t="n">
        <v>0</v>
      </c>
      <c r="L45" s="96" t="n">
        <v>0</v>
      </c>
      <c r="M45" s="96" t="n">
        <v>0</v>
      </c>
      <c r="N45" s="96" t="n">
        <v>0</v>
      </c>
      <c r="O45" s="96" t="n">
        <v>0</v>
      </c>
      <c r="P45" s="96" t="n">
        <v>0</v>
      </c>
      <c r="Q45" s="96" t="n">
        <v>0</v>
      </c>
      <c r="R45" s="96" t="n">
        <v>0</v>
      </c>
      <c r="S45" s="96" t="n">
        <v>0</v>
      </c>
      <c r="T45" s="96" t="n">
        <v>0</v>
      </c>
      <c r="U45" s="96" t="n">
        <v>0</v>
      </c>
      <c r="V45" s="96" t="n">
        <v>0</v>
      </c>
      <c r="W45" s="96" t="n">
        <v>0</v>
      </c>
      <c r="X45" s="96" t="n">
        <v>0</v>
      </c>
      <c r="Y45" s="96" t="n">
        <v>0</v>
      </c>
      <c r="Z45" s="96" t="n">
        <v>0</v>
      </c>
      <c r="AA45" s="96" t="n">
        <v>0</v>
      </c>
    </row>
    <row r="46" customFormat="false" ht="11.25" hidden="false" customHeight="true" outlineLevel="0" collapsed="false">
      <c r="A46" s="95" t="s">
        <v>166</v>
      </c>
      <c r="C46" s="97" t="n">
        <v>0</v>
      </c>
      <c r="D46" s="97" t="n">
        <v>0</v>
      </c>
      <c r="E46" s="97" t="n">
        <v>0</v>
      </c>
      <c r="F46" s="97" t="n">
        <v>0</v>
      </c>
      <c r="G46" s="97" t="n">
        <v>0</v>
      </c>
      <c r="H46" s="97" t="n">
        <v>0</v>
      </c>
      <c r="I46" s="97" t="n">
        <v>0</v>
      </c>
      <c r="J46" s="97" t="n">
        <v>0</v>
      </c>
      <c r="K46" s="97" t="n">
        <v>0</v>
      </c>
      <c r="L46" s="97" t="n">
        <v>0</v>
      </c>
      <c r="M46" s="97" t="n">
        <v>0</v>
      </c>
      <c r="N46" s="97" t="n">
        <v>0</v>
      </c>
      <c r="O46" s="97" t="n">
        <v>0</v>
      </c>
      <c r="P46" s="97" t="n">
        <v>0</v>
      </c>
      <c r="Q46" s="97" t="n">
        <v>0</v>
      </c>
      <c r="R46" s="97" t="n">
        <v>0</v>
      </c>
      <c r="S46" s="97" t="n">
        <v>0</v>
      </c>
      <c r="T46" s="97" t="n">
        <v>0</v>
      </c>
      <c r="U46" s="97" t="n">
        <v>0</v>
      </c>
      <c r="V46" s="97" t="n">
        <v>0</v>
      </c>
      <c r="W46" s="97" t="n">
        <v>0</v>
      </c>
      <c r="X46" s="97" t="n">
        <v>0</v>
      </c>
      <c r="Y46" s="97" t="n">
        <v>0</v>
      </c>
      <c r="Z46" s="97" t="n">
        <v>0</v>
      </c>
      <c r="AA46" s="97" t="n">
        <v>0</v>
      </c>
    </row>
    <row r="48" customFormat="false" ht="12" hidden="false" customHeight="true" outlineLevel="0" collapsed="false">
      <c r="A48" s="94" t="s">
        <v>160</v>
      </c>
    </row>
    <row r="49" customFormat="false" ht="11.25" hidden="false" customHeight="true" outlineLevel="0" collapsed="false">
      <c r="A49" s="95" t="s">
        <v>5</v>
      </c>
      <c r="C49" s="98" t="n">
        <v>3.47</v>
      </c>
      <c r="D49" s="98" t="n">
        <v>3.33</v>
      </c>
      <c r="E49" s="98" t="n">
        <v>3.33</v>
      </c>
      <c r="F49" s="98" t="n">
        <v>3.27</v>
      </c>
      <c r="G49" s="98" t="n">
        <v>3.34</v>
      </c>
      <c r="H49" s="98" t="n">
        <v>3.43</v>
      </c>
      <c r="I49" s="98" t="n">
        <v>3.49</v>
      </c>
      <c r="J49" s="98" t="n">
        <v>3.56</v>
      </c>
      <c r="K49" s="98" t="n">
        <v>3.57</v>
      </c>
      <c r="L49" s="98" t="n">
        <v>3.6</v>
      </c>
      <c r="M49" s="98" t="n">
        <v>4.02</v>
      </c>
      <c r="N49" s="98" t="n">
        <v>4.28</v>
      </c>
      <c r="O49" s="98" t="n">
        <v>4.4</v>
      </c>
      <c r="P49" s="98" t="n">
        <v>4.31</v>
      </c>
      <c r="Q49" s="98" t="n">
        <v>4.18</v>
      </c>
      <c r="R49" s="98" t="n">
        <v>3.96</v>
      </c>
      <c r="S49" s="98" t="n">
        <v>3.96</v>
      </c>
      <c r="T49" s="98" t="n">
        <v>4.01</v>
      </c>
      <c r="U49" s="98" t="n">
        <v>4.08</v>
      </c>
      <c r="V49" s="98" t="n">
        <v>4.14</v>
      </c>
      <c r="W49" s="98" t="n">
        <v>4.13</v>
      </c>
      <c r="X49" s="98" t="n">
        <v>4.18</v>
      </c>
      <c r="Y49" s="98" t="n">
        <v>4.43</v>
      </c>
      <c r="Z49" s="98" t="n">
        <v>4.64</v>
      </c>
      <c r="AA49" s="98"/>
    </row>
    <row r="50" customFormat="false" ht="11.25" hidden="false" customHeight="true" outlineLevel="0" collapsed="false">
      <c r="A50" s="95" t="s">
        <v>159</v>
      </c>
      <c r="C50" s="98" t="n">
        <v>3.36</v>
      </c>
      <c r="D50" s="98" t="n">
        <v>3.25</v>
      </c>
      <c r="E50" s="98" t="n">
        <v>3.26</v>
      </c>
      <c r="F50" s="98" t="n">
        <v>3.22</v>
      </c>
      <c r="G50" s="98" t="n">
        <v>3.3</v>
      </c>
      <c r="H50" s="98" t="n">
        <v>3.39</v>
      </c>
      <c r="I50" s="98" t="n">
        <v>3.45</v>
      </c>
      <c r="J50" s="98" t="n">
        <v>3.51</v>
      </c>
      <c r="K50" s="98" t="n">
        <v>3.52</v>
      </c>
      <c r="L50" s="98" t="n">
        <v>3.55</v>
      </c>
      <c r="M50" s="98" t="n">
        <v>3.96</v>
      </c>
      <c r="N50" s="98" t="n">
        <v>4.22</v>
      </c>
      <c r="O50" s="98" t="n">
        <v>4.34</v>
      </c>
      <c r="P50" s="98" t="n">
        <v>4.25</v>
      </c>
      <c r="Q50" s="98" t="n">
        <v>4.12</v>
      </c>
      <c r="R50" s="98" t="n">
        <v>3.87</v>
      </c>
      <c r="S50" s="98" t="n">
        <v>3.87</v>
      </c>
      <c r="T50" s="98" t="n">
        <v>3.93</v>
      </c>
      <c r="U50" s="98" t="n">
        <v>3.99</v>
      </c>
      <c r="V50" s="98" t="n">
        <v>4.05</v>
      </c>
      <c r="W50" s="98" t="n">
        <v>4.04</v>
      </c>
      <c r="X50" s="98" t="n">
        <v>4.1</v>
      </c>
      <c r="Y50" s="98" t="n">
        <v>4.37</v>
      </c>
      <c r="Z50" s="98" t="n">
        <v>4.59</v>
      </c>
      <c r="AA50" s="98"/>
    </row>
    <row r="51" customFormat="false" ht="11.25" hidden="false" customHeight="true" outlineLevel="0" collapsed="false">
      <c r="A51" s="95" t="s">
        <v>77</v>
      </c>
      <c r="C51" s="99" t="n">
        <v>0.11</v>
      </c>
      <c r="D51" s="99" t="n">
        <v>0.0800000000000001</v>
      </c>
      <c r="E51" s="99" t="n">
        <v>0.0700000000000003</v>
      </c>
      <c r="F51" s="99" t="n">
        <v>0.0499999999999998</v>
      </c>
      <c r="G51" s="99" t="n">
        <v>0.04</v>
      </c>
      <c r="H51" s="99" t="n">
        <v>0.04</v>
      </c>
      <c r="I51" s="99" t="n">
        <v>0.04</v>
      </c>
      <c r="J51" s="99" t="n">
        <v>0.0500000000000003</v>
      </c>
      <c r="K51" s="99" t="n">
        <v>0.0499999999999998</v>
      </c>
      <c r="L51" s="99" t="n">
        <v>0.0500000000000003</v>
      </c>
      <c r="M51" s="99" t="n">
        <v>0.0599999999999996</v>
      </c>
      <c r="N51" s="99" t="n">
        <v>0.0600000000000005</v>
      </c>
      <c r="O51" s="99" t="n">
        <v>0.0600000000000005</v>
      </c>
      <c r="P51" s="99" t="n">
        <v>0.0599999999999996</v>
      </c>
      <c r="Q51" s="99" t="n">
        <v>0.0599999999999996</v>
      </c>
      <c r="R51" s="99" t="n">
        <v>0.0899999999999999</v>
      </c>
      <c r="S51" s="99" t="n">
        <v>0.0899999999999999</v>
      </c>
      <c r="T51" s="99" t="n">
        <v>0.0799999999999996</v>
      </c>
      <c r="U51" s="99" t="n">
        <v>0.0899999999999999</v>
      </c>
      <c r="V51" s="99" t="n">
        <v>0.0899999999999999</v>
      </c>
      <c r="W51" s="99" t="n">
        <v>0.0899999999999999</v>
      </c>
      <c r="X51" s="99" t="n">
        <v>0.0800000000000001</v>
      </c>
      <c r="Y51" s="99" t="n">
        <v>0.0599999999999996</v>
      </c>
      <c r="Z51" s="99" t="n">
        <v>0.0499999999999998</v>
      </c>
      <c r="AA51" s="98"/>
    </row>
    <row r="53" customFormat="false" ht="12" hidden="false" customHeight="true" outlineLevel="0" collapsed="false">
      <c r="A53" s="94" t="s">
        <v>105</v>
      </c>
    </row>
    <row r="54" customFormat="false" ht="11.25" hidden="false" customHeight="true" outlineLevel="0" collapsed="false">
      <c r="A54" s="95" t="s">
        <v>106</v>
      </c>
      <c r="C54" s="98" t="n">
        <v>0</v>
      </c>
      <c r="D54" s="98" t="n">
        <v>0</v>
      </c>
      <c r="E54" s="98" t="n">
        <v>0</v>
      </c>
      <c r="F54" s="98" t="n">
        <v>0</v>
      </c>
      <c r="G54" s="98" t="n">
        <v>0</v>
      </c>
      <c r="H54" s="98" t="n">
        <v>0</v>
      </c>
      <c r="I54" s="98" t="n">
        <v>0</v>
      </c>
      <c r="J54" s="98" t="n">
        <v>0</v>
      </c>
      <c r="K54" s="98" t="n">
        <v>0</v>
      </c>
      <c r="L54" s="98" t="n">
        <v>0</v>
      </c>
      <c r="M54" s="98" t="n">
        <v>0</v>
      </c>
      <c r="N54" s="98" t="n">
        <v>0</v>
      </c>
      <c r="O54" s="98" t="n">
        <v>0</v>
      </c>
      <c r="P54" s="98" t="n">
        <v>0</v>
      </c>
      <c r="Q54" s="98" t="n">
        <v>0</v>
      </c>
      <c r="R54" s="98" t="n">
        <v>0</v>
      </c>
      <c r="S54" s="98" t="n">
        <v>0</v>
      </c>
      <c r="T54" s="98" t="n">
        <v>0</v>
      </c>
      <c r="U54" s="98" t="n">
        <v>0</v>
      </c>
      <c r="V54" s="98" t="n">
        <v>0</v>
      </c>
      <c r="W54" s="98" t="n">
        <v>0</v>
      </c>
      <c r="X54" s="98" t="n">
        <v>0</v>
      </c>
      <c r="Y54" s="98" t="n">
        <v>0</v>
      </c>
      <c r="Z54" s="98" t="n">
        <v>0</v>
      </c>
      <c r="AA54" s="98"/>
    </row>
    <row r="55" customFormat="false" ht="11.25" hidden="false" customHeight="true" outlineLevel="0" collapsed="false">
      <c r="A55" s="95" t="s">
        <v>107</v>
      </c>
      <c r="C55" s="98" t="n">
        <v>0</v>
      </c>
      <c r="D55" s="98" t="n">
        <v>0</v>
      </c>
      <c r="E55" s="98" t="n">
        <v>0</v>
      </c>
      <c r="F55" s="98" t="n">
        <v>0</v>
      </c>
      <c r="G55" s="98" t="n">
        <v>0</v>
      </c>
      <c r="H55" s="98" t="n">
        <v>0</v>
      </c>
      <c r="I55" s="98" t="n">
        <v>0</v>
      </c>
      <c r="J55" s="98" t="n">
        <v>0</v>
      </c>
      <c r="K55" s="98" t="n">
        <v>0</v>
      </c>
      <c r="L55" s="98" t="n">
        <v>0</v>
      </c>
      <c r="M55" s="98" t="n">
        <v>0</v>
      </c>
      <c r="N55" s="98" t="n">
        <v>0</v>
      </c>
      <c r="O55" s="98" t="n">
        <v>0</v>
      </c>
      <c r="P55" s="98" t="n">
        <v>0</v>
      </c>
      <c r="Q55" s="98" t="n">
        <v>0</v>
      </c>
      <c r="R55" s="98" t="n">
        <v>0</v>
      </c>
      <c r="S55" s="98" t="n">
        <v>0</v>
      </c>
      <c r="T55" s="98" t="n">
        <v>0</v>
      </c>
      <c r="U55" s="98" t="n">
        <v>0</v>
      </c>
      <c r="V55" s="98" t="n">
        <v>0</v>
      </c>
      <c r="W55" s="98" t="n">
        <v>0</v>
      </c>
      <c r="X55" s="98" t="n">
        <v>0</v>
      </c>
      <c r="Y55" s="98" t="n">
        <v>0</v>
      </c>
      <c r="Z55" s="98" t="n">
        <v>0</v>
      </c>
      <c r="AA55" s="98"/>
    </row>
    <row r="57" customFormat="false" ht="12" hidden="false" customHeight="true" outlineLevel="0" collapsed="false">
      <c r="A57" s="94" t="s">
        <v>161</v>
      </c>
    </row>
    <row r="58" customFormat="false" ht="11.25" hidden="false" customHeight="true" outlineLevel="0" collapsed="false">
      <c r="A58" s="95" t="s">
        <v>162</v>
      </c>
      <c r="C58" s="96" t="n">
        <v>0</v>
      </c>
      <c r="D58" s="96" t="n">
        <v>0</v>
      </c>
      <c r="E58" s="96" t="n">
        <v>0</v>
      </c>
      <c r="F58" s="96" t="n">
        <v>0</v>
      </c>
      <c r="G58" s="96" t="n">
        <v>0</v>
      </c>
      <c r="H58" s="96" t="n">
        <v>0</v>
      </c>
      <c r="I58" s="96" t="n">
        <v>0</v>
      </c>
      <c r="J58" s="96" t="n">
        <v>0</v>
      </c>
      <c r="K58" s="96" t="n">
        <v>0</v>
      </c>
      <c r="L58" s="96" t="n">
        <v>0</v>
      </c>
      <c r="M58" s="96" t="n">
        <v>0</v>
      </c>
      <c r="N58" s="96" t="n">
        <v>0</v>
      </c>
      <c r="O58" s="96" t="n">
        <v>0</v>
      </c>
      <c r="P58" s="96" t="n">
        <v>0</v>
      </c>
      <c r="Q58" s="96" t="n">
        <v>0</v>
      </c>
      <c r="R58" s="96" t="n">
        <v>0</v>
      </c>
      <c r="S58" s="96" t="n">
        <v>0</v>
      </c>
      <c r="T58" s="96" t="n">
        <v>0</v>
      </c>
      <c r="U58" s="96" t="n">
        <v>0</v>
      </c>
      <c r="V58" s="96" t="n">
        <v>0</v>
      </c>
      <c r="W58" s="96" t="n">
        <v>0</v>
      </c>
      <c r="X58" s="96" t="n">
        <v>0</v>
      </c>
      <c r="Y58" s="96" t="n">
        <v>0</v>
      </c>
      <c r="Z58" s="96" t="n">
        <v>0</v>
      </c>
      <c r="AA58" s="96" t="n">
        <v>0</v>
      </c>
    </row>
    <row r="59" customFormat="false" ht="11.25" hidden="false" customHeight="true" outlineLevel="0" collapsed="false">
      <c r="A59" s="95" t="s">
        <v>168</v>
      </c>
      <c r="C59" s="96" t="n">
        <v>0</v>
      </c>
      <c r="D59" s="96" t="n">
        <v>0</v>
      </c>
      <c r="E59" s="96" t="n">
        <v>0</v>
      </c>
      <c r="F59" s="96" t="n">
        <v>0</v>
      </c>
      <c r="G59" s="96" t="n">
        <v>0</v>
      </c>
      <c r="H59" s="96" t="n">
        <v>0</v>
      </c>
      <c r="I59" s="96" t="n">
        <v>0</v>
      </c>
      <c r="J59" s="96" t="n">
        <v>0</v>
      </c>
      <c r="K59" s="96" t="n">
        <v>0</v>
      </c>
      <c r="L59" s="96" t="n">
        <v>0</v>
      </c>
      <c r="M59" s="96" t="n">
        <v>0</v>
      </c>
      <c r="N59" s="96" t="n">
        <v>0</v>
      </c>
      <c r="O59" s="96" t="n">
        <v>0</v>
      </c>
      <c r="P59" s="96" t="n">
        <v>0</v>
      </c>
      <c r="Q59" s="96" t="n">
        <v>0</v>
      </c>
      <c r="R59" s="96" t="n">
        <v>0</v>
      </c>
      <c r="S59" s="96" t="n">
        <v>0</v>
      </c>
      <c r="T59" s="96" t="n">
        <v>0</v>
      </c>
      <c r="U59" s="96" t="n">
        <v>0</v>
      </c>
      <c r="V59" s="96" t="n">
        <v>0</v>
      </c>
      <c r="W59" s="96" t="n">
        <v>0</v>
      </c>
      <c r="X59" s="96" t="n">
        <v>0</v>
      </c>
      <c r="Y59" s="96" t="n">
        <v>0</v>
      </c>
      <c r="Z59" s="96" t="n">
        <v>0</v>
      </c>
      <c r="AA59" s="96" t="n">
        <v>0</v>
      </c>
    </row>
    <row r="60" customFormat="false" ht="11.25" hidden="false" customHeight="true" outlineLevel="0" collapsed="false">
      <c r="A60" s="101" t="s">
        <v>75</v>
      </c>
      <c r="B60" s="102"/>
      <c r="C60" s="103" t="n">
        <v>0</v>
      </c>
      <c r="D60" s="103" t="n">
        <v>0</v>
      </c>
      <c r="E60" s="103" t="n">
        <v>0</v>
      </c>
      <c r="F60" s="103" t="n">
        <v>0</v>
      </c>
      <c r="G60" s="103" t="n">
        <v>0</v>
      </c>
      <c r="H60" s="103" t="n">
        <v>0</v>
      </c>
      <c r="I60" s="103" t="n">
        <v>0</v>
      </c>
      <c r="J60" s="103" t="n">
        <v>0</v>
      </c>
      <c r="K60" s="103" t="n">
        <v>0</v>
      </c>
      <c r="L60" s="103" t="n">
        <v>0</v>
      </c>
      <c r="M60" s="103" t="n">
        <v>0</v>
      </c>
      <c r="N60" s="103" t="n">
        <v>0</v>
      </c>
      <c r="O60" s="103" t="n">
        <v>0</v>
      </c>
      <c r="P60" s="103" t="n">
        <v>0</v>
      </c>
      <c r="Q60" s="103" t="n">
        <v>0</v>
      </c>
      <c r="R60" s="103" t="n">
        <v>0</v>
      </c>
      <c r="S60" s="103" t="n">
        <v>0</v>
      </c>
      <c r="T60" s="103" t="n">
        <v>0</v>
      </c>
      <c r="U60" s="103" t="n">
        <v>0</v>
      </c>
      <c r="V60" s="103" t="n">
        <v>0</v>
      </c>
      <c r="W60" s="103" t="n">
        <v>0</v>
      </c>
      <c r="X60" s="103" t="n">
        <v>0</v>
      </c>
      <c r="Y60" s="103" t="n">
        <v>0</v>
      </c>
      <c r="Z60" s="103" t="n">
        <v>0</v>
      </c>
      <c r="AA60" s="104" t="n">
        <v>0</v>
      </c>
    </row>
    <row r="61" customFormat="false" ht="11.25" hidden="false" customHeight="true" outlineLevel="0" collapsed="false">
      <c r="A61" s="95" t="s">
        <v>76</v>
      </c>
      <c r="C61" s="96" t="n">
        <v>0</v>
      </c>
      <c r="D61" s="96" t="n">
        <v>0</v>
      </c>
      <c r="E61" s="96" t="n">
        <v>0</v>
      </c>
      <c r="F61" s="96" t="n">
        <v>0</v>
      </c>
      <c r="G61" s="96" t="n">
        <v>0</v>
      </c>
      <c r="H61" s="96" t="n">
        <v>0</v>
      </c>
      <c r="I61" s="96" t="n">
        <v>0</v>
      </c>
      <c r="J61" s="96" t="n">
        <v>0</v>
      </c>
      <c r="K61" s="96" t="n">
        <v>0</v>
      </c>
      <c r="L61" s="96" t="n">
        <v>0</v>
      </c>
      <c r="M61" s="96" t="n">
        <v>0</v>
      </c>
      <c r="N61" s="96" t="n">
        <v>0</v>
      </c>
      <c r="O61" s="96" t="n">
        <v>0</v>
      </c>
      <c r="P61" s="96" t="n">
        <v>0</v>
      </c>
      <c r="Q61" s="96" t="n">
        <v>0</v>
      </c>
      <c r="R61" s="96" t="n">
        <v>0</v>
      </c>
      <c r="S61" s="96" t="n">
        <v>0</v>
      </c>
      <c r="T61" s="96" t="n">
        <v>0</v>
      </c>
      <c r="U61" s="96" t="n">
        <v>0</v>
      </c>
      <c r="V61" s="96" t="n">
        <v>0</v>
      </c>
      <c r="W61" s="96" t="n">
        <v>0</v>
      </c>
      <c r="X61" s="96" t="n">
        <v>0</v>
      </c>
      <c r="Y61" s="96" t="n">
        <v>0</v>
      </c>
      <c r="Z61" s="96" t="n">
        <v>0</v>
      </c>
      <c r="AA61" s="96" t="n">
        <v>0</v>
      </c>
    </row>
    <row r="62" customFormat="false" ht="11.25" hidden="false" customHeight="true" outlineLevel="0" collapsed="false">
      <c r="A62" s="95" t="s">
        <v>77</v>
      </c>
      <c r="C62" s="97" t="n">
        <v>0</v>
      </c>
      <c r="D62" s="97" t="n">
        <v>0</v>
      </c>
      <c r="E62" s="97" t="n">
        <v>0</v>
      </c>
      <c r="F62" s="97" t="n">
        <v>0</v>
      </c>
      <c r="G62" s="97" t="n">
        <v>0</v>
      </c>
      <c r="H62" s="97" t="n">
        <v>0</v>
      </c>
      <c r="I62" s="97" t="n">
        <v>0</v>
      </c>
      <c r="J62" s="97" t="n">
        <v>0</v>
      </c>
      <c r="K62" s="97" t="n">
        <v>0</v>
      </c>
      <c r="L62" s="97" t="n">
        <v>0</v>
      </c>
      <c r="M62" s="97" t="n">
        <v>0</v>
      </c>
      <c r="N62" s="97" t="n">
        <v>0</v>
      </c>
      <c r="O62" s="97" t="n">
        <v>0</v>
      </c>
      <c r="P62" s="97" t="n">
        <v>0</v>
      </c>
      <c r="Q62" s="97" t="n">
        <v>0</v>
      </c>
      <c r="R62" s="97" t="n">
        <v>0</v>
      </c>
      <c r="S62" s="97" t="n">
        <v>0</v>
      </c>
      <c r="T62" s="97" t="n">
        <v>0</v>
      </c>
      <c r="U62" s="97" t="n">
        <v>0</v>
      </c>
      <c r="V62" s="97" t="n">
        <v>0</v>
      </c>
      <c r="W62" s="97" t="n">
        <v>0</v>
      </c>
      <c r="X62" s="97" t="n">
        <v>0</v>
      </c>
      <c r="Y62" s="97" t="n">
        <v>0</v>
      </c>
      <c r="Z62" s="97" t="n">
        <v>0</v>
      </c>
      <c r="AA62" s="97" t="n">
        <v>0</v>
      </c>
    </row>
    <row r="64" customFormat="false" ht="12" hidden="false" customHeight="true" outlineLevel="0" collapsed="false">
      <c r="A64" s="91" t="s">
        <v>108</v>
      </c>
    </row>
    <row r="66" customFormat="false" ht="12" hidden="false" customHeight="true" outlineLevel="0" collapsed="false">
      <c r="A66" s="92" t="s">
        <v>163</v>
      </c>
      <c r="C66" s="93" t="s">
        <v>118</v>
      </c>
      <c r="D66" s="93" t="s">
        <v>119</v>
      </c>
      <c r="E66" s="93" t="s">
        <v>120</v>
      </c>
      <c r="F66" s="93" t="s">
        <v>121</v>
      </c>
      <c r="G66" s="93" t="s">
        <v>122</v>
      </c>
      <c r="H66" s="93" t="s">
        <v>123</v>
      </c>
      <c r="I66" s="93" t="s">
        <v>124</v>
      </c>
      <c r="J66" s="93" t="s">
        <v>125</v>
      </c>
      <c r="K66" s="93" t="s">
        <v>126</v>
      </c>
      <c r="L66" s="93" t="s">
        <v>127</v>
      </c>
      <c r="M66" s="93" t="s">
        <v>128</v>
      </c>
      <c r="N66" s="93" t="s">
        <v>129</v>
      </c>
      <c r="O66" s="93" t="s">
        <v>130</v>
      </c>
      <c r="P66" s="93" t="s">
        <v>131</v>
      </c>
      <c r="Q66" s="93" t="s">
        <v>132</v>
      </c>
      <c r="R66" s="93" t="s">
        <v>133</v>
      </c>
      <c r="S66" s="93" t="s">
        <v>134</v>
      </c>
      <c r="T66" s="93" t="s">
        <v>135</v>
      </c>
      <c r="U66" s="93" t="s">
        <v>136</v>
      </c>
      <c r="V66" s="93" t="s">
        <v>137</v>
      </c>
      <c r="W66" s="93" t="s">
        <v>138</v>
      </c>
      <c r="X66" s="93" t="s">
        <v>139</v>
      </c>
      <c r="Y66" s="93" t="s">
        <v>140</v>
      </c>
      <c r="Z66" s="93" t="s">
        <v>141</v>
      </c>
      <c r="AA66" s="93" t="s">
        <v>32</v>
      </c>
    </row>
    <row r="67" customFormat="false" ht="11.25" hidden="false" customHeight="true" outlineLevel="0" collapsed="false">
      <c r="A67" s="95" t="s">
        <v>164</v>
      </c>
      <c r="C67" s="96" t="n">
        <v>0</v>
      </c>
      <c r="D67" s="96" t="n">
        <v>0</v>
      </c>
      <c r="E67" s="96" t="n">
        <v>0</v>
      </c>
      <c r="F67" s="96" t="n">
        <v>0</v>
      </c>
      <c r="G67" s="96" t="n">
        <v>0</v>
      </c>
      <c r="H67" s="96" t="n">
        <v>0</v>
      </c>
      <c r="I67" s="96" t="n">
        <v>0</v>
      </c>
      <c r="J67" s="96" t="n">
        <v>0</v>
      </c>
      <c r="K67" s="96" t="n">
        <v>0</v>
      </c>
      <c r="L67" s="96" t="n">
        <v>0</v>
      </c>
      <c r="M67" s="96" t="n">
        <v>0</v>
      </c>
      <c r="N67" s="96" t="n">
        <v>0</v>
      </c>
      <c r="O67" s="96" t="n">
        <v>0</v>
      </c>
      <c r="P67" s="96" t="n">
        <v>0</v>
      </c>
      <c r="Q67" s="96" t="n">
        <v>0</v>
      </c>
      <c r="R67" s="96" t="n">
        <v>0</v>
      </c>
      <c r="S67" s="96" t="n">
        <v>0</v>
      </c>
      <c r="T67" s="96" t="n">
        <v>0</v>
      </c>
      <c r="U67" s="96" t="n">
        <v>0</v>
      </c>
      <c r="V67" s="96" t="n">
        <v>0</v>
      </c>
      <c r="W67" s="96" t="n">
        <v>0</v>
      </c>
      <c r="X67" s="96" t="n">
        <v>0</v>
      </c>
      <c r="Y67" s="96" t="n">
        <v>0</v>
      </c>
      <c r="Z67" s="96" t="n">
        <v>0</v>
      </c>
      <c r="AA67" s="96" t="n">
        <v>0</v>
      </c>
    </row>
    <row r="68" customFormat="false" ht="11.25" hidden="false" customHeight="true" outlineLevel="0" collapsed="false">
      <c r="A68" s="95" t="s">
        <v>165</v>
      </c>
      <c r="C68" s="96" t="n">
        <v>0</v>
      </c>
      <c r="D68" s="96" t="n">
        <v>0</v>
      </c>
      <c r="E68" s="96" t="n">
        <v>0</v>
      </c>
      <c r="F68" s="96" t="n">
        <v>0</v>
      </c>
      <c r="G68" s="96" t="n">
        <v>0</v>
      </c>
      <c r="H68" s="96" t="n">
        <v>0</v>
      </c>
      <c r="I68" s="96" t="n">
        <v>0</v>
      </c>
      <c r="J68" s="96" t="n">
        <v>0</v>
      </c>
      <c r="K68" s="96" t="n">
        <v>0</v>
      </c>
      <c r="L68" s="96" t="n">
        <v>0</v>
      </c>
      <c r="M68" s="96" t="n">
        <v>0</v>
      </c>
      <c r="N68" s="96" t="n">
        <v>0</v>
      </c>
      <c r="O68" s="96" t="n">
        <v>0</v>
      </c>
      <c r="P68" s="96" t="n">
        <v>0</v>
      </c>
      <c r="Q68" s="96" t="n">
        <v>0</v>
      </c>
      <c r="R68" s="96" t="n">
        <v>0</v>
      </c>
      <c r="S68" s="96" t="n">
        <v>0</v>
      </c>
      <c r="T68" s="96" t="n">
        <v>0</v>
      </c>
      <c r="U68" s="96" t="n">
        <v>0</v>
      </c>
      <c r="V68" s="96" t="n">
        <v>0</v>
      </c>
      <c r="W68" s="96" t="n">
        <v>0</v>
      </c>
      <c r="X68" s="96" t="n">
        <v>0</v>
      </c>
      <c r="Y68" s="96" t="n">
        <v>0</v>
      </c>
      <c r="Z68" s="96" t="n">
        <v>0</v>
      </c>
      <c r="AA68" s="96" t="n">
        <v>0</v>
      </c>
    </row>
    <row r="69" customFormat="false" ht="11.25" hidden="false" customHeight="true" outlineLevel="0" collapsed="false">
      <c r="A69" s="95" t="s">
        <v>166</v>
      </c>
      <c r="C69" s="97" t="n">
        <v>0</v>
      </c>
      <c r="D69" s="97" t="n">
        <v>0</v>
      </c>
      <c r="E69" s="97" t="n">
        <v>0</v>
      </c>
      <c r="F69" s="97" t="n">
        <v>0</v>
      </c>
      <c r="G69" s="97" t="n">
        <v>0</v>
      </c>
      <c r="H69" s="97" t="n">
        <v>0</v>
      </c>
      <c r="I69" s="97" t="n">
        <v>0</v>
      </c>
      <c r="J69" s="97" t="n">
        <v>0</v>
      </c>
      <c r="K69" s="97" t="n">
        <v>0</v>
      </c>
      <c r="L69" s="97" t="n">
        <v>0</v>
      </c>
      <c r="M69" s="97" t="n">
        <v>0</v>
      </c>
      <c r="N69" s="97" t="n">
        <v>0</v>
      </c>
      <c r="O69" s="97" t="n">
        <v>0</v>
      </c>
      <c r="P69" s="97" t="n">
        <v>0</v>
      </c>
      <c r="Q69" s="97" t="n">
        <v>0</v>
      </c>
      <c r="R69" s="97" t="n">
        <v>0</v>
      </c>
      <c r="S69" s="97" t="n">
        <v>0</v>
      </c>
      <c r="T69" s="97" t="n">
        <v>0</v>
      </c>
      <c r="U69" s="97" t="n">
        <v>0</v>
      </c>
      <c r="V69" s="97" t="n">
        <v>0</v>
      </c>
      <c r="W69" s="97" t="n">
        <v>0</v>
      </c>
      <c r="X69" s="97" t="n">
        <v>0</v>
      </c>
      <c r="Y69" s="97" t="n">
        <v>0</v>
      </c>
      <c r="Z69" s="97" t="n">
        <v>0</v>
      </c>
      <c r="AA69" s="97" t="n">
        <v>0</v>
      </c>
    </row>
    <row r="71" customFormat="false" ht="12" hidden="false" customHeight="true" outlineLevel="0" collapsed="false">
      <c r="A71" s="92" t="s">
        <v>167</v>
      </c>
      <c r="C71" s="93" t="s">
        <v>118</v>
      </c>
      <c r="D71" s="93" t="s">
        <v>119</v>
      </c>
      <c r="E71" s="93" t="s">
        <v>120</v>
      </c>
      <c r="F71" s="93" t="s">
        <v>121</v>
      </c>
      <c r="G71" s="93" t="s">
        <v>122</v>
      </c>
      <c r="H71" s="93" t="s">
        <v>123</v>
      </c>
      <c r="I71" s="93" t="s">
        <v>124</v>
      </c>
      <c r="J71" s="93" t="s">
        <v>125</v>
      </c>
      <c r="K71" s="93" t="s">
        <v>126</v>
      </c>
      <c r="L71" s="93" t="s">
        <v>127</v>
      </c>
      <c r="M71" s="93" t="s">
        <v>128</v>
      </c>
      <c r="N71" s="93" t="s">
        <v>129</v>
      </c>
      <c r="O71" s="93" t="s">
        <v>130</v>
      </c>
      <c r="P71" s="93" t="s">
        <v>131</v>
      </c>
      <c r="Q71" s="93" t="s">
        <v>132</v>
      </c>
      <c r="R71" s="93" t="s">
        <v>133</v>
      </c>
      <c r="S71" s="93" t="s">
        <v>134</v>
      </c>
      <c r="T71" s="93" t="s">
        <v>135</v>
      </c>
      <c r="U71" s="93" t="s">
        <v>136</v>
      </c>
      <c r="V71" s="93" t="s">
        <v>137</v>
      </c>
      <c r="W71" s="93" t="s">
        <v>138</v>
      </c>
      <c r="X71" s="93" t="s">
        <v>139</v>
      </c>
      <c r="Y71" s="93" t="s">
        <v>140</v>
      </c>
      <c r="Z71" s="93" t="s">
        <v>141</v>
      </c>
      <c r="AA71" s="93" t="s">
        <v>32</v>
      </c>
    </row>
    <row r="72" customFormat="false" ht="11.25" hidden="false" customHeight="true" outlineLevel="0" collapsed="false">
      <c r="A72" s="95" t="s">
        <v>167</v>
      </c>
      <c r="C72" s="96" t="n">
        <v>0</v>
      </c>
      <c r="D72" s="96" t="n">
        <v>0</v>
      </c>
      <c r="E72" s="96" t="n">
        <v>0</v>
      </c>
      <c r="F72" s="96" t="n">
        <v>0</v>
      </c>
      <c r="G72" s="96" t="n">
        <v>0</v>
      </c>
      <c r="H72" s="96" t="n">
        <v>0</v>
      </c>
      <c r="I72" s="96" t="n">
        <v>0</v>
      </c>
      <c r="J72" s="96" t="n">
        <v>0</v>
      </c>
      <c r="K72" s="96" t="n">
        <v>0</v>
      </c>
      <c r="L72" s="96" t="n">
        <v>0</v>
      </c>
      <c r="M72" s="96" t="n">
        <v>0</v>
      </c>
      <c r="N72" s="96" t="n">
        <v>0</v>
      </c>
      <c r="O72" s="96" t="n">
        <v>0</v>
      </c>
      <c r="P72" s="96" t="n">
        <v>0</v>
      </c>
      <c r="Q72" s="96" t="n">
        <v>0</v>
      </c>
      <c r="R72" s="96" t="n">
        <v>0</v>
      </c>
      <c r="S72" s="96" t="n">
        <v>0</v>
      </c>
      <c r="T72" s="96" t="n">
        <v>0</v>
      </c>
      <c r="U72" s="96" t="n">
        <v>0</v>
      </c>
      <c r="V72" s="96" t="n">
        <v>0</v>
      </c>
      <c r="W72" s="96" t="n">
        <v>0</v>
      </c>
      <c r="X72" s="96" t="n">
        <v>0</v>
      </c>
      <c r="Y72" s="96" t="n">
        <v>0</v>
      </c>
      <c r="Z72" s="96" t="n">
        <v>0</v>
      </c>
      <c r="AA72" s="96" t="n">
        <v>0</v>
      </c>
    </row>
    <row r="74" customFormat="false" ht="11.25" hidden="false" customHeight="true" outlineLevel="0" collapsed="false">
      <c r="A74" s="101" t="s">
        <v>166</v>
      </c>
      <c r="B74" s="102"/>
      <c r="C74" s="103" t="n">
        <v>0</v>
      </c>
      <c r="D74" s="103" t="n">
        <v>0</v>
      </c>
      <c r="E74" s="103" t="n">
        <v>0</v>
      </c>
      <c r="F74" s="103" t="n">
        <v>0</v>
      </c>
      <c r="G74" s="103" t="n">
        <v>0</v>
      </c>
      <c r="H74" s="103" t="n">
        <v>0</v>
      </c>
      <c r="I74" s="103" t="n">
        <v>0</v>
      </c>
      <c r="J74" s="103" t="n">
        <v>0</v>
      </c>
      <c r="K74" s="103" t="n">
        <v>0</v>
      </c>
      <c r="L74" s="103" t="n">
        <v>0</v>
      </c>
      <c r="M74" s="103" t="n">
        <v>0</v>
      </c>
      <c r="N74" s="103" t="n">
        <v>0</v>
      </c>
      <c r="O74" s="103" t="n">
        <v>0</v>
      </c>
      <c r="P74" s="103" t="n">
        <v>0</v>
      </c>
      <c r="Q74" s="103" t="n">
        <v>0</v>
      </c>
      <c r="R74" s="103" t="n">
        <v>0</v>
      </c>
      <c r="S74" s="103" t="n">
        <v>0</v>
      </c>
      <c r="T74" s="103" t="n">
        <v>0</v>
      </c>
      <c r="U74" s="103" t="n">
        <v>0</v>
      </c>
      <c r="V74" s="103" t="n">
        <v>0</v>
      </c>
      <c r="W74" s="103" t="n">
        <v>0</v>
      </c>
      <c r="X74" s="103" t="n">
        <v>0</v>
      </c>
      <c r="Y74" s="103" t="n">
        <v>0</v>
      </c>
      <c r="Z74" s="103" t="n">
        <v>0</v>
      </c>
      <c r="AA74" s="104" t="n">
        <v>0</v>
      </c>
    </row>
    <row r="76" customFormat="false" ht="12" hidden="false" customHeight="true" outlineLevel="0" collapsed="false">
      <c r="A76" s="94" t="s">
        <v>159</v>
      </c>
    </row>
    <row r="77" customFormat="false" ht="11.25" hidden="false" customHeight="true" outlineLevel="0" collapsed="false">
      <c r="A77" s="95" t="s">
        <v>164</v>
      </c>
      <c r="C77" s="96" t="n">
        <v>0</v>
      </c>
      <c r="D77" s="96" t="n">
        <v>0</v>
      </c>
      <c r="E77" s="96" t="n">
        <v>0</v>
      </c>
      <c r="F77" s="96" t="n">
        <v>0</v>
      </c>
      <c r="G77" s="96" t="n">
        <v>0</v>
      </c>
      <c r="H77" s="96" t="n">
        <v>0</v>
      </c>
      <c r="I77" s="96" t="n">
        <v>0</v>
      </c>
      <c r="J77" s="96" t="n">
        <v>0</v>
      </c>
      <c r="K77" s="96" t="n">
        <v>0</v>
      </c>
      <c r="L77" s="96" t="n">
        <v>0</v>
      </c>
      <c r="M77" s="96" t="n">
        <v>0</v>
      </c>
      <c r="N77" s="96" t="n">
        <v>0</v>
      </c>
      <c r="O77" s="96" t="n">
        <v>0</v>
      </c>
      <c r="P77" s="96" t="n">
        <v>0</v>
      </c>
      <c r="Q77" s="96" t="n">
        <v>0</v>
      </c>
      <c r="R77" s="96" t="n">
        <v>0</v>
      </c>
      <c r="S77" s="96" t="n">
        <v>0</v>
      </c>
      <c r="T77" s="96" t="n">
        <v>0</v>
      </c>
      <c r="U77" s="96" t="n">
        <v>0</v>
      </c>
      <c r="V77" s="96" t="n">
        <v>0</v>
      </c>
      <c r="W77" s="96" t="n">
        <v>0</v>
      </c>
      <c r="X77" s="96" t="n">
        <v>0</v>
      </c>
      <c r="Y77" s="96" t="n">
        <v>0</v>
      </c>
      <c r="Z77" s="96" t="n">
        <v>0</v>
      </c>
      <c r="AA77" s="96" t="n">
        <v>0</v>
      </c>
    </row>
    <row r="78" customFormat="false" ht="11.25" hidden="false" customHeight="true" outlineLevel="0" collapsed="false">
      <c r="A78" s="95" t="s">
        <v>165</v>
      </c>
      <c r="C78" s="96" t="n">
        <v>0</v>
      </c>
      <c r="D78" s="96" t="n">
        <v>0</v>
      </c>
      <c r="E78" s="96" t="n">
        <v>0</v>
      </c>
      <c r="F78" s="96" t="n">
        <v>0</v>
      </c>
      <c r="G78" s="96" t="n">
        <v>0</v>
      </c>
      <c r="H78" s="96" t="n">
        <v>0</v>
      </c>
      <c r="I78" s="96" t="n">
        <v>0</v>
      </c>
      <c r="J78" s="96" t="n">
        <v>0</v>
      </c>
      <c r="K78" s="96" t="n">
        <v>0</v>
      </c>
      <c r="L78" s="96" t="n">
        <v>0</v>
      </c>
      <c r="M78" s="96" t="n">
        <v>0</v>
      </c>
      <c r="N78" s="96" t="n">
        <v>0</v>
      </c>
      <c r="O78" s="96" t="n">
        <v>0</v>
      </c>
      <c r="P78" s="96" t="n">
        <v>0</v>
      </c>
      <c r="Q78" s="96" t="n">
        <v>0</v>
      </c>
      <c r="R78" s="96" t="n">
        <v>0</v>
      </c>
      <c r="S78" s="96" t="n">
        <v>0</v>
      </c>
      <c r="T78" s="96" t="n">
        <v>0</v>
      </c>
      <c r="U78" s="96" t="n">
        <v>0</v>
      </c>
      <c r="V78" s="96" t="n">
        <v>0</v>
      </c>
      <c r="W78" s="96" t="n">
        <v>0</v>
      </c>
      <c r="X78" s="96" t="n">
        <v>0</v>
      </c>
      <c r="Y78" s="96" t="n">
        <v>0</v>
      </c>
      <c r="Z78" s="96" t="n">
        <v>0</v>
      </c>
      <c r="AA78" s="96" t="n">
        <v>0</v>
      </c>
    </row>
    <row r="79" customFormat="false" ht="11.25" hidden="false" customHeight="true" outlineLevel="0" collapsed="false">
      <c r="A79" s="95" t="s">
        <v>167</v>
      </c>
      <c r="C79" s="96" t="n">
        <v>0</v>
      </c>
      <c r="D79" s="96" t="n">
        <v>0</v>
      </c>
      <c r="E79" s="96" t="n">
        <v>0</v>
      </c>
      <c r="F79" s="96" t="n">
        <v>0</v>
      </c>
      <c r="G79" s="96" t="n">
        <v>0</v>
      </c>
      <c r="H79" s="96" t="n">
        <v>0</v>
      </c>
      <c r="I79" s="96" t="n">
        <v>0</v>
      </c>
      <c r="J79" s="96" t="n">
        <v>0</v>
      </c>
      <c r="K79" s="96" t="n">
        <v>0</v>
      </c>
      <c r="L79" s="96" t="n">
        <v>0</v>
      </c>
      <c r="M79" s="96" t="n">
        <v>0</v>
      </c>
      <c r="N79" s="96" t="n">
        <v>0</v>
      </c>
      <c r="O79" s="96" t="n">
        <v>0</v>
      </c>
      <c r="P79" s="96" t="n">
        <v>0</v>
      </c>
      <c r="Q79" s="96" t="n">
        <v>0</v>
      </c>
      <c r="R79" s="96" t="n">
        <v>0</v>
      </c>
      <c r="S79" s="96" t="n">
        <v>0</v>
      </c>
      <c r="T79" s="96" t="n">
        <v>0</v>
      </c>
      <c r="U79" s="96" t="n">
        <v>0</v>
      </c>
      <c r="V79" s="96" t="n">
        <v>0</v>
      </c>
      <c r="W79" s="96" t="n">
        <v>0</v>
      </c>
      <c r="X79" s="96" t="n">
        <v>0</v>
      </c>
      <c r="Y79" s="96" t="n">
        <v>0</v>
      </c>
      <c r="Z79" s="96" t="n">
        <v>0</v>
      </c>
      <c r="AA79" s="96" t="n">
        <v>0</v>
      </c>
    </row>
    <row r="80" customFormat="false" ht="11.25" hidden="false" customHeight="true" outlineLevel="0" collapsed="false">
      <c r="A80" s="95" t="s">
        <v>166</v>
      </c>
      <c r="C80" s="97" t="n">
        <v>0</v>
      </c>
      <c r="D80" s="97" t="n">
        <v>0</v>
      </c>
      <c r="E80" s="97" t="n">
        <v>0</v>
      </c>
      <c r="F80" s="97" t="n">
        <v>0</v>
      </c>
      <c r="G80" s="97" t="n">
        <v>0</v>
      </c>
      <c r="H80" s="97" t="n">
        <v>0</v>
      </c>
      <c r="I80" s="97" t="n">
        <v>0</v>
      </c>
      <c r="J80" s="97" t="n">
        <v>0</v>
      </c>
      <c r="K80" s="97" t="n">
        <v>0</v>
      </c>
      <c r="L80" s="97" t="n">
        <v>0</v>
      </c>
      <c r="M80" s="97" t="n">
        <v>0</v>
      </c>
      <c r="N80" s="97" t="n">
        <v>0</v>
      </c>
      <c r="O80" s="97" t="n">
        <v>0</v>
      </c>
      <c r="P80" s="97" t="n">
        <v>0</v>
      </c>
      <c r="Q80" s="97" t="n">
        <v>0</v>
      </c>
      <c r="R80" s="97" t="n">
        <v>0</v>
      </c>
      <c r="S80" s="97" t="n">
        <v>0</v>
      </c>
      <c r="T80" s="97" t="n">
        <v>0</v>
      </c>
      <c r="U80" s="97" t="n">
        <v>0</v>
      </c>
      <c r="V80" s="97" t="n">
        <v>0</v>
      </c>
      <c r="W80" s="97" t="n">
        <v>0</v>
      </c>
      <c r="X80" s="97" t="n">
        <v>0</v>
      </c>
      <c r="Y80" s="97" t="n">
        <v>0</v>
      </c>
      <c r="Z80" s="97" t="n">
        <v>0</v>
      </c>
      <c r="AA80" s="97" t="n">
        <v>0</v>
      </c>
    </row>
    <row r="82" customFormat="false" ht="12" hidden="false" customHeight="true" outlineLevel="0" collapsed="false">
      <c r="A82" s="94" t="s">
        <v>77</v>
      </c>
    </row>
    <row r="83" customFormat="false" ht="11.25" hidden="false" customHeight="true" outlineLevel="0" collapsed="false">
      <c r="A83" s="95" t="s">
        <v>164</v>
      </c>
      <c r="C83" s="96" t="n">
        <v>0</v>
      </c>
      <c r="D83" s="96" t="n">
        <v>0</v>
      </c>
      <c r="E83" s="96" t="n">
        <v>0</v>
      </c>
      <c r="F83" s="96" t="n">
        <v>0</v>
      </c>
      <c r="G83" s="96" t="n">
        <v>0</v>
      </c>
      <c r="H83" s="96" t="n">
        <v>0</v>
      </c>
      <c r="I83" s="96" t="n">
        <v>0</v>
      </c>
      <c r="J83" s="96" t="n">
        <v>0</v>
      </c>
      <c r="K83" s="96" t="n">
        <v>0</v>
      </c>
      <c r="L83" s="96" t="n">
        <v>0</v>
      </c>
      <c r="M83" s="96" t="n">
        <v>0</v>
      </c>
      <c r="N83" s="96" t="n">
        <v>0</v>
      </c>
      <c r="O83" s="96" t="n">
        <v>0</v>
      </c>
      <c r="P83" s="96" t="n">
        <v>0</v>
      </c>
      <c r="Q83" s="96" t="n">
        <v>0</v>
      </c>
      <c r="R83" s="96" t="n">
        <v>0</v>
      </c>
      <c r="S83" s="96" t="n">
        <v>0</v>
      </c>
      <c r="T83" s="96" t="n">
        <v>0</v>
      </c>
      <c r="U83" s="96" t="n">
        <v>0</v>
      </c>
      <c r="V83" s="96" t="n">
        <v>0</v>
      </c>
      <c r="W83" s="96" t="n">
        <v>0</v>
      </c>
      <c r="X83" s="96" t="n">
        <v>0</v>
      </c>
      <c r="Y83" s="96" t="n">
        <v>0</v>
      </c>
      <c r="Z83" s="96" t="n">
        <v>0</v>
      </c>
      <c r="AA83" s="96" t="n">
        <v>0</v>
      </c>
    </row>
    <row r="84" customFormat="false" ht="11.25" hidden="false" customHeight="true" outlineLevel="0" collapsed="false">
      <c r="A84" s="95" t="s">
        <v>165</v>
      </c>
      <c r="C84" s="96" t="n">
        <v>0</v>
      </c>
      <c r="D84" s="96" t="n">
        <v>0</v>
      </c>
      <c r="E84" s="96" t="n">
        <v>0</v>
      </c>
      <c r="F84" s="96" t="n">
        <v>0</v>
      </c>
      <c r="G84" s="96" t="n">
        <v>0</v>
      </c>
      <c r="H84" s="96" t="n">
        <v>0</v>
      </c>
      <c r="I84" s="96" t="n">
        <v>0</v>
      </c>
      <c r="J84" s="96" t="n">
        <v>0</v>
      </c>
      <c r="K84" s="96" t="n">
        <v>0</v>
      </c>
      <c r="L84" s="96" t="n">
        <v>0</v>
      </c>
      <c r="M84" s="96" t="n">
        <v>0</v>
      </c>
      <c r="N84" s="96" t="n">
        <v>0</v>
      </c>
      <c r="O84" s="96" t="n">
        <v>0</v>
      </c>
      <c r="P84" s="96" t="n">
        <v>0</v>
      </c>
      <c r="Q84" s="96" t="n">
        <v>0</v>
      </c>
      <c r="R84" s="96" t="n">
        <v>0</v>
      </c>
      <c r="S84" s="96" t="n">
        <v>0</v>
      </c>
      <c r="T84" s="96" t="n">
        <v>0</v>
      </c>
      <c r="U84" s="96" t="n">
        <v>0</v>
      </c>
      <c r="V84" s="96" t="n">
        <v>0</v>
      </c>
      <c r="W84" s="96" t="n">
        <v>0</v>
      </c>
      <c r="X84" s="96" t="n">
        <v>0</v>
      </c>
      <c r="Y84" s="96" t="n">
        <v>0</v>
      </c>
      <c r="Z84" s="96" t="n">
        <v>0</v>
      </c>
      <c r="AA84" s="96" t="n">
        <v>0</v>
      </c>
    </row>
    <row r="85" customFormat="false" ht="11.25" hidden="false" customHeight="true" outlineLevel="0" collapsed="false">
      <c r="A85" s="95" t="s">
        <v>167</v>
      </c>
      <c r="C85" s="96" t="n">
        <v>0</v>
      </c>
      <c r="D85" s="96" t="n">
        <v>0</v>
      </c>
      <c r="E85" s="96" t="n">
        <v>0</v>
      </c>
      <c r="F85" s="96" t="n">
        <v>0</v>
      </c>
      <c r="G85" s="96" t="n">
        <v>0</v>
      </c>
      <c r="H85" s="96" t="n">
        <v>0</v>
      </c>
      <c r="I85" s="96" t="n">
        <v>0</v>
      </c>
      <c r="J85" s="96" t="n">
        <v>0</v>
      </c>
      <c r="K85" s="96" t="n">
        <v>0</v>
      </c>
      <c r="L85" s="96" t="n">
        <v>0</v>
      </c>
      <c r="M85" s="96" t="n">
        <v>0</v>
      </c>
      <c r="N85" s="96" t="n">
        <v>0</v>
      </c>
      <c r="O85" s="96" t="n">
        <v>0</v>
      </c>
      <c r="P85" s="96" t="n">
        <v>0</v>
      </c>
      <c r="Q85" s="96" t="n">
        <v>0</v>
      </c>
      <c r="R85" s="96" t="n">
        <v>0</v>
      </c>
      <c r="S85" s="96" t="n">
        <v>0</v>
      </c>
      <c r="T85" s="96" t="n">
        <v>0</v>
      </c>
      <c r="U85" s="96" t="n">
        <v>0</v>
      </c>
      <c r="V85" s="96" t="n">
        <v>0</v>
      </c>
      <c r="W85" s="96" t="n">
        <v>0</v>
      </c>
      <c r="X85" s="96" t="n">
        <v>0</v>
      </c>
      <c r="Y85" s="96" t="n">
        <v>0</v>
      </c>
      <c r="Z85" s="96" t="n">
        <v>0</v>
      </c>
      <c r="AA85" s="96" t="n">
        <v>0</v>
      </c>
    </row>
    <row r="86" customFormat="false" ht="11.25" hidden="false" customHeight="true" outlineLevel="0" collapsed="false">
      <c r="A86" s="95" t="s">
        <v>166</v>
      </c>
      <c r="C86" s="97" t="n">
        <v>0</v>
      </c>
      <c r="D86" s="97" t="n">
        <v>0</v>
      </c>
      <c r="E86" s="97" t="n">
        <v>0</v>
      </c>
      <c r="F86" s="97" t="n">
        <v>0</v>
      </c>
      <c r="G86" s="97" t="n">
        <v>0</v>
      </c>
      <c r="H86" s="97" t="n">
        <v>0</v>
      </c>
      <c r="I86" s="97" t="n">
        <v>0</v>
      </c>
      <c r="J86" s="97" t="n">
        <v>0</v>
      </c>
      <c r="K86" s="97" t="n">
        <v>0</v>
      </c>
      <c r="L86" s="97" t="n">
        <v>0</v>
      </c>
      <c r="M86" s="97" t="n">
        <v>0</v>
      </c>
      <c r="N86" s="97" t="n">
        <v>0</v>
      </c>
      <c r="O86" s="97" t="n">
        <v>0</v>
      </c>
      <c r="P86" s="97" t="n">
        <v>0</v>
      </c>
      <c r="Q86" s="97" t="n">
        <v>0</v>
      </c>
      <c r="R86" s="97" t="n">
        <v>0</v>
      </c>
      <c r="S86" s="97" t="n">
        <v>0</v>
      </c>
      <c r="T86" s="97" t="n">
        <v>0</v>
      </c>
      <c r="U86" s="97" t="n">
        <v>0</v>
      </c>
      <c r="V86" s="97" t="n">
        <v>0</v>
      </c>
      <c r="W86" s="97" t="n">
        <v>0</v>
      </c>
      <c r="X86" s="97" t="n">
        <v>0</v>
      </c>
      <c r="Y86" s="97" t="n">
        <v>0</v>
      </c>
      <c r="Z86" s="97" t="n">
        <v>0</v>
      </c>
      <c r="AA86" s="97" t="n">
        <v>0</v>
      </c>
    </row>
    <row r="88" customFormat="false" ht="12" hidden="false" customHeight="true" outlineLevel="0" collapsed="false">
      <c r="A88" s="94" t="s">
        <v>160</v>
      </c>
    </row>
    <row r="89" customFormat="false" ht="11.25" hidden="false" customHeight="true" outlineLevel="0" collapsed="false">
      <c r="A89" s="95" t="s">
        <v>5</v>
      </c>
      <c r="C89" s="98" t="n">
        <v>2.25</v>
      </c>
      <c r="D89" s="98" t="n">
        <v>2.27</v>
      </c>
      <c r="E89" s="98" t="n">
        <v>2.27</v>
      </c>
      <c r="F89" s="98" t="n">
        <v>2.09</v>
      </c>
      <c r="G89" s="98" t="n">
        <v>2.14</v>
      </c>
      <c r="H89" s="98" t="n">
        <v>2.2</v>
      </c>
      <c r="I89" s="98" t="n">
        <v>2.24</v>
      </c>
      <c r="J89" s="98" t="n">
        <v>2.29</v>
      </c>
      <c r="K89" s="98" t="n">
        <v>2.29</v>
      </c>
      <c r="L89" s="98" t="n">
        <v>2.31</v>
      </c>
      <c r="M89" s="98" t="n">
        <v>2.79</v>
      </c>
      <c r="N89" s="98" t="n">
        <v>2.96</v>
      </c>
      <c r="O89" s="98" t="n">
        <v>3.05</v>
      </c>
      <c r="P89" s="98" t="n">
        <v>2.98</v>
      </c>
      <c r="Q89" s="98" t="n">
        <v>2.9</v>
      </c>
      <c r="R89" s="98" t="n">
        <v>2.69</v>
      </c>
      <c r="S89" s="98" t="n">
        <v>2.69</v>
      </c>
      <c r="T89" s="98" t="n">
        <v>2.73</v>
      </c>
      <c r="U89" s="98" t="n">
        <v>2.77</v>
      </c>
      <c r="V89" s="98" t="n">
        <v>2.81</v>
      </c>
      <c r="W89" s="98" t="n">
        <v>2.8</v>
      </c>
      <c r="X89" s="98" t="n">
        <v>2.83</v>
      </c>
      <c r="Y89" s="98" t="n">
        <v>3.16</v>
      </c>
      <c r="Z89" s="98" t="n">
        <v>3.3</v>
      </c>
      <c r="AA89" s="98"/>
    </row>
    <row r="90" customFormat="false" ht="11.25" hidden="false" customHeight="true" outlineLevel="0" collapsed="false">
      <c r="A90" s="95" t="s">
        <v>159</v>
      </c>
      <c r="C90" s="98" t="n">
        <v>2.19</v>
      </c>
      <c r="D90" s="98" t="n">
        <v>2.22</v>
      </c>
      <c r="E90" s="98" t="n">
        <v>2.23</v>
      </c>
      <c r="F90" s="98" t="n">
        <v>2.07</v>
      </c>
      <c r="G90" s="98" t="n">
        <v>2.13</v>
      </c>
      <c r="H90" s="98" t="n">
        <v>2.19</v>
      </c>
      <c r="I90" s="98" t="n">
        <v>2.23</v>
      </c>
      <c r="J90" s="98" t="n">
        <v>2.27</v>
      </c>
      <c r="K90" s="98" t="n">
        <v>2.28</v>
      </c>
      <c r="L90" s="98" t="n">
        <v>2.3</v>
      </c>
      <c r="M90" s="98" t="n">
        <v>2.75</v>
      </c>
      <c r="N90" s="98" t="n">
        <v>2.92</v>
      </c>
      <c r="O90" s="98" t="n">
        <v>3</v>
      </c>
      <c r="P90" s="98" t="n">
        <v>2.94</v>
      </c>
      <c r="Q90" s="98" t="n">
        <v>2.85</v>
      </c>
      <c r="R90" s="98" t="n">
        <v>2.64</v>
      </c>
      <c r="S90" s="98" t="n">
        <v>2.64</v>
      </c>
      <c r="T90" s="98" t="n">
        <v>2.68</v>
      </c>
      <c r="U90" s="98" t="n">
        <v>2.72</v>
      </c>
      <c r="V90" s="98" t="n">
        <v>2.76</v>
      </c>
      <c r="W90" s="98" t="n">
        <v>2.76</v>
      </c>
      <c r="X90" s="98" t="n">
        <v>2.79</v>
      </c>
      <c r="Y90" s="98" t="n">
        <v>3.12</v>
      </c>
      <c r="Z90" s="98" t="n">
        <v>3.27</v>
      </c>
      <c r="AA90" s="98"/>
    </row>
    <row r="91" customFormat="false" ht="11.25" hidden="false" customHeight="true" outlineLevel="0" collapsed="false">
      <c r="A91" s="95" t="s">
        <v>77</v>
      </c>
      <c r="C91" s="99" t="n">
        <v>0.0600000000000001</v>
      </c>
      <c r="D91" s="99" t="n">
        <v>0.0499999999999998</v>
      </c>
      <c r="E91" s="99" t="n">
        <v>0.04</v>
      </c>
      <c r="F91" s="99" t="n">
        <v>0.02</v>
      </c>
      <c r="G91" s="99" t="n">
        <v>0.0100000000000002</v>
      </c>
      <c r="H91" s="99" t="n">
        <v>0.0100000000000002</v>
      </c>
      <c r="I91" s="99" t="n">
        <v>0.0100000000000002</v>
      </c>
      <c r="J91" s="99" t="n">
        <v>0.02</v>
      </c>
      <c r="K91" s="99" t="n">
        <v>0.0100000000000002</v>
      </c>
      <c r="L91" s="99" t="n">
        <v>0.0100000000000002</v>
      </c>
      <c r="M91" s="99" t="n">
        <v>0.04</v>
      </c>
      <c r="N91" s="99" t="n">
        <v>0.04</v>
      </c>
      <c r="O91" s="99" t="n">
        <v>0.0499999999999998</v>
      </c>
      <c r="P91" s="99" t="n">
        <v>0.04</v>
      </c>
      <c r="Q91" s="99" t="n">
        <v>0.0499999999999998</v>
      </c>
      <c r="R91" s="99" t="n">
        <v>0.0499999999999998</v>
      </c>
      <c r="S91" s="99" t="n">
        <v>0.0499999999999998</v>
      </c>
      <c r="T91" s="99" t="n">
        <v>0.0499999999999998</v>
      </c>
      <c r="U91" s="99" t="n">
        <v>0.0499999999999998</v>
      </c>
      <c r="V91" s="99" t="n">
        <v>0.0500000000000003</v>
      </c>
      <c r="W91" s="99" t="n">
        <v>0.04</v>
      </c>
      <c r="X91" s="99" t="n">
        <v>0.04</v>
      </c>
      <c r="Y91" s="99" t="n">
        <v>0.04</v>
      </c>
      <c r="Z91" s="99" t="n">
        <v>0.0299999999999998</v>
      </c>
      <c r="AA91" s="98"/>
    </row>
    <row r="93" customFormat="false" ht="12" hidden="false" customHeight="true" outlineLevel="0" collapsed="false">
      <c r="A93" s="94" t="s">
        <v>105</v>
      </c>
    </row>
    <row r="94" customFormat="false" ht="11.25" hidden="false" customHeight="true" outlineLevel="0" collapsed="false">
      <c r="A94" s="95" t="s">
        <v>106</v>
      </c>
      <c r="C94" s="98" t="n">
        <v>0</v>
      </c>
      <c r="D94" s="98" t="n">
        <v>0</v>
      </c>
      <c r="E94" s="98" t="n">
        <v>0</v>
      </c>
      <c r="F94" s="98" t="n">
        <v>0</v>
      </c>
      <c r="G94" s="98" t="n">
        <v>0</v>
      </c>
      <c r="H94" s="98" t="n">
        <v>0</v>
      </c>
      <c r="I94" s="98" t="n">
        <v>0</v>
      </c>
      <c r="J94" s="98" t="n">
        <v>0</v>
      </c>
      <c r="K94" s="98" t="n">
        <v>0</v>
      </c>
      <c r="L94" s="98" t="n">
        <v>0</v>
      </c>
      <c r="M94" s="98" t="n">
        <v>0</v>
      </c>
      <c r="N94" s="98" t="n">
        <v>0</v>
      </c>
      <c r="O94" s="98" t="n">
        <v>0</v>
      </c>
      <c r="P94" s="98" t="n">
        <v>0</v>
      </c>
      <c r="Q94" s="98" t="n">
        <v>0</v>
      </c>
      <c r="R94" s="98" t="n">
        <v>0</v>
      </c>
      <c r="S94" s="98" t="n">
        <v>0</v>
      </c>
      <c r="T94" s="98" t="n">
        <v>0</v>
      </c>
      <c r="U94" s="98" t="n">
        <v>0</v>
      </c>
      <c r="V94" s="98" t="n">
        <v>0</v>
      </c>
      <c r="W94" s="98" t="n">
        <v>0</v>
      </c>
      <c r="X94" s="98" t="n">
        <v>0</v>
      </c>
      <c r="Y94" s="98" t="n">
        <v>0</v>
      </c>
      <c r="Z94" s="98" t="n">
        <v>0</v>
      </c>
      <c r="AA94" s="98"/>
    </row>
    <row r="95" customFormat="false" ht="11.25" hidden="false" customHeight="true" outlineLevel="0" collapsed="false">
      <c r="A95" s="95" t="s">
        <v>107</v>
      </c>
      <c r="C95" s="98" t="n">
        <v>0</v>
      </c>
      <c r="D95" s="98" t="n">
        <v>0</v>
      </c>
      <c r="E95" s="98" t="n">
        <v>0</v>
      </c>
      <c r="F95" s="98" t="n">
        <v>0</v>
      </c>
      <c r="G95" s="98" t="n">
        <v>0</v>
      </c>
      <c r="H95" s="98" t="n">
        <v>0</v>
      </c>
      <c r="I95" s="98" t="n">
        <v>0</v>
      </c>
      <c r="J95" s="98" t="n">
        <v>0</v>
      </c>
      <c r="K95" s="98" t="n">
        <v>0</v>
      </c>
      <c r="L95" s="98" t="n">
        <v>0</v>
      </c>
      <c r="M95" s="98" t="n">
        <v>0</v>
      </c>
      <c r="N95" s="98" t="n">
        <v>0</v>
      </c>
      <c r="O95" s="98" t="n">
        <v>0</v>
      </c>
      <c r="P95" s="98" t="n">
        <v>0</v>
      </c>
      <c r="Q95" s="98" t="n">
        <v>0</v>
      </c>
      <c r="R95" s="98" t="n">
        <v>0</v>
      </c>
      <c r="S95" s="98" t="n">
        <v>0</v>
      </c>
      <c r="T95" s="98" t="n">
        <v>0</v>
      </c>
      <c r="U95" s="98" t="n">
        <v>0</v>
      </c>
      <c r="V95" s="98" t="n">
        <v>0</v>
      </c>
      <c r="W95" s="98" t="n">
        <v>0</v>
      </c>
      <c r="X95" s="98" t="n">
        <v>0</v>
      </c>
      <c r="Y95" s="98" t="n">
        <v>0</v>
      </c>
      <c r="Z95" s="98" t="n">
        <v>0</v>
      </c>
      <c r="AA95" s="98"/>
    </row>
    <row r="97" customFormat="false" ht="12" hidden="false" customHeight="true" outlineLevel="0" collapsed="false">
      <c r="A97" s="94" t="s">
        <v>161</v>
      </c>
    </row>
    <row r="98" customFormat="false" ht="11.25" hidden="false" customHeight="true" outlineLevel="0" collapsed="false">
      <c r="A98" s="95" t="s">
        <v>162</v>
      </c>
      <c r="C98" s="96" t="n">
        <v>0</v>
      </c>
      <c r="D98" s="96" t="n">
        <v>0</v>
      </c>
      <c r="E98" s="96" t="n">
        <v>0</v>
      </c>
      <c r="F98" s="96" t="n">
        <v>0</v>
      </c>
      <c r="G98" s="96" t="n">
        <v>0</v>
      </c>
      <c r="H98" s="96" t="n">
        <v>0</v>
      </c>
      <c r="I98" s="96" t="n">
        <v>0</v>
      </c>
      <c r="J98" s="96" t="n">
        <v>0</v>
      </c>
      <c r="K98" s="96" t="n">
        <v>0</v>
      </c>
      <c r="L98" s="96" t="n">
        <v>0</v>
      </c>
      <c r="M98" s="96" t="n">
        <v>0</v>
      </c>
      <c r="N98" s="96" t="n">
        <v>0</v>
      </c>
      <c r="O98" s="96" t="n">
        <v>0</v>
      </c>
      <c r="P98" s="96" t="n">
        <v>0</v>
      </c>
      <c r="Q98" s="96" t="n">
        <v>0</v>
      </c>
      <c r="R98" s="96" t="n">
        <v>0</v>
      </c>
      <c r="S98" s="96" t="n">
        <v>0</v>
      </c>
      <c r="T98" s="96" t="n">
        <v>0</v>
      </c>
      <c r="U98" s="96" t="n">
        <v>0</v>
      </c>
      <c r="V98" s="96" t="n">
        <v>0</v>
      </c>
      <c r="W98" s="96" t="n">
        <v>0</v>
      </c>
      <c r="X98" s="96" t="n">
        <v>0</v>
      </c>
      <c r="Y98" s="96" t="n">
        <v>0</v>
      </c>
      <c r="Z98" s="96" t="n">
        <v>0</v>
      </c>
      <c r="AA98" s="96" t="n">
        <v>0</v>
      </c>
    </row>
    <row r="99" customFormat="false" ht="11.25" hidden="false" customHeight="true" outlineLevel="0" collapsed="false">
      <c r="A99" s="95" t="s">
        <v>168</v>
      </c>
      <c r="C99" s="96" t="n">
        <v>0</v>
      </c>
      <c r="D99" s="96" t="n">
        <v>0</v>
      </c>
      <c r="E99" s="96" t="n">
        <v>0</v>
      </c>
      <c r="F99" s="96" t="n">
        <v>0</v>
      </c>
      <c r="G99" s="96" t="n">
        <v>0</v>
      </c>
      <c r="H99" s="96" t="n">
        <v>0</v>
      </c>
      <c r="I99" s="96" t="n">
        <v>0</v>
      </c>
      <c r="J99" s="96" t="n">
        <v>0</v>
      </c>
      <c r="K99" s="96" t="n">
        <v>0</v>
      </c>
      <c r="L99" s="96" t="n">
        <v>0</v>
      </c>
      <c r="M99" s="96" t="n">
        <v>0</v>
      </c>
      <c r="N99" s="96" t="n">
        <v>0</v>
      </c>
      <c r="O99" s="96" t="n">
        <v>0</v>
      </c>
      <c r="P99" s="96" t="n">
        <v>0</v>
      </c>
      <c r="Q99" s="96" t="n">
        <v>0</v>
      </c>
      <c r="R99" s="96" t="n">
        <v>0</v>
      </c>
      <c r="S99" s="96" t="n">
        <v>0</v>
      </c>
      <c r="T99" s="96" t="n">
        <v>0</v>
      </c>
      <c r="U99" s="96" t="n">
        <v>0</v>
      </c>
      <c r="V99" s="96" t="n">
        <v>0</v>
      </c>
      <c r="W99" s="96" t="n">
        <v>0</v>
      </c>
      <c r="X99" s="96" t="n">
        <v>0</v>
      </c>
      <c r="Y99" s="96" t="n">
        <v>0</v>
      </c>
      <c r="Z99" s="96" t="n">
        <v>0</v>
      </c>
      <c r="AA99" s="96" t="n">
        <v>0</v>
      </c>
    </row>
    <row r="100" customFormat="false" ht="11.25" hidden="false" customHeight="true" outlineLevel="0" collapsed="false">
      <c r="A100" s="101" t="s">
        <v>75</v>
      </c>
      <c r="B100" s="102"/>
      <c r="C100" s="103" t="n">
        <v>0</v>
      </c>
      <c r="D100" s="103" t="n">
        <v>0</v>
      </c>
      <c r="E100" s="103" t="n">
        <v>0</v>
      </c>
      <c r="F100" s="103" t="n">
        <v>0</v>
      </c>
      <c r="G100" s="103" t="n">
        <v>0</v>
      </c>
      <c r="H100" s="103" t="n">
        <v>0</v>
      </c>
      <c r="I100" s="103" t="n">
        <v>0</v>
      </c>
      <c r="J100" s="103" t="n">
        <v>0</v>
      </c>
      <c r="K100" s="103" t="n">
        <v>0</v>
      </c>
      <c r="L100" s="103" t="n">
        <v>0</v>
      </c>
      <c r="M100" s="103" t="n">
        <v>0</v>
      </c>
      <c r="N100" s="103" t="n">
        <v>0</v>
      </c>
      <c r="O100" s="103" t="n">
        <v>0</v>
      </c>
      <c r="P100" s="103" t="n">
        <v>0</v>
      </c>
      <c r="Q100" s="103" t="n">
        <v>0</v>
      </c>
      <c r="R100" s="103" t="n">
        <v>0</v>
      </c>
      <c r="S100" s="103" t="n">
        <v>0</v>
      </c>
      <c r="T100" s="103" t="n">
        <v>0</v>
      </c>
      <c r="U100" s="103" t="n">
        <v>0</v>
      </c>
      <c r="V100" s="103" t="n">
        <v>0</v>
      </c>
      <c r="W100" s="103" t="n">
        <v>0</v>
      </c>
      <c r="X100" s="103" t="n">
        <v>0</v>
      </c>
      <c r="Y100" s="103" t="n">
        <v>0</v>
      </c>
      <c r="Z100" s="103" t="n">
        <v>0</v>
      </c>
      <c r="AA100" s="104" t="n">
        <v>0</v>
      </c>
    </row>
    <row r="101" customFormat="false" ht="11.25" hidden="false" customHeight="true" outlineLevel="0" collapsed="false">
      <c r="A101" s="95" t="s">
        <v>76</v>
      </c>
      <c r="C101" s="96" t="n">
        <v>0</v>
      </c>
      <c r="D101" s="96" t="n">
        <v>0</v>
      </c>
      <c r="E101" s="96" t="n">
        <v>0</v>
      </c>
      <c r="F101" s="96" t="n">
        <v>0</v>
      </c>
      <c r="G101" s="96" t="n">
        <v>0</v>
      </c>
      <c r="H101" s="96" t="n">
        <v>0</v>
      </c>
      <c r="I101" s="96" t="n">
        <v>0</v>
      </c>
      <c r="J101" s="96" t="n">
        <v>0</v>
      </c>
      <c r="K101" s="96" t="n">
        <v>0</v>
      </c>
      <c r="L101" s="96" t="n">
        <v>0</v>
      </c>
      <c r="M101" s="96" t="n">
        <v>0</v>
      </c>
      <c r="N101" s="96" t="n">
        <v>0</v>
      </c>
      <c r="O101" s="96" t="n">
        <v>0</v>
      </c>
      <c r="P101" s="96" t="n">
        <v>0</v>
      </c>
      <c r="Q101" s="96" t="n">
        <v>0</v>
      </c>
      <c r="R101" s="96" t="n">
        <v>0</v>
      </c>
      <c r="S101" s="96" t="n">
        <v>0</v>
      </c>
      <c r="T101" s="96" t="n">
        <v>0</v>
      </c>
      <c r="U101" s="96" t="n">
        <v>0</v>
      </c>
      <c r="V101" s="96" t="n">
        <v>0</v>
      </c>
      <c r="W101" s="96" t="n">
        <v>0</v>
      </c>
      <c r="X101" s="96" t="n">
        <v>0</v>
      </c>
      <c r="Y101" s="96" t="n">
        <v>0</v>
      </c>
      <c r="Z101" s="96" t="n">
        <v>0</v>
      </c>
      <c r="AA101" s="96" t="n">
        <v>0</v>
      </c>
    </row>
    <row r="102" customFormat="false" ht="11.25" hidden="false" customHeight="true" outlineLevel="0" collapsed="false">
      <c r="A102" s="95" t="s">
        <v>77</v>
      </c>
      <c r="C102" s="97" t="n">
        <v>0</v>
      </c>
      <c r="D102" s="97" t="n">
        <v>0</v>
      </c>
      <c r="E102" s="97" t="n">
        <v>0</v>
      </c>
      <c r="F102" s="97" t="n">
        <v>0</v>
      </c>
      <c r="G102" s="97" t="n">
        <v>0</v>
      </c>
      <c r="H102" s="97" t="n">
        <v>0</v>
      </c>
      <c r="I102" s="97" t="n">
        <v>0</v>
      </c>
      <c r="J102" s="97" t="n">
        <v>0</v>
      </c>
      <c r="K102" s="97" t="n">
        <v>0</v>
      </c>
      <c r="L102" s="97" t="n">
        <v>0</v>
      </c>
      <c r="M102" s="97" t="n">
        <v>0</v>
      </c>
      <c r="N102" s="97" t="n">
        <v>0</v>
      </c>
      <c r="O102" s="97" t="n">
        <v>0</v>
      </c>
      <c r="P102" s="97" t="n">
        <v>0</v>
      </c>
      <c r="Q102" s="97" t="n">
        <v>0</v>
      </c>
      <c r="R102" s="97" t="n">
        <v>0</v>
      </c>
      <c r="S102" s="97" t="n">
        <v>0</v>
      </c>
      <c r="T102" s="97" t="n">
        <v>0</v>
      </c>
      <c r="U102" s="97" t="n">
        <v>0</v>
      </c>
      <c r="V102" s="97" t="n">
        <v>0</v>
      </c>
      <c r="W102" s="97" t="n">
        <v>0</v>
      </c>
      <c r="X102" s="97" t="n">
        <v>0</v>
      </c>
      <c r="Y102" s="97" t="n">
        <v>0</v>
      </c>
      <c r="Z102" s="97" t="n">
        <v>0</v>
      </c>
      <c r="AA102" s="97" t="n">
        <v>0</v>
      </c>
    </row>
    <row r="104" customFormat="false" ht="12" hidden="false" customHeight="true" outlineLevel="0" collapsed="false">
      <c r="A104" s="91" t="s">
        <v>110</v>
      </c>
    </row>
    <row r="106" customFormat="false" ht="12" hidden="false" customHeight="true" outlineLevel="0" collapsed="false">
      <c r="A106" s="92" t="s">
        <v>163</v>
      </c>
      <c r="C106" s="93" t="s">
        <v>118</v>
      </c>
      <c r="D106" s="93" t="s">
        <v>119</v>
      </c>
      <c r="E106" s="93" t="s">
        <v>120</v>
      </c>
      <c r="F106" s="93" t="s">
        <v>121</v>
      </c>
      <c r="G106" s="93" t="s">
        <v>122</v>
      </c>
      <c r="H106" s="93" t="s">
        <v>123</v>
      </c>
      <c r="I106" s="93" t="s">
        <v>124</v>
      </c>
      <c r="J106" s="93" t="s">
        <v>125</v>
      </c>
      <c r="K106" s="93" t="s">
        <v>126</v>
      </c>
      <c r="L106" s="93" t="s">
        <v>127</v>
      </c>
      <c r="M106" s="93" t="s">
        <v>128</v>
      </c>
      <c r="N106" s="93" t="s">
        <v>129</v>
      </c>
      <c r="O106" s="93" t="s">
        <v>130</v>
      </c>
      <c r="P106" s="93" t="s">
        <v>131</v>
      </c>
      <c r="Q106" s="93" t="s">
        <v>132</v>
      </c>
      <c r="R106" s="93" t="s">
        <v>133</v>
      </c>
      <c r="S106" s="93" t="s">
        <v>134</v>
      </c>
      <c r="T106" s="93" t="s">
        <v>135</v>
      </c>
      <c r="U106" s="93" t="s">
        <v>136</v>
      </c>
      <c r="V106" s="93" t="s">
        <v>137</v>
      </c>
      <c r="W106" s="93" t="s">
        <v>138</v>
      </c>
      <c r="X106" s="93" t="s">
        <v>139</v>
      </c>
      <c r="Y106" s="93" t="s">
        <v>140</v>
      </c>
      <c r="Z106" s="93" t="s">
        <v>141</v>
      </c>
      <c r="AA106" s="93" t="s">
        <v>32</v>
      </c>
    </row>
    <row r="107" customFormat="false" ht="11.25" hidden="false" customHeight="true" outlineLevel="0" collapsed="false">
      <c r="A107" s="95" t="s">
        <v>164</v>
      </c>
      <c r="C107" s="96" t="n">
        <v>0</v>
      </c>
      <c r="D107" s="96" t="n">
        <v>0</v>
      </c>
      <c r="E107" s="96" t="n">
        <v>0</v>
      </c>
      <c r="F107" s="96" t="n">
        <v>0</v>
      </c>
      <c r="G107" s="96" t="n">
        <v>0</v>
      </c>
      <c r="H107" s="96" t="n">
        <v>0</v>
      </c>
      <c r="I107" s="96" t="n">
        <v>0</v>
      </c>
      <c r="J107" s="96" t="n">
        <v>0</v>
      </c>
      <c r="K107" s="96" t="n">
        <v>0</v>
      </c>
      <c r="L107" s="96" t="n">
        <v>0</v>
      </c>
      <c r="M107" s="96" t="n">
        <v>0</v>
      </c>
      <c r="N107" s="96" t="n">
        <v>0</v>
      </c>
      <c r="O107" s="96" t="n">
        <v>0</v>
      </c>
      <c r="P107" s="96" t="n">
        <v>0</v>
      </c>
      <c r="Q107" s="96" t="n">
        <v>0</v>
      </c>
      <c r="R107" s="96" t="n">
        <v>0</v>
      </c>
      <c r="S107" s="96" t="n">
        <v>0</v>
      </c>
      <c r="T107" s="96" t="n">
        <v>0</v>
      </c>
      <c r="U107" s="96" t="n">
        <v>0</v>
      </c>
      <c r="V107" s="96" t="n">
        <v>0</v>
      </c>
      <c r="W107" s="96" t="n">
        <v>0</v>
      </c>
      <c r="X107" s="96" t="n">
        <v>0</v>
      </c>
      <c r="Y107" s="96" t="n">
        <v>0</v>
      </c>
      <c r="Z107" s="96" t="n">
        <v>0</v>
      </c>
      <c r="AA107" s="96" t="n">
        <v>0</v>
      </c>
    </row>
    <row r="108" customFormat="false" ht="11.25" hidden="false" customHeight="true" outlineLevel="0" collapsed="false">
      <c r="A108" s="95" t="s">
        <v>165</v>
      </c>
      <c r="C108" s="96" t="n">
        <v>0</v>
      </c>
      <c r="D108" s="96" t="n">
        <v>0</v>
      </c>
      <c r="E108" s="96" t="n">
        <v>0</v>
      </c>
      <c r="F108" s="96" t="n">
        <v>0</v>
      </c>
      <c r="G108" s="96" t="n">
        <v>0</v>
      </c>
      <c r="H108" s="96" t="n">
        <v>0</v>
      </c>
      <c r="I108" s="96" t="n">
        <v>0</v>
      </c>
      <c r="J108" s="96" t="n">
        <v>0</v>
      </c>
      <c r="K108" s="96" t="n">
        <v>0</v>
      </c>
      <c r="L108" s="96" t="n">
        <v>0</v>
      </c>
      <c r="M108" s="96" t="n">
        <v>0</v>
      </c>
      <c r="N108" s="96" t="n">
        <v>0</v>
      </c>
      <c r="O108" s="96" t="n">
        <v>0</v>
      </c>
      <c r="P108" s="96" t="n">
        <v>0</v>
      </c>
      <c r="Q108" s="96" t="n">
        <v>0</v>
      </c>
      <c r="R108" s="96" t="n">
        <v>0</v>
      </c>
      <c r="S108" s="96" t="n">
        <v>0</v>
      </c>
      <c r="T108" s="96" t="n">
        <v>0</v>
      </c>
      <c r="U108" s="96" t="n">
        <v>0</v>
      </c>
      <c r="V108" s="96" t="n">
        <v>0</v>
      </c>
      <c r="W108" s="96" t="n">
        <v>0</v>
      </c>
      <c r="X108" s="96" t="n">
        <v>0</v>
      </c>
      <c r="Y108" s="96" t="n">
        <v>0</v>
      </c>
      <c r="Z108" s="96" t="n">
        <v>0</v>
      </c>
      <c r="AA108" s="96" t="n">
        <v>0</v>
      </c>
    </row>
    <row r="109" customFormat="false" ht="11.25" hidden="false" customHeight="true" outlineLevel="0" collapsed="false">
      <c r="A109" s="95" t="s">
        <v>166</v>
      </c>
      <c r="C109" s="97" t="n">
        <v>0</v>
      </c>
      <c r="D109" s="97" t="n">
        <v>0</v>
      </c>
      <c r="E109" s="97" t="n">
        <v>0</v>
      </c>
      <c r="F109" s="97" t="n">
        <v>0</v>
      </c>
      <c r="G109" s="97" t="n">
        <v>0</v>
      </c>
      <c r="H109" s="97" t="n">
        <v>0</v>
      </c>
      <c r="I109" s="97" t="n">
        <v>0</v>
      </c>
      <c r="J109" s="97" t="n">
        <v>0</v>
      </c>
      <c r="K109" s="97" t="n">
        <v>0</v>
      </c>
      <c r="L109" s="97" t="n">
        <v>0</v>
      </c>
      <c r="M109" s="97" t="n">
        <v>0</v>
      </c>
      <c r="N109" s="97" t="n">
        <v>0</v>
      </c>
      <c r="O109" s="97" t="n">
        <v>0</v>
      </c>
      <c r="P109" s="97" t="n">
        <v>0</v>
      </c>
      <c r="Q109" s="97" t="n">
        <v>0</v>
      </c>
      <c r="R109" s="97" t="n">
        <v>0</v>
      </c>
      <c r="S109" s="97" t="n">
        <v>0</v>
      </c>
      <c r="T109" s="97" t="n">
        <v>0</v>
      </c>
      <c r="U109" s="97" t="n">
        <v>0</v>
      </c>
      <c r="V109" s="97" t="n">
        <v>0</v>
      </c>
      <c r="W109" s="97" t="n">
        <v>0</v>
      </c>
      <c r="X109" s="97" t="n">
        <v>0</v>
      </c>
      <c r="Y109" s="97" t="n">
        <v>0</v>
      </c>
      <c r="Z109" s="97" t="n">
        <v>0</v>
      </c>
      <c r="AA109" s="97" t="n">
        <v>0</v>
      </c>
    </row>
    <row r="111" customFormat="false" ht="12" hidden="false" customHeight="true" outlineLevel="0" collapsed="false">
      <c r="A111" s="92" t="s">
        <v>167</v>
      </c>
      <c r="C111" s="93" t="s">
        <v>118</v>
      </c>
      <c r="D111" s="93" t="s">
        <v>119</v>
      </c>
      <c r="E111" s="93" t="s">
        <v>120</v>
      </c>
      <c r="F111" s="93" t="s">
        <v>121</v>
      </c>
      <c r="G111" s="93" t="s">
        <v>122</v>
      </c>
      <c r="H111" s="93" t="s">
        <v>123</v>
      </c>
      <c r="I111" s="93" t="s">
        <v>124</v>
      </c>
      <c r="J111" s="93" t="s">
        <v>125</v>
      </c>
      <c r="K111" s="93" t="s">
        <v>126</v>
      </c>
      <c r="L111" s="93" t="s">
        <v>127</v>
      </c>
      <c r="M111" s="93" t="s">
        <v>128</v>
      </c>
      <c r="N111" s="93" t="s">
        <v>129</v>
      </c>
      <c r="O111" s="93" t="s">
        <v>130</v>
      </c>
      <c r="P111" s="93" t="s">
        <v>131</v>
      </c>
      <c r="Q111" s="93" t="s">
        <v>132</v>
      </c>
      <c r="R111" s="93" t="s">
        <v>133</v>
      </c>
      <c r="S111" s="93" t="s">
        <v>134</v>
      </c>
      <c r="T111" s="93" t="s">
        <v>135</v>
      </c>
      <c r="U111" s="93" t="s">
        <v>136</v>
      </c>
      <c r="V111" s="93" t="s">
        <v>137</v>
      </c>
      <c r="W111" s="93" t="s">
        <v>138</v>
      </c>
      <c r="X111" s="93" t="s">
        <v>139</v>
      </c>
      <c r="Y111" s="93" t="s">
        <v>140</v>
      </c>
      <c r="Z111" s="93" t="s">
        <v>141</v>
      </c>
      <c r="AA111" s="93" t="s">
        <v>32</v>
      </c>
    </row>
    <row r="112" customFormat="false" ht="11.25" hidden="false" customHeight="true" outlineLevel="0" collapsed="false">
      <c r="A112" s="95" t="s">
        <v>167</v>
      </c>
      <c r="C112" s="96" t="n">
        <v>0</v>
      </c>
      <c r="D112" s="96" t="n">
        <v>0</v>
      </c>
      <c r="E112" s="96" t="n">
        <v>0</v>
      </c>
      <c r="F112" s="96" t="n">
        <v>0</v>
      </c>
      <c r="G112" s="96" t="n">
        <v>0</v>
      </c>
      <c r="H112" s="96" t="n">
        <v>0</v>
      </c>
      <c r="I112" s="96" t="n">
        <v>0</v>
      </c>
      <c r="J112" s="96" t="n">
        <v>0</v>
      </c>
      <c r="K112" s="96" t="n">
        <v>0</v>
      </c>
      <c r="L112" s="96" t="n">
        <v>0</v>
      </c>
      <c r="M112" s="96" t="n">
        <v>0</v>
      </c>
      <c r="N112" s="96" t="n">
        <v>0</v>
      </c>
      <c r="O112" s="96" t="n">
        <v>0</v>
      </c>
      <c r="P112" s="96" t="n">
        <v>0</v>
      </c>
      <c r="Q112" s="96" t="n">
        <v>0</v>
      </c>
      <c r="R112" s="96" t="n">
        <v>0</v>
      </c>
      <c r="S112" s="96" t="n">
        <v>0</v>
      </c>
      <c r="T112" s="96" t="n">
        <v>0</v>
      </c>
      <c r="U112" s="96" t="n">
        <v>0</v>
      </c>
      <c r="V112" s="96" t="n">
        <v>0</v>
      </c>
      <c r="W112" s="96" t="n">
        <v>0</v>
      </c>
      <c r="X112" s="96" t="n">
        <v>0</v>
      </c>
      <c r="Y112" s="96" t="n">
        <v>0</v>
      </c>
      <c r="Z112" s="96" t="n">
        <v>0</v>
      </c>
      <c r="AA112" s="96" t="n">
        <v>0</v>
      </c>
    </row>
    <row r="114" customFormat="false" ht="11.25" hidden="false" customHeight="true" outlineLevel="0" collapsed="false">
      <c r="A114" s="101" t="s">
        <v>166</v>
      </c>
      <c r="B114" s="102"/>
      <c r="C114" s="103" t="n">
        <v>0</v>
      </c>
      <c r="D114" s="103" t="n">
        <v>0</v>
      </c>
      <c r="E114" s="103" t="n">
        <v>0</v>
      </c>
      <c r="F114" s="103" t="n">
        <v>0</v>
      </c>
      <c r="G114" s="103" t="n">
        <v>0</v>
      </c>
      <c r="H114" s="103" t="n">
        <v>0</v>
      </c>
      <c r="I114" s="103" t="n">
        <v>0</v>
      </c>
      <c r="J114" s="103" t="n">
        <v>0</v>
      </c>
      <c r="K114" s="103" t="n">
        <v>0</v>
      </c>
      <c r="L114" s="103" t="n">
        <v>0</v>
      </c>
      <c r="M114" s="103" t="n">
        <v>0</v>
      </c>
      <c r="N114" s="103" t="n">
        <v>0</v>
      </c>
      <c r="O114" s="103" t="n">
        <v>0</v>
      </c>
      <c r="P114" s="103" t="n">
        <v>0</v>
      </c>
      <c r="Q114" s="103" t="n">
        <v>0</v>
      </c>
      <c r="R114" s="103" t="n">
        <v>0</v>
      </c>
      <c r="S114" s="103" t="n">
        <v>0</v>
      </c>
      <c r="T114" s="103" t="n">
        <v>0</v>
      </c>
      <c r="U114" s="103" t="n">
        <v>0</v>
      </c>
      <c r="V114" s="103" t="n">
        <v>0</v>
      </c>
      <c r="W114" s="103" t="n">
        <v>0</v>
      </c>
      <c r="X114" s="103" t="n">
        <v>0</v>
      </c>
      <c r="Y114" s="103" t="n">
        <v>0</v>
      </c>
      <c r="Z114" s="103" t="n">
        <v>0</v>
      </c>
      <c r="AA114" s="104" t="n">
        <v>0</v>
      </c>
    </row>
    <row r="116" customFormat="false" ht="12" hidden="false" customHeight="true" outlineLevel="0" collapsed="false">
      <c r="A116" s="94" t="s">
        <v>159</v>
      </c>
    </row>
    <row r="117" customFormat="false" ht="11.25" hidden="false" customHeight="true" outlineLevel="0" collapsed="false">
      <c r="A117" s="95" t="s">
        <v>164</v>
      </c>
      <c r="C117" s="96" t="n">
        <v>0</v>
      </c>
      <c r="D117" s="96" t="n">
        <v>0</v>
      </c>
      <c r="E117" s="96" t="n">
        <v>0</v>
      </c>
      <c r="F117" s="96" t="n">
        <v>0</v>
      </c>
      <c r="G117" s="96" t="n">
        <v>0</v>
      </c>
      <c r="H117" s="96" t="n">
        <v>0</v>
      </c>
      <c r="I117" s="96" t="n">
        <v>0</v>
      </c>
      <c r="J117" s="96" t="n">
        <v>0</v>
      </c>
      <c r="K117" s="96" t="n">
        <v>0</v>
      </c>
      <c r="L117" s="96" t="n">
        <v>0</v>
      </c>
      <c r="M117" s="96" t="n">
        <v>0</v>
      </c>
      <c r="N117" s="96" t="n">
        <v>0</v>
      </c>
      <c r="O117" s="96" t="n">
        <v>0</v>
      </c>
      <c r="P117" s="96" t="n">
        <v>0</v>
      </c>
      <c r="Q117" s="96" t="n">
        <v>0</v>
      </c>
      <c r="R117" s="96" t="n">
        <v>0</v>
      </c>
      <c r="S117" s="96" t="n">
        <v>0</v>
      </c>
      <c r="T117" s="96" t="n">
        <v>0</v>
      </c>
      <c r="U117" s="96" t="n">
        <v>0</v>
      </c>
      <c r="V117" s="96" t="n">
        <v>0</v>
      </c>
      <c r="W117" s="96" t="n">
        <v>0</v>
      </c>
      <c r="X117" s="96" t="n">
        <v>0</v>
      </c>
      <c r="Y117" s="96" t="n">
        <v>0</v>
      </c>
      <c r="Z117" s="96" t="n">
        <v>0</v>
      </c>
      <c r="AA117" s="96" t="n">
        <v>0</v>
      </c>
    </row>
    <row r="118" customFormat="false" ht="11.25" hidden="false" customHeight="true" outlineLevel="0" collapsed="false">
      <c r="A118" s="95" t="s">
        <v>165</v>
      </c>
      <c r="C118" s="96" t="n">
        <v>0</v>
      </c>
      <c r="D118" s="96" t="n">
        <v>0</v>
      </c>
      <c r="E118" s="96" t="n">
        <v>0</v>
      </c>
      <c r="F118" s="96" t="n">
        <v>0</v>
      </c>
      <c r="G118" s="96" t="n">
        <v>0</v>
      </c>
      <c r="H118" s="96" t="n">
        <v>0</v>
      </c>
      <c r="I118" s="96" t="n">
        <v>0</v>
      </c>
      <c r="J118" s="96" t="n">
        <v>0</v>
      </c>
      <c r="K118" s="96" t="n">
        <v>0</v>
      </c>
      <c r="L118" s="96" t="n">
        <v>0</v>
      </c>
      <c r="M118" s="96" t="n">
        <v>0</v>
      </c>
      <c r="N118" s="96" t="n">
        <v>0</v>
      </c>
      <c r="O118" s="96" t="n">
        <v>0</v>
      </c>
      <c r="P118" s="96" t="n">
        <v>0</v>
      </c>
      <c r="Q118" s="96" t="n">
        <v>0</v>
      </c>
      <c r="R118" s="96" t="n">
        <v>0</v>
      </c>
      <c r="S118" s="96" t="n">
        <v>0</v>
      </c>
      <c r="T118" s="96" t="n">
        <v>0</v>
      </c>
      <c r="U118" s="96" t="n">
        <v>0</v>
      </c>
      <c r="V118" s="96" t="n">
        <v>0</v>
      </c>
      <c r="W118" s="96" t="n">
        <v>0</v>
      </c>
      <c r="X118" s="96" t="n">
        <v>0</v>
      </c>
      <c r="Y118" s="96" t="n">
        <v>0</v>
      </c>
      <c r="Z118" s="96" t="n">
        <v>0</v>
      </c>
      <c r="AA118" s="96" t="n">
        <v>0</v>
      </c>
    </row>
    <row r="119" customFormat="false" ht="11.25" hidden="false" customHeight="true" outlineLevel="0" collapsed="false">
      <c r="A119" s="95" t="s">
        <v>167</v>
      </c>
      <c r="C119" s="96" t="n">
        <v>0</v>
      </c>
      <c r="D119" s="96" t="n">
        <v>0</v>
      </c>
      <c r="E119" s="96" t="n">
        <v>0</v>
      </c>
      <c r="F119" s="96" t="n">
        <v>0</v>
      </c>
      <c r="G119" s="96" t="n">
        <v>0</v>
      </c>
      <c r="H119" s="96" t="n">
        <v>0</v>
      </c>
      <c r="I119" s="96" t="n">
        <v>0</v>
      </c>
      <c r="J119" s="96" t="n">
        <v>0</v>
      </c>
      <c r="K119" s="96" t="n">
        <v>0</v>
      </c>
      <c r="L119" s="96" t="n">
        <v>0</v>
      </c>
      <c r="M119" s="96" t="n">
        <v>0</v>
      </c>
      <c r="N119" s="96" t="n">
        <v>0</v>
      </c>
      <c r="O119" s="96" t="n">
        <v>0</v>
      </c>
      <c r="P119" s="96" t="n">
        <v>0</v>
      </c>
      <c r="Q119" s="96" t="n">
        <v>0</v>
      </c>
      <c r="R119" s="96" t="n">
        <v>0</v>
      </c>
      <c r="S119" s="96" t="n">
        <v>0</v>
      </c>
      <c r="T119" s="96" t="n">
        <v>0</v>
      </c>
      <c r="U119" s="96" t="n">
        <v>0</v>
      </c>
      <c r="V119" s="96" t="n">
        <v>0</v>
      </c>
      <c r="W119" s="96" t="n">
        <v>0</v>
      </c>
      <c r="X119" s="96" t="n">
        <v>0</v>
      </c>
      <c r="Y119" s="96" t="n">
        <v>0</v>
      </c>
      <c r="Z119" s="96" t="n">
        <v>0</v>
      </c>
      <c r="AA119" s="96" t="n">
        <v>0</v>
      </c>
    </row>
    <row r="120" customFormat="false" ht="11.25" hidden="false" customHeight="true" outlineLevel="0" collapsed="false">
      <c r="A120" s="95" t="s">
        <v>166</v>
      </c>
      <c r="C120" s="97" t="n">
        <v>0</v>
      </c>
      <c r="D120" s="97" t="n">
        <v>0</v>
      </c>
      <c r="E120" s="97" t="n">
        <v>0</v>
      </c>
      <c r="F120" s="97" t="n">
        <v>0</v>
      </c>
      <c r="G120" s="97" t="n">
        <v>0</v>
      </c>
      <c r="H120" s="97" t="n">
        <v>0</v>
      </c>
      <c r="I120" s="97" t="n">
        <v>0</v>
      </c>
      <c r="J120" s="97" t="n">
        <v>0</v>
      </c>
      <c r="K120" s="97" t="n">
        <v>0</v>
      </c>
      <c r="L120" s="97" t="n">
        <v>0</v>
      </c>
      <c r="M120" s="97" t="n">
        <v>0</v>
      </c>
      <c r="N120" s="97" t="n">
        <v>0</v>
      </c>
      <c r="O120" s="97" t="n">
        <v>0</v>
      </c>
      <c r="P120" s="97" t="n">
        <v>0</v>
      </c>
      <c r="Q120" s="97" t="n">
        <v>0</v>
      </c>
      <c r="R120" s="97" t="n">
        <v>0</v>
      </c>
      <c r="S120" s="97" t="n">
        <v>0</v>
      </c>
      <c r="T120" s="97" t="n">
        <v>0</v>
      </c>
      <c r="U120" s="97" t="n">
        <v>0</v>
      </c>
      <c r="V120" s="97" t="n">
        <v>0</v>
      </c>
      <c r="W120" s="97" t="n">
        <v>0</v>
      </c>
      <c r="X120" s="97" t="n">
        <v>0</v>
      </c>
      <c r="Y120" s="97" t="n">
        <v>0</v>
      </c>
      <c r="Z120" s="97" t="n">
        <v>0</v>
      </c>
      <c r="AA120" s="97" t="n">
        <v>0</v>
      </c>
    </row>
    <row r="122" customFormat="false" ht="12" hidden="false" customHeight="true" outlineLevel="0" collapsed="false">
      <c r="A122" s="94" t="s">
        <v>77</v>
      </c>
    </row>
    <row r="123" customFormat="false" ht="11.25" hidden="false" customHeight="true" outlineLevel="0" collapsed="false">
      <c r="A123" s="95" t="s">
        <v>164</v>
      </c>
      <c r="C123" s="96" t="n">
        <v>0</v>
      </c>
      <c r="D123" s="96" t="n">
        <v>0</v>
      </c>
      <c r="E123" s="96" t="n">
        <v>0</v>
      </c>
      <c r="F123" s="96" t="n">
        <v>0</v>
      </c>
      <c r="G123" s="96" t="n">
        <v>0</v>
      </c>
      <c r="H123" s="96" t="n">
        <v>0</v>
      </c>
      <c r="I123" s="96" t="n">
        <v>0</v>
      </c>
      <c r="J123" s="96" t="n">
        <v>0</v>
      </c>
      <c r="K123" s="96" t="n">
        <v>0</v>
      </c>
      <c r="L123" s="96" t="n">
        <v>0</v>
      </c>
      <c r="M123" s="96" t="n">
        <v>0</v>
      </c>
      <c r="N123" s="96" t="n">
        <v>0</v>
      </c>
      <c r="O123" s="96" t="n">
        <v>0</v>
      </c>
      <c r="P123" s="96" t="n">
        <v>0</v>
      </c>
      <c r="Q123" s="96" t="n">
        <v>0</v>
      </c>
      <c r="R123" s="96" t="n">
        <v>0</v>
      </c>
      <c r="S123" s="96" t="n">
        <v>0</v>
      </c>
      <c r="T123" s="96" t="n">
        <v>0</v>
      </c>
      <c r="U123" s="96" t="n">
        <v>0</v>
      </c>
      <c r="V123" s="96" t="n">
        <v>0</v>
      </c>
      <c r="W123" s="96" t="n">
        <v>0</v>
      </c>
      <c r="X123" s="96" t="n">
        <v>0</v>
      </c>
      <c r="Y123" s="96" t="n">
        <v>0</v>
      </c>
      <c r="Z123" s="96" t="n">
        <v>0</v>
      </c>
      <c r="AA123" s="96" t="n">
        <v>0</v>
      </c>
    </row>
    <row r="124" customFormat="false" ht="11.25" hidden="false" customHeight="true" outlineLevel="0" collapsed="false">
      <c r="A124" s="95" t="s">
        <v>165</v>
      </c>
      <c r="C124" s="96" t="n">
        <v>0</v>
      </c>
      <c r="D124" s="96" t="n">
        <v>0</v>
      </c>
      <c r="E124" s="96" t="n">
        <v>0</v>
      </c>
      <c r="F124" s="96" t="n">
        <v>0</v>
      </c>
      <c r="G124" s="96" t="n">
        <v>0</v>
      </c>
      <c r="H124" s="96" t="n">
        <v>0</v>
      </c>
      <c r="I124" s="96" t="n">
        <v>0</v>
      </c>
      <c r="J124" s="96" t="n">
        <v>0</v>
      </c>
      <c r="K124" s="96" t="n">
        <v>0</v>
      </c>
      <c r="L124" s="96" t="n">
        <v>0</v>
      </c>
      <c r="M124" s="96" t="n">
        <v>0</v>
      </c>
      <c r="N124" s="96" t="n">
        <v>0</v>
      </c>
      <c r="O124" s="96" t="n">
        <v>0</v>
      </c>
      <c r="P124" s="96" t="n">
        <v>0</v>
      </c>
      <c r="Q124" s="96" t="n">
        <v>0</v>
      </c>
      <c r="R124" s="96" t="n">
        <v>0</v>
      </c>
      <c r="S124" s="96" t="n">
        <v>0</v>
      </c>
      <c r="T124" s="96" t="n">
        <v>0</v>
      </c>
      <c r="U124" s="96" t="n">
        <v>0</v>
      </c>
      <c r="V124" s="96" t="n">
        <v>0</v>
      </c>
      <c r="W124" s="96" t="n">
        <v>0</v>
      </c>
      <c r="X124" s="96" t="n">
        <v>0</v>
      </c>
      <c r="Y124" s="96" t="n">
        <v>0</v>
      </c>
      <c r="Z124" s="96" t="n">
        <v>0</v>
      </c>
      <c r="AA124" s="96" t="n">
        <v>0</v>
      </c>
    </row>
    <row r="125" customFormat="false" ht="11.25" hidden="false" customHeight="true" outlineLevel="0" collapsed="false">
      <c r="A125" s="95" t="s">
        <v>167</v>
      </c>
      <c r="C125" s="96" t="n">
        <v>0</v>
      </c>
      <c r="D125" s="96" t="n">
        <v>0</v>
      </c>
      <c r="E125" s="96" t="n">
        <v>0</v>
      </c>
      <c r="F125" s="96" t="n">
        <v>0</v>
      </c>
      <c r="G125" s="96" t="n">
        <v>0</v>
      </c>
      <c r="H125" s="96" t="n">
        <v>0</v>
      </c>
      <c r="I125" s="96" t="n">
        <v>0</v>
      </c>
      <c r="J125" s="96" t="n">
        <v>0</v>
      </c>
      <c r="K125" s="96" t="n">
        <v>0</v>
      </c>
      <c r="L125" s="96" t="n">
        <v>0</v>
      </c>
      <c r="M125" s="96" t="n">
        <v>0</v>
      </c>
      <c r="N125" s="96" t="n">
        <v>0</v>
      </c>
      <c r="O125" s="96" t="n">
        <v>0</v>
      </c>
      <c r="P125" s="96" t="n">
        <v>0</v>
      </c>
      <c r="Q125" s="96" t="n">
        <v>0</v>
      </c>
      <c r="R125" s="96" t="n">
        <v>0</v>
      </c>
      <c r="S125" s="96" t="n">
        <v>0</v>
      </c>
      <c r="T125" s="96" t="n">
        <v>0</v>
      </c>
      <c r="U125" s="96" t="n">
        <v>0</v>
      </c>
      <c r="V125" s="96" t="n">
        <v>0</v>
      </c>
      <c r="W125" s="96" t="n">
        <v>0</v>
      </c>
      <c r="X125" s="96" t="n">
        <v>0</v>
      </c>
      <c r="Y125" s="96" t="n">
        <v>0</v>
      </c>
      <c r="Z125" s="96" t="n">
        <v>0</v>
      </c>
      <c r="AA125" s="96" t="n">
        <v>0</v>
      </c>
    </row>
    <row r="126" customFormat="false" ht="11.25" hidden="false" customHeight="true" outlineLevel="0" collapsed="false">
      <c r="A126" s="95" t="s">
        <v>166</v>
      </c>
      <c r="C126" s="97" t="n">
        <v>0</v>
      </c>
      <c r="D126" s="97" t="n">
        <v>0</v>
      </c>
      <c r="E126" s="97" t="n">
        <v>0</v>
      </c>
      <c r="F126" s="97" t="n">
        <v>0</v>
      </c>
      <c r="G126" s="97" t="n">
        <v>0</v>
      </c>
      <c r="H126" s="97" t="n">
        <v>0</v>
      </c>
      <c r="I126" s="97" t="n">
        <v>0</v>
      </c>
      <c r="J126" s="97" t="n">
        <v>0</v>
      </c>
      <c r="K126" s="97" t="n">
        <v>0</v>
      </c>
      <c r="L126" s="97" t="n">
        <v>0</v>
      </c>
      <c r="M126" s="97" t="n">
        <v>0</v>
      </c>
      <c r="N126" s="97" t="n">
        <v>0</v>
      </c>
      <c r="O126" s="97" t="n">
        <v>0</v>
      </c>
      <c r="P126" s="97" t="n">
        <v>0</v>
      </c>
      <c r="Q126" s="97" t="n">
        <v>0</v>
      </c>
      <c r="R126" s="97" t="n">
        <v>0</v>
      </c>
      <c r="S126" s="97" t="n">
        <v>0</v>
      </c>
      <c r="T126" s="97" t="n">
        <v>0</v>
      </c>
      <c r="U126" s="97" t="n">
        <v>0</v>
      </c>
      <c r="V126" s="97" t="n">
        <v>0</v>
      </c>
      <c r="W126" s="97" t="n">
        <v>0</v>
      </c>
      <c r="X126" s="97" t="n">
        <v>0</v>
      </c>
      <c r="Y126" s="97" t="n">
        <v>0</v>
      </c>
      <c r="Z126" s="97" t="n">
        <v>0</v>
      </c>
      <c r="AA126" s="97" t="n">
        <v>0</v>
      </c>
    </row>
    <row r="128" customFormat="false" ht="12" hidden="false" customHeight="true" outlineLevel="0" collapsed="false">
      <c r="A128" s="94" t="s">
        <v>160</v>
      </c>
    </row>
    <row r="129" customFormat="false" ht="11.25" hidden="false" customHeight="true" outlineLevel="0" collapsed="false">
      <c r="A129" s="95" t="s">
        <v>5</v>
      </c>
      <c r="C129" s="98" t="n">
        <v>2.431</v>
      </c>
      <c r="D129" s="98" t="n">
        <v>2.468</v>
      </c>
      <c r="E129" s="98" t="n">
        <v>2.471</v>
      </c>
      <c r="F129" s="98" t="n">
        <v>2.276</v>
      </c>
      <c r="G129" s="98" t="n">
        <v>2.326</v>
      </c>
      <c r="H129" s="98" t="n">
        <v>2.384</v>
      </c>
      <c r="I129" s="98" t="n">
        <v>2.427</v>
      </c>
      <c r="J129" s="98" t="n">
        <v>2.472</v>
      </c>
      <c r="K129" s="98" t="n">
        <v>2.477</v>
      </c>
      <c r="L129" s="98" t="n">
        <v>2.499</v>
      </c>
      <c r="M129" s="98" t="n">
        <v>3.152</v>
      </c>
      <c r="N129" s="98" t="n">
        <v>3.322</v>
      </c>
      <c r="O129" s="98" t="n">
        <v>3.407</v>
      </c>
      <c r="P129" s="98" t="n">
        <v>3.342</v>
      </c>
      <c r="Q129" s="98" t="n">
        <v>3.257</v>
      </c>
      <c r="R129" s="98" t="n">
        <v>2.867</v>
      </c>
      <c r="S129" s="98" t="n">
        <v>2.868</v>
      </c>
      <c r="T129" s="98" t="n">
        <v>2.903</v>
      </c>
      <c r="U129" s="98" t="n">
        <v>2.945</v>
      </c>
      <c r="V129" s="98" t="n">
        <v>2.987</v>
      </c>
      <c r="W129" s="98" t="n">
        <v>2.982</v>
      </c>
      <c r="X129" s="98" t="n">
        <v>3.012</v>
      </c>
      <c r="Y129" s="98" t="n">
        <v>3.521</v>
      </c>
      <c r="Z129" s="98" t="n">
        <v>3.664</v>
      </c>
      <c r="AA129" s="98"/>
    </row>
    <row r="130" customFormat="false" ht="11.25" hidden="false" customHeight="true" outlineLevel="0" collapsed="false">
      <c r="A130" s="95" t="s">
        <v>159</v>
      </c>
      <c r="C130" s="98" t="n">
        <v>2.376</v>
      </c>
      <c r="D130" s="98" t="n">
        <v>2.41</v>
      </c>
      <c r="E130" s="98" t="n">
        <v>2.418</v>
      </c>
      <c r="F130" s="98" t="n">
        <v>2.233</v>
      </c>
      <c r="G130" s="98" t="n">
        <v>2.285</v>
      </c>
      <c r="H130" s="98" t="n">
        <v>2.345</v>
      </c>
      <c r="I130" s="98" t="n">
        <v>2.388</v>
      </c>
      <c r="J130" s="98" t="n">
        <v>2.431</v>
      </c>
      <c r="K130" s="98" t="n">
        <v>2.436</v>
      </c>
      <c r="L130" s="98" t="n">
        <v>2.458</v>
      </c>
      <c r="M130" s="98" t="n">
        <v>3.098</v>
      </c>
      <c r="N130" s="98" t="n">
        <v>3.268</v>
      </c>
      <c r="O130" s="98" t="n">
        <v>3.353</v>
      </c>
      <c r="P130" s="98" t="n">
        <v>3.288</v>
      </c>
      <c r="Q130" s="98" t="n">
        <v>3.203</v>
      </c>
      <c r="R130" s="98" t="n">
        <v>2.821</v>
      </c>
      <c r="S130" s="98" t="n">
        <v>2.822</v>
      </c>
      <c r="T130" s="98" t="n">
        <v>2.857</v>
      </c>
      <c r="U130" s="98" t="n">
        <v>2.899</v>
      </c>
      <c r="V130" s="98" t="n">
        <v>2.941</v>
      </c>
      <c r="W130" s="98" t="n">
        <v>2.936</v>
      </c>
      <c r="X130" s="98" t="n">
        <v>2.971</v>
      </c>
      <c r="Y130" s="98" t="n">
        <v>3.483</v>
      </c>
      <c r="Z130" s="98" t="n">
        <v>3.628</v>
      </c>
      <c r="AA130" s="98"/>
    </row>
    <row r="131" customFormat="false" ht="11.25" hidden="false" customHeight="true" outlineLevel="0" collapsed="false">
      <c r="A131" s="95" t="s">
        <v>77</v>
      </c>
      <c r="C131" s="99" t="n">
        <v>0.0550000000000002</v>
      </c>
      <c r="D131" s="99" t="n">
        <v>0.0579999999999998</v>
      </c>
      <c r="E131" s="99" t="n">
        <v>0.0529999999999999</v>
      </c>
      <c r="F131" s="99" t="n">
        <v>0.0429999999999997</v>
      </c>
      <c r="G131" s="99" t="n">
        <v>0.0409999999999999</v>
      </c>
      <c r="H131" s="99" t="n">
        <v>0.0389999999999997</v>
      </c>
      <c r="I131" s="99" t="n">
        <v>0.0390000000000001</v>
      </c>
      <c r="J131" s="99" t="n">
        <v>0.0409999999999999</v>
      </c>
      <c r="K131" s="99" t="n">
        <v>0.0409999999999999</v>
      </c>
      <c r="L131" s="99" t="n">
        <v>0.0409999999999999</v>
      </c>
      <c r="M131" s="99" t="n">
        <v>0.0540000000000003</v>
      </c>
      <c r="N131" s="99" t="n">
        <v>0.0540000000000003</v>
      </c>
      <c r="O131" s="99" t="n">
        <v>0.0539999999999998</v>
      </c>
      <c r="P131" s="99" t="n">
        <v>0.0540000000000003</v>
      </c>
      <c r="Q131" s="99" t="n">
        <v>0.0540000000000003</v>
      </c>
      <c r="R131" s="99" t="n">
        <v>0.0459999999999998</v>
      </c>
      <c r="S131" s="99" t="n">
        <v>0.0459999999999998</v>
      </c>
      <c r="T131" s="99" t="n">
        <v>0.0459999999999998</v>
      </c>
      <c r="U131" s="99" t="n">
        <v>0.0459999999999998</v>
      </c>
      <c r="V131" s="99" t="n">
        <v>0.0460000000000003</v>
      </c>
      <c r="W131" s="99" t="n">
        <v>0.0460000000000003</v>
      </c>
      <c r="X131" s="99" t="n">
        <v>0.0409999999999999</v>
      </c>
      <c r="Y131" s="99" t="n">
        <v>0.0379999999999998</v>
      </c>
      <c r="Z131" s="99" t="n">
        <v>0.036</v>
      </c>
      <c r="AA131" s="98"/>
    </row>
    <row r="133" customFormat="false" ht="12" hidden="false" customHeight="true" outlineLevel="0" collapsed="false">
      <c r="A133" s="94" t="s">
        <v>105</v>
      </c>
    </row>
    <row r="134" customFormat="false" ht="11.25" hidden="false" customHeight="true" outlineLevel="0" collapsed="false">
      <c r="A134" s="95" t="s">
        <v>106</v>
      </c>
      <c r="C134" s="98" t="n">
        <v>0</v>
      </c>
      <c r="D134" s="98" t="n">
        <v>0</v>
      </c>
      <c r="E134" s="98" t="n">
        <v>0</v>
      </c>
      <c r="F134" s="98" t="n">
        <v>0</v>
      </c>
      <c r="G134" s="98" t="n">
        <v>0</v>
      </c>
      <c r="H134" s="98" t="n">
        <v>0</v>
      </c>
      <c r="I134" s="98" t="n">
        <v>0</v>
      </c>
      <c r="J134" s="98" t="n">
        <v>0</v>
      </c>
      <c r="K134" s="98" t="n">
        <v>0</v>
      </c>
      <c r="L134" s="98" t="n">
        <v>0</v>
      </c>
      <c r="M134" s="98" t="n">
        <v>0</v>
      </c>
      <c r="N134" s="98" t="n">
        <v>0</v>
      </c>
      <c r="O134" s="98" t="n">
        <v>0</v>
      </c>
      <c r="P134" s="98" t="n">
        <v>0</v>
      </c>
      <c r="Q134" s="98" t="n">
        <v>0</v>
      </c>
      <c r="R134" s="98" t="n">
        <v>0</v>
      </c>
      <c r="S134" s="98" t="n">
        <v>0</v>
      </c>
      <c r="T134" s="98" t="n">
        <v>0</v>
      </c>
      <c r="U134" s="98" t="n">
        <v>0</v>
      </c>
      <c r="V134" s="98" t="n">
        <v>0</v>
      </c>
      <c r="W134" s="98" t="n">
        <v>0</v>
      </c>
      <c r="X134" s="98" t="n">
        <v>0</v>
      </c>
      <c r="Y134" s="98" t="n">
        <v>0</v>
      </c>
      <c r="Z134" s="98" t="n">
        <v>0</v>
      </c>
      <c r="AA134" s="98"/>
    </row>
    <row r="135" customFormat="false" ht="11.25" hidden="false" customHeight="true" outlineLevel="0" collapsed="false">
      <c r="A135" s="95" t="s">
        <v>107</v>
      </c>
      <c r="C135" s="98" t="n">
        <v>0</v>
      </c>
      <c r="D135" s="98" t="n">
        <v>0</v>
      </c>
      <c r="E135" s="98" t="n">
        <v>0</v>
      </c>
      <c r="F135" s="98" t="n">
        <v>0</v>
      </c>
      <c r="G135" s="98" t="n">
        <v>0</v>
      </c>
      <c r="H135" s="98" t="n">
        <v>0</v>
      </c>
      <c r="I135" s="98" t="n">
        <v>0</v>
      </c>
      <c r="J135" s="98" t="n">
        <v>0</v>
      </c>
      <c r="K135" s="98" t="n">
        <v>0</v>
      </c>
      <c r="L135" s="98" t="n">
        <v>0</v>
      </c>
      <c r="M135" s="98" t="n">
        <v>0</v>
      </c>
      <c r="N135" s="98" t="n">
        <v>0</v>
      </c>
      <c r="O135" s="98" t="n">
        <v>0</v>
      </c>
      <c r="P135" s="98" t="n">
        <v>0</v>
      </c>
      <c r="Q135" s="98" t="n">
        <v>0</v>
      </c>
      <c r="R135" s="98" t="n">
        <v>0</v>
      </c>
      <c r="S135" s="98" t="n">
        <v>0</v>
      </c>
      <c r="T135" s="98" t="n">
        <v>0</v>
      </c>
      <c r="U135" s="98" t="n">
        <v>0</v>
      </c>
      <c r="V135" s="98" t="n">
        <v>0</v>
      </c>
      <c r="W135" s="98" t="n">
        <v>0</v>
      </c>
      <c r="X135" s="98" t="n">
        <v>0</v>
      </c>
      <c r="Y135" s="98" t="n">
        <v>0</v>
      </c>
      <c r="Z135" s="98" t="n">
        <v>0</v>
      </c>
      <c r="AA135" s="98"/>
    </row>
    <row r="137" customFormat="false" ht="12" hidden="false" customHeight="true" outlineLevel="0" collapsed="false">
      <c r="A137" s="94" t="s">
        <v>161</v>
      </c>
    </row>
    <row r="138" customFormat="false" ht="11.25" hidden="false" customHeight="true" outlineLevel="0" collapsed="false">
      <c r="A138" s="95" t="s">
        <v>162</v>
      </c>
      <c r="C138" s="96" t="n">
        <v>0</v>
      </c>
      <c r="D138" s="96" t="n">
        <v>0</v>
      </c>
      <c r="E138" s="100" t="n">
        <v>0</v>
      </c>
      <c r="F138" s="100" t="n">
        <v>0</v>
      </c>
      <c r="G138" s="100" t="n">
        <v>0</v>
      </c>
      <c r="H138" s="100" t="n">
        <v>0</v>
      </c>
      <c r="I138" s="100" t="n">
        <v>0</v>
      </c>
      <c r="J138" s="96" t="n">
        <v>0</v>
      </c>
      <c r="K138" s="96" t="n">
        <v>0</v>
      </c>
      <c r="L138" s="96" t="n">
        <v>0</v>
      </c>
      <c r="M138" s="96" t="n">
        <v>0</v>
      </c>
      <c r="N138" s="96" t="n">
        <v>0</v>
      </c>
      <c r="O138" s="96" t="n">
        <v>0</v>
      </c>
      <c r="P138" s="96" t="n">
        <v>0</v>
      </c>
      <c r="Q138" s="96" t="n">
        <v>0</v>
      </c>
      <c r="R138" s="96" t="n">
        <v>0</v>
      </c>
      <c r="S138" s="96" t="n">
        <v>0</v>
      </c>
      <c r="T138" s="96" t="n">
        <v>0</v>
      </c>
      <c r="U138" s="96" t="n">
        <v>0</v>
      </c>
      <c r="V138" s="96" t="n">
        <v>0</v>
      </c>
      <c r="W138" s="96" t="n">
        <v>0</v>
      </c>
      <c r="X138" s="96" t="n">
        <v>0</v>
      </c>
      <c r="Y138" s="96" t="n">
        <v>0</v>
      </c>
      <c r="Z138" s="96" t="n">
        <v>0</v>
      </c>
      <c r="AA138" s="96" t="n">
        <v>0</v>
      </c>
    </row>
    <row r="139" customFormat="false" ht="11.25" hidden="false" customHeight="true" outlineLevel="0" collapsed="false">
      <c r="A139" s="95" t="s">
        <v>168</v>
      </c>
      <c r="C139" s="96" t="n">
        <v>0</v>
      </c>
      <c r="D139" s="96" t="n">
        <v>0</v>
      </c>
      <c r="E139" s="96" t="n">
        <v>0</v>
      </c>
      <c r="F139" s="96" t="n">
        <v>0</v>
      </c>
      <c r="G139" s="96" t="n">
        <v>0</v>
      </c>
      <c r="H139" s="96" t="n">
        <v>0</v>
      </c>
      <c r="I139" s="96" t="n">
        <v>0</v>
      </c>
      <c r="J139" s="96" t="n">
        <v>0</v>
      </c>
      <c r="K139" s="96" t="n">
        <v>0</v>
      </c>
      <c r="L139" s="96" t="n">
        <v>0</v>
      </c>
      <c r="M139" s="96" t="n">
        <v>0</v>
      </c>
      <c r="N139" s="96" t="n">
        <v>0</v>
      </c>
      <c r="O139" s="96" t="n">
        <v>0</v>
      </c>
      <c r="P139" s="96" t="n">
        <v>0</v>
      </c>
      <c r="Q139" s="96" t="n">
        <v>0</v>
      </c>
      <c r="R139" s="96" t="n">
        <v>0</v>
      </c>
      <c r="S139" s="96" t="n">
        <v>0</v>
      </c>
      <c r="T139" s="96" t="n">
        <v>0</v>
      </c>
      <c r="U139" s="96" t="n">
        <v>0</v>
      </c>
      <c r="V139" s="96" t="n">
        <v>0</v>
      </c>
      <c r="W139" s="96" t="n">
        <v>0</v>
      </c>
      <c r="X139" s="96" t="n">
        <v>0</v>
      </c>
      <c r="Y139" s="96" t="n">
        <v>0</v>
      </c>
      <c r="Z139" s="96" t="n">
        <v>0</v>
      </c>
      <c r="AA139" s="96" t="n">
        <v>0</v>
      </c>
    </row>
    <row r="140" customFormat="false" ht="11.25" hidden="false" customHeight="true" outlineLevel="0" collapsed="false">
      <c r="A140" s="101" t="s">
        <v>75</v>
      </c>
      <c r="B140" s="102"/>
      <c r="C140" s="103" t="n">
        <v>0</v>
      </c>
      <c r="D140" s="103" t="n">
        <v>0</v>
      </c>
      <c r="E140" s="103" t="n">
        <v>0</v>
      </c>
      <c r="F140" s="103" t="n">
        <v>0</v>
      </c>
      <c r="G140" s="103" t="n">
        <v>0</v>
      </c>
      <c r="H140" s="103" t="n">
        <v>0</v>
      </c>
      <c r="I140" s="103" t="n">
        <v>0</v>
      </c>
      <c r="J140" s="103" t="n">
        <v>0</v>
      </c>
      <c r="K140" s="103" t="n">
        <v>0</v>
      </c>
      <c r="L140" s="103" t="n">
        <v>0</v>
      </c>
      <c r="M140" s="103" t="n">
        <v>0</v>
      </c>
      <c r="N140" s="103" t="n">
        <v>0</v>
      </c>
      <c r="O140" s="103" t="n">
        <v>0</v>
      </c>
      <c r="P140" s="103" t="n">
        <v>0</v>
      </c>
      <c r="Q140" s="103" t="n">
        <v>0</v>
      </c>
      <c r="R140" s="103" t="n">
        <v>0</v>
      </c>
      <c r="S140" s="103" t="n">
        <v>0</v>
      </c>
      <c r="T140" s="103" t="n">
        <v>0</v>
      </c>
      <c r="U140" s="103" t="n">
        <v>0</v>
      </c>
      <c r="V140" s="103" t="n">
        <v>0</v>
      </c>
      <c r="W140" s="103" t="n">
        <v>0</v>
      </c>
      <c r="X140" s="103" t="n">
        <v>0</v>
      </c>
      <c r="Y140" s="103" t="n">
        <v>0</v>
      </c>
      <c r="Z140" s="103" t="n">
        <v>0</v>
      </c>
      <c r="AA140" s="104" t="n">
        <v>0</v>
      </c>
    </row>
    <row r="141" customFormat="false" ht="11.25" hidden="false" customHeight="true" outlineLevel="0" collapsed="false">
      <c r="A141" s="95" t="s">
        <v>76</v>
      </c>
      <c r="C141" s="96" t="n">
        <v>0</v>
      </c>
      <c r="D141" s="96" t="n">
        <v>0</v>
      </c>
      <c r="E141" s="96" t="n">
        <v>0</v>
      </c>
      <c r="F141" s="96" t="n">
        <v>0</v>
      </c>
      <c r="G141" s="96" t="n">
        <v>0</v>
      </c>
      <c r="H141" s="96" t="n">
        <v>0</v>
      </c>
      <c r="I141" s="96" t="n">
        <v>0</v>
      </c>
      <c r="J141" s="96" t="n">
        <v>0</v>
      </c>
      <c r="K141" s="96" t="n">
        <v>0</v>
      </c>
      <c r="L141" s="96" t="n">
        <v>0</v>
      </c>
      <c r="M141" s="96" t="n">
        <v>0</v>
      </c>
      <c r="N141" s="96" t="n">
        <v>0</v>
      </c>
      <c r="O141" s="96" t="n">
        <v>0</v>
      </c>
      <c r="P141" s="96" t="n">
        <v>0</v>
      </c>
      <c r="Q141" s="96" t="n">
        <v>0</v>
      </c>
      <c r="R141" s="96" t="n">
        <v>0</v>
      </c>
      <c r="S141" s="96" t="n">
        <v>0</v>
      </c>
      <c r="T141" s="96" t="n">
        <v>0</v>
      </c>
      <c r="U141" s="96" t="n">
        <v>0</v>
      </c>
      <c r="V141" s="96" t="n">
        <v>0</v>
      </c>
      <c r="W141" s="96" t="n">
        <v>0</v>
      </c>
      <c r="X141" s="96" t="n">
        <v>0</v>
      </c>
      <c r="Y141" s="96" t="n">
        <v>0</v>
      </c>
      <c r="Z141" s="96" t="n">
        <v>0</v>
      </c>
      <c r="AA141" s="96" t="n">
        <v>0</v>
      </c>
    </row>
    <row r="142" customFormat="false" ht="11.25" hidden="false" customHeight="true" outlineLevel="0" collapsed="false">
      <c r="A142" s="95" t="s">
        <v>77</v>
      </c>
      <c r="C142" s="97" t="n">
        <v>0</v>
      </c>
      <c r="D142" s="97" t="n">
        <v>0</v>
      </c>
      <c r="E142" s="97" t="n">
        <v>0</v>
      </c>
      <c r="F142" s="97" t="n">
        <v>0</v>
      </c>
      <c r="G142" s="97" t="n">
        <v>0</v>
      </c>
      <c r="H142" s="97" t="n">
        <v>0</v>
      </c>
      <c r="I142" s="97" t="n">
        <v>0</v>
      </c>
      <c r="J142" s="97" t="n">
        <v>0</v>
      </c>
      <c r="K142" s="97" t="n">
        <v>0</v>
      </c>
      <c r="L142" s="97" t="n">
        <v>0</v>
      </c>
      <c r="M142" s="97" t="n">
        <v>0</v>
      </c>
      <c r="N142" s="97" t="n">
        <v>0</v>
      </c>
      <c r="O142" s="97" t="n">
        <v>0</v>
      </c>
      <c r="P142" s="97" t="n">
        <v>0</v>
      </c>
      <c r="Q142" s="97" t="n">
        <v>0</v>
      </c>
      <c r="R142" s="97" t="n">
        <v>0</v>
      </c>
      <c r="S142" s="97" t="n">
        <v>0</v>
      </c>
      <c r="T142" s="97" t="n">
        <v>0</v>
      </c>
      <c r="U142" s="97" t="n">
        <v>0</v>
      </c>
      <c r="V142" s="97" t="n">
        <v>0</v>
      </c>
      <c r="W142" s="97" t="n">
        <v>0</v>
      </c>
      <c r="X142" s="97" t="n">
        <v>0</v>
      </c>
      <c r="Y142" s="97" t="n">
        <v>0</v>
      </c>
      <c r="Z142" s="97" t="n">
        <v>0</v>
      </c>
      <c r="AA142" s="97" t="n">
        <v>0</v>
      </c>
    </row>
  </sheetData>
  <printOptions headings="false" gridLines="tru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atEnd" horizontalDpi="300" verticalDpi="300" copies="1"/>
  <headerFooter differentFirst="false" differentOddEven="false">
    <oddHeader/>
    <oddFooter/>
  </headerFooter>
  <rowBreaks count="3" manualBreakCount="3">
    <brk id="22" man="true" max="16383" min="0"/>
    <brk id="31" man="true" max="16383" min="0"/>
    <brk id="71" man="true" max="16383" min="0"/>
  </rowBreaks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4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4" topLeftCell="BM105" activePane="bottomLeft" state="frozen"/>
      <selection pane="topLeft" activeCell="A1" activeCellId="0" sqref="A1"/>
      <selection pane="bottomLeft" activeCell="A3" activeCellId="0" sqref="A3"/>
    </sheetView>
  </sheetViews>
  <sheetFormatPr defaultColWidth="9.328125" defaultRowHeight="8.25" customHeight="true" zeroHeight="false" outlineLevelRow="0" outlineLevelCol="0"/>
  <cols>
    <col collapsed="false" customWidth="true" hidden="false" outlineLevel="0" max="1" min="1" style="173" width="10.15"/>
    <col collapsed="false" customWidth="true" hidden="false" outlineLevel="0" max="2" min="2" style="174" width="8.49"/>
    <col collapsed="false" customWidth="true" hidden="false" outlineLevel="0" max="3" min="3" style="174" width="10.49"/>
    <col collapsed="false" customWidth="true" hidden="false" outlineLevel="0" max="4" min="4" style="173" width="10.33"/>
    <col collapsed="false" customWidth="true" hidden="false" outlineLevel="0" max="5" min="5" style="173" width="12.83"/>
    <col collapsed="false" customWidth="true" hidden="false" outlineLevel="0" max="6" min="6" style="173" width="10.83"/>
    <col collapsed="false" customWidth="false" hidden="false" outlineLevel="0" max="257" min="7" style="173" width="9.33"/>
  </cols>
  <sheetData>
    <row r="1" customFormat="false" ht="8.25" hidden="false" customHeight="false" outlineLevel="0" collapsed="false">
      <c r="A1" s="175" t="s">
        <v>172</v>
      </c>
      <c r="B1" s="176"/>
      <c r="C1" s="177" t="n">
        <f aca="false">SUM(B132:B65536)</f>
        <v>252375</v>
      </c>
      <c r="E1" s="178" t="s">
        <v>173</v>
      </c>
    </row>
    <row r="2" customFormat="false" ht="8.25" hidden="false" customHeight="false" outlineLevel="0" collapsed="false">
      <c r="A2" s="178" t="s">
        <v>174</v>
      </c>
      <c r="B2" s="179"/>
      <c r="C2" s="177" t="n">
        <f aca="false">SUM(C132:C65536)</f>
        <v>146298</v>
      </c>
      <c r="E2" s="178" t="s">
        <v>175</v>
      </c>
      <c r="F2" s="177" t="n">
        <f aca="false">SUM(C123:C142)</f>
        <v>264531</v>
      </c>
    </row>
    <row r="3" customFormat="false" ht="8.25" hidden="false" customHeight="false" outlineLevel="0" collapsed="false">
      <c r="B3" s="179"/>
      <c r="C3" s="173"/>
    </row>
    <row r="4" customFormat="false" ht="13.5" hidden="false" customHeight="true" outlineLevel="0" collapsed="false">
      <c r="A4" s="173" t="s">
        <v>176</v>
      </c>
      <c r="B4" s="174" t="s">
        <v>177</v>
      </c>
      <c r="C4" s="174" t="s">
        <v>178</v>
      </c>
    </row>
    <row r="5" customFormat="false" ht="8.25" hidden="true" customHeight="false" outlineLevel="0" collapsed="false">
      <c r="A5" s="180" t="n">
        <v>37049</v>
      </c>
      <c r="B5" s="174" t="n">
        <v>910686</v>
      </c>
      <c r="C5" s="174" t="n">
        <v>-96407</v>
      </c>
    </row>
    <row r="6" customFormat="false" ht="8.25" hidden="true" customHeight="false" outlineLevel="0" collapsed="false">
      <c r="A6" s="180" t="n">
        <v>37050</v>
      </c>
      <c r="B6" s="174" t="n">
        <v>-3726232</v>
      </c>
      <c r="C6" s="174" t="n">
        <v>-41209</v>
      </c>
    </row>
    <row r="7" customFormat="false" ht="8.25" hidden="true" customHeight="false" outlineLevel="0" collapsed="false">
      <c r="A7" s="180" t="n">
        <v>37053</v>
      </c>
      <c r="B7" s="174" t="n">
        <v>-4747160</v>
      </c>
      <c r="C7" s="174" t="n">
        <v>-679473</v>
      </c>
    </row>
    <row r="8" customFormat="false" ht="8.25" hidden="true" customHeight="false" outlineLevel="0" collapsed="false">
      <c r="A8" s="180" t="n">
        <v>37054</v>
      </c>
      <c r="B8" s="174" t="n">
        <v>-3504225</v>
      </c>
      <c r="C8" s="174" t="n">
        <v>-242540</v>
      </c>
    </row>
    <row r="9" customFormat="false" ht="8.25" hidden="true" customHeight="false" outlineLevel="0" collapsed="false">
      <c r="A9" s="180" t="n">
        <v>37055</v>
      </c>
      <c r="B9" s="174" t="n">
        <v>6075442</v>
      </c>
      <c r="C9" s="174" t="n">
        <v>415218</v>
      </c>
    </row>
    <row r="10" customFormat="false" ht="8.25" hidden="true" customHeight="false" outlineLevel="0" collapsed="false">
      <c r="A10" s="180" t="n">
        <v>37056</v>
      </c>
      <c r="B10" s="174" t="n">
        <v>3150686</v>
      </c>
      <c r="C10" s="174" t="n">
        <v>269179</v>
      </c>
    </row>
    <row r="11" customFormat="false" ht="8.25" hidden="true" customHeight="false" outlineLevel="0" collapsed="false">
      <c r="A11" s="180" t="n">
        <v>37057</v>
      </c>
      <c r="B11" s="174" t="n">
        <v>1245395</v>
      </c>
      <c r="C11" s="174" t="n">
        <v>237068</v>
      </c>
    </row>
    <row r="12" customFormat="false" ht="8.25" hidden="true" customHeight="false" outlineLevel="0" collapsed="false">
      <c r="A12" s="180" t="n">
        <v>37060</v>
      </c>
      <c r="B12" s="174" t="n">
        <v>2290543</v>
      </c>
      <c r="C12" s="174" t="n">
        <v>172538</v>
      </c>
    </row>
    <row r="13" customFormat="false" ht="8.25" hidden="true" customHeight="false" outlineLevel="0" collapsed="false">
      <c r="A13" s="180" t="n">
        <v>37061</v>
      </c>
      <c r="B13" s="174" t="n">
        <v>1268341</v>
      </c>
      <c r="C13" s="174" t="n">
        <v>0</v>
      </c>
    </row>
    <row r="14" customFormat="false" ht="8.25" hidden="true" customHeight="false" outlineLevel="0" collapsed="false">
      <c r="A14" s="180" t="n">
        <v>37062</v>
      </c>
      <c r="B14" s="174" t="n">
        <v>3165392</v>
      </c>
      <c r="C14" s="174" t="n">
        <v>3503</v>
      </c>
    </row>
    <row r="15" customFormat="false" ht="8.25" hidden="true" customHeight="false" outlineLevel="0" collapsed="false">
      <c r="A15" s="180" t="n">
        <v>37063</v>
      </c>
      <c r="B15" s="174" t="n">
        <v>1378094</v>
      </c>
      <c r="C15" s="174" t="n">
        <v>-943</v>
      </c>
    </row>
    <row r="16" customFormat="false" ht="8.25" hidden="true" customHeight="false" outlineLevel="0" collapsed="false">
      <c r="A16" s="180" t="n">
        <v>37064</v>
      </c>
      <c r="B16" s="174" t="n">
        <v>739237</v>
      </c>
      <c r="C16" s="174" t="n">
        <v>175098</v>
      </c>
    </row>
    <row r="17" customFormat="false" ht="8.25" hidden="true" customHeight="false" outlineLevel="0" collapsed="false">
      <c r="A17" s="180" t="n">
        <v>37067</v>
      </c>
      <c r="B17" s="174" t="n">
        <v>6043683</v>
      </c>
      <c r="C17" s="174" t="n">
        <v>328112</v>
      </c>
    </row>
    <row r="18" customFormat="false" ht="8.25" hidden="true" customHeight="false" outlineLevel="0" collapsed="false">
      <c r="A18" s="180" t="n">
        <v>37068</v>
      </c>
      <c r="B18" s="174" t="n">
        <v>-710085</v>
      </c>
      <c r="C18" s="174" t="n">
        <v>151607</v>
      </c>
    </row>
    <row r="19" customFormat="false" ht="8.25" hidden="true" customHeight="false" outlineLevel="0" collapsed="false">
      <c r="A19" s="180" t="n">
        <v>37069</v>
      </c>
      <c r="B19" s="174" t="n">
        <v>-2411126</v>
      </c>
      <c r="C19" s="174" t="n">
        <v>209253</v>
      </c>
    </row>
    <row r="20" customFormat="false" ht="8.25" hidden="true" customHeight="false" outlineLevel="0" collapsed="false">
      <c r="A20" s="180" t="n">
        <v>37070</v>
      </c>
      <c r="B20" s="174" t="n">
        <v>1344183</v>
      </c>
      <c r="C20" s="174" t="n">
        <v>-52150</v>
      </c>
    </row>
    <row r="21" customFormat="false" ht="8.25" hidden="true" customHeight="false" outlineLevel="0" collapsed="false">
      <c r="A21" s="180" t="n">
        <v>37078</v>
      </c>
      <c r="B21" s="174" t="n">
        <v>-3552958</v>
      </c>
      <c r="C21" s="174" t="n">
        <v>-41118</v>
      </c>
    </row>
    <row r="22" customFormat="false" ht="8.25" hidden="true" customHeight="false" outlineLevel="0" collapsed="false">
      <c r="A22" s="180" t="n">
        <v>37081</v>
      </c>
      <c r="B22" s="174" t="n">
        <v>2496573</v>
      </c>
      <c r="C22" s="174" t="n">
        <v>257546</v>
      </c>
    </row>
    <row r="23" customFormat="false" ht="8.25" hidden="true" customHeight="false" outlineLevel="0" collapsed="false">
      <c r="A23" s="180" t="n">
        <v>37082</v>
      </c>
      <c r="B23" s="174" t="n">
        <v>2391506</v>
      </c>
      <c r="C23" s="174" t="n">
        <v>-54154</v>
      </c>
    </row>
    <row r="24" customFormat="false" ht="8.25" hidden="true" customHeight="false" outlineLevel="0" collapsed="false">
      <c r="A24" s="180" t="n">
        <v>37083</v>
      </c>
      <c r="B24" s="174" t="n">
        <v>1290930</v>
      </c>
      <c r="C24" s="174" t="n">
        <v>-47741</v>
      </c>
    </row>
    <row r="25" customFormat="false" ht="8.25" hidden="true" customHeight="false" outlineLevel="0" collapsed="false">
      <c r="A25" s="180" t="n">
        <v>37084</v>
      </c>
      <c r="B25" s="174" t="n">
        <v>-163646</v>
      </c>
      <c r="C25" s="174" t="n">
        <v>-127438</v>
      </c>
    </row>
    <row r="26" customFormat="false" ht="8.25" hidden="true" customHeight="false" outlineLevel="0" collapsed="false">
      <c r="A26" s="180" t="n">
        <v>37085</v>
      </c>
      <c r="B26" s="174" t="n">
        <v>3948581</v>
      </c>
      <c r="C26" s="174" t="n">
        <v>347297</v>
      </c>
    </row>
    <row r="27" customFormat="false" ht="8.25" hidden="true" customHeight="false" outlineLevel="0" collapsed="false">
      <c r="A27" s="180" t="n">
        <v>37088</v>
      </c>
      <c r="B27" s="174" t="n">
        <v>-1226974</v>
      </c>
      <c r="C27" s="174" t="n">
        <v>376095</v>
      </c>
    </row>
    <row r="28" customFormat="false" ht="8.25" hidden="true" customHeight="false" outlineLevel="0" collapsed="false">
      <c r="A28" s="180" t="n">
        <v>37089</v>
      </c>
      <c r="B28" s="174" t="n">
        <v>-601084</v>
      </c>
      <c r="C28" s="174" t="n">
        <v>-110326</v>
      </c>
    </row>
    <row r="29" customFormat="false" ht="8.25" hidden="true" customHeight="false" outlineLevel="0" collapsed="false">
      <c r="A29" s="180" t="n">
        <v>37090</v>
      </c>
      <c r="B29" s="174" t="n">
        <v>-143260</v>
      </c>
      <c r="C29" s="174" t="n">
        <v>1477</v>
      </c>
    </row>
    <row r="30" customFormat="false" ht="8.25" hidden="true" customHeight="false" outlineLevel="0" collapsed="false">
      <c r="A30" s="180" t="n">
        <v>37091</v>
      </c>
      <c r="B30" s="174" t="n">
        <v>2150621</v>
      </c>
      <c r="C30" s="174" t="n">
        <v>-7512</v>
      </c>
    </row>
    <row r="31" customFormat="false" ht="8.25" hidden="true" customHeight="false" outlineLevel="0" collapsed="false">
      <c r="A31" s="180" t="n">
        <v>37092</v>
      </c>
      <c r="B31" s="174" t="n">
        <v>-3255965</v>
      </c>
      <c r="C31" s="174" t="n">
        <v>-5018</v>
      </c>
    </row>
    <row r="32" customFormat="false" ht="8.25" hidden="true" customHeight="false" outlineLevel="0" collapsed="false">
      <c r="A32" s="180" t="n">
        <v>37095</v>
      </c>
      <c r="B32" s="174" t="n">
        <v>-7068505</v>
      </c>
      <c r="C32" s="174" t="n">
        <v>-28682</v>
      </c>
    </row>
    <row r="33" customFormat="false" ht="8.25" hidden="true" customHeight="false" outlineLevel="0" collapsed="false">
      <c r="A33" s="180" t="n">
        <v>37096</v>
      </c>
      <c r="B33" s="174" t="n">
        <v>-325783</v>
      </c>
      <c r="C33" s="174" t="n">
        <v>-13906</v>
      </c>
    </row>
    <row r="34" customFormat="false" ht="8.25" hidden="true" customHeight="false" outlineLevel="0" collapsed="false">
      <c r="A34" s="180" t="n">
        <v>37097</v>
      </c>
      <c r="B34" s="174" t="n">
        <v>-3204</v>
      </c>
      <c r="C34" s="174" t="n">
        <v>87</v>
      </c>
    </row>
    <row r="35" customFormat="false" ht="8.25" hidden="true" customHeight="false" outlineLevel="0" collapsed="false">
      <c r="A35" s="180" t="n">
        <v>37098</v>
      </c>
      <c r="B35" s="174" t="n">
        <v>833046</v>
      </c>
      <c r="C35" s="174" t="n">
        <v>-13227</v>
      </c>
    </row>
    <row r="36" customFormat="false" ht="8.25" hidden="true" customHeight="false" outlineLevel="0" collapsed="false">
      <c r="A36" s="180" t="n">
        <v>37099</v>
      </c>
      <c r="B36" s="174" t="n">
        <v>1024060</v>
      </c>
      <c r="C36" s="174" t="n">
        <v>-48236</v>
      </c>
    </row>
    <row r="37" customFormat="false" ht="8.25" hidden="true" customHeight="false" outlineLevel="0" collapsed="false">
      <c r="A37" s="180" t="n">
        <v>37102</v>
      </c>
      <c r="B37" s="174" t="n">
        <v>-1129456</v>
      </c>
      <c r="C37" s="174" t="n">
        <v>-174632</v>
      </c>
    </row>
    <row r="38" customFormat="false" ht="8.25" hidden="true" customHeight="false" outlineLevel="0" collapsed="false">
      <c r="A38" s="180" t="n">
        <v>37103</v>
      </c>
      <c r="B38" s="174" t="n">
        <v>-92215</v>
      </c>
      <c r="C38" s="174" t="n">
        <v>56114</v>
      </c>
    </row>
    <row r="39" customFormat="false" ht="8.25" hidden="true" customHeight="false" outlineLevel="0" collapsed="false">
      <c r="A39" s="180" t="n">
        <v>37104</v>
      </c>
      <c r="B39" s="174" t="n">
        <v>3258408</v>
      </c>
      <c r="C39" s="174" t="n">
        <v>238295</v>
      </c>
    </row>
    <row r="40" customFormat="false" ht="8.25" hidden="true" customHeight="false" outlineLevel="0" collapsed="false">
      <c r="A40" s="180" t="n">
        <v>37105</v>
      </c>
      <c r="B40" s="174" t="n">
        <v>-1196089</v>
      </c>
      <c r="C40" s="174" t="n">
        <v>-6030</v>
      </c>
    </row>
    <row r="41" customFormat="false" ht="8.25" hidden="true" customHeight="false" outlineLevel="0" collapsed="false">
      <c r="A41" s="180" t="n">
        <v>37106</v>
      </c>
      <c r="B41" s="174" t="n">
        <v>1275855</v>
      </c>
      <c r="C41" s="174" t="n">
        <v>-13673</v>
      </c>
    </row>
    <row r="42" customFormat="false" ht="8.25" hidden="true" customHeight="false" outlineLevel="0" collapsed="false">
      <c r="A42" s="180" t="n">
        <v>37109</v>
      </c>
      <c r="B42" s="174" t="n">
        <v>-2323857</v>
      </c>
      <c r="C42" s="174" t="n">
        <v>-15105</v>
      </c>
    </row>
    <row r="43" customFormat="false" ht="8.25" hidden="true" customHeight="false" outlineLevel="0" collapsed="false">
      <c r="A43" s="180" t="n">
        <v>37110</v>
      </c>
      <c r="B43" s="174" t="n">
        <v>308448</v>
      </c>
      <c r="C43" s="174" t="n">
        <v>21</v>
      </c>
    </row>
    <row r="44" customFormat="false" ht="8.25" hidden="true" customHeight="false" outlineLevel="0" collapsed="false">
      <c r="A44" s="180" t="n">
        <v>37111</v>
      </c>
      <c r="B44" s="174" t="n">
        <v>1183435</v>
      </c>
      <c r="C44" s="174" t="n">
        <v>-3037</v>
      </c>
    </row>
    <row r="45" customFormat="false" ht="8.25" hidden="true" customHeight="false" outlineLevel="0" collapsed="false">
      <c r="A45" s="180" t="n">
        <v>37112</v>
      </c>
      <c r="B45" s="174" t="n">
        <v>1159535</v>
      </c>
      <c r="C45" s="174" t="n">
        <v>36281</v>
      </c>
    </row>
    <row r="46" customFormat="false" ht="8.25" hidden="true" customHeight="false" outlineLevel="0" collapsed="false">
      <c r="A46" s="180" t="n">
        <v>37113</v>
      </c>
      <c r="B46" s="174" t="n">
        <v>-595706</v>
      </c>
      <c r="C46" s="174" t="n">
        <v>-67795</v>
      </c>
    </row>
    <row r="47" customFormat="false" ht="8.25" hidden="true" customHeight="false" outlineLevel="0" collapsed="false">
      <c r="A47" s="180" t="n">
        <v>37116</v>
      </c>
      <c r="B47" s="174" t="n">
        <v>-6281869</v>
      </c>
      <c r="C47" s="174" t="n">
        <v>-31454</v>
      </c>
    </row>
    <row r="48" customFormat="false" ht="8.25" hidden="true" customHeight="false" outlineLevel="0" collapsed="false">
      <c r="A48" s="180" t="n">
        <v>37117</v>
      </c>
      <c r="B48" s="174" t="n">
        <v>-44611</v>
      </c>
      <c r="C48" s="174" t="n">
        <v>-141926</v>
      </c>
    </row>
    <row r="49" customFormat="false" ht="8.25" hidden="true" customHeight="false" outlineLevel="0" collapsed="false">
      <c r="A49" s="180" t="n">
        <v>37118</v>
      </c>
      <c r="B49" s="174" t="n">
        <v>-1707207</v>
      </c>
      <c r="C49" s="174" t="n">
        <v>-581874</v>
      </c>
    </row>
    <row r="50" customFormat="false" ht="8.25" hidden="true" customHeight="false" outlineLevel="0" collapsed="false">
      <c r="A50" s="180" t="n">
        <v>37119</v>
      </c>
      <c r="B50" s="174" t="n">
        <v>27549</v>
      </c>
      <c r="C50" s="174" t="n">
        <v>180452</v>
      </c>
    </row>
    <row r="51" customFormat="false" ht="8.25" hidden="true" customHeight="false" outlineLevel="0" collapsed="false">
      <c r="A51" s="180" t="n">
        <v>37120</v>
      </c>
      <c r="B51" s="174" t="n">
        <v>634746</v>
      </c>
      <c r="C51" s="174" t="n">
        <v>61751</v>
      </c>
    </row>
    <row r="52" customFormat="false" ht="8.25" hidden="true" customHeight="false" outlineLevel="0" collapsed="false">
      <c r="A52" s="180" t="n">
        <v>37123</v>
      </c>
      <c r="B52" s="174" t="n">
        <v>1044671</v>
      </c>
      <c r="C52" s="174" t="n">
        <v>195339</v>
      </c>
    </row>
    <row r="53" customFormat="false" ht="8.25" hidden="true" customHeight="false" outlineLevel="0" collapsed="false">
      <c r="A53" s="180" t="n">
        <v>37124</v>
      </c>
      <c r="B53" s="174" t="n">
        <v>-546792</v>
      </c>
      <c r="C53" s="174" t="n">
        <v>131992</v>
      </c>
    </row>
    <row r="54" customFormat="false" ht="8.25" hidden="true" customHeight="false" outlineLevel="0" collapsed="false">
      <c r="A54" s="180" t="n">
        <v>37125</v>
      </c>
      <c r="B54" s="174" t="n">
        <v>1777844</v>
      </c>
      <c r="C54" s="174" t="n">
        <v>325935</v>
      </c>
    </row>
    <row r="55" customFormat="false" ht="8.25" hidden="true" customHeight="false" outlineLevel="0" collapsed="false">
      <c r="A55" s="180" t="n">
        <v>37126</v>
      </c>
      <c r="B55" s="174" t="n">
        <v>-343241</v>
      </c>
      <c r="C55" s="174" t="n">
        <v>-55436</v>
      </c>
    </row>
    <row r="56" customFormat="false" ht="8.25" hidden="true" customHeight="false" outlineLevel="0" collapsed="false">
      <c r="A56" s="180" t="n">
        <v>37127</v>
      </c>
      <c r="B56" s="174" t="n">
        <v>918192</v>
      </c>
      <c r="C56" s="174" t="n">
        <v>106781</v>
      </c>
    </row>
    <row r="57" customFormat="false" ht="8.25" hidden="true" customHeight="false" outlineLevel="0" collapsed="false">
      <c r="A57" s="180" t="n">
        <v>37130</v>
      </c>
      <c r="B57" s="174" t="n">
        <v>1529049</v>
      </c>
      <c r="C57" s="174" t="n">
        <v>118184</v>
      </c>
    </row>
    <row r="58" customFormat="false" ht="8.25" hidden="true" customHeight="false" outlineLevel="0" collapsed="false">
      <c r="A58" s="180" t="n">
        <v>37131</v>
      </c>
      <c r="B58" s="174" t="n">
        <v>198209</v>
      </c>
      <c r="C58" s="174" t="n">
        <v>-38815</v>
      </c>
    </row>
    <row r="59" customFormat="false" ht="8.25" hidden="true" customHeight="false" outlineLevel="0" collapsed="false">
      <c r="A59" s="180" t="n">
        <v>37132</v>
      </c>
      <c r="B59" s="174" t="n">
        <v>1578880</v>
      </c>
      <c r="C59" s="174" t="n">
        <v>-15565</v>
      </c>
    </row>
    <row r="60" customFormat="false" ht="8.25" hidden="true" customHeight="false" outlineLevel="0" collapsed="false">
      <c r="A60" s="180" t="n">
        <v>37133</v>
      </c>
      <c r="B60" s="174" t="n">
        <v>-262400</v>
      </c>
      <c r="C60" s="174" t="n">
        <v>79444</v>
      </c>
    </row>
    <row r="61" customFormat="false" ht="9" hidden="true" customHeight="false" outlineLevel="0" collapsed="false">
      <c r="A61" s="181" t="n">
        <v>37134</v>
      </c>
      <c r="B61" s="182" t="n">
        <v>404653</v>
      </c>
      <c r="C61" s="182" t="n">
        <v>46715</v>
      </c>
      <c r="D61" s="183"/>
      <c r="E61" s="183"/>
      <c r="F61" s="183"/>
      <c r="G61" s="183"/>
      <c r="H61" s="183"/>
      <c r="I61" s="183"/>
      <c r="J61" s="183"/>
      <c r="K61" s="183"/>
      <c r="L61" s="183"/>
      <c r="M61" s="183"/>
      <c r="N61" s="183"/>
      <c r="O61" s="183"/>
      <c r="P61" s="183"/>
      <c r="Q61" s="183"/>
      <c r="R61" s="183"/>
      <c r="S61" s="183"/>
      <c r="T61" s="183"/>
      <c r="U61" s="183"/>
      <c r="V61" s="183"/>
      <c r="W61" s="183"/>
      <c r="X61" s="183"/>
      <c r="Y61" s="183"/>
      <c r="Z61" s="183"/>
      <c r="AA61" s="183"/>
      <c r="AB61" s="183"/>
      <c r="AC61" s="183"/>
      <c r="AD61" s="183"/>
      <c r="AE61" s="183"/>
      <c r="AF61" s="183"/>
      <c r="AG61" s="183"/>
      <c r="AH61" s="183"/>
      <c r="AI61" s="183"/>
      <c r="AJ61" s="183"/>
      <c r="AK61" s="183"/>
      <c r="AL61" s="183"/>
      <c r="AM61" s="183"/>
      <c r="AN61" s="183"/>
      <c r="AO61" s="183"/>
      <c r="AP61" s="183"/>
      <c r="AQ61" s="183"/>
      <c r="AR61" s="183"/>
      <c r="AS61" s="183"/>
      <c r="AT61" s="183"/>
      <c r="AU61" s="183"/>
      <c r="AV61" s="183"/>
      <c r="AW61" s="183"/>
      <c r="AX61" s="183"/>
      <c r="AY61" s="183"/>
      <c r="AZ61" s="183"/>
      <c r="BA61" s="183"/>
      <c r="BB61" s="183"/>
      <c r="BC61" s="183"/>
      <c r="BD61" s="183"/>
      <c r="BE61" s="183"/>
      <c r="BF61" s="183"/>
      <c r="BG61" s="183"/>
      <c r="BH61" s="183"/>
      <c r="BI61" s="183"/>
      <c r="BJ61" s="183"/>
      <c r="BK61" s="183"/>
      <c r="BL61" s="183"/>
      <c r="BM61" s="183"/>
      <c r="BN61" s="183"/>
      <c r="BO61" s="183"/>
      <c r="BP61" s="183"/>
      <c r="BQ61" s="183"/>
      <c r="BR61" s="183"/>
      <c r="BS61" s="183"/>
      <c r="BT61" s="183"/>
      <c r="BU61" s="183"/>
      <c r="BV61" s="183"/>
      <c r="BW61" s="183"/>
      <c r="BX61" s="183"/>
      <c r="BY61" s="183"/>
      <c r="BZ61" s="183"/>
      <c r="CA61" s="183"/>
      <c r="CB61" s="183"/>
      <c r="CC61" s="183"/>
      <c r="CD61" s="183"/>
      <c r="CE61" s="183"/>
      <c r="CF61" s="183"/>
      <c r="CG61" s="183"/>
      <c r="CH61" s="183"/>
      <c r="CI61" s="183"/>
      <c r="CJ61" s="183"/>
      <c r="CK61" s="183"/>
      <c r="CL61" s="183"/>
      <c r="CM61" s="183"/>
      <c r="CN61" s="183"/>
      <c r="CO61" s="183"/>
      <c r="CP61" s="183"/>
      <c r="CQ61" s="183"/>
      <c r="CR61" s="183"/>
      <c r="CS61" s="183"/>
      <c r="CT61" s="183"/>
      <c r="CU61" s="183"/>
      <c r="CV61" s="183"/>
      <c r="CW61" s="183"/>
      <c r="CX61" s="183"/>
      <c r="CY61" s="183"/>
      <c r="CZ61" s="183"/>
      <c r="DA61" s="183"/>
      <c r="DB61" s="183"/>
      <c r="DC61" s="183"/>
      <c r="DD61" s="183"/>
      <c r="DE61" s="183"/>
      <c r="DF61" s="183"/>
      <c r="DG61" s="183"/>
      <c r="DH61" s="183"/>
      <c r="DI61" s="183"/>
      <c r="DJ61" s="183"/>
      <c r="DK61" s="183"/>
      <c r="DL61" s="183"/>
      <c r="DM61" s="183"/>
      <c r="DN61" s="183"/>
      <c r="DO61" s="183"/>
      <c r="DP61" s="183"/>
      <c r="DQ61" s="183"/>
      <c r="DR61" s="183"/>
      <c r="DS61" s="183"/>
      <c r="DT61" s="183"/>
      <c r="DU61" s="183"/>
      <c r="DV61" s="183"/>
      <c r="DW61" s="183"/>
      <c r="DX61" s="183"/>
      <c r="DY61" s="183"/>
      <c r="DZ61" s="183"/>
      <c r="EA61" s="183"/>
      <c r="EB61" s="183"/>
      <c r="EC61" s="183"/>
      <c r="ED61" s="183"/>
      <c r="EE61" s="183"/>
      <c r="EF61" s="183"/>
      <c r="EG61" s="183"/>
      <c r="EH61" s="183"/>
      <c r="EI61" s="183"/>
      <c r="EJ61" s="183"/>
      <c r="EK61" s="183"/>
      <c r="EL61" s="183"/>
      <c r="EM61" s="183"/>
      <c r="EN61" s="183"/>
      <c r="EO61" s="183"/>
      <c r="EP61" s="183"/>
      <c r="EQ61" s="183"/>
      <c r="ER61" s="183"/>
      <c r="ES61" s="183"/>
      <c r="ET61" s="183"/>
      <c r="EU61" s="183"/>
      <c r="EV61" s="183"/>
      <c r="EW61" s="183"/>
      <c r="EX61" s="183"/>
      <c r="EY61" s="183"/>
      <c r="EZ61" s="183"/>
      <c r="FA61" s="183"/>
      <c r="FB61" s="183"/>
      <c r="FC61" s="183"/>
      <c r="FD61" s="183"/>
      <c r="FE61" s="183"/>
      <c r="FF61" s="183"/>
      <c r="FG61" s="183"/>
      <c r="FH61" s="183"/>
      <c r="FI61" s="183"/>
      <c r="FJ61" s="183"/>
      <c r="FK61" s="183"/>
      <c r="FL61" s="183"/>
      <c r="FM61" s="183"/>
      <c r="FN61" s="183"/>
      <c r="FO61" s="183"/>
      <c r="FP61" s="183"/>
      <c r="FQ61" s="183"/>
      <c r="FR61" s="183"/>
      <c r="FS61" s="183"/>
      <c r="FT61" s="183"/>
      <c r="FU61" s="183"/>
      <c r="FV61" s="183"/>
      <c r="FW61" s="183"/>
      <c r="FX61" s="183"/>
      <c r="FY61" s="183"/>
      <c r="FZ61" s="183"/>
      <c r="GA61" s="183"/>
      <c r="GB61" s="183"/>
      <c r="GC61" s="183"/>
      <c r="GD61" s="183"/>
      <c r="GE61" s="183"/>
      <c r="GF61" s="183"/>
      <c r="GG61" s="183"/>
      <c r="GH61" s="183"/>
      <c r="GI61" s="183"/>
      <c r="GJ61" s="183"/>
      <c r="GK61" s="183"/>
      <c r="GL61" s="183"/>
      <c r="GM61" s="183"/>
      <c r="GN61" s="183"/>
      <c r="GO61" s="183"/>
      <c r="GP61" s="183"/>
      <c r="GQ61" s="183"/>
      <c r="GR61" s="183"/>
      <c r="GS61" s="183"/>
      <c r="GT61" s="183"/>
      <c r="GU61" s="183"/>
      <c r="GV61" s="183"/>
      <c r="GW61" s="183"/>
      <c r="GX61" s="183"/>
      <c r="GY61" s="183"/>
      <c r="GZ61" s="183"/>
      <c r="HA61" s="183"/>
      <c r="HB61" s="183"/>
      <c r="HC61" s="183"/>
      <c r="HD61" s="183"/>
      <c r="HE61" s="183"/>
      <c r="HF61" s="183"/>
      <c r="HG61" s="183"/>
      <c r="HH61" s="183"/>
      <c r="HI61" s="183"/>
      <c r="HJ61" s="183"/>
      <c r="HK61" s="183"/>
      <c r="HL61" s="183"/>
      <c r="HM61" s="183"/>
      <c r="HN61" s="183"/>
      <c r="HO61" s="183"/>
      <c r="HP61" s="183"/>
      <c r="HQ61" s="183"/>
      <c r="HR61" s="183"/>
      <c r="HS61" s="183"/>
      <c r="HT61" s="183"/>
      <c r="HU61" s="183"/>
      <c r="HV61" s="183"/>
      <c r="HW61" s="183"/>
      <c r="HX61" s="183"/>
      <c r="HY61" s="183"/>
      <c r="HZ61" s="183"/>
      <c r="IA61" s="183"/>
      <c r="IB61" s="183"/>
      <c r="IC61" s="183"/>
      <c r="ID61" s="183"/>
      <c r="IE61" s="183"/>
      <c r="IF61" s="183"/>
      <c r="IG61" s="183"/>
      <c r="IH61" s="183"/>
      <c r="II61" s="183"/>
      <c r="IJ61" s="183"/>
      <c r="IK61" s="183"/>
      <c r="IL61" s="183"/>
      <c r="IM61" s="183"/>
      <c r="IN61" s="183"/>
      <c r="IO61" s="183"/>
      <c r="IP61" s="183"/>
      <c r="IQ61" s="183"/>
      <c r="IR61" s="183"/>
      <c r="IS61" s="183"/>
      <c r="IT61" s="183"/>
      <c r="IU61" s="183"/>
      <c r="IV61" s="183"/>
      <c r="IW61" s="183"/>
    </row>
    <row r="62" customFormat="false" ht="9" hidden="true" customHeight="false" outlineLevel="0" collapsed="false">
      <c r="A62" s="180" t="n">
        <v>37138</v>
      </c>
      <c r="B62" s="174" t="n">
        <v>2030401</v>
      </c>
      <c r="C62" s="174" t="n">
        <v>112705</v>
      </c>
    </row>
    <row r="63" customFormat="false" ht="8.25" hidden="true" customHeight="false" outlineLevel="0" collapsed="false">
      <c r="A63" s="180" t="n">
        <v>37139</v>
      </c>
      <c r="B63" s="174" t="n">
        <v>-267932</v>
      </c>
      <c r="C63" s="174" t="n">
        <v>-34426</v>
      </c>
    </row>
    <row r="64" customFormat="false" ht="8.25" hidden="true" customHeight="false" outlineLevel="0" collapsed="false">
      <c r="A64" s="180" t="n">
        <v>37140</v>
      </c>
      <c r="B64" s="174" t="n">
        <v>-174272</v>
      </c>
      <c r="C64" s="174" t="n">
        <v>-52637</v>
      </c>
    </row>
    <row r="65" customFormat="false" ht="8.25" hidden="true" customHeight="false" outlineLevel="0" collapsed="false">
      <c r="A65" s="180" t="n">
        <v>37141</v>
      </c>
      <c r="B65" s="174" t="n">
        <v>-259290</v>
      </c>
      <c r="C65" s="174" t="n">
        <v>-24800</v>
      </c>
    </row>
    <row r="66" customFormat="false" ht="8.25" hidden="true" customHeight="false" outlineLevel="0" collapsed="false">
      <c r="A66" s="180" t="n">
        <v>37144</v>
      </c>
      <c r="B66" s="174" t="n">
        <v>155904</v>
      </c>
      <c r="C66" s="174" t="n">
        <v>130658</v>
      </c>
    </row>
    <row r="67" customFormat="false" ht="8.25" hidden="true" customHeight="false" outlineLevel="0" collapsed="false">
      <c r="A67" s="180" t="n">
        <v>37146</v>
      </c>
      <c r="B67" s="174" t="n">
        <v>10329</v>
      </c>
      <c r="C67" s="174" t="n">
        <v>184</v>
      </c>
    </row>
    <row r="68" customFormat="false" ht="8.25" hidden="true" customHeight="false" outlineLevel="0" collapsed="false">
      <c r="A68" s="180" t="n">
        <v>37147</v>
      </c>
      <c r="B68" s="174" t="n">
        <v>-1035151</v>
      </c>
      <c r="C68" s="174" t="n">
        <v>-237553</v>
      </c>
    </row>
    <row r="69" customFormat="false" ht="8.25" hidden="true" customHeight="false" outlineLevel="0" collapsed="false">
      <c r="A69" s="180" t="n">
        <v>37148</v>
      </c>
      <c r="B69" s="174" t="n">
        <v>131955</v>
      </c>
      <c r="C69" s="174" t="n">
        <v>-83968</v>
      </c>
    </row>
    <row r="70" customFormat="false" ht="8.25" hidden="true" customHeight="false" outlineLevel="0" collapsed="false">
      <c r="A70" s="180" t="n">
        <v>37151</v>
      </c>
      <c r="B70" s="174" t="n">
        <v>-519455</v>
      </c>
      <c r="C70" s="174" t="n">
        <v>208462</v>
      </c>
    </row>
    <row r="71" customFormat="false" ht="8.25" hidden="true" customHeight="false" outlineLevel="0" collapsed="false">
      <c r="A71" s="180" t="n">
        <v>37152</v>
      </c>
      <c r="B71" s="174" t="n">
        <v>927493</v>
      </c>
      <c r="C71" s="174" t="n">
        <v>186962</v>
      </c>
    </row>
    <row r="72" customFormat="false" ht="8.25" hidden="true" customHeight="false" outlineLevel="0" collapsed="false">
      <c r="A72" s="180" t="n">
        <v>37153</v>
      </c>
      <c r="B72" s="174" t="n">
        <v>278897</v>
      </c>
      <c r="C72" s="174" t="n">
        <v>24355</v>
      </c>
    </row>
    <row r="73" customFormat="false" ht="8.25" hidden="true" customHeight="false" outlineLevel="0" collapsed="false">
      <c r="A73" s="180" t="n">
        <v>37154</v>
      </c>
      <c r="B73" s="174" t="n">
        <v>-324249</v>
      </c>
      <c r="C73" s="174" t="n">
        <v>-41376</v>
      </c>
    </row>
    <row r="74" customFormat="false" ht="8.25" hidden="true" customHeight="false" outlineLevel="0" collapsed="false">
      <c r="A74" s="180" t="n">
        <v>37155</v>
      </c>
      <c r="B74" s="174" t="n">
        <v>131147</v>
      </c>
      <c r="C74" s="174" t="n">
        <v>23229</v>
      </c>
    </row>
    <row r="75" customFormat="false" ht="8.25" hidden="true" customHeight="false" outlineLevel="0" collapsed="false">
      <c r="A75" s="180" t="n">
        <v>37158</v>
      </c>
      <c r="B75" s="174" t="n">
        <v>649428</v>
      </c>
      <c r="C75" s="174" t="n">
        <v>432388</v>
      </c>
    </row>
    <row r="76" customFormat="false" ht="8.25" hidden="true" customHeight="false" outlineLevel="0" collapsed="false">
      <c r="A76" s="180" t="n">
        <v>37159</v>
      </c>
      <c r="B76" s="174" t="n">
        <v>-1177383</v>
      </c>
      <c r="C76" s="174" t="n">
        <v>-320385</v>
      </c>
    </row>
    <row r="77" customFormat="false" ht="8.25" hidden="true" customHeight="false" outlineLevel="0" collapsed="false">
      <c r="A77" s="180" t="n">
        <v>37160</v>
      </c>
      <c r="B77" s="174" t="n">
        <v>330499</v>
      </c>
      <c r="C77" s="174" t="n">
        <v>1003</v>
      </c>
    </row>
    <row r="78" customFormat="false" ht="8.25" hidden="true" customHeight="false" outlineLevel="0" collapsed="false">
      <c r="A78" s="180" t="n">
        <v>37161</v>
      </c>
      <c r="B78" s="174" t="n">
        <v>237216</v>
      </c>
      <c r="C78" s="174" t="n">
        <v>65472</v>
      </c>
    </row>
    <row r="79" customFormat="false" ht="9" hidden="true" customHeight="false" outlineLevel="0" collapsed="false">
      <c r="A79" s="181" t="n">
        <v>37162</v>
      </c>
      <c r="B79" s="182" t="n">
        <v>-413713</v>
      </c>
      <c r="C79" s="182" t="n">
        <f aca="false">54299-4503</f>
        <v>49796</v>
      </c>
      <c r="D79" s="183"/>
      <c r="E79" s="183"/>
      <c r="F79" s="183"/>
      <c r="G79" s="183"/>
      <c r="H79" s="183"/>
      <c r="I79" s="183"/>
      <c r="J79" s="183"/>
      <c r="K79" s="183"/>
      <c r="L79" s="183"/>
      <c r="M79" s="183"/>
      <c r="N79" s="183"/>
      <c r="O79" s="183"/>
      <c r="P79" s="183"/>
      <c r="Q79" s="183"/>
      <c r="R79" s="183"/>
      <c r="S79" s="183"/>
      <c r="T79" s="183"/>
      <c r="U79" s="183"/>
      <c r="V79" s="183"/>
      <c r="W79" s="183"/>
      <c r="X79" s="183"/>
      <c r="Y79" s="183"/>
      <c r="Z79" s="183"/>
      <c r="AA79" s="183"/>
      <c r="AB79" s="183"/>
      <c r="AC79" s="183"/>
      <c r="AD79" s="183"/>
      <c r="AE79" s="183"/>
      <c r="AF79" s="183"/>
      <c r="AG79" s="183"/>
      <c r="AH79" s="183"/>
      <c r="AI79" s="183"/>
      <c r="AJ79" s="183"/>
      <c r="AK79" s="183"/>
      <c r="AL79" s="183"/>
      <c r="AM79" s="183"/>
      <c r="AN79" s="183"/>
      <c r="AO79" s="183"/>
      <c r="AP79" s="183"/>
      <c r="AQ79" s="183"/>
      <c r="AR79" s="183"/>
      <c r="AS79" s="183"/>
      <c r="AT79" s="183"/>
      <c r="AU79" s="183"/>
      <c r="AV79" s="183"/>
      <c r="AW79" s="183"/>
      <c r="AX79" s="183"/>
      <c r="AY79" s="183"/>
      <c r="AZ79" s="183"/>
      <c r="BA79" s="183"/>
      <c r="BB79" s="183"/>
      <c r="BC79" s="183"/>
      <c r="BD79" s="183"/>
      <c r="BE79" s="183"/>
      <c r="BF79" s="183"/>
      <c r="BG79" s="183"/>
      <c r="BH79" s="183"/>
      <c r="BI79" s="183"/>
      <c r="BJ79" s="183"/>
      <c r="BK79" s="183"/>
      <c r="BL79" s="183"/>
      <c r="BM79" s="183"/>
      <c r="BN79" s="183"/>
      <c r="BO79" s="183"/>
      <c r="BP79" s="183"/>
      <c r="BQ79" s="183"/>
      <c r="BR79" s="183"/>
      <c r="BS79" s="183"/>
      <c r="BT79" s="183"/>
      <c r="BU79" s="183"/>
      <c r="BV79" s="183"/>
      <c r="BW79" s="183"/>
      <c r="BX79" s="183"/>
      <c r="BY79" s="183"/>
      <c r="BZ79" s="183"/>
      <c r="CA79" s="183"/>
      <c r="CB79" s="183"/>
      <c r="CC79" s="183"/>
      <c r="CD79" s="183"/>
      <c r="CE79" s="183"/>
      <c r="CF79" s="183"/>
      <c r="CG79" s="183"/>
      <c r="CH79" s="183"/>
      <c r="CI79" s="183"/>
      <c r="CJ79" s="183"/>
      <c r="CK79" s="183"/>
      <c r="CL79" s="183"/>
      <c r="CM79" s="183"/>
      <c r="CN79" s="183"/>
      <c r="CO79" s="183"/>
      <c r="CP79" s="183"/>
      <c r="CQ79" s="183"/>
      <c r="CR79" s="183"/>
      <c r="CS79" s="183"/>
      <c r="CT79" s="183"/>
      <c r="CU79" s="183"/>
      <c r="CV79" s="183"/>
      <c r="CW79" s="183"/>
      <c r="CX79" s="183"/>
      <c r="CY79" s="183"/>
      <c r="CZ79" s="183"/>
      <c r="DA79" s="183"/>
      <c r="DB79" s="183"/>
      <c r="DC79" s="183"/>
      <c r="DD79" s="183"/>
      <c r="DE79" s="183"/>
      <c r="DF79" s="183"/>
      <c r="DG79" s="183"/>
      <c r="DH79" s="183"/>
      <c r="DI79" s="183"/>
      <c r="DJ79" s="183"/>
      <c r="DK79" s="183"/>
      <c r="DL79" s="183"/>
      <c r="DM79" s="183"/>
      <c r="DN79" s="183"/>
      <c r="DO79" s="183"/>
      <c r="DP79" s="183"/>
      <c r="DQ79" s="183"/>
      <c r="DR79" s="183"/>
      <c r="DS79" s="183"/>
      <c r="DT79" s="183"/>
      <c r="DU79" s="183"/>
      <c r="DV79" s="183"/>
      <c r="DW79" s="183"/>
      <c r="DX79" s="183"/>
      <c r="DY79" s="183"/>
      <c r="DZ79" s="183"/>
      <c r="EA79" s="183"/>
      <c r="EB79" s="183"/>
      <c r="EC79" s="183"/>
      <c r="ED79" s="183"/>
      <c r="EE79" s="183"/>
      <c r="EF79" s="183"/>
      <c r="EG79" s="183"/>
      <c r="EH79" s="183"/>
      <c r="EI79" s="183"/>
      <c r="EJ79" s="183"/>
      <c r="EK79" s="183"/>
      <c r="EL79" s="183"/>
      <c r="EM79" s="183"/>
      <c r="EN79" s="183"/>
      <c r="EO79" s="183"/>
      <c r="EP79" s="183"/>
      <c r="EQ79" s="183"/>
      <c r="ER79" s="183"/>
      <c r="ES79" s="183"/>
      <c r="ET79" s="183"/>
      <c r="EU79" s="183"/>
      <c r="EV79" s="183"/>
      <c r="EW79" s="183"/>
      <c r="EX79" s="183"/>
      <c r="EY79" s="183"/>
      <c r="EZ79" s="183"/>
      <c r="FA79" s="183"/>
      <c r="FB79" s="183"/>
      <c r="FC79" s="183"/>
      <c r="FD79" s="183"/>
      <c r="FE79" s="183"/>
      <c r="FF79" s="183"/>
      <c r="FG79" s="183"/>
      <c r="FH79" s="183"/>
      <c r="FI79" s="183"/>
      <c r="FJ79" s="183"/>
      <c r="FK79" s="183"/>
      <c r="FL79" s="183"/>
      <c r="FM79" s="183"/>
      <c r="FN79" s="183"/>
      <c r="FO79" s="183"/>
      <c r="FP79" s="183"/>
      <c r="FQ79" s="183"/>
      <c r="FR79" s="183"/>
      <c r="FS79" s="183"/>
      <c r="FT79" s="183"/>
      <c r="FU79" s="183"/>
      <c r="FV79" s="183"/>
      <c r="FW79" s="183"/>
      <c r="FX79" s="183"/>
      <c r="FY79" s="183"/>
      <c r="FZ79" s="183"/>
      <c r="GA79" s="183"/>
      <c r="GB79" s="183"/>
      <c r="GC79" s="183"/>
      <c r="GD79" s="183"/>
      <c r="GE79" s="183"/>
      <c r="GF79" s="183"/>
      <c r="GG79" s="183"/>
      <c r="GH79" s="183"/>
      <c r="GI79" s="183"/>
      <c r="GJ79" s="183"/>
      <c r="GK79" s="183"/>
      <c r="GL79" s="183"/>
      <c r="GM79" s="183"/>
      <c r="GN79" s="183"/>
      <c r="GO79" s="183"/>
      <c r="GP79" s="183"/>
      <c r="GQ79" s="183"/>
      <c r="GR79" s="183"/>
      <c r="GS79" s="183"/>
      <c r="GT79" s="183"/>
      <c r="GU79" s="183"/>
      <c r="GV79" s="183"/>
      <c r="GW79" s="183"/>
      <c r="GX79" s="183"/>
      <c r="GY79" s="183"/>
      <c r="GZ79" s="183"/>
      <c r="HA79" s="183"/>
      <c r="HB79" s="183"/>
      <c r="HC79" s="183"/>
      <c r="HD79" s="183"/>
      <c r="HE79" s="183"/>
      <c r="HF79" s="183"/>
      <c r="HG79" s="183"/>
      <c r="HH79" s="183"/>
      <c r="HI79" s="183"/>
      <c r="HJ79" s="183"/>
      <c r="HK79" s="183"/>
      <c r="HL79" s="183"/>
      <c r="HM79" s="183"/>
      <c r="HN79" s="183"/>
      <c r="HO79" s="183"/>
      <c r="HP79" s="183"/>
      <c r="HQ79" s="183"/>
      <c r="HR79" s="183"/>
      <c r="HS79" s="183"/>
      <c r="HT79" s="183"/>
      <c r="HU79" s="183"/>
      <c r="HV79" s="183"/>
      <c r="HW79" s="183"/>
      <c r="HX79" s="183"/>
      <c r="HY79" s="183"/>
      <c r="HZ79" s="183"/>
      <c r="IA79" s="183"/>
      <c r="IB79" s="183"/>
      <c r="IC79" s="183"/>
      <c r="ID79" s="183"/>
      <c r="IE79" s="183"/>
      <c r="IF79" s="183"/>
      <c r="IG79" s="183"/>
      <c r="IH79" s="183"/>
      <c r="II79" s="183"/>
      <c r="IJ79" s="183"/>
      <c r="IK79" s="183"/>
      <c r="IL79" s="183"/>
      <c r="IM79" s="183"/>
      <c r="IN79" s="183"/>
      <c r="IO79" s="183"/>
      <c r="IP79" s="183"/>
      <c r="IQ79" s="183"/>
      <c r="IR79" s="183"/>
      <c r="IS79" s="183"/>
      <c r="IT79" s="183"/>
      <c r="IU79" s="183"/>
      <c r="IV79" s="183"/>
      <c r="IW79" s="183"/>
    </row>
    <row r="80" customFormat="false" ht="9" hidden="true" customHeight="false" outlineLevel="0" collapsed="false">
      <c r="A80" s="180" t="n">
        <v>37165</v>
      </c>
      <c r="B80" s="174" t="n">
        <v>-398024</v>
      </c>
      <c r="C80" s="174" t="n">
        <v>126107</v>
      </c>
    </row>
    <row r="81" customFormat="false" ht="8.25" hidden="true" customHeight="false" outlineLevel="0" collapsed="false">
      <c r="A81" s="180" t="n">
        <v>37166</v>
      </c>
      <c r="B81" s="174" t="n">
        <v>-39333</v>
      </c>
      <c r="C81" s="174" t="n">
        <v>-11017</v>
      </c>
    </row>
    <row r="82" customFormat="false" ht="8.25" hidden="true" customHeight="false" outlineLevel="0" collapsed="false">
      <c r="A82" s="180" t="n">
        <v>37167</v>
      </c>
      <c r="B82" s="174" t="n">
        <v>312679</v>
      </c>
      <c r="C82" s="174" t="n">
        <v>11605</v>
      </c>
    </row>
    <row r="83" customFormat="false" ht="8.25" hidden="true" customHeight="false" outlineLevel="0" collapsed="false">
      <c r="A83" s="180" t="n">
        <v>37168</v>
      </c>
      <c r="B83" s="174" t="n">
        <v>209436</v>
      </c>
      <c r="C83" s="174" t="n">
        <v>-150906</v>
      </c>
    </row>
    <row r="84" customFormat="false" ht="8.25" hidden="true" customHeight="false" outlineLevel="0" collapsed="false">
      <c r="A84" s="180" t="n">
        <v>37169</v>
      </c>
      <c r="B84" s="174" t="n">
        <v>-301617</v>
      </c>
      <c r="C84" s="174" t="n">
        <v>192637</v>
      </c>
    </row>
    <row r="85" customFormat="false" ht="8.25" hidden="true" customHeight="false" outlineLevel="0" collapsed="false">
      <c r="A85" s="180" t="n">
        <v>37172</v>
      </c>
      <c r="B85" s="174" t="n">
        <v>111378</v>
      </c>
      <c r="C85" s="174" t="n">
        <v>88301</v>
      </c>
    </row>
    <row r="86" customFormat="false" ht="8.25" hidden="true" customHeight="false" outlineLevel="0" collapsed="false">
      <c r="A86" s="180" t="n">
        <v>37173</v>
      </c>
      <c r="B86" s="174" t="n">
        <v>349385</v>
      </c>
      <c r="C86" s="174" t="n">
        <v>-65303</v>
      </c>
    </row>
    <row r="87" customFormat="false" ht="8.25" hidden="true" customHeight="false" outlineLevel="0" collapsed="false">
      <c r="A87" s="180" t="n">
        <v>37174</v>
      </c>
      <c r="B87" s="174" t="n">
        <v>51354</v>
      </c>
      <c r="C87" s="174" t="n">
        <v>-242299</v>
      </c>
    </row>
    <row r="88" customFormat="false" ht="8.25" hidden="true" customHeight="false" outlineLevel="0" collapsed="false">
      <c r="A88" s="180" t="n">
        <v>37175</v>
      </c>
      <c r="B88" s="174" t="n">
        <v>32035</v>
      </c>
      <c r="C88" s="174" t="n">
        <v>-43187</v>
      </c>
    </row>
    <row r="89" customFormat="false" ht="8.25" hidden="true" customHeight="false" outlineLevel="0" collapsed="false">
      <c r="A89" s="180" t="n">
        <v>37176</v>
      </c>
      <c r="B89" s="174" t="n">
        <v>-49485</v>
      </c>
      <c r="C89" s="174" t="n">
        <v>136891</v>
      </c>
    </row>
    <row r="90" customFormat="false" ht="8.25" hidden="true" customHeight="false" outlineLevel="0" collapsed="false">
      <c r="A90" s="180" t="n">
        <v>37179</v>
      </c>
      <c r="B90" s="174" t="n">
        <v>34540</v>
      </c>
      <c r="C90" s="174" t="n">
        <v>36038</v>
      </c>
    </row>
    <row r="91" customFormat="false" ht="8.25" hidden="true" customHeight="false" outlineLevel="0" collapsed="false">
      <c r="A91" s="180" t="n">
        <v>37180</v>
      </c>
      <c r="B91" s="174" t="n">
        <v>-444586</v>
      </c>
      <c r="C91" s="174" t="n">
        <v>-141051</v>
      </c>
    </row>
    <row r="92" customFormat="false" ht="8.25" hidden="true" customHeight="false" outlineLevel="0" collapsed="false">
      <c r="A92" s="180" t="n">
        <v>37181</v>
      </c>
      <c r="B92" s="174" t="n">
        <v>-269704</v>
      </c>
      <c r="C92" s="174" t="n">
        <v>110306</v>
      </c>
    </row>
    <row r="93" customFormat="false" ht="8.25" hidden="true" customHeight="false" outlineLevel="0" collapsed="false">
      <c r="A93" s="180" t="n">
        <v>37182</v>
      </c>
      <c r="B93" s="174" t="n">
        <v>-416871</v>
      </c>
      <c r="C93" s="174" t="n">
        <v>-179355</v>
      </c>
    </row>
    <row r="94" customFormat="false" ht="8.25" hidden="true" customHeight="false" outlineLevel="0" collapsed="false">
      <c r="A94" s="180" t="n">
        <v>37183</v>
      </c>
      <c r="B94" s="174" t="n">
        <v>-1174327</v>
      </c>
      <c r="C94" s="174" t="n">
        <v>-283033</v>
      </c>
    </row>
    <row r="95" customFormat="false" ht="8.25" hidden="true" customHeight="false" outlineLevel="0" collapsed="false">
      <c r="A95" s="180" t="n">
        <v>37186</v>
      </c>
      <c r="B95" s="174" t="n">
        <v>393687</v>
      </c>
      <c r="C95" s="174" t="n">
        <v>-217384</v>
      </c>
    </row>
    <row r="96" customFormat="false" ht="8.25" hidden="true" customHeight="false" outlineLevel="0" collapsed="false">
      <c r="A96" s="180" t="n">
        <v>37187</v>
      </c>
      <c r="B96" s="174" t="n">
        <v>-166299</v>
      </c>
      <c r="C96" s="174" t="n">
        <v>202661</v>
      </c>
    </row>
    <row r="97" customFormat="false" ht="8.25" hidden="true" customHeight="false" outlineLevel="0" collapsed="false">
      <c r="A97" s="180" t="n">
        <v>37188</v>
      </c>
      <c r="B97" s="174" t="n">
        <v>181651</v>
      </c>
      <c r="C97" s="174" t="n">
        <v>-256952</v>
      </c>
    </row>
    <row r="98" customFormat="false" ht="8.25" hidden="true" customHeight="false" outlineLevel="0" collapsed="false">
      <c r="A98" s="180" t="n">
        <v>37189</v>
      </c>
      <c r="B98" s="174" t="n">
        <v>-140019</v>
      </c>
      <c r="C98" s="174" t="n">
        <v>-42208</v>
      </c>
    </row>
    <row r="99" customFormat="false" ht="8.25" hidden="true" customHeight="false" outlineLevel="0" collapsed="false">
      <c r="A99" s="180" t="n">
        <v>37190</v>
      </c>
      <c r="B99" s="174" t="n">
        <v>277883</v>
      </c>
      <c r="C99" s="174" t="n">
        <v>-30893</v>
      </c>
    </row>
    <row r="100" customFormat="false" ht="8.25" hidden="true" customHeight="false" outlineLevel="0" collapsed="false">
      <c r="A100" s="180" t="n">
        <v>37193</v>
      </c>
      <c r="B100" s="174" t="n">
        <v>-313999</v>
      </c>
      <c r="C100" s="174" t="n">
        <v>37550</v>
      </c>
    </row>
    <row r="101" customFormat="false" ht="8.25" hidden="true" customHeight="false" outlineLevel="0" collapsed="false">
      <c r="A101" s="180" t="n">
        <v>37194</v>
      </c>
      <c r="B101" s="174" t="n">
        <v>-276743</v>
      </c>
      <c r="C101" s="174" t="n">
        <v>-105916</v>
      </c>
    </row>
    <row r="102" customFormat="false" ht="9" hidden="true" customHeight="false" outlineLevel="0" collapsed="false">
      <c r="A102" s="181" t="n">
        <v>37195</v>
      </c>
      <c r="B102" s="182" t="n">
        <v>-419461</v>
      </c>
      <c r="C102" s="182" t="n">
        <v>94742</v>
      </c>
      <c r="D102" s="183"/>
      <c r="E102" s="182"/>
      <c r="F102" s="183"/>
      <c r="G102" s="183"/>
      <c r="H102" s="183"/>
      <c r="I102" s="183"/>
      <c r="J102" s="183"/>
      <c r="K102" s="183"/>
      <c r="L102" s="183"/>
      <c r="M102" s="183"/>
      <c r="N102" s="183"/>
      <c r="O102" s="183"/>
      <c r="P102" s="183"/>
      <c r="Q102" s="183"/>
      <c r="R102" s="183"/>
      <c r="S102" s="183"/>
      <c r="T102" s="183"/>
      <c r="U102" s="183"/>
      <c r="V102" s="183"/>
      <c r="W102" s="183"/>
      <c r="X102" s="183"/>
      <c r="Y102" s="183"/>
      <c r="Z102" s="183"/>
      <c r="AA102" s="183"/>
      <c r="AB102" s="183"/>
      <c r="AC102" s="183"/>
      <c r="AD102" s="183"/>
      <c r="AE102" s="183"/>
      <c r="AF102" s="183"/>
      <c r="AG102" s="183"/>
      <c r="AH102" s="183"/>
      <c r="AI102" s="183"/>
      <c r="AJ102" s="183"/>
      <c r="AK102" s="183"/>
      <c r="AL102" s="183"/>
      <c r="AM102" s="183"/>
      <c r="AN102" s="183"/>
      <c r="AO102" s="183"/>
      <c r="AP102" s="183"/>
      <c r="AQ102" s="183"/>
      <c r="AR102" s="183"/>
      <c r="AS102" s="183"/>
      <c r="AT102" s="183"/>
      <c r="AU102" s="183"/>
      <c r="AV102" s="183"/>
      <c r="AW102" s="183"/>
      <c r="AX102" s="183"/>
      <c r="AY102" s="183"/>
      <c r="AZ102" s="183"/>
      <c r="BA102" s="183"/>
      <c r="BB102" s="183"/>
      <c r="BC102" s="183"/>
      <c r="BD102" s="183"/>
      <c r="BE102" s="183"/>
      <c r="BF102" s="183"/>
      <c r="BG102" s="183"/>
      <c r="BH102" s="183"/>
      <c r="BI102" s="183"/>
      <c r="BJ102" s="183"/>
      <c r="BK102" s="183"/>
      <c r="BL102" s="183"/>
      <c r="BM102" s="183"/>
      <c r="BN102" s="183"/>
      <c r="BO102" s="183"/>
      <c r="BP102" s="183"/>
      <c r="BQ102" s="183"/>
      <c r="BR102" s="183"/>
      <c r="BS102" s="183"/>
      <c r="BT102" s="183"/>
      <c r="BU102" s="183"/>
      <c r="BV102" s="183"/>
      <c r="BW102" s="183"/>
      <c r="BX102" s="183"/>
      <c r="BY102" s="183"/>
      <c r="BZ102" s="183"/>
      <c r="CA102" s="183"/>
      <c r="CB102" s="183"/>
      <c r="CC102" s="183"/>
      <c r="CD102" s="183"/>
      <c r="CE102" s="183"/>
      <c r="CF102" s="183"/>
      <c r="CG102" s="183"/>
      <c r="CH102" s="183"/>
      <c r="CI102" s="183"/>
      <c r="CJ102" s="183"/>
      <c r="CK102" s="183"/>
      <c r="CL102" s="183"/>
      <c r="CM102" s="183"/>
      <c r="CN102" s="183"/>
      <c r="CO102" s="183"/>
      <c r="CP102" s="183"/>
      <c r="CQ102" s="183"/>
      <c r="CR102" s="183"/>
      <c r="CS102" s="183"/>
      <c r="CT102" s="183"/>
      <c r="CU102" s="183"/>
      <c r="CV102" s="183"/>
      <c r="CW102" s="183"/>
      <c r="CX102" s="183"/>
      <c r="CY102" s="183"/>
      <c r="CZ102" s="183"/>
      <c r="DA102" s="183"/>
      <c r="DB102" s="183"/>
      <c r="DC102" s="183"/>
      <c r="DD102" s="183"/>
      <c r="DE102" s="183"/>
      <c r="DF102" s="183"/>
      <c r="DG102" s="183"/>
      <c r="DH102" s="183"/>
      <c r="DI102" s="183"/>
      <c r="DJ102" s="183"/>
      <c r="DK102" s="183"/>
      <c r="DL102" s="183"/>
      <c r="DM102" s="183"/>
      <c r="DN102" s="183"/>
      <c r="DO102" s="183"/>
      <c r="DP102" s="183"/>
      <c r="DQ102" s="183"/>
      <c r="DR102" s="183"/>
      <c r="DS102" s="183"/>
      <c r="DT102" s="183"/>
      <c r="DU102" s="183"/>
      <c r="DV102" s="183"/>
      <c r="DW102" s="183"/>
      <c r="DX102" s="183"/>
      <c r="DY102" s="183"/>
      <c r="DZ102" s="183"/>
      <c r="EA102" s="183"/>
      <c r="EB102" s="183"/>
      <c r="EC102" s="183"/>
      <c r="ED102" s="183"/>
      <c r="EE102" s="183"/>
      <c r="EF102" s="183"/>
      <c r="EG102" s="183"/>
      <c r="EH102" s="183"/>
      <c r="EI102" s="183"/>
      <c r="EJ102" s="183"/>
      <c r="EK102" s="183"/>
      <c r="EL102" s="183"/>
      <c r="EM102" s="183"/>
      <c r="EN102" s="183"/>
      <c r="EO102" s="183"/>
      <c r="EP102" s="183"/>
      <c r="EQ102" s="183"/>
      <c r="ER102" s="183"/>
      <c r="ES102" s="183"/>
      <c r="ET102" s="183"/>
      <c r="EU102" s="183"/>
      <c r="EV102" s="183"/>
      <c r="EW102" s="183"/>
      <c r="EX102" s="183"/>
      <c r="EY102" s="183"/>
      <c r="EZ102" s="183"/>
      <c r="FA102" s="183"/>
      <c r="FB102" s="183"/>
      <c r="FC102" s="183"/>
      <c r="FD102" s="183"/>
      <c r="FE102" s="183"/>
      <c r="FF102" s="183"/>
      <c r="FG102" s="183"/>
      <c r="FH102" s="183"/>
      <c r="FI102" s="183"/>
      <c r="FJ102" s="183"/>
      <c r="FK102" s="183"/>
      <c r="FL102" s="183"/>
      <c r="FM102" s="183"/>
      <c r="FN102" s="183"/>
      <c r="FO102" s="183"/>
      <c r="FP102" s="183"/>
      <c r="FQ102" s="183"/>
      <c r="FR102" s="183"/>
      <c r="FS102" s="183"/>
      <c r="FT102" s="183"/>
      <c r="FU102" s="183"/>
      <c r="FV102" s="183"/>
      <c r="FW102" s="183"/>
      <c r="FX102" s="183"/>
      <c r="FY102" s="183"/>
      <c r="FZ102" s="183"/>
      <c r="GA102" s="183"/>
      <c r="GB102" s="183"/>
      <c r="GC102" s="183"/>
      <c r="GD102" s="183"/>
      <c r="GE102" s="183"/>
      <c r="GF102" s="183"/>
      <c r="GG102" s="183"/>
      <c r="GH102" s="183"/>
      <c r="GI102" s="183"/>
      <c r="GJ102" s="183"/>
      <c r="GK102" s="183"/>
      <c r="GL102" s="183"/>
      <c r="GM102" s="183"/>
      <c r="GN102" s="183"/>
      <c r="GO102" s="183"/>
      <c r="GP102" s="183"/>
      <c r="GQ102" s="183"/>
      <c r="GR102" s="183"/>
      <c r="GS102" s="183"/>
      <c r="GT102" s="183"/>
      <c r="GU102" s="183"/>
      <c r="GV102" s="183"/>
      <c r="GW102" s="183"/>
      <c r="GX102" s="183"/>
      <c r="GY102" s="183"/>
      <c r="GZ102" s="183"/>
      <c r="HA102" s="183"/>
      <c r="HB102" s="183"/>
      <c r="HC102" s="183"/>
      <c r="HD102" s="183"/>
      <c r="HE102" s="183"/>
      <c r="HF102" s="183"/>
      <c r="HG102" s="183"/>
      <c r="HH102" s="183"/>
      <c r="HI102" s="183"/>
      <c r="HJ102" s="183"/>
      <c r="HK102" s="183"/>
      <c r="HL102" s="183"/>
      <c r="HM102" s="183"/>
      <c r="HN102" s="183"/>
      <c r="HO102" s="183"/>
      <c r="HP102" s="183"/>
      <c r="HQ102" s="183"/>
      <c r="HR102" s="183"/>
      <c r="HS102" s="183"/>
      <c r="HT102" s="183"/>
      <c r="HU102" s="183"/>
      <c r="HV102" s="183"/>
      <c r="HW102" s="183"/>
      <c r="HX102" s="183"/>
      <c r="HY102" s="183"/>
      <c r="HZ102" s="183"/>
      <c r="IA102" s="183"/>
      <c r="IB102" s="183"/>
      <c r="IC102" s="183"/>
      <c r="ID102" s="183"/>
      <c r="IE102" s="183"/>
      <c r="IF102" s="183"/>
      <c r="IG102" s="183"/>
      <c r="IH102" s="183"/>
      <c r="II102" s="183"/>
      <c r="IJ102" s="183"/>
      <c r="IK102" s="183"/>
      <c r="IL102" s="183"/>
      <c r="IM102" s="183"/>
      <c r="IN102" s="183"/>
      <c r="IO102" s="183"/>
      <c r="IP102" s="183"/>
      <c r="IQ102" s="183"/>
      <c r="IR102" s="183"/>
      <c r="IS102" s="183"/>
      <c r="IT102" s="183"/>
      <c r="IU102" s="183"/>
      <c r="IV102" s="183"/>
      <c r="IW102" s="183"/>
    </row>
    <row r="103" customFormat="false" ht="9" hidden="true" customHeight="false" outlineLevel="0" collapsed="false">
      <c r="A103" s="180" t="n">
        <v>37196</v>
      </c>
      <c r="B103" s="174" t="n">
        <v>245388</v>
      </c>
      <c r="C103" s="174" t="n">
        <v>267</v>
      </c>
      <c r="E103" s="184"/>
    </row>
    <row r="104" customFormat="false" ht="8.25" hidden="true" customHeight="false" outlineLevel="0" collapsed="false">
      <c r="A104" s="180" t="n">
        <v>37197</v>
      </c>
      <c r="B104" s="174" t="n">
        <v>-152120</v>
      </c>
      <c r="C104" s="174" t="n">
        <v>12235.9399999999</v>
      </c>
      <c r="E104" s="184"/>
    </row>
    <row r="105" customFormat="false" ht="8.25" hidden="true" customHeight="false" outlineLevel="0" collapsed="false">
      <c r="A105" s="180" t="n">
        <v>37200</v>
      </c>
      <c r="B105" s="174" t="n">
        <v>-265527</v>
      </c>
      <c r="C105" s="174" t="n">
        <v>-110696</v>
      </c>
      <c r="E105" s="184"/>
    </row>
    <row r="106" customFormat="false" ht="8.25" hidden="true" customHeight="false" outlineLevel="0" collapsed="false">
      <c r="A106" s="180" t="n">
        <v>37201</v>
      </c>
      <c r="B106" s="174" t="n">
        <v>-492586</v>
      </c>
      <c r="C106" s="174" t="n">
        <v>9411</v>
      </c>
      <c r="E106" s="184"/>
    </row>
    <row r="107" customFormat="false" ht="8.25" hidden="true" customHeight="false" outlineLevel="0" collapsed="false">
      <c r="A107" s="180" t="n">
        <v>37202</v>
      </c>
      <c r="B107" s="174" t="n">
        <v>19552</v>
      </c>
      <c r="C107" s="174" t="n">
        <v>-10531</v>
      </c>
      <c r="E107" s="185"/>
    </row>
    <row r="108" customFormat="false" ht="8.25" hidden="true" customHeight="false" outlineLevel="0" collapsed="false">
      <c r="A108" s="180" t="n">
        <v>37203</v>
      </c>
      <c r="B108" s="174" t="n">
        <v>-402571</v>
      </c>
      <c r="C108" s="174" t="n">
        <v>-185055</v>
      </c>
    </row>
    <row r="109" customFormat="false" ht="8.25" hidden="true" customHeight="false" outlineLevel="0" collapsed="false">
      <c r="A109" s="180" t="n">
        <v>37204</v>
      </c>
      <c r="B109" s="174" t="n">
        <v>-217343</v>
      </c>
      <c r="C109" s="174" t="n">
        <v>48972</v>
      </c>
    </row>
    <row r="110" customFormat="false" ht="8.25" hidden="true" customHeight="false" outlineLevel="0" collapsed="false">
      <c r="A110" s="180" t="n">
        <v>37207</v>
      </c>
      <c r="B110" s="174" t="n">
        <v>151613</v>
      </c>
      <c r="C110" s="174" t="n">
        <v>93607</v>
      </c>
    </row>
    <row r="111" customFormat="false" ht="8.25" hidden="true" customHeight="false" outlineLevel="0" collapsed="false">
      <c r="A111" s="180" t="n">
        <v>37208</v>
      </c>
      <c r="B111" s="174" t="n">
        <v>170042</v>
      </c>
      <c r="C111" s="174" t="n">
        <v>-99569</v>
      </c>
    </row>
    <row r="112" customFormat="false" ht="8.25" hidden="true" customHeight="false" outlineLevel="0" collapsed="false">
      <c r="A112" s="180" t="n">
        <v>37209</v>
      </c>
      <c r="B112" s="174" t="n">
        <v>176655</v>
      </c>
      <c r="C112" s="174" t="n">
        <v>121148</v>
      </c>
    </row>
    <row r="113" customFormat="false" ht="8.25" hidden="true" customHeight="false" outlineLevel="0" collapsed="false">
      <c r="A113" s="180" t="n">
        <v>37210</v>
      </c>
      <c r="B113" s="174" t="n">
        <v>450645</v>
      </c>
      <c r="C113" s="174" t="n">
        <v>181968</v>
      </c>
    </row>
    <row r="114" customFormat="false" ht="8.25" hidden="true" customHeight="false" outlineLevel="0" collapsed="false">
      <c r="A114" s="180" t="n">
        <v>37211</v>
      </c>
      <c r="B114" s="174" t="n">
        <v>-414707</v>
      </c>
      <c r="C114" s="174" t="n">
        <v>-44698</v>
      </c>
    </row>
    <row r="115" customFormat="false" ht="8.25" hidden="true" customHeight="false" outlineLevel="0" collapsed="false">
      <c r="A115" s="180" t="n">
        <v>37214</v>
      </c>
      <c r="B115" s="174" t="n">
        <v>-493700</v>
      </c>
      <c r="C115" s="174" t="n">
        <v>9821</v>
      </c>
    </row>
    <row r="116" customFormat="false" ht="8.25" hidden="true" customHeight="false" outlineLevel="0" collapsed="false">
      <c r="A116" s="180" t="n">
        <v>37215</v>
      </c>
      <c r="B116" s="174" t="n">
        <v>37487</v>
      </c>
      <c r="C116" s="174" t="n">
        <v>-59188</v>
      </c>
    </row>
    <row r="117" customFormat="false" ht="8.25" hidden="true" customHeight="false" outlineLevel="0" collapsed="false">
      <c r="A117" s="180" t="n">
        <v>37216</v>
      </c>
      <c r="B117" s="174" t="n">
        <v>1206935</v>
      </c>
      <c r="C117" s="174" t="n">
        <v>109520</v>
      </c>
    </row>
    <row r="118" customFormat="false" ht="8.25" hidden="true" customHeight="false" outlineLevel="0" collapsed="false">
      <c r="A118" s="180" t="n">
        <v>37221</v>
      </c>
      <c r="B118" s="174" t="n">
        <v>1548124</v>
      </c>
      <c r="C118" s="174" t="n">
        <v>47610</v>
      </c>
    </row>
    <row r="119" customFormat="false" ht="8.25" hidden="true" customHeight="false" outlineLevel="0" collapsed="false">
      <c r="A119" s="180" t="n">
        <v>37222</v>
      </c>
      <c r="B119" s="174" t="n">
        <v>-588067</v>
      </c>
      <c r="C119" s="174" t="n">
        <v>30</v>
      </c>
    </row>
    <row r="120" customFormat="false" ht="8.25" hidden="true" customHeight="false" outlineLevel="0" collapsed="false">
      <c r="A120" s="180" t="n">
        <v>37223</v>
      </c>
      <c r="B120" s="174" t="n">
        <v>307183</v>
      </c>
      <c r="C120" s="174" t="n">
        <v>4022</v>
      </c>
    </row>
    <row r="121" customFormat="false" ht="8.25" hidden="true" customHeight="false" outlineLevel="0" collapsed="false">
      <c r="A121" s="180" t="n">
        <v>37224</v>
      </c>
      <c r="B121" s="174" t="n">
        <v>773383</v>
      </c>
      <c r="C121" s="174" t="n">
        <v>78118</v>
      </c>
    </row>
    <row r="122" customFormat="false" ht="9" hidden="true" customHeight="false" outlineLevel="0" collapsed="false">
      <c r="A122" s="181" t="n">
        <v>37225</v>
      </c>
      <c r="B122" s="182" t="n">
        <v>-1163676</v>
      </c>
      <c r="C122" s="182" t="n">
        <v>-107770</v>
      </c>
      <c r="D122" s="183"/>
      <c r="E122" s="183"/>
      <c r="F122" s="183"/>
      <c r="G122" s="183"/>
      <c r="H122" s="183"/>
      <c r="I122" s="183"/>
      <c r="J122" s="183"/>
      <c r="K122" s="183"/>
      <c r="L122" s="183"/>
      <c r="M122" s="183"/>
      <c r="N122" s="183"/>
      <c r="O122" s="183"/>
      <c r="P122" s="183"/>
      <c r="Q122" s="183"/>
      <c r="R122" s="183"/>
      <c r="S122" s="183"/>
      <c r="T122" s="183"/>
      <c r="U122" s="183"/>
      <c r="V122" s="183"/>
      <c r="W122" s="183"/>
      <c r="X122" s="183"/>
      <c r="Y122" s="183"/>
      <c r="Z122" s="183"/>
      <c r="AA122" s="183"/>
      <c r="AB122" s="183"/>
      <c r="AC122" s="183"/>
      <c r="AD122" s="183"/>
      <c r="AE122" s="183"/>
      <c r="AF122" s="183"/>
      <c r="AG122" s="183"/>
      <c r="AH122" s="183"/>
      <c r="AI122" s="183"/>
      <c r="AJ122" s="183"/>
      <c r="AK122" s="183"/>
      <c r="AL122" s="183"/>
      <c r="AM122" s="183"/>
      <c r="AN122" s="183"/>
      <c r="AO122" s="183"/>
      <c r="AP122" s="183"/>
      <c r="AQ122" s="183"/>
      <c r="AR122" s="183"/>
      <c r="AS122" s="183"/>
      <c r="AT122" s="183"/>
      <c r="AU122" s="183"/>
      <c r="AV122" s="183"/>
      <c r="AW122" s="183"/>
      <c r="AX122" s="183"/>
      <c r="AY122" s="183"/>
      <c r="AZ122" s="183"/>
      <c r="BA122" s="183"/>
      <c r="BB122" s="183"/>
      <c r="BC122" s="183"/>
      <c r="BD122" s="183"/>
      <c r="BE122" s="183"/>
      <c r="BF122" s="183"/>
      <c r="BG122" s="183"/>
      <c r="BH122" s="183"/>
      <c r="BI122" s="183"/>
      <c r="BJ122" s="183"/>
      <c r="BK122" s="183"/>
      <c r="BL122" s="183"/>
      <c r="BM122" s="183"/>
      <c r="BN122" s="183"/>
      <c r="BO122" s="183"/>
      <c r="BP122" s="183"/>
      <c r="BQ122" s="183"/>
      <c r="BR122" s="183"/>
      <c r="BS122" s="183"/>
      <c r="BT122" s="183"/>
      <c r="BU122" s="183"/>
      <c r="BV122" s="183"/>
      <c r="BW122" s="183"/>
      <c r="BX122" s="183"/>
      <c r="BY122" s="183"/>
      <c r="BZ122" s="183"/>
      <c r="CA122" s="183"/>
      <c r="CB122" s="183"/>
      <c r="CC122" s="183"/>
      <c r="CD122" s="183"/>
      <c r="CE122" s="183"/>
      <c r="CF122" s="183"/>
      <c r="CG122" s="183"/>
      <c r="CH122" s="183"/>
      <c r="CI122" s="183"/>
      <c r="CJ122" s="183"/>
      <c r="CK122" s="183"/>
      <c r="CL122" s="183"/>
      <c r="CM122" s="183"/>
      <c r="CN122" s="183"/>
      <c r="CO122" s="183"/>
      <c r="CP122" s="183"/>
      <c r="CQ122" s="183"/>
      <c r="CR122" s="183"/>
      <c r="CS122" s="183"/>
      <c r="CT122" s="183"/>
      <c r="CU122" s="183"/>
      <c r="CV122" s="183"/>
      <c r="CW122" s="183"/>
      <c r="CX122" s="183"/>
      <c r="CY122" s="183"/>
      <c r="CZ122" s="183"/>
      <c r="DA122" s="183"/>
      <c r="DB122" s="183"/>
      <c r="DC122" s="183"/>
      <c r="DD122" s="183"/>
      <c r="DE122" s="183"/>
      <c r="DF122" s="183"/>
      <c r="DG122" s="183"/>
      <c r="DH122" s="183"/>
      <c r="DI122" s="183"/>
      <c r="DJ122" s="183"/>
      <c r="DK122" s="183"/>
      <c r="DL122" s="183"/>
      <c r="DM122" s="183"/>
      <c r="DN122" s="183"/>
      <c r="DO122" s="183"/>
      <c r="DP122" s="183"/>
      <c r="DQ122" s="183"/>
      <c r="DR122" s="183"/>
      <c r="DS122" s="183"/>
      <c r="DT122" s="183"/>
      <c r="DU122" s="183"/>
      <c r="DV122" s="183"/>
      <c r="DW122" s="183"/>
      <c r="DX122" s="183"/>
      <c r="DY122" s="183"/>
      <c r="DZ122" s="183"/>
      <c r="EA122" s="183"/>
      <c r="EB122" s="183"/>
      <c r="EC122" s="183"/>
      <c r="ED122" s="183"/>
      <c r="EE122" s="183"/>
      <c r="EF122" s="183"/>
      <c r="EG122" s="183"/>
      <c r="EH122" s="183"/>
      <c r="EI122" s="183"/>
      <c r="EJ122" s="183"/>
      <c r="EK122" s="183"/>
      <c r="EL122" s="183"/>
      <c r="EM122" s="183"/>
      <c r="EN122" s="183"/>
      <c r="EO122" s="183"/>
      <c r="EP122" s="183"/>
      <c r="EQ122" s="183"/>
      <c r="ER122" s="183"/>
      <c r="ES122" s="183"/>
      <c r="ET122" s="183"/>
      <c r="EU122" s="183"/>
      <c r="EV122" s="183"/>
      <c r="EW122" s="183"/>
      <c r="EX122" s="183"/>
      <c r="EY122" s="183"/>
      <c r="EZ122" s="183"/>
      <c r="FA122" s="183"/>
      <c r="FB122" s="183"/>
      <c r="FC122" s="183"/>
      <c r="FD122" s="183"/>
      <c r="FE122" s="183"/>
      <c r="FF122" s="183"/>
      <c r="FG122" s="183"/>
      <c r="FH122" s="183"/>
      <c r="FI122" s="183"/>
      <c r="FJ122" s="183"/>
      <c r="FK122" s="183"/>
      <c r="FL122" s="183"/>
      <c r="FM122" s="183"/>
      <c r="FN122" s="183"/>
      <c r="FO122" s="183"/>
      <c r="FP122" s="183"/>
      <c r="FQ122" s="183"/>
      <c r="FR122" s="183"/>
      <c r="FS122" s="183"/>
      <c r="FT122" s="183"/>
      <c r="FU122" s="183"/>
      <c r="FV122" s="183"/>
      <c r="FW122" s="183"/>
      <c r="FX122" s="183"/>
      <c r="FY122" s="183"/>
      <c r="FZ122" s="183"/>
      <c r="GA122" s="183"/>
      <c r="GB122" s="183"/>
      <c r="GC122" s="183"/>
      <c r="GD122" s="183"/>
      <c r="GE122" s="183"/>
      <c r="GF122" s="183"/>
      <c r="GG122" s="183"/>
      <c r="GH122" s="183"/>
      <c r="GI122" s="183"/>
      <c r="GJ122" s="183"/>
      <c r="GK122" s="183"/>
      <c r="GL122" s="183"/>
      <c r="GM122" s="183"/>
      <c r="GN122" s="183"/>
      <c r="GO122" s="183"/>
      <c r="GP122" s="183"/>
      <c r="GQ122" s="183"/>
      <c r="GR122" s="183"/>
      <c r="GS122" s="183"/>
      <c r="GT122" s="183"/>
      <c r="GU122" s="183"/>
      <c r="GV122" s="183"/>
      <c r="GW122" s="183"/>
      <c r="GX122" s="183"/>
      <c r="GY122" s="183"/>
      <c r="GZ122" s="183"/>
      <c r="HA122" s="183"/>
      <c r="HB122" s="183"/>
      <c r="HC122" s="183"/>
      <c r="HD122" s="183"/>
      <c r="HE122" s="183"/>
      <c r="HF122" s="183"/>
      <c r="HG122" s="183"/>
      <c r="HH122" s="183"/>
      <c r="HI122" s="183"/>
      <c r="HJ122" s="183"/>
      <c r="HK122" s="183"/>
      <c r="HL122" s="183"/>
      <c r="HM122" s="183"/>
      <c r="HN122" s="183"/>
      <c r="HO122" s="183"/>
      <c r="HP122" s="183"/>
      <c r="HQ122" s="183"/>
      <c r="HR122" s="183"/>
      <c r="HS122" s="183"/>
      <c r="HT122" s="183"/>
      <c r="HU122" s="183"/>
      <c r="HV122" s="183"/>
      <c r="HW122" s="183"/>
      <c r="HX122" s="183"/>
      <c r="HY122" s="183"/>
      <c r="HZ122" s="183"/>
      <c r="IA122" s="183"/>
      <c r="IB122" s="183"/>
      <c r="IC122" s="183"/>
      <c r="ID122" s="183"/>
      <c r="IE122" s="183"/>
      <c r="IF122" s="183"/>
      <c r="IG122" s="183"/>
      <c r="IH122" s="183"/>
      <c r="II122" s="183"/>
      <c r="IJ122" s="183"/>
      <c r="IK122" s="183"/>
      <c r="IL122" s="183"/>
      <c r="IM122" s="183"/>
      <c r="IN122" s="183"/>
      <c r="IO122" s="183"/>
      <c r="IP122" s="183"/>
      <c r="IQ122" s="183"/>
      <c r="IR122" s="183"/>
      <c r="IS122" s="183"/>
      <c r="IT122" s="183"/>
      <c r="IU122" s="183"/>
      <c r="IV122" s="183"/>
      <c r="IW122" s="183"/>
    </row>
    <row r="123" customFormat="false" ht="8.25" hidden="false" customHeight="false" outlineLevel="0" collapsed="false">
      <c r="A123" s="180" t="n">
        <v>37228</v>
      </c>
      <c r="B123" s="174" t="n">
        <v>-481454</v>
      </c>
      <c r="C123" s="174" t="n">
        <v>23531</v>
      </c>
    </row>
    <row r="124" customFormat="false" ht="8.25" hidden="false" customHeight="false" outlineLevel="0" collapsed="false">
      <c r="A124" s="180" t="n">
        <v>37229</v>
      </c>
      <c r="B124" s="174" t="n">
        <v>543856</v>
      </c>
      <c r="C124" s="174" t="n">
        <v>12960</v>
      </c>
    </row>
    <row r="125" customFormat="false" ht="8.25" hidden="false" customHeight="false" outlineLevel="0" collapsed="false">
      <c r="A125" s="180" t="n">
        <v>37230</v>
      </c>
      <c r="B125" s="174" t="n">
        <v>325347</v>
      </c>
      <c r="C125" s="174" t="n">
        <v>127029</v>
      </c>
    </row>
    <row r="126" customFormat="false" ht="8.25" hidden="false" customHeight="false" outlineLevel="0" collapsed="false">
      <c r="A126" s="180" t="n">
        <v>37231</v>
      </c>
      <c r="B126" s="174" t="n">
        <v>26728</v>
      </c>
      <c r="C126" s="174" t="n">
        <v>4477</v>
      </c>
    </row>
    <row r="127" customFormat="false" ht="8.25" hidden="false" customHeight="false" outlineLevel="0" collapsed="false">
      <c r="A127" s="180" t="n">
        <v>37232</v>
      </c>
      <c r="B127" s="174" t="n">
        <v>-1074863</v>
      </c>
      <c r="C127" s="174" t="n">
        <v>-20208</v>
      </c>
    </row>
    <row r="128" customFormat="false" ht="8.25" hidden="false" customHeight="false" outlineLevel="0" collapsed="false">
      <c r="A128" s="180" t="n">
        <v>37235</v>
      </c>
      <c r="B128" s="174" t="n">
        <v>-349919</v>
      </c>
      <c r="C128" s="174" t="n">
        <v>-120310</v>
      </c>
    </row>
    <row r="129" customFormat="false" ht="8.25" hidden="false" customHeight="false" outlineLevel="0" collapsed="false">
      <c r="A129" s="180" t="n">
        <v>37236</v>
      </c>
      <c r="B129" s="174" t="n">
        <v>-249331</v>
      </c>
      <c r="C129" s="174" t="n">
        <v>18012</v>
      </c>
    </row>
    <row r="130" customFormat="false" ht="8.25" hidden="false" customHeight="false" outlineLevel="0" collapsed="false">
      <c r="A130" s="180" t="n">
        <v>37237</v>
      </c>
      <c r="B130" s="174" t="n">
        <v>174995</v>
      </c>
      <c r="C130" s="174" t="n">
        <v>84363</v>
      </c>
    </row>
    <row r="131" customFormat="false" ht="8.25" hidden="false" customHeight="false" outlineLevel="0" collapsed="false">
      <c r="A131" s="180" t="n">
        <v>37238</v>
      </c>
      <c r="B131" s="174" t="n">
        <v>413945</v>
      </c>
      <c r="C131" s="174" t="n">
        <v>-11621</v>
      </c>
    </row>
    <row r="132" customFormat="false" ht="8.25" hidden="false" customHeight="false" outlineLevel="0" collapsed="false">
      <c r="A132" s="180" t="n">
        <v>37239</v>
      </c>
      <c r="B132" s="174" t="n">
        <v>-111770</v>
      </c>
      <c r="C132" s="174" t="n">
        <v>-118863</v>
      </c>
    </row>
    <row r="133" customFormat="false" ht="8.25" hidden="false" customHeight="false" outlineLevel="0" collapsed="false">
      <c r="A133" s="180" t="n">
        <v>37242</v>
      </c>
      <c r="B133" s="174" t="n">
        <v>152869</v>
      </c>
      <c r="C133" s="174" t="n">
        <v>109481</v>
      </c>
    </row>
    <row r="134" customFormat="false" ht="8.25" hidden="false" customHeight="false" outlineLevel="0" collapsed="false">
      <c r="A134" s="180" t="n">
        <v>37243</v>
      </c>
      <c r="B134" s="174" t="n">
        <v>35911</v>
      </c>
      <c r="C134" s="174" t="n">
        <v>83836</v>
      </c>
    </row>
    <row r="135" customFormat="false" ht="8.25" hidden="false" customHeight="false" outlineLevel="0" collapsed="false">
      <c r="A135" s="180" t="n">
        <v>37244</v>
      </c>
      <c r="B135" s="174" t="n">
        <v>567320</v>
      </c>
      <c r="C135" s="174" t="n">
        <v>63596</v>
      </c>
    </row>
    <row r="136" customFormat="false" ht="8.25" hidden="false" customHeight="false" outlineLevel="0" collapsed="false">
      <c r="A136" s="180" t="n">
        <v>37245</v>
      </c>
      <c r="B136" s="174" t="n">
        <v>-391955</v>
      </c>
      <c r="C136" s="174" t="n">
        <v>8248</v>
      </c>
    </row>
    <row r="137" customFormat="false" ht="8.25" hidden="false" customHeight="false" outlineLevel="0" collapsed="false">
      <c r="A137" s="180" t="n">
        <v>37246</v>
      </c>
    </row>
    <row r="138" customFormat="false" ht="8.25" hidden="false" customHeight="false" outlineLevel="0" collapsed="false">
      <c r="A138" s="180" t="n">
        <v>37249</v>
      </c>
    </row>
    <row r="139" customFormat="false" ht="8.25" hidden="false" customHeight="false" outlineLevel="0" collapsed="false">
      <c r="A139" s="180" t="n">
        <v>37251</v>
      </c>
    </row>
    <row r="140" customFormat="false" ht="8.25" hidden="false" customHeight="false" outlineLevel="0" collapsed="false">
      <c r="A140" s="180" t="n">
        <v>37252</v>
      </c>
    </row>
    <row r="141" customFormat="false" ht="8.25" hidden="false" customHeight="false" outlineLevel="0" collapsed="false">
      <c r="A141" s="180" t="n">
        <v>37253</v>
      </c>
    </row>
    <row r="142" customFormat="false" ht="9" hidden="false" customHeight="false" outlineLevel="0" collapsed="false">
      <c r="A142" s="181" t="n">
        <v>37256</v>
      </c>
      <c r="B142" s="182"/>
      <c r="C142" s="182"/>
      <c r="D142" s="183"/>
      <c r="E142" s="183"/>
      <c r="F142" s="183"/>
      <c r="G142" s="183"/>
      <c r="H142" s="183"/>
      <c r="I142" s="183"/>
      <c r="J142" s="183"/>
      <c r="K142" s="183"/>
      <c r="L142" s="183"/>
      <c r="M142" s="183"/>
      <c r="N142" s="183"/>
      <c r="O142" s="183"/>
      <c r="P142" s="183"/>
      <c r="Q142" s="183"/>
      <c r="R142" s="183"/>
      <c r="S142" s="183"/>
      <c r="T142" s="183"/>
      <c r="U142" s="183"/>
      <c r="V142" s="183"/>
      <c r="W142" s="183"/>
      <c r="X142" s="183"/>
      <c r="Y142" s="183"/>
      <c r="Z142" s="183"/>
      <c r="AA142" s="183"/>
      <c r="AB142" s="183"/>
      <c r="AC142" s="183"/>
      <c r="AD142" s="183"/>
      <c r="AE142" s="183"/>
      <c r="AF142" s="183"/>
      <c r="AG142" s="183"/>
      <c r="AH142" s="183"/>
      <c r="AI142" s="183"/>
      <c r="AJ142" s="183"/>
      <c r="AK142" s="183"/>
      <c r="AL142" s="183"/>
      <c r="AM142" s="183"/>
      <c r="AN142" s="183"/>
      <c r="AO142" s="183"/>
      <c r="AP142" s="183"/>
      <c r="AQ142" s="183"/>
      <c r="AR142" s="183"/>
      <c r="AS142" s="183"/>
      <c r="AT142" s="183"/>
      <c r="AU142" s="183"/>
      <c r="AV142" s="183"/>
      <c r="AW142" s="183"/>
      <c r="AX142" s="183"/>
      <c r="AY142" s="183"/>
      <c r="AZ142" s="183"/>
      <c r="BA142" s="183"/>
      <c r="BB142" s="183"/>
      <c r="BC142" s="183"/>
      <c r="BD142" s="183"/>
      <c r="BE142" s="183"/>
      <c r="BF142" s="183"/>
      <c r="BG142" s="183"/>
      <c r="BH142" s="183"/>
      <c r="BI142" s="183"/>
      <c r="BJ142" s="183"/>
      <c r="BK142" s="183"/>
      <c r="BL142" s="183"/>
      <c r="BM142" s="183"/>
      <c r="BN142" s="183"/>
      <c r="BO142" s="183"/>
      <c r="BP142" s="183"/>
      <c r="BQ142" s="183"/>
      <c r="BR142" s="183"/>
      <c r="BS142" s="183"/>
      <c r="BT142" s="183"/>
      <c r="BU142" s="183"/>
      <c r="BV142" s="183"/>
      <c r="BW142" s="183"/>
      <c r="BX142" s="183"/>
      <c r="BY142" s="183"/>
      <c r="BZ142" s="183"/>
      <c r="CA142" s="183"/>
      <c r="CB142" s="183"/>
      <c r="CC142" s="183"/>
      <c r="CD142" s="183"/>
      <c r="CE142" s="183"/>
      <c r="CF142" s="183"/>
      <c r="CG142" s="183"/>
      <c r="CH142" s="183"/>
      <c r="CI142" s="183"/>
      <c r="CJ142" s="183"/>
      <c r="CK142" s="183"/>
      <c r="CL142" s="183"/>
      <c r="CM142" s="183"/>
      <c r="CN142" s="183"/>
      <c r="CO142" s="183"/>
      <c r="CP142" s="183"/>
      <c r="CQ142" s="183"/>
      <c r="CR142" s="183"/>
      <c r="CS142" s="183"/>
      <c r="CT142" s="183"/>
      <c r="CU142" s="183"/>
      <c r="CV142" s="183"/>
      <c r="CW142" s="183"/>
      <c r="CX142" s="183"/>
      <c r="CY142" s="183"/>
      <c r="CZ142" s="183"/>
      <c r="DA142" s="183"/>
      <c r="DB142" s="183"/>
      <c r="DC142" s="183"/>
      <c r="DD142" s="183"/>
      <c r="DE142" s="183"/>
      <c r="DF142" s="183"/>
      <c r="DG142" s="183"/>
      <c r="DH142" s="183"/>
      <c r="DI142" s="183"/>
      <c r="DJ142" s="183"/>
      <c r="DK142" s="183"/>
      <c r="DL142" s="183"/>
      <c r="DM142" s="183"/>
      <c r="DN142" s="183"/>
      <c r="DO142" s="183"/>
      <c r="DP142" s="183"/>
      <c r="DQ142" s="183"/>
      <c r="DR142" s="183"/>
      <c r="DS142" s="183"/>
      <c r="DT142" s="183"/>
      <c r="DU142" s="183"/>
      <c r="DV142" s="183"/>
      <c r="DW142" s="183"/>
      <c r="DX142" s="183"/>
      <c r="DY142" s="183"/>
      <c r="DZ142" s="183"/>
      <c r="EA142" s="183"/>
      <c r="EB142" s="183"/>
      <c r="EC142" s="183"/>
      <c r="ED142" s="183"/>
      <c r="EE142" s="183"/>
      <c r="EF142" s="183"/>
      <c r="EG142" s="183"/>
      <c r="EH142" s="183"/>
      <c r="EI142" s="183"/>
      <c r="EJ142" s="183"/>
      <c r="EK142" s="183"/>
      <c r="EL142" s="183"/>
      <c r="EM142" s="183"/>
      <c r="EN142" s="183"/>
      <c r="EO142" s="183"/>
      <c r="EP142" s="183"/>
      <c r="EQ142" s="183"/>
      <c r="ER142" s="183"/>
      <c r="ES142" s="183"/>
      <c r="ET142" s="183"/>
      <c r="EU142" s="183"/>
      <c r="EV142" s="183"/>
      <c r="EW142" s="183"/>
      <c r="EX142" s="183"/>
      <c r="EY142" s="183"/>
      <c r="EZ142" s="183"/>
      <c r="FA142" s="183"/>
      <c r="FB142" s="183"/>
      <c r="FC142" s="183"/>
      <c r="FD142" s="183"/>
      <c r="FE142" s="183"/>
      <c r="FF142" s="183"/>
      <c r="FG142" s="183"/>
      <c r="FH142" s="183"/>
      <c r="FI142" s="183"/>
      <c r="FJ142" s="183"/>
      <c r="FK142" s="183"/>
      <c r="FL142" s="183"/>
      <c r="FM142" s="183"/>
      <c r="FN142" s="183"/>
      <c r="FO142" s="183"/>
      <c r="FP142" s="183"/>
      <c r="FQ142" s="183"/>
      <c r="FR142" s="183"/>
      <c r="FS142" s="183"/>
      <c r="FT142" s="183"/>
      <c r="FU142" s="183"/>
      <c r="FV142" s="183"/>
      <c r="FW142" s="183"/>
      <c r="FX142" s="183"/>
      <c r="FY142" s="183"/>
      <c r="FZ142" s="183"/>
      <c r="GA142" s="183"/>
      <c r="GB142" s="183"/>
      <c r="GC142" s="183"/>
      <c r="GD142" s="183"/>
      <c r="GE142" s="183"/>
      <c r="GF142" s="183"/>
      <c r="GG142" s="183"/>
      <c r="GH142" s="183"/>
      <c r="GI142" s="183"/>
      <c r="GJ142" s="183"/>
      <c r="GK142" s="183"/>
      <c r="GL142" s="183"/>
      <c r="GM142" s="183"/>
      <c r="GN142" s="183"/>
      <c r="GO142" s="183"/>
      <c r="GP142" s="183"/>
      <c r="GQ142" s="183"/>
      <c r="GR142" s="183"/>
      <c r="GS142" s="183"/>
      <c r="GT142" s="183"/>
      <c r="GU142" s="183"/>
      <c r="GV142" s="183"/>
      <c r="GW142" s="183"/>
      <c r="GX142" s="183"/>
      <c r="GY142" s="183"/>
      <c r="GZ142" s="183"/>
      <c r="HA142" s="183"/>
      <c r="HB142" s="183"/>
      <c r="HC142" s="183"/>
      <c r="HD142" s="183"/>
      <c r="HE142" s="183"/>
      <c r="HF142" s="183"/>
      <c r="HG142" s="183"/>
      <c r="HH142" s="183"/>
      <c r="HI142" s="183"/>
      <c r="HJ142" s="183"/>
      <c r="HK142" s="183"/>
      <c r="HL142" s="183"/>
      <c r="HM142" s="183"/>
      <c r="HN142" s="183"/>
      <c r="HO142" s="183"/>
      <c r="HP142" s="183"/>
      <c r="HQ142" s="183"/>
      <c r="HR142" s="183"/>
      <c r="HS142" s="183"/>
      <c r="HT142" s="183"/>
      <c r="HU142" s="183"/>
      <c r="HV142" s="183"/>
      <c r="HW142" s="183"/>
      <c r="HX142" s="183"/>
      <c r="HY142" s="183"/>
      <c r="HZ142" s="183"/>
      <c r="IA142" s="183"/>
      <c r="IB142" s="183"/>
      <c r="IC142" s="183"/>
      <c r="ID142" s="183"/>
      <c r="IE142" s="183"/>
      <c r="IF142" s="183"/>
      <c r="IG142" s="183"/>
      <c r="IH142" s="183"/>
      <c r="II142" s="183"/>
      <c r="IJ142" s="183"/>
      <c r="IK142" s="183"/>
      <c r="IL142" s="183"/>
      <c r="IM142" s="183"/>
      <c r="IN142" s="183"/>
      <c r="IO142" s="183"/>
      <c r="IP142" s="183"/>
      <c r="IQ142" s="183"/>
      <c r="IR142" s="183"/>
      <c r="IS142" s="183"/>
      <c r="IT142" s="183"/>
      <c r="IU142" s="183"/>
      <c r="IV142" s="183"/>
      <c r="IW142" s="183"/>
    </row>
    <row r="143" customFormat="false" ht="9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78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3" topLeftCell="B4" activePane="bottomRight" state="frozen"/>
      <selection pane="topLeft" activeCell="A1" activeCellId="0" sqref="A1"/>
      <selection pane="topRight" activeCell="B1" activeCellId="0" sqref="B1"/>
      <selection pane="bottomLeft" activeCell="A4" activeCellId="0" sqref="A4"/>
      <selection pane="bottomRight" activeCell="A3" activeCellId="0" sqref="A3"/>
    </sheetView>
  </sheetViews>
  <sheetFormatPr defaultColWidth="9.328125" defaultRowHeight="8.25" customHeight="true" zeroHeight="false" outlineLevelRow="0" outlineLevelCol="0"/>
  <cols>
    <col collapsed="false" customWidth="true" hidden="false" outlineLevel="0" max="1" min="1" style="173" width="10.15"/>
    <col collapsed="false" customWidth="true" hidden="false" outlineLevel="0" max="2" min="2" style="173" width="8.33"/>
    <col collapsed="false" customWidth="true" hidden="false" outlineLevel="0" max="3" min="3" style="173" width="7.15"/>
    <col collapsed="false" customWidth="true" hidden="false" outlineLevel="0" max="4" min="4" style="173" width="8.33"/>
    <col collapsed="false" customWidth="true" hidden="false" outlineLevel="0" max="5" min="5" style="173" width="10.15"/>
    <col collapsed="false" customWidth="false" hidden="false" outlineLevel="0" max="257" min="6" style="173" width="9.33"/>
  </cols>
  <sheetData>
    <row r="1" customFormat="false" ht="8.25" hidden="false" customHeight="false" outlineLevel="0" collapsed="false">
      <c r="A1" s="178" t="s">
        <v>179</v>
      </c>
    </row>
    <row r="3" customFormat="false" ht="8.25" hidden="false" customHeight="false" outlineLevel="0" collapsed="false">
      <c r="A3" s="173" t="s">
        <v>176</v>
      </c>
      <c r="B3" s="186" t="s">
        <v>177</v>
      </c>
      <c r="C3" s="186" t="s">
        <v>178</v>
      </c>
      <c r="D3" s="186" t="s">
        <v>32</v>
      </c>
    </row>
    <row r="4" customFormat="false" ht="8.25" hidden="true" customHeight="false" outlineLevel="0" collapsed="false">
      <c r="A4" s="180" t="n">
        <v>37105</v>
      </c>
      <c r="B4" s="179" t="n">
        <v>2346369</v>
      </c>
      <c r="C4" s="179" t="n">
        <v>0</v>
      </c>
      <c r="D4" s="179" t="n">
        <v>2346369</v>
      </c>
      <c r="E4" s="180"/>
    </row>
    <row r="5" customFormat="false" ht="8.25" hidden="true" customHeight="false" outlineLevel="0" collapsed="false">
      <c r="A5" s="180" t="n">
        <v>37106</v>
      </c>
      <c r="B5" s="179" t="n">
        <v>2188870</v>
      </c>
      <c r="C5" s="179" t="n">
        <v>0</v>
      </c>
      <c r="D5" s="179" t="n">
        <v>2188870</v>
      </c>
      <c r="E5" s="180"/>
    </row>
    <row r="6" customFormat="false" ht="8.25" hidden="true" customHeight="false" outlineLevel="0" collapsed="false">
      <c r="A6" s="180" t="n">
        <v>37109</v>
      </c>
      <c r="B6" s="179" t="n">
        <v>2225325</v>
      </c>
      <c r="C6" s="179" t="n">
        <v>0</v>
      </c>
      <c r="D6" s="179" t="n">
        <v>2225325</v>
      </c>
      <c r="E6" s="180"/>
    </row>
    <row r="7" customFormat="false" ht="8.25" hidden="true" customHeight="false" outlineLevel="0" collapsed="false">
      <c r="A7" s="180" t="n">
        <v>37110</v>
      </c>
      <c r="B7" s="179" t="n">
        <v>2124985</v>
      </c>
      <c r="C7" s="179" t="n">
        <v>0</v>
      </c>
      <c r="D7" s="179" t="n">
        <v>2124985</v>
      </c>
      <c r="E7" s="180"/>
    </row>
    <row r="8" customFormat="false" ht="8.25" hidden="true" customHeight="false" outlineLevel="0" collapsed="false">
      <c r="A8" s="180" t="n">
        <v>37111</v>
      </c>
      <c r="B8" s="179" t="n">
        <v>2145674</v>
      </c>
      <c r="C8" s="179" t="n">
        <v>0</v>
      </c>
      <c r="D8" s="179" t="n">
        <v>2145674</v>
      </c>
      <c r="E8" s="180"/>
    </row>
    <row r="9" customFormat="false" ht="8.25" hidden="true" customHeight="false" outlineLevel="0" collapsed="false">
      <c r="A9" s="180" t="n">
        <v>37112</v>
      </c>
      <c r="B9" s="179" t="n">
        <v>2094985</v>
      </c>
      <c r="C9" s="179" t="n">
        <v>89125</v>
      </c>
      <c r="D9" s="179" t="n">
        <v>2122819</v>
      </c>
      <c r="E9" s="180"/>
    </row>
    <row r="10" customFormat="false" ht="8.25" hidden="true" customHeight="false" outlineLevel="0" collapsed="false">
      <c r="A10" s="180" t="n">
        <v>37113</v>
      </c>
      <c r="B10" s="179" t="n">
        <v>2079287</v>
      </c>
      <c r="C10" s="179" t="n">
        <v>93406</v>
      </c>
      <c r="D10" s="179" t="n">
        <v>2124676</v>
      </c>
      <c r="E10" s="180"/>
    </row>
    <row r="11" customFormat="false" ht="8.25" hidden="true" customHeight="false" outlineLevel="0" collapsed="false">
      <c r="A11" s="180" t="n">
        <v>37116</v>
      </c>
      <c r="B11" s="179" t="n">
        <v>1611819</v>
      </c>
      <c r="C11" s="179" t="n">
        <v>91114</v>
      </c>
      <c r="D11" s="179" t="n">
        <v>1624772</v>
      </c>
      <c r="E11" s="180"/>
    </row>
    <row r="12" customFormat="false" ht="8.25" hidden="true" customHeight="false" outlineLevel="0" collapsed="false">
      <c r="A12" s="180" t="n">
        <v>37117</v>
      </c>
      <c r="B12" s="179" t="n">
        <v>1644596</v>
      </c>
      <c r="C12" s="179" t="n">
        <v>199856</v>
      </c>
      <c r="D12" s="179" t="n">
        <v>1671632</v>
      </c>
      <c r="E12" s="180"/>
    </row>
    <row r="13" customFormat="false" ht="8.25" hidden="true" customHeight="false" outlineLevel="0" collapsed="false">
      <c r="A13" s="180" t="n">
        <v>37118</v>
      </c>
      <c r="B13" s="179" t="n">
        <v>1777097</v>
      </c>
      <c r="C13" s="179" t="n">
        <v>235752</v>
      </c>
      <c r="D13" s="179" t="n">
        <v>1807253</v>
      </c>
      <c r="E13" s="180"/>
    </row>
    <row r="14" customFormat="false" ht="8.25" hidden="true" customHeight="false" outlineLevel="0" collapsed="false">
      <c r="A14" s="180" t="n">
        <v>37119</v>
      </c>
      <c r="B14" s="179" t="n">
        <v>1743795</v>
      </c>
      <c r="C14" s="179" t="n">
        <v>230380</v>
      </c>
      <c r="D14" s="179" t="n">
        <v>1779408</v>
      </c>
      <c r="E14" s="180"/>
    </row>
    <row r="15" customFormat="false" ht="8.25" hidden="true" customHeight="false" outlineLevel="0" collapsed="false">
      <c r="A15" s="180" t="n">
        <v>37120</v>
      </c>
      <c r="B15" s="179" t="n">
        <v>1716027</v>
      </c>
      <c r="C15" s="179" t="n">
        <v>227200</v>
      </c>
      <c r="D15" s="179" t="n">
        <v>1753635</v>
      </c>
      <c r="E15" s="180"/>
    </row>
    <row r="16" customFormat="false" ht="8.25" hidden="true" customHeight="false" outlineLevel="0" collapsed="false">
      <c r="A16" s="180" t="n">
        <v>37123</v>
      </c>
      <c r="B16" s="179" t="n">
        <v>1664305</v>
      </c>
      <c r="C16" s="179" t="n">
        <v>218625</v>
      </c>
      <c r="D16" s="179" t="n">
        <v>1701884</v>
      </c>
      <c r="E16" s="180"/>
    </row>
    <row r="17" customFormat="false" ht="8.25" hidden="true" customHeight="false" outlineLevel="0" collapsed="false">
      <c r="A17" s="180" t="n">
        <v>37124</v>
      </c>
      <c r="B17" s="179" t="n">
        <v>1874522</v>
      </c>
      <c r="C17" s="179" t="n">
        <v>217562</v>
      </c>
      <c r="D17" s="179" t="n">
        <v>1904918</v>
      </c>
      <c r="E17" s="180"/>
    </row>
    <row r="18" customFormat="false" ht="8.25" hidden="true" customHeight="false" outlineLevel="0" collapsed="false">
      <c r="A18" s="180" t="n">
        <v>37125</v>
      </c>
      <c r="B18" s="179" t="n">
        <v>1748801</v>
      </c>
      <c r="C18" s="179" t="n">
        <v>15436</v>
      </c>
      <c r="D18" s="179" t="n">
        <v>1752036</v>
      </c>
      <c r="E18" s="180"/>
    </row>
    <row r="19" customFormat="false" ht="8.25" hidden="true" customHeight="false" outlineLevel="0" collapsed="false">
      <c r="A19" s="180" t="n">
        <v>37126</v>
      </c>
      <c r="B19" s="179" t="n">
        <v>1821611</v>
      </c>
      <c r="C19" s="179" t="n">
        <v>181116</v>
      </c>
      <c r="D19" s="179" t="n">
        <v>1934968</v>
      </c>
      <c r="E19" s="180"/>
    </row>
    <row r="20" customFormat="false" ht="8.25" hidden="true" customHeight="false" outlineLevel="0" collapsed="false">
      <c r="A20" s="180" t="n">
        <v>37127</v>
      </c>
      <c r="B20" s="179" t="n">
        <v>1776291</v>
      </c>
      <c r="C20" s="179" t="n">
        <v>175056</v>
      </c>
      <c r="D20" s="179" t="n">
        <v>1889856</v>
      </c>
      <c r="E20" s="180"/>
    </row>
    <row r="21" customFormat="false" ht="8.25" hidden="true" customHeight="false" outlineLevel="0" collapsed="false">
      <c r="A21" s="180" t="n">
        <v>37130</v>
      </c>
      <c r="B21" s="179" t="n">
        <v>1688411</v>
      </c>
      <c r="C21" s="179" t="n">
        <v>18470</v>
      </c>
      <c r="D21" s="179" t="n">
        <v>1695783</v>
      </c>
      <c r="E21" s="180"/>
    </row>
    <row r="22" customFormat="false" ht="8.25" hidden="true" customHeight="false" outlineLevel="0" collapsed="false">
      <c r="A22" s="180" t="n">
        <v>37131</v>
      </c>
      <c r="B22" s="179" t="n">
        <v>1648123</v>
      </c>
      <c r="C22" s="179" t="n">
        <v>0</v>
      </c>
      <c r="D22" s="179" t="n">
        <v>1648123</v>
      </c>
      <c r="E22" s="180"/>
    </row>
    <row r="23" customFormat="false" ht="8.25" hidden="true" customHeight="false" outlineLevel="0" collapsed="false">
      <c r="A23" s="180" t="n">
        <v>37132</v>
      </c>
      <c r="B23" s="179" t="n">
        <v>1788488</v>
      </c>
      <c r="C23" s="179" t="n">
        <v>11501</v>
      </c>
      <c r="D23" s="179" t="n">
        <v>1795643</v>
      </c>
      <c r="E23" s="180"/>
    </row>
    <row r="24" customFormat="false" ht="8.25" hidden="true" customHeight="false" outlineLevel="0" collapsed="false">
      <c r="A24" s="180" t="n">
        <v>37133</v>
      </c>
      <c r="B24" s="179" t="n">
        <v>1894682</v>
      </c>
      <c r="C24" s="179" t="n">
        <v>208792</v>
      </c>
      <c r="D24" s="179" t="n">
        <v>2018097</v>
      </c>
      <c r="E24" s="180"/>
    </row>
    <row r="25" customFormat="false" ht="8.25" hidden="true" customHeight="false" outlineLevel="0" collapsed="false">
      <c r="A25" s="180" t="n">
        <v>37134</v>
      </c>
      <c r="B25" s="179" t="n">
        <v>1955089</v>
      </c>
      <c r="C25" s="179" t="n">
        <v>11215</v>
      </c>
      <c r="D25" s="179" t="n">
        <v>1956700</v>
      </c>
      <c r="E25" s="180"/>
    </row>
    <row r="26" customFormat="false" ht="8.25" hidden="true" customHeight="false" outlineLevel="0" collapsed="false">
      <c r="A26" s="180" t="n">
        <v>37138</v>
      </c>
      <c r="B26" s="179" t="n">
        <v>1973918</v>
      </c>
      <c r="C26" s="179" t="n">
        <v>87818</v>
      </c>
      <c r="D26" s="179" t="n">
        <v>2024788</v>
      </c>
      <c r="E26" s="180"/>
    </row>
    <row r="27" customFormat="false" ht="8.25" hidden="true" customHeight="false" outlineLevel="0" collapsed="false">
      <c r="A27" s="180" t="n">
        <v>37139</v>
      </c>
      <c r="B27" s="179" t="n">
        <v>1973918</v>
      </c>
      <c r="C27" s="179" t="n">
        <v>175766</v>
      </c>
      <c r="D27" s="179" t="n">
        <v>2024788</v>
      </c>
      <c r="E27" s="180"/>
    </row>
    <row r="28" customFormat="false" ht="8.25" hidden="true" customHeight="false" outlineLevel="0" collapsed="false">
      <c r="A28" s="180" t="n">
        <v>37140</v>
      </c>
      <c r="B28" s="179" t="n">
        <v>850299</v>
      </c>
      <c r="C28" s="179" t="n">
        <v>178332</v>
      </c>
      <c r="D28" s="179" t="n">
        <v>918272</v>
      </c>
      <c r="E28" s="180"/>
    </row>
    <row r="29" customFormat="false" ht="8.25" hidden="true" customHeight="false" outlineLevel="0" collapsed="false">
      <c r="A29" s="180" t="n">
        <v>37141</v>
      </c>
      <c r="B29" s="179" t="n">
        <v>995491</v>
      </c>
      <c r="C29" s="179" t="n">
        <v>184335</v>
      </c>
      <c r="D29" s="179" t="n">
        <v>1095875</v>
      </c>
      <c r="E29" s="180"/>
    </row>
    <row r="30" customFormat="false" ht="8.25" hidden="true" customHeight="false" outlineLevel="0" collapsed="false">
      <c r="A30" s="180" t="n">
        <v>37144</v>
      </c>
      <c r="B30" s="179" t="n">
        <v>1216305</v>
      </c>
      <c r="C30" s="179" t="n">
        <v>178635</v>
      </c>
      <c r="D30" s="179" t="n">
        <v>1305412</v>
      </c>
      <c r="E30" s="180"/>
    </row>
    <row r="31" customFormat="false" ht="8.25" hidden="true" customHeight="false" outlineLevel="0" collapsed="false">
      <c r="A31" s="180" t="n">
        <v>37146</v>
      </c>
      <c r="B31" s="179" t="n">
        <v>1255926</v>
      </c>
      <c r="C31" s="179" t="n">
        <v>178635</v>
      </c>
      <c r="D31" s="179" t="n">
        <v>1343274</v>
      </c>
    </row>
    <row r="32" customFormat="false" ht="8.25" hidden="true" customHeight="false" outlineLevel="0" collapsed="false">
      <c r="A32" s="180" t="n">
        <v>37147</v>
      </c>
      <c r="B32" s="179" t="n">
        <v>1323775</v>
      </c>
      <c r="C32" s="179" t="n">
        <v>188977</v>
      </c>
      <c r="D32" s="179" t="n">
        <v>1420686</v>
      </c>
    </row>
    <row r="33" customFormat="false" ht="8.25" hidden="true" customHeight="false" outlineLevel="0" collapsed="false">
      <c r="A33" s="180" t="n">
        <v>37148</v>
      </c>
      <c r="B33" s="179" t="n">
        <v>1378447</v>
      </c>
      <c r="C33" s="179" t="n">
        <v>195228</v>
      </c>
      <c r="D33" s="179" t="n">
        <v>1471332</v>
      </c>
    </row>
    <row r="34" customFormat="false" ht="8.25" hidden="true" customHeight="false" outlineLevel="0" collapsed="false">
      <c r="A34" s="180" t="n">
        <v>37151</v>
      </c>
      <c r="B34" s="179" t="n">
        <v>1308291</v>
      </c>
      <c r="C34" s="179" t="n">
        <v>162123</v>
      </c>
      <c r="D34" s="179" t="n">
        <v>1386316</v>
      </c>
    </row>
    <row r="35" customFormat="false" ht="8.25" hidden="true" customHeight="false" outlineLevel="0" collapsed="false">
      <c r="A35" s="180" t="n">
        <v>37152</v>
      </c>
      <c r="B35" s="179" t="n">
        <v>1524084</v>
      </c>
      <c r="C35" s="179" t="n">
        <v>76340</v>
      </c>
      <c r="D35" s="179" t="n">
        <v>1559652</v>
      </c>
    </row>
    <row r="36" customFormat="false" ht="8.25" hidden="true" customHeight="false" outlineLevel="0" collapsed="false">
      <c r="A36" s="180" t="n">
        <v>37153</v>
      </c>
      <c r="B36" s="179" t="n">
        <v>1336349</v>
      </c>
      <c r="C36" s="179" t="n">
        <v>177127</v>
      </c>
      <c r="D36" s="179" t="n">
        <v>1478968</v>
      </c>
    </row>
    <row r="37" customFormat="false" ht="8.25" hidden="true" customHeight="false" outlineLevel="0" collapsed="false">
      <c r="A37" s="180" t="n">
        <v>37154</v>
      </c>
      <c r="B37" s="179" t="n">
        <v>1268363</v>
      </c>
      <c r="C37" s="179" t="n">
        <v>171181</v>
      </c>
      <c r="D37" s="179" t="n">
        <v>1399296</v>
      </c>
    </row>
    <row r="38" customFormat="false" ht="8.25" hidden="true" customHeight="false" outlineLevel="0" collapsed="false">
      <c r="A38" s="180" t="n">
        <v>37155</v>
      </c>
      <c r="B38" s="179" t="n">
        <v>1211328</v>
      </c>
      <c r="C38" s="179" t="n">
        <v>171048</v>
      </c>
      <c r="D38" s="179" t="n">
        <v>1343675</v>
      </c>
    </row>
    <row r="39" customFormat="false" ht="8.25" hidden="true" customHeight="false" outlineLevel="0" collapsed="false">
      <c r="A39" s="180" t="n">
        <v>37158</v>
      </c>
      <c r="B39" s="179" t="n">
        <v>1507055</v>
      </c>
      <c r="C39" s="179" t="n">
        <v>292917</v>
      </c>
      <c r="D39" s="179" t="n">
        <v>1773048</v>
      </c>
    </row>
    <row r="40" customFormat="false" ht="8.25" hidden="true" customHeight="false" outlineLevel="0" collapsed="false">
      <c r="A40" s="180" t="n">
        <v>37159</v>
      </c>
      <c r="B40" s="179" t="n">
        <v>1350778</v>
      </c>
      <c r="C40" s="179" t="n">
        <v>66536</v>
      </c>
      <c r="D40" s="179" t="n">
        <v>1494675</v>
      </c>
    </row>
    <row r="41" customFormat="false" ht="8.25" hidden="true" customHeight="false" outlineLevel="0" collapsed="false">
      <c r="A41" s="180" t="n">
        <v>37160</v>
      </c>
      <c r="B41" s="179" t="n">
        <v>1365565</v>
      </c>
      <c r="C41" s="179" t="n">
        <v>249445</v>
      </c>
      <c r="D41" s="179" t="n">
        <v>1585881</v>
      </c>
    </row>
    <row r="42" customFormat="false" ht="8.25" hidden="true" customHeight="false" outlineLevel="0" collapsed="false">
      <c r="A42" s="180" t="n">
        <v>37161</v>
      </c>
      <c r="B42" s="179" t="n">
        <v>1406354</v>
      </c>
      <c r="C42" s="179" t="n">
        <v>256233</v>
      </c>
      <c r="D42" s="179" t="n">
        <v>1647277</v>
      </c>
    </row>
    <row r="43" customFormat="false" ht="8.25" hidden="true" customHeight="false" outlineLevel="0" collapsed="false">
      <c r="A43" s="180" t="n">
        <v>37162</v>
      </c>
      <c r="B43" s="179" t="n">
        <v>1483992</v>
      </c>
      <c r="C43" s="179" t="n">
        <v>256028</v>
      </c>
      <c r="D43" s="179" t="n">
        <v>1711306</v>
      </c>
    </row>
    <row r="44" customFormat="false" ht="8.25" hidden="true" customHeight="false" outlineLevel="0" collapsed="false">
      <c r="A44" s="180" t="n">
        <v>37165</v>
      </c>
      <c r="B44" s="179" t="n">
        <v>1438638</v>
      </c>
      <c r="C44" s="179" t="n">
        <v>13047</v>
      </c>
      <c r="D44" s="179" t="n">
        <v>1443693</v>
      </c>
    </row>
    <row r="45" customFormat="false" ht="8.25" hidden="true" customHeight="false" outlineLevel="0" collapsed="false">
      <c r="A45" s="180" t="n">
        <v>37166</v>
      </c>
      <c r="B45" s="179" t="n">
        <v>1284451</v>
      </c>
      <c r="C45" s="179" t="n">
        <v>168294</v>
      </c>
      <c r="D45" s="179" t="n">
        <v>1399647</v>
      </c>
    </row>
    <row r="46" customFormat="false" ht="8.25" hidden="true" customHeight="false" outlineLevel="0" collapsed="false">
      <c r="A46" s="180" t="n">
        <v>37167</v>
      </c>
      <c r="B46" s="179" t="n">
        <v>554984</v>
      </c>
      <c r="C46" s="179" t="n">
        <v>200018</v>
      </c>
      <c r="D46" s="179" t="n">
        <v>455999</v>
      </c>
    </row>
    <row r="47" customFormat="false" ht="8.25" hidden="true" customHeight="false" outlineLevel="0" collapsed="false">
      <c r="A47" s="180" t="n">
        <v>37168</v>
      </c>
      <c r="B47" s="179" t="n">
        <v>632764</v>
      </c>
      <c r="C47" s="179" t="n">
        <v>207064</v>
      </c>
      <c r="D47" s="179" t="n">
        <v>513338</v>
      </c>
    </row>
    <row r="48" customFormat="false" ht="8.25" hidden="true" customHeight="false" outlineLevel="0" collapsed="false">
      <c r="A48" s="180" t="n">
        <v>37169</v>
      </c>
      <c r="B48" s="179" t="n">
        <v>490476</v>
      </c>
      <c r="C48" s="179" t="n">
        <v>26644</v>
      </c>
      <c r="D48" s="179" t="n">
        <v>476734</v>
      </c>
    </row>
    <row r="49" customFormat="false" ht="8.25" hidden="true" customHeight="false" outlineLevel="0" collapsed="false">
      <c r="A49" s="180" t="n">
        <v>37172</v>
      </c>
      <c r="B49" s="179" t="n">
        <v>559630</v>
      </c>
      <c r="C49" s="179" t="n">
        <v>84475</v>
      </c>
      <c r="D49" s="179" t="n">
        <v>580179</v>
      </c>
    </row>
    <row r="50" customFormat="false" ht="8.25" hidden="true" customHeight="false" outlineLevel="0" collapsed="false">
      <c r="A50" s="180" t="n">
        <v>37173</v>
      </c>
      <c r="B50" s="179" t="n">
        <v>515339</v>
      </c>
      <c r="C50" s="179" t="n">
        <v>66890</v>
      </c>
      <c r="D50" s="179" t="n">
        <v>542774</v>
      </c>
    </row>
    <row r="51" customFormat="false" ht="8.25" hidden="true" customHeight="false" outlineLevel="0" collapsed="false">
      <c r="A51" s="180" t="n">
        <v>37174</v>
      </c>
      <c r="B51" s="179" t="n">
        <v>495302</v>
      </c>
      <c r="C51" s="179" t="n">
        <v>206736</v>
      </c>
      <c r="D51" s="179" t="n">
        <v>551578</v>
      </c>
    </row>
    <row r="52" customFormat="false" ht="8.25" hidden="true" customHeight="false" outlineLevel="0" collapsed="false">
      <c r="A52" s="180" t="n">
        <v>37175</v>
      </c>
      <c r="B52" s="179" t="n">
        <v>538061</v>
      </c>
      <c r="C52" s="179" t="n">
        <v>184786</v>
      </c>
      <c r="D52" s="179" t="n">
        <v>610523</v>
      </c>
    </row>
    <row r="53" customFormat="false" ht="8.25" hidden="true" customHeight="false" outlineLevel="0" collapsed="false">
      <c r="A53" s="180" t="n">
        <v>37176</v>
      </c>
      <c r="B53" s="179" t="n">
        <v>602751</v>
      </c>
      <c r="C53" s="179" t="n">
        <v>169216</v>
      </c>
      <c r="D53" s="179" t="n">
        <v>683323</v>
      </c>
    </row>
    <row r="54" customFormat="false" ht="8.25" hidden="true" customHeight="false" outlineLevel="0" collapsed="false">
      <c r="A54" s="180" t="n">
        <v>37179</v>
      </c>
      <c r="B54" s="179" t="n">
        <v>580128</v>
      </c>
      <c r="C54" s="179" t="n">
        <v>89178</v>
      </c>
      <c r="D54" s="179" t="n">
        <v>620210</v>
      </c>
    </row>
    <row r="55" customFormat="false" ht="8.25" hidden="true" customHeight="false" outlineLevel="0" collapsed="false">
      <c r="A55" s="180" t="n">
        <v>37180</v>
      </c>
      <c r="B55" s="179" t="n">
        <v>513093</v>
      </c>
      <c r="C55" s="179" t="n">
        <v>118142</v>
      </c>
      <c r="D55" s="179" t="n">
        <v>508063</v>
      </c>
    </row>
    <row r="56" customFormat="false" ht="8.25" hidden="true" customHeight="false" outlineLevel="0" collapsed="false">
      <c r="A56" s="180" t="n">
        <v>37181</v>
      </c>
      <c r="B56" s="179" t="n">
        <v>580584</v>
      </c>
      <c r="C56" s="179" t="n">
        <v>116719</v>
      </c>
      <c r="D56" s="179" t="n">
        <v>654376</v>
      </c>
    </row>
    <row r="57" customFormat="false" ht="8.25" hidden="true" customHeight="false" outlineLevel="0" collapsed="false">
      <c r="A57" s="180" t="n">
        <v>37182</v>
      </c>
      <c r="B57" s="179" t="n">
        <v>548558</v>
      </c>
      <c r="C57" s="179" t="n">
        <v>193706</v>
      </c>
      <c r="D57" s="179" t="n">
        <v>641275</v>
      </c>
    </row>
    <row r="58" customFormat="false" ht="8.25" hidden="true" customHeight="false" outlineLevel="0" collapsed="false">
      <c r="A58" s="180" t="n">
        <v>37183</v>
      </c>
      <c r="B58" s="179" t="n">
        <v>534120</v>
      </c>
      <c r="C58" s="179" t="n">
        <v>229094</v>
      </c>
      <c r="D58" s="179" t="n">
        <v>590621</v>
      </c>
    </row>
    <row r="59" customFormat="false" ht="8.25" hidden="true" customHeight="false" outlineLevel="0" collapsed="false">
      <c r="A59" s="180" t="n">
        <v>37186</v>
      </c>
      <c r="B59" s="179" t="n">
        <v>596225</v>
      </c>
      <c r="C59" s="179" t="n">
        <v>250266</v>
      </c>
      <c r="D59" s="179" t="n">
        <v>552601</v>
      </c>
    </row>
    <row r="60" customFormat="false" ht="8.25" hidden="true" customHeight="false" outlineLevel="0" collapsed="false">
      <c r="A60" s="180" t="n">
        <v>37187</v>
      </c>
      <c r="B60" s="179" t="n">
        <v>555530</v>
      </c>
      <c r="C60" s="179" t="n">
        <v>167130</v>
      </c>
      <c r="D60" s="179" t="n">
        <v>621551</v>
      </c>
    </row>
    <row r="61" customFormat="false" ht="8.25" hidden="true" customHeight="false" outlineLevel="0" collapsed="false">
      <c r="A61" s="180" t="n">
        <v>37188</v>
      </c>
      <c r="B61" s="179" t="n">
        <v>578453</v>
      </c>
      <c r="C61" s="179" t="n">
        <v>109855</v>
      </c>
      <c r="D61" s="179" t="n">
        <v>580196</v>
      </c>
    </row>
    <row r="62" customFormat="false" ht="8.25" hidden="true" customHeight="false" outlineLevel="0" collapsed="false">
      <c r="A62" s="180" t="n">
        <v>37189</v>
      </c>
      <c r="B62" s="179" t="n">
        <v>566703</v>
      </c>
      <c r="C62" s="179" t="n">
        <v>105129</v>
      </c>
      <c r="D62" s="179" t="n">
        <v>564393</v>
      </c>
    </row>
    <row r="63" customFormat="false" ht="8.25" hidden="true" customHeight="false" outlineLevel="0" collapsed="false">
      <c r="A63" s="180" t="n">
        <v>37190</v>
      </c>
      <c r="B63" s="179" t="n">
        <v>580917</v>
      </c>
      <c r="C63" s="179" t="n">
        <v>0</v>
      </c>
      <c r="D63" s="179" t="n">
        <v>580917</v>
      </c>
    </row>
    <row r="64" customFormat="false" ht="8.25" hidden="true" customHeight="false" outlineLevel="0" collapsed="false">
      <c r="A64" s="180" t="n">
        <v>37193</v>
      </c>
      <c r="B64" s="179" t="n">
        <v>595709</v>
      </c>
      <c r="C64" s="179" t="n">
        <v>161855</v>
      </c>
      <c r="D64" s="179" t="n">
        <v>609024</v>
      </c>
    </row>
    <row r="65" customFormat="false" ht="8.25" hidden="true" customHeight="false" outlineLevel="0" collapsed="false">
      <c r="A65" s="180" t="n">
        <v>37194</v>
      </c>
      <c r="B65" s="179" t="n">
        <v>625084</v>
      </c>
      <c r="C65" s="179" t="n">
        <v>160900</v>
      </c>
      <c r="D65" s="179" t="n">
        <v>606918</v>
      </c>
    </row>
    <row r="66" customFormat="false" ht="8.25" hidden="true" customHeight="false" outlineLevel="0" collapsed="false">
      <c r="A66" s="180" t="n">
        <v>37195</v>
      </c>
      <c r="B66" s="179" t="n">
        <v>625364</v>
      </c>
      <c r="C66" s="179" t="n">
        <v>21529</v>
      </c>
      <c r="D66" s="179" t="n">
        <v>625364</v>
      </c>
    </row>
    <row r="67" customFormat="false" ht="8.25" hidden="true" customHeight="false" outlineLevel="0" collapsed="false">
      <c r="A67" s="180" t="n">
        <v>37196</v>
      </c>
      <c r="B67" s="179" t="n">
        <v>407821</v>
      </c>
      <c r="C67" s="179" t="n">
        <v>105873</v>
      </c>
      <c r="D67" s="179" t="n">
        <v>390990</v>
      </c>
    </row>
    <row r="68" customFormat="false" ht="8.25" hidden="true" customHeight="false" outlineLevel="0" collapsed="false">
      <c r="A68" s="180" t="n">
        <v>37197</v>
      </c>
      <c r="B68" s="179" t="n">
        <v>409054</v>
      </c>
      <c r="C68" s="179" t="n">
        <v>49989</v>
      </c>
      <c r="D68" s="179" t="n">
        <v>413583</v>
      </c>
    </row>
    <row r="69" customFormat="false" ht="8.25" hidden="true" customHeight="false" outlineLevel="0" collapsed="false">
      <c r="A69" s="180" t="n">
        <v>37200</v>
      </c>
      <c r="B69" s="179" t="n">
        <v>546870</v>
      </c>
      <c r="C69" s="179" t="n">
        <v>261305</v>
      </c>
      <c r="D69" s="179" t="n">
        <v>740934</v>
      </c>
    </row>
    <row r="70" customFormat="false" ht="8.25" hidden="true" customHeight="false" outlineLevel="0" collapsed="false">
      <c r="A70" s="180" t="n">
        <v>37201</v>
      </c>
      <c r="B70" s="179" t="n">
        <v>618400</v>
      </c>
      <c r="C70" s="179" t="n">
        <v>283409</v>
      </c>
      <c r="D70" s="179" t="n">
        <v>855367</v>
      </c>
    </row>
    <row r="71" customFormat="false" ht="8.25" hidden="true" customHeight="false" outlineLevel="0" collapsed="false">
      <c r="A71" s="180" t="n">
        <v>37202</v>
      </c>
      <c r="B71" s="179" t="n">
        <v>559293</v>
      </c>
      <c r="C71" s="179" t="n">
        <v>241141</v>
      </c>
      <c r="D71" s="179" t="n">
        <v>747592</v>
      </c>
    </row>
    <row r="72" customFormat="false" ht="8.25" hidden="true" customHeight="false" outlineLevel="0" collapsed="false">
      <c r="A72" s="180" t="n">
        <v>37203</v>
      </c>
      <c r="B72" s="179" t="n">
        <v>566614</v>
      </c>
      <c r="C72" s="179" t="n">
        <v>248951</v>
      </c>
      <c r="D72" s="179" t="n">
        <v>759008</v>
      </c>
    </row>
    <row r="73" customFormat="false" ht="8.25" hidden="true" customHeight="false" outlineLevel="0" collapsed="false">
      <c r="A73" s="180" t="n">
        <v>37204</v>
      </c>
      <c r="B73" s="179" t="n">
        <v>582274</v>
      </c>
      <c r="C73" s="179" t="n">
        <v>112543</v>
      </c>
      <c r="D73" s="179" t="n">
        <v>673397</v>
      </c>
    </row>
    <row r="74" customFormat="false" ht="8.25" hidden="true" customHeight="false" outlineLevel="0" collapsed="false">
      <c r="A74" s="180" t="n">
        <v>37207</v>
      </c>
      <c r="B74" s="179" t="n">
        <v>728022</v>
      </c>
      <c r="C74" s="179" t="n">
        <v>238102</v>
      </c>
      <c r="D74" s="179" t="n">
        <v>953205</v>
      </c>
    </row>
    <row r="75" customFormat="false" ht="8.25" hidden="true" customHeight="false" outlineLevel="0" collapsed="false">
      <c r="A75" s="180" t="n">
        <v>37208</v>
      </c>
      <c r="B75" s="179" t="n">
        <v>618940</v>
      </c>
      <c r="C75" s="179" t="n">
        <v>242383</v>
      </c>
      <c r="D75" s="179" t="n">
        <v>808640</v>
      </c>
    </row>
    <row r="76" customFormat="false" ht="8.25" hidden="true" customHeight="false" outlineLevel="0" collapsed="false">
      <c r="A76" s="180" t="n">
        <v>37209</v>
      </c>
      <c r="B76" s="179" t="n">
        <v>690967</v>
      </c>
      <c r="C76" s="179" t="n">
        <v>371495</v>
      </c>
      <c r="D76" s="179" t="n">
        <v>1019463</v>
      </c>
    </row>
    <row r="77" customFormat="false" ht="8.25" hidden="true" customHeight="false" outlineLevel="0" collapsed="false">
      <c r="A77" s="180" t="n">
        <v>37210</v>
      </c>
      <c r="B77" s="179" t="n">
        <v>728217</v>
      </c>
      <c r="C77" s="179" t="n">
        <v>89160</v>
      </c>
      <c r="D77" s="179" t="n">
        <v>794310</v>
      </c>
    </row>
    <row r="78" customFormat="false" ht="8.25" hidden="true" customHeight="false" outlineLevel="0" collapsed="false">
      <c r="A78" s="180" t="n">
        <v>37211</v>
      </c>
      <c r="B78" s="179" t="n">
        <v>629777</v>
      </c>
      <c r="C78" s="179" t="n">
        <v>91761</v>
      </c>
      <c r="D78" s="179" t="n">
        <v>683206</v>
      </c>
    </row>
    <row r="79" customFormat="false" ht="8.25" hidden="true" customHeight="false" outlineLevel="0" collapsed="false">
      <c r="A79" s="180" t="n">
        <v>37214</v>
      </c>
      <c r="B79" s="179" t="n">
        <v>450432</v>
      </c>
      <c r="C79" s="179" t="n">
        <v>73633</v>
      </c>
      <c r="D79" s="179" t="n">
        <v>463600</v>
      </c>
    </row>
    <row r="80" customFormat="false" ht="8.25" hidden="true" customHeight="false" outlineLevel="0" collapsed="false">
      <c r="A80" s="180" t="n">
        <v>37215</v>
      </c>
      <c r="B80" s="179" t="n">
        <v>516967</v>
      </c>
      <c r="C80" s="179" t="n">
        <v>207174</v>
      </c>
      <c r="D80" s="179" t="n">
        <v>648405</v>
      </c>
    </row>
    <row r="81" customFormat="false" ht="8.25" hidden="true" customHeight="false" outlineLevel="0" collapsed="false">
      <c r="A81" s="180" t="n">
        <v>37216</v>
      </c>
      <c r="B81" s="179" t="n">
        <v>681358</v>
      </c>
      <c r="C81" s="179" t="n">
        <v>73108</v>
      </c>
      <c r="D81" s="179" t="n">
        <v>731807</v>
      </c>
    </row>
    <row r="82" customFormat="false" ht="8.25" hidden="true" customHeight="false" outlineLevel="0" collapsed="false">
      <c r="A82" s="180" t="n">
        <v>37221</v>
      </c>
      <c r="B82" s="179" t="n">
        <v>729554</v>
      </c>
      <c r="C82" s="179" t="n">
        <v>0</v>
      </c>
      <c r="D82" s="179" t="n">
        <v>729554</v>
      </c>
    </row>
    <row r="83" customFormat="false" ht="8.25" hidden="true" customHeight="false" outlineLevel="0" collapsed="false">
      <c r="A83" s="180" t="n">
        <v>37222</v>
      </c>
      <c r="B83" s="179" t="n">
        <v>776344</v>
      </c>
      <c r="C83" s="179" t="n">
        <v>0</v>
      </c>
      <c r="D83" s="179" t="n">
        <v>776344</v>
      </c>
    </row>
    <row r="84" customFormat="false" ht="8.25" hidden="true" customHeight="false" outlineLevel="0" collapsed="false">
      <c r="A84" s="180" t="n">
        <v>37223</v>
      </c>
      <c r="B84" s="179" t="n">
        <v>918458</v>
      </c>
      <c r="C84" s="179" t="n">
        <v>0</v>
      </c>
      <c r="D84" s="179" t="n">
        <v>918458</v>
      </c>
    </row>
    <row r="85" customFormat="false" ht="8.25" hidden="true" customHeight="false" outlineLevel="0" collapsed="false">
      <c r="A85" s="180" t="n">
        <v>37224</v>
      </c>
      <c r="B85" s="179" t="n">
        <v>913348</v>
      </c>
      <c r="C85" s="179" t="n">
        <v>115680</v>
      </c>
      <c r="D85" s="179" t="n">
        <v>1006161</v>
      </c>
    </row>
    <row r="86" customFormat="false" ht="8.25" hidden="true" customHeight="false" outlineLevel="0" collapsed="false">
      <c r="A86" s="180" t="n">
        <v>37225</v>
      </c>
      <c r="B86" s="179" t="n">
        <v>980641</v>
      </c>
      <c r="C86" s="179" t="n">
        <v>133559</v>
      </c>
      <c r="D86" s="179" t="n">
        <v>1088013</v>
      </c>
    </row>
    <row r="87" customFormat="false" ht="8.25" hidden="false" customHeight="false" outlineLevel="0" collapsed="false">
      <c r="A87" s="180" t="n">
        <v>37228</v>
      </c>
      <c r="B87" s="179" t="n">
        <v>589757</v>
      </c>
      <c r="C87" s="179" t="n">
        <v>40250</v>
      </c>
      <c r="D87" s="179" t="n">
        <v>612067</v>
      </c>
    </row>
    <row r="88" customFormat="false" ht="8.25" hidden="false" customHeight="false" outlineLevel="0" collapsed="false">
      <c r="A88" s="180" t="n">
        <v>37229</v>
      </c>
      <c r="B88" s="179" t="n">
        <v>511250</v>
      </c>
      <c r="C88" s="179" t="n">
        <v>102060</v>
      </c>
      <c r="D88" s="179" t="n">
        <v>548295</v>
      </c>
    </row>
    <row r="89" customFormat="false" ht="8.25" hidden="false" customHeight="false" outlineLevel="0" collapsed="false">
      <c r="A89" s="180" t="n">
        <v>37230</v>
      </c>
      <c r="B89" s="179" t="n">
        <v>508541</v>
      </c>
      <c r="C89" s="179" t="n">
        <v>138638</v>
      </c>
      <c r="D89" s="179" t="n">
        <v>596458</v>
      </c>
    </row>
    <row r="90" customFormat="false" ht="8.25" hidden="false" customHeight="false" outlineLevel="0" collapsed="false">
      <c r="A90" s="180" t="n">
        <v>37231</v>
      </c>
      <c r="B90" s="179" t="n">
        <v>529505</v>
      </c>
      <c r="C90" s="179" t="n">
        <v>157877</v>
      </c>
      <c r="D90" s="179" t="n">
        <v>657434</v>
      </c>
    </row>
    <row r="91" customFormat="false" ht="8.25" hidden="false" customHeight="false" outlineLevel="0" collapsed="false">
      <c r="A91" s="180" t="n">
        <v>37232</v>
      </c>
      <c r="B91" s="179" t="n">
        <v>484805</v>
      </c>
      <c r="C91" s="179" t="n">
        <v>128411</v>
      </c>
      <c r="D91" s="179" t="n">
        <v>582765</v>
      </c>
    </row>
    <row r="92" customFormat="false" ht="8.25" hidden="false" customHeight="false" outlineLevel="0" collapsed="false">
      <c r="A92" s="180" t="n">
        <v>37235</v>
      </c>
      <c r="B92" s="179" t="n">
        <v>346165</v>
      </c>
      <c r="C92" s="179" t="n">
        <v>150060</v>
      </c>
      <c r="D92" s="179" t="n">
        <v>390093</v>
      </c>
    </row>
    <row r="93" customFormat="false" ht="8.25" hidden="false" customHeight="false" outlineLevel="0" collapsed="false">
      <c r="A93" s="180" t="n">
        <v>37236</v>
      </c>
      <c r="B93" s="179" t="n">
        <v>490929</v>
      </c>
      <c r="C93" s="179" t="n">
        <v>164620</v>
      </c>
      <c r="D93" s="179" t="n">
        <v>626061</v>
      </c>
    </row>
    <row r="94" customFormat="false" ht="8.25" hidden="false" customHeight="false" outlineLevel="0" collapsed="false">
      <c r="A94" s="180" t="n">
        <v>37237</v>
      </c>
      <c r="B94" s="179" t="n">
        <v>527434</v>
      </c>
      <c r="C94" s="179" t="n">
        <v>335675</v>
      </c>
      <c r="D94" s="179" t="n">
        <v>809776</v>
      </c>
    </row>
    <row r="95" customFormat="false" ht="8.25" hidden="false" customHeight="false" outlineLevel="0" collapsed="false">
      <c r="A95" s="180" t="n">
        <v>37238</v>
      </c>
      <c r="B95" s="179" t="n">
        <v>390067</v>
      </c>
      <c r="C95" s="179" t="n">
        <v>277123</v>
      </c>
      <c r="D95" s="179" t="n">
        <v>609705</v>
      </c>
    </row>
    <row r="96" customFormat="false" ht="8.25" hidden="false" customHeight="false" outlineLevel="0" collapsed="false">
      <c r="A96" s="180" t="n">
        <v>37239</v>
      </c>
      <c r="B96" s="179" t="n">
        <v>301541</v>
      </c>
      <c r="C96" s="179" t="n">
        <v>283690</v>
      </c>
      <c r="D96" s="179" t="n">
        <v>441246</v>
      </c>
    </row>
    <row r="97" customFormat="false" ht="8.25" hidden="false" customHeight="false" outlineLevel="0" collapsed="false">
      <c r="A97" s="180" t="n">
        <v>37242</v>
      </c>
      <c r="B97" s="179" t="n">
        <v>410206</v>
      </c>
      <c r="C97" s="179" t="n">
        <v>134457</v>
      </c>
      <c r="D97" s="179" t="n">
        <v>504708</v>
      </c>
    </row>
    <row r="98" customFormat="false" ht="8.25" hidden="false" customHeight="false" outlineLevel="0" collapsed="false">
      <c r="A98" s="180" t="n">
        <v>37243</v>
      </c>
      <c r="B98" s="179" t="n">
        <v>407381</v>
      </c>
      <c r="C98" s="179" t="n">
        <v>0</v>
      </c>
      <c r="D98" s="179" t="n">
        <v>407381</v>
      </c>
    </row>
    <row r="99" customFormat="false" ht="8.25" hidden="false" customHeight="false" outlineLevel="0" collapsed="false">
      <c r="A99" s="180" t="n">
        <v>37244</v>
      </c>
      <c r="B99" s="179" t="n">
        <v>453176</v>
      </c>
      <c r="C99" s="179" t="n">
        <v>0</v>
      </c>
      <c r="D99" s="179" t="n">
        <v>453176</v>
      </c>
    </row>
    <row r="100" customFormat="false" ht="8.25" hidden="false" customHeight="false" outlineLevel="0" collapsed="false">
      <c r="A100" s="180" t="n">
        <v>37245</v>
      </c>
      <c r="B100" s="179" t="n">
        <v>502348</v>
      </c>
      <c r="C100" s="179" t="n">
        <v>0</v>
      </c>
      <c r="D100" s="179" t="n">
        <v>502348</v>
      </c>
    </row>
    <row r="101" customFormat="false" ht="8.25" hidden="false" customHeight="false" outlineLevel="0" collapsed="false">
      <c r="B101" s="179"/>
      <c r="C101" s="179"/>
      <c r="D101" s="179"/>
    </row>
    <row r="102" customFormat="false" ht="8.25" hidden="false" customHeight="false" outlineLevel="0" collapsed="false">
      <c r="B102" s="179"/>
      <c r="C102" s="179"/>
      <c r="D102" s="179"/>
    </row>
    <row r="103" customFormat="false" ht="8.25" hidden="false" customHeight="false" outlineLevel="0" collapsed="false">
      <c r="B103" s="179"/>
      <c r="C103" s="179"/>
      <c r="D103" s="179"/>
    </row>
    <row r="104" customFormat="false" ht="8.25" hidden="false" customHeight="false" outlineLevel="0" collapsed="false">
      <c r="B104" s="179"/>
      <c r="C104" s="179"/>
      <c r="D104" s="179"/>
    </row>
    <row r="105" customFormat="false" ht="8.25" hidden="false" customHeight="false" outlineLevel="0" collapsed="false">
      <c r="B105" s="179"/>
      <c r="C105" s="179"/>
      <c r="D105" s="179"/>
    </row>
    <row r="106" customFormat="false" ht="8.25" hidden="false" customHeight="false" outlineLevel="0" collapsed="false">
      <c r="B106" s="179"/>
      <c r="C106" s="179"/>
      <c r="D106" s="179"/>
    </row>
    <row r="107" customFormat="false" ht="8.25" hidden="false" customHeight="false" outlineLevel="0" collapsed="false">
      <c r="B107" s="179"/>
      <c r="C107" s="179"/>
      <c r="D107" s="179"/>
    </row>
    <row r="108" customFormat="false" ht="8.25" hidden="false" customHeight="false" outlineLevel="0" collapsed="false">
      <c r="B108" s="179"/>
      <c r="C108" s="179"/>
      <c r="D108" s="179"/>
    </row>
    <row r="109" customFormat="false" ht="8.25" hidden="false" customHeight="false" outlineLevel="0" collapsed="false">
      <c r="B109" s="179"/>
      <c r="C109" s="179"/>
      <c r="D109" s="179"/>
    </row>
    <row r="110" customFormat="false" ht="8.25" hidden="false" customHeight="false" outlineLevel="0" collapsed="false">
      <c r="B110" s="179"/>
      <c r="C110" s="179"/>
      <c r="D110" s="179"/>
    </row>
    <row r="111" customFormat="false" ht="8.25" hidden="false" customHeight="false" outlineLevel="0" collapsed="false">
      <c r="B111" s="179"/>
      <c r="C111" s="179"/>
      <c r="D111" s="179"/>
    </row>
    <row r="112" customFormat="false" ht="8.25" hidden="false" customHeight="false" outlineLevel="0" collapsed="false">
      <c r="B112" s="179"/>
      <c r="C112" s="179"/>
      <c r="D112" s="179"/>
    </row>
    <row r="113" customFormat="false" ht="8.25" hidden="false" customHeight="false" outlineLevel="0" collapsed="false">
      <c r="B113" s="179"/>
      <c r="C113" s="179"/>
      <c r="D113" s="179"/>
    </row>
    <row r="114" customFormat="false" ht="8.25" hidden="false" customHeight="false" outlineLevel="0" collapsed="false">
      <c r="B114" s="179"/>
      <c r="C114" s="179"/>
      <c r="D114" s="179"/>
    </row>
    <row r="115" customFormat="false" ht="8.25" hidden="false" customHeight="false" outlineLevel="0" collapsed="false">
      <c r="B115" s="179"/>
      <c r="C115" s="179"/>
      <c r="D115" s="179"/>
    </row>
    <row r="116" customFormat="false" ht="8.25" hidden="false" customHeight="false" outlineLevel="0" collapsed="false">
      <c r="B116" s="179"/>
      <c r="C116" s="179"/>
      <c r="D116" s="179"/>
    </row>
    <row r="117" customFormat="false" ht="8.25" hidden="false" customHeight="false" outlineLevel="0" collapsed="false">
      <c r="B117" s="179"/>
      <c r="C117" s="179"/>
      <c r="D117" s="179"/>
    </row>
    <row r="118" customFormat="false" ht="8.25" hidden="false" customHeight="false" outlineLevel="0" collapsed="false">
      <c r="B118" s="179"/>
      <c r="C118" s="179"/>
      <c r="D118" s="179"/>
    </row>
    <row r="119" customFormat="false" ht="8.25" hidden="false" customHeight="false" outlineLevel="0" collapsed="false">
      <c r="B119" s="179"/>
      <c r="C119" s="179"/>
      <c r="D119" s="179"/>
    </row>
    <row r="120" customFormat="false" ht="8.25" hidden="false" customHeight="false" outlineLevel="0" collapsed="false">
      <c r="B120" s="179"/>
      <c r="C120" s="179"/>
      <c r="D120" s="179"/>
    </row>
    <row r="121" customFormat="false" ht="8.25" hidden="false" customHeight="false" outlineLevel="0" collapsed="false">
      <c r="B121" s="179"/>
      <c r="C121" s="179"/>
      <c r="D121" s="179"/>
    </row>
    <row r="122" customFormat="false" ht="8.25" hidden="false" customHeight="false" outlineLevel="0" collapsed="false">
      <c r="B122" s="179"/>
      <c r="C122" s="179"/>
      <c r="D122" s="179"/>
    </row>
    <row r="123" customFormat="false" ht="8.25" hidden="false" customHeight="false" outlineLevel="0" collapsed="false">
      <c r="B123" s="179"/>
      <c r="C123" s="179"/>
      <c r="D123" s="179"/>
    </row>
    <row r="124" customFormat="false" ht="8.25" hidden="false" customHeight="false" outlineLevel="0" collapsed="false">
      <c r="B124" s="179"/>
      <c r="C124" s="179"/>
      <c r="D124" s="179"/>
    </row>
    <row r="125" customFormat="false" ht="8.25" hidden="false" customHeight="false" outlineLevel="0" collapsed="false">
      <c r="B125" s="179"/>
      <c r="C125" s="179"/>
      <c r="D125" s="179"/>
    </row>
    <row r="126" customFormat="false" ht="8.25" hidden="false" customHeight="false" outlineLevel="0" collapsed="false">
      <c r="B126" s="179"/>
      <c r="C126" s="179"/>
      <c r="D126" s="179"/>
    </row>
    <row r="127" customFormat="false" ht="8.25" hidden="false" customHeight="false" outlineLevel="0" collapsed="false">
      <c r="B127" s="179"/>
      <c r="C127" s="179"/>
      <c r="D127" s="179"/>
    </row>
    <row r="128" customFormat="false" ht="8.25" hidden="false" customHeight="false" outlineLevel="0" collapsed="false">
      <c r="B128" s="179"/>
      <c r="C128" s="179"/>
      <c r="D128" s="179"/>
    </row>
    <row r="129" customFormat="false" ht="8.25" hidden="false" customHeight="false" outlineLevel="0" collapsed="false">
      <c r="B129" s="179"/>
      <c r="C129" s="179"/>
      <c r="D129" s="179"/>
    </row>
    <row r="130" customFormat="false" ht="8.25" hidden="false" customHeight="false" outlineLevel="0" collapsed="false">
      <c r="B130" s="179"/>
      <c r="C130" s="179"/>
      <c r="D130" s="179"/>
    </row>
    <row r="131" customFormat="false" ht="8.25" hidden="false" customHeight="false" outlineLevel="0" collapsed="false">
      <c r="B131" s="179"/>
      <c r="C131" s="179"/>
      <c r="D131" s="179"/>
    </row>
    <row r="132" customFormat="false" ht="8.25" hidden="false" customHeight="false" outlineLevel="0" collapsed="false">
      <c r="B132" s="179"/>
      <c r="C132" s="179"/>
      <c r="D132" s="179"/>
    </row>
    <row r="133" customFormat="false" ht="8.25" hidden="false" customHeight="false" outlineLevel="0" collapsed="false">
      <c r="B133" s="179"/>
      <c r="C133" s="179"/>
      <c r="D133" s="179"/>
    </row>
    <row r="134" customFormat="false" ht="8.25" hidden="false" customHeight="false" outlineLevel="0" collapsed="false">
      <c r="B134" s="179"/>
      <c r="C134" s="179"/>
      <c r="D134" s="179"/>
    </row>
    <row r="135" customFormat="false" ht="8.25" hidden="false" customHeight="false" outlineLevel="0" collapsed="false">
      <c r="B135" s="179"/>
      <c r="C135" s="179"/>
      <c r="D135" s="179"/>
    </row>
    <row r="136" customFormat="false" ht="8.25" hidden="false" customHeight="false" outlineLevel="0" collapsed="false">
      <c r="B136" s="179"/>
      <c r="C136" s="179"/>
      <c r="D136" s="179"/>
    </row>
    <row r="137" customFormat="false" ht="8.25" hidden="false" customHeight="false" outlineLevel="0" collapsed="false">
      <c r="B137" s="179"/>
      <c r="C137" s="179"/>
      <c r="D137" s="179"/>
    </row>
    <row r="138" customFormat="false" ht="8.25" hidden="false" customHeight="false" outlineLevel="0" collapsed="false">
      <c r="B138" s="179"/>
      <c r="C138" s="179"/>
      <c r="D138" s="179"/>
    </row>
    <row r="139" customFormat="false" ht="8.25" hidden="false" customHeight="false" outlineLevel="0" collapsed="false">
      <c r="B139" s="179"/>
      <c r="C139" s="179"/>
      <c r="D139" s="179"/>
    </row>
    <row r="140" customFormat="false" ht="8.25" hidden="false" customHeight="false" outlineLevel="0" collapsed="false">
      <c r="B140" s="179"/>
      <c r="C140" s="179"/>
      <c r="D140" s="179"/>
    </row>
    <row r="141" customFormat="false" ht="8.25" hidden="false" customHeight="false" outlineLevel="0" collapsed="false">
      <c r="B141" s="179"/>
      <c r="C141" s="179"/>
      <c r="D141" s="179"/>
    </row>
    <row r="142" customFormat="false" ht="8.25" hidden="false" customHeight="false" outlineLevel="0" collapsed="false">
      <c r="B142" s="179"/>
      <c r="C142" s="179"/>
      <c r="D142" s="179"/>
    </row>
    <row r="143" customFormat="false" ht="8.25" hidden="false" customHeight="false" outlineLevel="0" collapsed="false">
      <c r="B143" s="179"/>
      <c r="C143" s="179"/>
      <c r="D143" s="179"/>
    </row>
    <row r="144" customFormat="false" ht="8.25" hidden="false" customHeight="false" outlineLevel="0" collapsed="false">
      <c r="B144" s="179"/>
      <c r="C144" s="179"/>
      <c r="D144" s="179"/>
    </row>
    <row r="145" customFormat="false" ht="8.25" hidden="false" customHeight="false" outlineLevel="0" collapsed="false">
      <c r="B145" s="179"/>
      <c r="C145" s="179"/>
      <c r="D145" s="179"/>
    </row>
    <row r="146" customFormat="false" ht="8.25" hidden="false" customHeight="false" outlineLevel="0" collapsed="false">
      <c r="B146" s="179"/>
      <c r="C146" s="179"/>
      <c r="D146" s="179"/>
    </row>
    <row r="147" customFormat="false" ht="8.25" hidden="false" customHeight="false" outlineLevel="0" collapsed="false">
      <c r="B147" s="179"/>
      <c r="C147" s="179"/>
      <c r="D147" s="179"/>
    </row>
    <row r="148" customFormat="false" ht="8.25" hidden="false" customHeight="false" outlineLevel="0" collapsed="false">
      <c r="B148" s="179"/>
      <c r="C148" s="179"/>
      <c r="D148" s="179"/>
    </row>
    <row r="149" customFormat="false" ht="8.25" hidden="false" customHeight="false" outlineLevel="0" collapsed="false">
      <c r="B149" s="179"/>
      <c r="C149" s="179"/>
      <c r="D149" s="179"/>
    </row>
    <row r="150" customFormat="false" ht="8.25" hidden="false" customHeight="false" outlineLevel="0" collapsed="false">
      <c r="B150" s="179"/>
      <c r="C150" s="179"/>
      <c r="D150" s="179"/>
    </row>
    <row r="151" customFormat="false" ht="8.25" hidden="false" customHeight="false" outlineLevel="0" collapsed="false">
      <c r="B151" s="179"/>
      <c r="C151" s="179"/>
      <c r="D151" s="179"/>
    </row>
    <row r="152" customFormat="false" ht="8.25" hidden="false" customHeight="false" outlineLevel="0" collapsed="false">
      <c r="B152" s="179"/>
      <c r="C152" s="179"/>
      <c r="D152" s="179"/>
    </row>
    <row r="153" customFormat="false" ht="8.25" hidden="false" customHeight="false" outlineLevel="0" collapsed="false">
      <c r="B153" s="179"/>
      <c r="C153" s="179"/>
      <c r="D153" s="179"/>
    </row>
    <row r="154" customFormat="false" ht="8.25" hidden="false" customHeight="false" outlineLevel="0" collapsed="false">
      <c r="B154" s="179"/>
      <c r="C154" s="179"/>
      <c r="D154" s="179"/>
    </row>
    <row r="155" customFormat="false" ht="8.25" hidden="false" customHeight="false" outlineLevel="0" collapsed="false">
      <c r="B155" s="179"/>
      <c r="C155" s="179"/>
      <c r="D155" s="179"/>
    </row>
    <row r="156" customFormat="false" ht="8.25" hidden="false" customHeight="false" outlineLevel="0" collapsed="false">
      <c r="B156" s="179"/>
      <c r="C156" s="179"/>
      <c r="D156" s="179"/>
    </row>
    <row r="157" customFormat="false" ht="8.25" hidden="false" customHeight="false" outlineLevel="0" collapsed="false">
      <c r="B157" s="179"/>
      <c r="C157" s="179"/>
      <c r="D157" s="179"/>
    </row>
    <row r="158" customFormat="false" ht="8.25" hidden="false" customHeight="false" outlineLevel="0" collapsed="false">
      <c r="B158" s="179"/>
      <c r="C158" s="179"/>
      <c r="D158" s="179"/>
    </row>
    <row r="159" customFormat="false" ht="8.25" hidden="false" customHeight="false" outlineLevel="0" collapsed="false">
      <c r="B159" s="179"/>
      <c r="C159" s="179"/>
      <c r="D159" s="179"/>
    </row>
    <row r="160" customFormat="false" ht="8.25" hidden="false" customHeight="false" outlineLevel="0" collapsed="false">
      <c r="B160" s="179"/>
      <c r="C160" s="179"/>
      <c r="D160" s="179"/>
    </row>
    <row r="161" customFormat="false" ht="8.25" hidden="false" customHeight="false" outlineLevel="0" collapsed="false">
      <c r="B161" s="179"/>
      <c r="C161" s="179"/>
      <c r="D161" s="179"/>
    </row>
    <row r="162" customFormat="false" ht="8.25" hidden="false" customHeight="false" outlineLevel="0" collapsed="false">
      <c r="B162" s="179"/>
      <c r="C162" s="179"/>
      <c r="D162" s="179"/>
    </row>
    <row r="163" customFormat="false" ht="8.25" hidden="false" customHeight="false" outlineLevel="0" collapsed="false">
      <c r="B163" s="179"/>
      <c r="C163" s="179"/>
      <c r="D163" s="179"/>
    </row>
    <row r="164" customFormat="false" ht="8.25" hidden="false" customHeight="false" outlineLevel="0" collapsed="false">
      <c r="B164" s="179"/>
      <c r="C164" s="179"/>
      <c r="D164" s="179"/>
    </row>
    <row r="165" customFormat="false" ht="8.25" hidden="false" customHeight="false" outlineLevel="0" collapsed="false">
      <c r="B165" s="179"/>
      <c r="C165" s="179"/>
      <c r="D165" s="179"/>
    </row>
    <row r="166" customFormat="false" ht="8.25" hidden="false" customHeight="false" outlineLevel="0" collapsed="false">
      <c r="B166" s="179"/>
      <c r="C166" s="179"/>
      <c r="D166" s="179"/>
    </row>
    <row r="167" customFormat="false" ht="8.25" hidden="false" customHeight="false" outlineLevel="0" collapsed="false">
      <c r="B167" s="179"/>
      <c r="C167" s="179"/>
      <c r="D167" s="179"/>
    </row>
    <row r="168" customFormat="false" ht="8.25" hidden="false" customHeight="false" outlineLevel="0" collapsed="false">
      <c r="B168" s="179"/>
      <c r="C168" s="179"/>
      <c r="D168" s="179"/>
    </row>
    <row r="169" customFormat="false" ht="8.25" hidden="false" customHeight="false" outlineLevel="0" collapsed="false">
      <c r="B169" s="179"/>
      <c r="C169" s="179"/>
      <c r="D169" s="179"/>
    </row>
    <row r="170" customFormat="false" ht="8.25" hidden="false" customHeight="false" outlineLevel="0" collapsed="false">
      <c r="B170" s="179"/>
      <c r="C170" s="179"/>
      <c r="D170" s="179"/>
    </row>
    <row r="171" customFormat="false" ht="8.25" hidden="false" customHeight="false" outlineLevel="0" collapsed="false">
      <c r="B171" s="179"/>
      <c r="C171" s="179"/>
      <c r="D171" s="179"/>
    </row>
    <row r="172" customFormat="false" ht="8.25" hidden="false" customHeight="false" outlineLevel="0" collapsed="false">
      <c r="B172" s="179"/>
      <c r="C172" s="179"/>
      <c r="D172" s="179"/>
    </row>
    <row r="173" customFormat="false" ht="8.25" hidden="false" customHeight="false" outlineLevel="0" collapsed="false">
      <c r="B173" s="179"/>
      <c r="C173" s="179"/>
      <c r="D173" s="179"/>
    </row>
    <row r="174" customFormat="false" ht="8.25" hidden="false" customHeight="false" outlineLevel="0" collapsed="false">
      <c r="B174" s="179"/>
      <c r="C174" s="179"/>
      <c r="D174" s="179"/>
    </row>
    <row r="175" customFormat="false" ht="8.25" hidden="false" customHeight="false" outlineLevel="0" collapsed="false">
      <c r="B175" s="179"/>
      <c r="C175" s="179"/>
      <c r="D175" s="179"/>
    </row>
    <row r="176" customFormat="false" ht="8.25" hidden="false" customHeight="false" outlineLevel="0" collapsed="false">
      <c r="B176" s="179"/>
      <c r="C176" s="179"/>
      <c r="D176" s="179"/>
    </row>
    <row r="177" customFormat="false" ht="8.25" hidden="false" customHeight="false" outlineLevel="0" collapsed="false">
      <c r="B177" s="179"/>
      <c r="C177" s="179"/>
      <c r="D177" s="179"/>
    </row>
    <row r="178" customFormat="false" ht="8.25" hidden="false" customHeight="false" outlineLevel="0" collapsed="false">
      <c r="B178" s="179"/>
      <c r="C178" s="179"/>
      <c r="D178" s="179"/>
    </row>
    <row r="179" customFormat="false" ht="8.25" hidden="false" customHeight="false" outlineLevel="0" collapsed="false">
      <c r="B179" s="179"/>
      <c r="C179" s="179"/>
      <c r="D179" s="179"/>
    </row>
    <row r="180" customFormat="false" ht="8.25" hidden="false" customHeight="false" outlineLevel="0" collapsed="false">
      <c r="B180" s="179"/>
      <c r="C180" s="179"/>
      <c r="D180" s="179"/>
    </row>
    <row r="181" customFormat="false" ht="8.25" hidden="false" customHeight="false" outlineLevel="0" collapsed="false">
      <c r="B181" s="179"/>
      <c r="C181" s="179"/>
      <c r="D181" s="179"/>
    </row>
    <row r="182" customFormat="false" ht="8.25" hidden="false" customHeight="false" outlineLevel="0" collapsed="false">
      <c r="B182" s="179"/>
      <c r="C182" s="179"/>
      <c r="D182" s="179"/>
    </row>
    <row r="183" customFormat="false" ht="8.25" hidden="false" customHeight="false" outlineLevel="0" collapsed="false">
      <c r="B183" s="179"/>
      <c r="C183" s="179"/>
      <c r="D183" s="179"/>
    </row>
    <row r="184" customFormat="false" ht="8.25" hidden="false" customHeight="false" outlineLevel="0" collapsed="false">
      <c r="B184" s="179"/>
      <c r="C184" s="179"/>
      <c r="D184" s="179"/>
    </row>
    <row r="185" customFormat="false" ht="8.25" hidden="false" customHeight="false" outlineLevel="0" collapsed="false">
      <c r="B185" s="179"/>
      <c r="C185" s="179"/>
      <c r="D185" s="179"/>
    </row>
    <row r="186" customFormat="false" ht="8.25" hidden="false" customHeight="false" outlineLevel="0" collapsed="false">
      <c r="B186" s="179"/>
      <c r="C186" s="179"/>
      <c r="D186" s="179"/>
    </row>
    <row r="187" customFormat="false" ht="8.25" hidden="false" customHeight="false" outlineLevel="0" collapsed="false">
      <c r="B187" s="179"/>
      <c r="C187" s="179"/>
      <c r="D187" s="179"/>
    </row>
    <row r="188" customFormat="false" ht="8.25" hidden="false" customHeight="false" outlineLevel="0" collapsed="false">
      <c r="B188" s="179"/>
      <c r="C188" s="179"/>
      <c r="D188" s="179"/>
    </row>
    <row r="189" customFormat="false" ht="8.25" hidden="false" customHeight="false" outlineLevel="0" collapsed="false">
      <c r="B189" s="179"/>
      <c r="C189" s="179"/>
      <c r="D189" s="179"/>
    </row>
    <row r="190" customFormat="false" ht="8.25" hidden="false" customHeight="false" outlineLevel="0" collapsed="false">
      <c r="B190" s="179"/>
      <c r="C190" s="179"/>
      <c r="D190" s="179"/>
    </row>
    <row r="191" customFormat="false" ht="8.25" hidden="false" customHeight="false" outlineLevel="0" collapsed="false">
      <c r="B191" s="179"/>
      <c r="C191" s="179"/>
      <c r="D191" s="179"/>
    </row>
    <row r="192" customFormat="false" ht="8.25" hidden="false" customHeight="false" outlineLevel="0" collapsed="false">
      <c r="B192" s="179"/>
      <c r="C192" s="179"/>
      <c r="D192" s="179"/>
    </row>
    <row r="193" customFormat="false" ht="8.25" hidden="false" customHeight="false" outlineLevel="0" collapsed="false">
      <c r="B193" s="179"/>
      <c r="C193" s="179"/>
      <c r="D193" s="179"/>
    </row>
    <row r="194" customFormat="false" ht="8.25" hidden="false" customHeight="false" outlineLevel="0" collapsed="false">
      <c r="B194" s="179"/>
      <c r="C194" s="179"/>
      <c r="D194" s="179"/>
    </row>
    <row r="195" customFormat="false" ht="8.25" hidden="false" customHeight="false" outlineLevel="0" collapsed="false">
      <c r="B195" s="179"/>
      <c r="C195" s="179"/>
      <c r="D195" s="179"/>
    </row>
    <row r="196" customFormat="false" ht="8.25" hidden="false" customHeight="false" outlineLevel="0" collapsed="false">
      <c r="B196" s="179"/>
      <c r="C196" s="179"/>
      <c r="D196" s="179"/>
    </row>
    <row r="197" customFormat="false" ht="8.25" hidden="false" customHeight="false" outlineLevel="0" collapsed="false">
      <c r="B197" s="179"/>
      <c r="C197" s="179"/>
      <c r="D197" s="179"/>
    </row>
    <row r="198" customFormat="false" ht="8.25" hidden="false" customHeight="false" outlineLevel="0" collapsed="false">
      <c r="B198" s="179"/>
      <c r="C198" s="179"/>
      <c r="D198" s="179"/>
    </row>
    <row r="199" customFormat="false" ht="8.25" hidden="false" customHeight="false" outlineLevel="0" collapsed="false">
      <c r="B199" s="179"/>
      <c r="C199" s="179"/>
      <c r="D199" s="179"/>
    </row>
    <row r="200" customFormat="false" ht="8.25" hidden="false" customHeight="false" outlineLevel="0" collapsed="false">
      <c r="B200" s="179"/>
      <c r="C200" s="179"/>
      <c r="D200" s="179"/>
    </row>
    <row r="201" customFormat="false" ht="8.25" hidden="false" customHeight="false" outlineLevel="0" collapsed="false">
      <c r="B201" s="179"/>
      <c r="C201" s="179"/>
      <c r="D201" s="179"/>
    </row>
    <row r="202" customFormat="false" ht="8.25" hidden="false" customHeight="false" outlineLevel="0" collapsed="false">
      <c r="B202" s="179"/>
      <c r="C202" s="179"/>
      <c r="D202" s="179"/>
    </row>
    <row r="203" customFormat="false" ht="8.25" hidden="false" customHeight="false" outlineLevel="0" collapsed="false">
      <c r="B203" s="179"/>
      <c r="C203" s="179"/>
      <c r="D203" s="179"/>
    </row>
    <row r="204" customFormat="false" ht="8.25" hidden="false" customHeight="false" outlineLevel="0" collapsed="false">
      <c r="B204" s="179"/>
      <c r="C204" s="179"/>
      <c r="D204" s="179"/>
    </row>
    <row r="205" customFormat="false" ht="8.25" hidden="false" customHeight="false" outlineLevel="0" collapsed="false">
      <c r="B205" s="179"/>
      <c r="C205" s="179"/>
      <c r="D205" s="179"/>
    </row>
    <row r="206" customFormat="false" ht="8.25" hidden="false" customHeight="false" outlineLevel="0" collapsed="false">
      <c r="B206" s="179"/>
      <c r="C206" s="179"/>
      <c r="D206" s="179"/>
    </row>
    <row r="207" customFormat="false" ht="8.25" hidden="false" customHeight="false" outlineLevel="0" collapsed="false">
      <c r="B207" s="179"/>
      <c r="C207" s="179"/>
      <c r="D207" s="179"/>
    </row>
    <row r="208" customFormat="false" ht="8.25" hidden="false" customHeight="false" outlineLevel="0" collapsed="false">
      <c r="B208" s="179"/>
      <c r="C208" s="179"/>
      <c r="D208" s="179"/>
    </row>
    <row r="209" customFormat="false" ht="8.25" hidden="false" customHeight="false" outlineLevel="0" collapsed="false">
      <c r="B209" s="179"/>
      <c r="C209" s="179"/>
      <c r="D209" s="179"/>
    </row>
    <row r="210" customFormat="false" ht="8.25" hidden="false" customHeight="false" outlineLevel="0" collapsed="false">
      <c r="B210" s="179"/>
      <c r="C210" s="179"/>
      <c r="D210" s="179"/>
    </row>
    <row r="211" customFormat="false" ht="8.25" hidden="false" customHeight="false" outlineLevel="0" collapsed="false">
      <c r="B211" s="179"/>
      <c r="C211" s="179"/>
      <c r="D211" s="179"/>
    </row>
    <row r="212" customFormat="false" ht="8.25" hidden="false" customHeight="false" outlineLevel="0" collapsed="false">
      <c r="B212" s="179"/>
      <c r="C212" s="179"/>
      <c r="D212" s="179"/>
    </row>
    <row r="213" customFormat="false" ht="8.25" hidden="false" customHeight="false" outlineLevel="0" collapsed="false">
      <c r="B213" s="179"/>
      <c r="C213" s="179"/>
      <c r="D213" s="179"/>
    </row>
    <row r="214" customFormat="false" ht="8.25" hidden="false" customHeight="false" outlineLevel="0" collapsed="false">
      <c r="B214" s="179"/>
      <c r="C214" s="179"/>
      <c r="D214" s="179"/>
    </row>
    <row r="215" customFormat="false" ht="8.25" hidden="false" customHeight="false" outlineLevel="0" collapsed="false">
      <c r="B215" s="179"/>
      <c r="C215" s="179"/>
      <c r="D215" s="179"/>
    </row>
    <row r="216" customFormat="false" ht="8.25" hidden="false" customHeight="false" outlineLevel="0" collapsed="false">
      <c r="B216" s="179"/>
      <c r="C216" s="179"/>
      <c r="D216" s="179"/>
    </row>
    <row r="217" customFormat="false" ht="8.25" hidden="false" customHeight="false" outlineLevel="0" collapsed="false">
      <c r="B217" s="179"/>
      <c r="C217" s="179"/>
      <c r="D217" s="179"/>
    </row>
    <row r="218" customFormat="false" ht="8.25" hidden="false" customHeight="false" outlineLevel="0" collapsed="false">
      <c r="B218" s="179"/>
      <c r="C218" s="179"/>
      <c r="D218" s="179"/>
    </row>
    <row r="219" customFormat="false" ht="8.25" hidden="false" customHeight="false" outlineLevel="0" collapsed="false">
      <c r="B219" s="179"/>
      <c r="C219" s="179"/>
      <c r="D219" s="179"/>
    </row>
    <row r="220" customFormat="false" ht="8.25" hidden="false" customHeight="false" outlineLevel="0" collapsed="false">
      <c r="B220" s="179"/>
      <c r="C220" s="179"/>
      <c r="D220" s="179"/>
    </row>
    <row r="221" customFormat="false" ht="8.25" hidden="false" customHeight="false" outlineLevel="0" collapsed="false">
      <c r="B221" s="179"/>
      <c r="C221" s="179"/>
      <c r="D221" s="179"/>
    </row>
    <row r="222" customFormat="false" ht="8.25" hidden="false" customHeight="false" outlineLevel="0" collapsed="false">
      <c r="B222" s="179"/>
      <c r="C222" s="179"/>
      <c r="D222" s="179"/>
    </row>
    <row r="223" customFormat="false" ht="8.25" hidden="false" customHeight="false" outlineLevel="0" collapsed="false">
      <c r="B223" s="179"/>
      <c r="C223" s="179"/>
      <c r="D223" s="179"/>
    </row>
    <row r="224" customFormat="false" ht="8.25" hidden="false" customHeight="false" outlineLevel="0" collapsed="false">
      <c r="B224" s="179"/>
      <c r="C224" s="179"/>
      <c r="D224" s="179"/>
    </row>
    <row r="225" customFormat="false" ht="8.25" hidden="false" customHeight="false" outlineLevel="0" collapsed="false">
      <c r="B225" s="179"/>
      <c r="C225" s="179"/>
      <c r="D225" s="179"/>
    </row>
    <row r="226" customFormat="false" ht="8.25" hidden="false" customHeight="false" outlineLevel="0" collapsed="false">
      <c r="B226" s="179"/>
      <c r="C226" s="179"/>
      <c r="D226" s="179"/>
    </row>
    <row r="227" customFormat="false" ht="8.25" hidden="false" customHeight="false" outlineLevel="0" collapsed="false">
      <c r="B227" s="179"/>
      <c r="C227" s="179"/>
      <c r="D227" s="179"/>
    </row>
    <row r="228" customFormat="false" ht="8.25" hidden="false" customHeight="false" outlineLevel="0" collapsed="false">
      <c r="B228" s="179"/>
      <c r="C228" s="179"/>
      <c r="D228" s="179"/>
    </row>
    <row r="229" customFormat="false" ht="8.25" hidden="false" customHeight="false" outlineLevel="0" collapsed="false">
      <c r="B229" s="179"/>
      <c r="C229" s="179"/>
      <c r="D229" s="179"/>
    </row>
    <row r="230" customFormat="false" ht="8.25" hidden="false" customHeight="false" outlineLevel="0" collapsed="false">
      <c r="B230" s="179"/>
      <c r="C230" s="179"/>
      <c r="D230" s="179"/>
    </row>
    <row r="231" customFormat="false" ht="8.25" hidden="false" customHeight="false" outlineLevel="0" collapsed="false">
      <c r="B231" s="179"/>
      <c r="C231" s="179"/>
      <c r="D231" s="179"/>
    </row>
    <row r="232" customFormat="false" ht="8.25" hidden="false" customHeight="false" outlineLevel="0" collapsed="false">
      <c r="B232" s="179"/>
      <c r="C232" s="179"/>
      <c r="D232" s="179"/>
    </row>
    <row r="233" customFormat="false" ht="8.25" hidden="false" customHeight="false" outlineLevel="0" collapsed="false">
      <c r="B233" s="179"/>
      <c r="C233" s="179"/>
      <c r="D233" s="179"/>
    </row>
    <row r="234" customFormat="false" ht="8.25" hidden="false" customHeight="false" outlineLevel="0" collapsed="false">
      <c r="B234" s="179"/>
      <c r="C234" s="179"/>
      <c r="D234" s="179"/>
    </row>
    <row r="235" customFormat="false" ht="8.25" hidden="false" customHeight="false" outlineLevel="0" collapsed="false">
      <c r="B235" s="179"/>
      <c r="C235" s="179"/>
      <c r="D235" s="179"/>
    </row>
    <row r="236" customFormat="false" ht="8.25" hidden="false" customHeight="false" outlineLevel="0" collapsed="false">
      <c r="B236" s="179"/>
      <c r="C236" s="179"/>
      <c r="D236" s="179"/>
    </row>
    <row r="237" customFormat="false" ht="8.25" hidden="false" customHeight="false" outlineLevel="0" collapsed="false">
      <c r="B237" s="179"/>
      <c r="C237" s="179"/>
      <c r="D237" s="179"/>
    </row>
    <row r="238" customFormat="false" ht="8.25" hidden="false" customHeight="false" outlineLevel="0" collapsed="false">
      <c r="B238" s="179"/>
      <c r="C238" s="179"/>
      <c r="D238" s="179"/>
    </row>
    <row r="239" customFormat="false" ht="8.25" hidden="false" customHeight="false" outlineLevel="0" collapsed="false">
      <c r="B239" s="179"/>
      <c r="C239" s="179"/>
      <c r="D239" s="179"/>
    </row>
    <row r="240" customFormat="false" ht="8.25" hidden="false" customHeight="false" outlineLevel="0" collapsed="false">
      <c r="B240" s="179"/>
      <c r="C240" s="179"/>
      <c r="D240" s="179"/>
    </row>
    <row r="241" customFormat="false" ht="8.25" hidden="false" customHeight="false" outlineLevel="0" collapsed="false">
      <c r="B241" s="179"/>
      <c r="C241" s="179"/>
      <c r="D241" s="179"/>
    </row>
    <row r="242" customFormat="false" ht="8.25" hidden="false" customHeight="false" outlineLevel="0" collapsed="false">
      <c r="B242" s="179"/>
      <c r="C242" s="179"/>
      <c r="D242" s="179"/>
    </row>
    <row r="243" customFormat="false" ht="8.25" hidden="false" customHeight="false" outlineLevel="0" collapsed="false">
      <c r="B243" s="179"/>
      <c r="C243" s="179"/>
      <c r="D243" s="179"/>
    </row>
    <row r="244" customFormat="false" ht="8.25" hidden="false" customHeight="false" outlineLevel="0" collapsed="false">
      <c r="B244" s="179"/>
      <c r="C244" s="179"/>
      <c r="D244" s="179"/>
    </row>
    <row r="245" customFormat="false" ht="8.25" hidden="false" customHeight="false" outlineLevel="0" collapsed="false">
      <c r="B245" s="179"/>
      <c r="C245" s="179"/>
      <c r="D245" s="179"/>
    </row>
    <row r="246" customFormat="false" ht="8.25" hidden="false" customHeight="false" outlineLevel="0" collapsed="false">
      <c r="B246" s="179"/>
      <c r="C246" s="179"/>
      <c r="D246" s="179"/>
    </row>
    <row r="247" customFormat="false" ht="8.25" hidden="false" customHeight="false" outlineLevel="0" collapsed="false">
      <c r="B247" s="179"/>
      <c r="C247" s="179"/>
      <c r="D247" s="179"/>
    </row>
    <row r="248" customFormat="false" ht="8.25" hidden="false" customHeight="false" outlineLevel="0" collapsed="false">
      <c r="B248" s="179"/>
      <c r="C248" s="179"/>
      <c r="D248" s="179"/>
    </row>
    <row r="249" customFormat="false" ht="8.25" hidden="false" customHeight="false" outlineLevel="0" collapsed="false">
      <c r="B249" s="179"/>
      <c r="C249" s="179"/>
      <c r="D249" s="179"/>
    </row>
    <row r="250" customFormat="false" ht="8.25" hidden="false" customHeight="false" outlineLevel="0" collapsed="false">
      <c r="B250" s="179"/>
      <c r="C250" s="179"/>
      <c r="D250" s="179"/>
    </row>
    <row r="251" customFormat="false" ht="8.25" hidden="false" customHeight="false" outlineLevel="0" collapsed="false">
      <c r="B251" s="179"/>
      <c r="C251" s="179"/>
      <c r="D251" s="179"/>
    </row>
    <row r="252" customFormat="false" ht="8.25" hidden="false" customHeight="false" outlineLevel="0" collapsed="false">
      <c r="B252" s="179"/>
      <c r="C252" s="179"/>
      <c r="D252" s="179"/>
    </row>
    <row r="253" customFormat="false" ht="8.25" hidden="false" customHeight="false" outlineLevel="0" collapsed="false">
      <c r="B253" s="179"/>
      <c r="C253" s="179"/>
      <c r="D253" s="179"/>
    </row>
    <row r="254" customFormat="false" ht="8.25" hidden="false" customHeight="false" outlineLevel="0" collapsed="false">
      <c r="B254" s="179"/>
      <c r="C254" s="179"/>
      <c r="D254" s="179"/>
    </row>
    <row r="255" customFormat="false" ht="8.25" hidden="false" customHeight="false" outlineLevel="0" collapsed="false">
      <c r="B255" s="179"/>
      <c r="C255" s="179"/>
      <c r="D255" s="179"/>
    </row>
    <row r="256" customFormat="false" ht="8.25" hidden="false" customHeight="false" outlineLevel="0" collapsed="false">
      <c r="B256" s="179"/>
      <c r="C256" s="179"/>
      <c r="D256" s="179"/>
    </row>
    <row r="257" customFormat="false" ht="8.25" hidden="false" customHeight="false" outlineLevel="0" collapsed="false">
      <c r="B257" s="179"/>
      <c r="C257" s="179"/>
      <c r="D257" s="179"/>
    </row>
    <row r="258" customFormat="false" ht="8.25" hidden="false" customHeight="false" outlineLevel="0" collapsed="false">
      <c r="B258" s="179"/>
      <c r="C258" s="179"/>
      <c r="D258" s="179"/>
    </row>
    <row r="259" customFormat="false" ht="8.25" hidden="false" customHeight="false" outlineLevel="0" collapsed="false">
      <c r="B259" s="179"/>
      <c r="C259" s="179"/>
      <c r="D259" s="179"/>
    </row>
    <row r="260" customFormat="false" ht="8.25" hidden="false" customHeight="false" outlineLevel="0" collapsed="false">
      <c r="B260" s="179"/>
      <c r="C260" s="179"/>
      <c r="D260" s="179"/>
    </row>
    <row r="261" customFormat="false" ht="8.25" hidden="false" customHeight="false" outlineLevel="0" collapsed="false">
      <c r="B261" s="179"/>
      <c r="C261" s="179"/>
      <c r="D261" s="179"/>
    </row>
    <row r="262" customFormat="false" ht="8.25" hidden="false" customHeight="false" outlineLevel="0" collapsed="false">
      <c r="B262" s="179"/>
      <c r="C262" s="179"/>
      <c r="D262" s="179"/>
    </row>
    <row r="263" customFormat="false" ht="8.25" hidden="false" customHeight="false" outlineLevel="0" collapsed="false">
      <c r="B263" s="179"/>
      <c r="C263" s="179"/>
      <c r="D263" s="179"/>
    </row>
    <row r="264" customFormat="false" ht="8.25" hidden="false" customHeight="false" outlineLevel="0" collapsed="false">
      <c r="B264" s="179"/>
      <c r="C264" s="179"/>
      <c r="D264" s="179"/>
    </row>
    <row r="265" customFormat="false" ht="8.25" hidden="false" customHeight="false" outlineLevel="0" collapsed="false">
      <c r="B265" s="179"/>
      <c r="C265" s="179"/>
      <c r="D265" s="179"/>
    </row>
    <row r="266" customFormat="false" ht="8.25" hidden="false" customHeight="false" outlineLevel="0" collapsed="false">
      <c r="B266" s="179"/>
      <c r="C266" s="179"/>
      <c r="D266" s="179"/>
    </row>
    <row r="267" customFormat="false" ht="8.25" hidden="false" customHeight="false" outlineLevel="0" collapsed="false">
      <c r="B267" s="179"/>
      <c r="C267" s="179"/>
      <c r="D267" s="179"/>
    </row>
    <row r="268" customFormat="false" ht="8.25" hidden="false" customHeight="false" outlineLevel="0" collapsed="false">
      <c r="B268" s="179"/>
      <c r="C268" s="179"/>
      <c r="D268" s="179"/>
    </row>
    <row r="269" customFormat="false" ht="8.25" hidden="false" customHeight="false" outlineLevel="0" collapsed="false">
      <c r="B269" s="179"/>
      <c r="C269" s="179"/>
      <c r="D269" s="179"/>
    </row>
    <row r="270" customFormat="false" ht="8.25" hidden="false" customHeight="false" outlineLevel="0" collapsed="false">
      <c r="B270" s="179"/>
      <c r="C270" s="179"/>
      <c r="D270" s="179"/>
    </row>
    <row r="271" customFormat="false" ht="8.25" hidden="false" customHeight="false" outlineLevel="0" collapsed="false">
      <c r="B271" s="179"/>
      <c r="C271" s="179"/>
      <c r="D271" s="179"/>
    </row>
    <row r="272" customFormat="false" ht="8.25" hidden="false" customHeight="false" outlineLevel="0" collapsed="false">
      <c r="B272" s="179"/>
      <c r="C272" s="179"/>
      <c r="D272" s="179"/>
    </row>
    <row r="273" customFormat="false" ht="8.25" hidden="false" customHeight="false" outlineLevel="0" collapsed="false">
      <c r="B273" s="179"/>
      <c r="C273" s="179"/>
      <c r="D273" s="179"/>
    </row>
    <row r="274" customFormat="false" ht="8.25" hidden="false" customHeight="false" outlineLevel="0" collapsed="false">
      <c r="B274" s="179"/>
      <c r="C274" s="179"/>
      <c r="D274" s="179"/>
    </row>
    <row r="275" customFormat="false" ht="8.25" hidden="false" customHeight="false" outlineLevel="0" collapsed="false">
      <c r="B275" s="179"/>
      <c r="C275" s="179"/>
      <c r="D275" s="179"/>
    </row>
    <row r="276" customFormat="false" ht="8.25" hidden="false" customHeight="false" outlineLevel="0" collapsed="false">
      <c r="B276" s="179"/>
      <c r="C276" s="179"/>
      <c r="D276" s="179"/>
    </row>
    <row r="277" customFormat="false" ht="8.25" hidden="false" customHeight="false" outlineLevel="0" collapsed="false">
      <c r="B277" s="179"/>
      <c r="C277" s="179"/>
      <c r="D277" s="179"/>
    </row>
    <row r="278" customFormat="false" ht="8.25" hidden="false" customHeight="false" outlineLevel="0" collapsed="false">
      <c r="B278" s="179"/>
      <c r="C278" s="179"/>
      <c r="D278" s="179"/>
    </row>
    <row r="279" customFormat="false" ht="8.25" hidden="false" customHeight="false" outlineLevel="0" collapsed="false">
      <c r="B279" s="179"/>
      <c r="C279" s="179"/>
      <c r="D279" s="179"/>
    </row>
    <row r="280" customFormat="false" ht="8.25" hidden="false" customHeight="false" outlineLevel="0" collapsed="false">
      <c r="B280" s="179"/>
      <c r="C280" s="179"/>
      <c r="D280" s="179"/>
    </row>
    <row r="281" customFormat="false" ht="8.25" hidden="false" customHeight="false" outlineLevel="0" collapsed="false">
      <c r="B281" s="179"/>
      <c r="C281" s="179"/>
      <c r="D281" s="179"/>
    </row>
    <row r="282" customFormat="false" ht="8.25" hidden="false" customHeight="false" outlineLevel="0" collapsed="false">
      <c r="B282" s="179"/>
      <c r="C282" s="179"/>
      <c r="D282" s="179"/>
    </row>
    <row r="283" customFormat="false" ht="8.25" hidden="false" customHeight="false" outlineLevel="0" collapsed="false">
      <c r="B283" s="179"/>
      <c r="C283" s="179"/>
      <c r="D283" s="179"/>
    </row>
    <row r="284" customFormat="false" ht="8.25" hidden="false" customHeight="false" outlineLevel="0" collapsed="false">
      <c r="B284" s="179"/>
      <c r="C284" s="179"/>
      <c r="D284" s="179"/>
    </row>
    <row r="285" customFormat="false" ht="8.25" hidden="false" customHeight="false" outlineLevel="0" collapsed="false">
      <c r="B285" s="179"/>
      <c r="C285" s="179"/>
      <c r="D285" s="179"/>
    </row>
    <row r="286" customFormat="false" ht="8.25" hidden="false" customHeight="false" outlineLevel="0" collapsed="false">
      <c r="B286" s="179"/>
      <c r="C286" s="179"/>
      <c r="D286" s="179"/>
    </row>
    <row r="287" customFormat="false" ht="8.25" hidden="false" customHeight="false" outlineLevel="0" collapsed="false">
      <c r="B287" s="179"/>
      <c r="C287" s="179"/>
      <c r="D287" s="179"/>
    </row>
    <row r="288" customFormat="false" ht="8.25" hidden="false" customHeight="false" outlineLevel="0" collapsed="false">
      <c r="B288" s="179"/>
      <c r="C288" s="179"/>
      <c r="D288" s="179"/>
    </row>
    <row r="289" customFormat="false" ht="8.25" hidden="false" customHeight="false" outlineLevel="0" collapsed="false">
      <c r="B289" s="179"/>
      <c r="C289" s="179"/>
      <c r="D289" s="179"/>
    </row>
    <row r="290" customFormat="false" ht="8.25" hidden="false" customHeight="false" outlineLevel="0" collapsed="false">
      <c r="B290" s="179"/>
      <c r="C290" s="179"/>
      <c r="D290" s="179"/>
    </row>
    <row r="291" customFormat="false" ht="8.25" hidden="false" customHeight="false" outlineLevel="0" collapsed="false">
      <c r="B291" s="179"/>
      <c r="C291" s="179"/>
      <c r="D291" s="179"/>
    </row>
    <row r="292" customFormat="false" ht="8.25" hidden="false" customHeight="false" outlineLevel="0" collapsed="false">
      <c r="B292" s="179"/>
      <c r="C292" s="179"/>
      <c r="D292" s="179"/>
    </row>
    <row r="293" customFormat="false" ht="8.25" hidden="false" customHeight="false" outlineLevel="0" collapsed="false">
      <c r="B293" s="179"/>
      <c r="C293" s="179"/>
      <c r="D293" s="179"/>
    </row>
    <row r="294" customFormat="false" ht="8.25" hidden="false" customHeight="false" outlineLevel="0" collapsed="false">
      <c r="B294" s="179"/>
      <c r="C294" s="179"/>
      <c r="D294" s="179"/>
    </row>
    <row r="295" customFormat="false" ht="8.25" hidden="false" customHeight="false" outlineLevel="0" collapsed="false">
      <c r="B295" s="179"/>
      <c r="C295" s="179"/>
      <c r="D295" s="179"/>
    </row>
    <row r="296" customFormat="false" ht="8.25" hidden="false" customHeight="false" outlineLevel="0" collapsed="false">
      <c r="B296" s="179"/>
      <c r="C296" s="179"/>
      <c r="D296" s="179"/>
    </row>
    <row r="297" customFormat="false" ht="8.25" hidden="false" customHeight="false" outlineLevel="0" collapsed="false">
      <c r="B297" s="179"/>
      <c r="C297" s="179"/>
      <c r="D297" s="179"/>
    </row>
    <row r="298" customFormat="false" ht="8.25" hidden="false" customHeight="false" outlineLevel="0" collapsed="false">
      <c r="B298" s="179"/>
      <c r="C298" s="179"/>
      <c r="D298" s="179"/>
    </row>
    <row r="299" customFormat="false" ht="8.25" hidden="false" customHeight="false" outlineLevel="0" collapsed="false">
      <c r="B299" s="179"/>
      <c r="C299" s="179"/>
      <c r="D299" s="179"/>
    </row>
    <row r="300" customFormat="false" ht="8.25" hidden="false" customHeight="false" outlineLevel="0" collapsed="false">
      <c r="B300" s="179"/>
      <c r="C300" s="179"/>
      <c r="D300" s="179"/>
    </row>
    <row r="301" customFormat="false" ht="8.25" hidden="false" customHeight="false" outlineLevel="0" collapsed="false">
      <c r="B301" s="179"/>
      <c r="C301" s="179"/>
      <c r="D301" s="179"/>
    </row>
    <row r="302" customFormat="false" ht="8.25" hidden="false" customHeight="false" outlineLevel="0" collapsed="false">
      <c r="B302" s="179"/>
      <c r="C302" s="179"/>
      <c r="D302" s="179"/>
    </row>
    <row r="303" customFormat="false" ht="8.25" hidden="false" customHeight="false" outlineLevel="0" collapsed="false">
      <c r="B303" s="179"/>
      <c r="C303" s="179"/>
      <c r="D303" s="179"/>
    </row>
    <row r="304" customFormat="false" ht="8.25" hidden="false" customHeight="false" outlineLevel="0" collapsed="false">
      <c r="B304" s="179"/>
      <c r="C304" s="179"/>
      <c r="D304" s="179"/>
    </row>
    <row r="305" customFormat="false" ht="8.25" hidden="false" customHeight="false" outlineLevel="0" collapsed="false">
      <c r="B305" s="179"/>
      <c r="C305" s="179"/>
      <c r="D305" s="179"/>
    </row>
    <row r="306" customFormat="false" ht="8.25" hidden="false" customHeight="false" outlineLevel="0" collapsed="false">
      <c r="B306" s="179"/>
      <c r="C306" s="179"/>
      <c r="D306" s="179"/>
    </row>
    <row r="307" customFormat="false" ht="8.25" hidden="false" customHeight="false" outlineLevel="0" collapsed="false">
      <c r="B307" s="179"/>
      <c r="C307" s="179"/>
      <c r="D307" s="179"/>
    </row>
    <row r="308" customFormat="false" ht="8.25" hidden="false" customHeight="false" outlineLevel="0" collapsed="false">
      <c r="B308" s="179"/>
      <c r="C308" s="179"/>
      <c r="D308" s="179"/>
    </row>
    <row r="309" customFormat="false" ht="8.25" hidden="false" customHeight="false" outlineLevel="0" collapsed="false">
      <c r="B309" s="179"/>
      <c r="C309" s="179"/>
      <c r="D309" s="179"/>
    </row>
    <row r="310" customFormat="false" ht="8.25" hidden="false" customHeight="false" outlineLevel="0" collapsed="false">
      <c r="B310" s="179"/>
      <c r="C310" s="179"/>
      <c r="D310" s="179"/>
    </row>
    <row r="311" customFormat="false" ht="8.25" hidden="false" customHeight="false" outlineLevel="0" collapsed="false">
      <c r="B311" s="179"/>
      <c r="C311" s="179"/>
      <c r="D311" s="179"/>
    </row>
    <row r="312" customFormat="false" ht="8.25" hidden="false" customHeight="false" outlineLevel="0" collapsed="false">
      <c r="B312" s="179"/>
      <c r="C312" s="179"/>
      <c r="D312" s="179"/>
    </row>
    <row r="313" customFormat="false" ht="8.25" hidden="false" customHeight="false" outlineLevel="0" collapsed="false">
      <c r="B313" s="179"/>
      <c r="C313" s="179"/>
      <c r="D313" s="179"/>
    </row>
    <row r="314" customFormat="false" ht="8.25" hidden="false" customHeight="false" outlineLevel="0" collapsed="false">
      <c r="B314" s="179"/>
      <c r="C314" s="179"/>
      <c r="D314" s="179"/>
    </row>
    <row r="315" customFormat="false" ht="8.25" hidden="false" customHeight="false" outlineLevel="0" collapsed="false">
      <c r="B315" s="179"/>
      <c r="C315" s="179"/>
      <c r="D315" s="179"/>
    </row>
    <row r="316" customFormat="false" ht="8.25" hidden="false" customHeight="false" outlineLevel="0" collapsed="false">
      <c r="B316" s="179"/>
      <c r="C316" s="179"/>
      <c r="D316" s="179"/>
    </row>
    <row r="317" customFormat="false" ht="8.25" hidden="false" customHeight="false" outlineLevel="0" collapsed="false">
      <c r="B317" s="179"/>
      <c r="C317" s="179"/>
      <c r="D317" s="179"/>
    </row>
    <row r="318" customFormat="false" ht="8.25" hidden="false" customHeight="false" outlineLevel="0" collapsed="false">
      <c r="B318" s="179"/>
      <c r="C318" s="179"/>
      <c r="D318" s="179"/>
    </row>
    <row r="319" customFormat="false" ht="8.25" hidden="false" customHeight="false" outlineLevel="0" collapsed="false">
      <c r="B319" s="179"/>
      <c r="C319" s="179"/>
      <c r="D319" s="179"/>
    </row>
    <row r="320" customFormat="false" ht="8.25" hidden="false" customHeight="false" outlineLevel="0" collapsed="false">
      <c r="B320" s="179"/>
      <c r="C320" s="179"/>
      <c r="D320" s="179"/>
    </row>
    <row r="321" customFormat="false" ht="8.25" hidden="false" customHeight="false" outlineLevel="0" collapsed="false">
      <c r="B321" s="179"/>
      <c r="C321" s="179"/>
      <c r="D321" s="179"/>
    </row>
    <row r="322" customFormat="false" ht="8.25" hidden="false" customHeight="false" outlineLevel="0" collapsed="false">
      <c r="B322" s="179"/>
      <c r="C322" s="179"/>
      <c r="D322" s="179"/>
    </row>
    <row r="323" customFormat="false" ht="8.25" hidden="false" customHeight="false" outlineLevel="0" collapsed="false">
      <c r="B323" s="179"/>
      <c r="C323" s="179"/>
      <c r="D323" s="179"/>
    </row>
    <row r="324" customFormat="false" ht="8.25" hidden="false" customHeight="false" outlineLevel="0" collapsed="false">
      <c r="B324" s="179"/>
      <c r="C324" s="179"/>
      <c r="D324" s="179"/>
    </row>
    <row r="325" customFormat="false" ht="8.25" hidden="false" customHeight="false" outlineLevel="0" collapsed="false">
      <c r="B325" s="179"/>
      <c r="C325" s="179"/>
      <c r="D325" s="179"/>
    </row>
    <row r="326" customFormat="false" ht="8.25" hidden="false" customHeight="false" outlineLevel="0" collapsed="false">
      <c r="B326" s="179"/>
      <c r="C326" s="179"/>
      <c r="D326" s="179"/>
    </row>
    <row r="327" customFormat="false" ht="8.25" hidden="false" customHeight="false" outlineLevel="0" collapsed="false">
      <c r="B327" s="179"/>
      <c r="C327" s="179"/>
      <c r="D327" s="179"/>
    </row>
    <row r="328" customFormat="false" ht="8.25" hidden="false" customHeight="false" outlineLevel="0" collapsed="false">
      <c r="B328" s="179"/>
      <c r="C328" s="179"/>
      <c r="D328" s="179"/>
    </row>
    <row r="329" customFormat="false" ht="8.25" hidden="false" customHeight="false" outlineLevel="0" collapsed="false">
      <c r="B329" s="179"/>
      <c r="C329" s="179"/>
      <c r="D329" s="179"/>
    </row>
    <row r="330" customFormat="false" ht="8.25" hidden="false" customHeight="false" outlineLevel="0" collapsed="false">
      <c r="B330" s="179"/>
      <c r="C330" s="179"/>
      <c r="D330" s="179"/>
    </row>
    <row r="331" customFormat="false" ht="8.25" hidden="false" customHeight="false" outlineLevel="0" collapsed="false">
      <c r="B331" s="179"/>
      <c r="C331" s="179"/>
      <c r="D331" s="179"/>
    </row>
    <row r="332" customFormat="false" ht="8.25" hidden="false" customHeight="false" outlineLevel="0" collapsed="false">
      <c r="B332" s="179"/>
      <c r="C332" s="179"/>
      <c r="D332" s="179"/>
    </row>
    <row r="333" customFormat="false" ht="8.25" hidden="false" customHeight="false" outlineLevel="0" collapsed="false">
      <c r="B333" s="179"/>
      <c r="C333" s="179"/>
      <c r="D333" s="179"/>
    </row>
    <row r="334" customFormat="false" ht="8.25" hidden="false" customHeight="false" outlineLevel="0" collapsed="false">
      <c r="B334" s="179"/>
      <c r="C334" s="179"/>
      <c r="D334" s="179"/>
    </row>
    <row r="335" customFormat="false" ht="8.25" hidden="false" customHeight="false" outlineLevel="0" collapsed="false">
      <c r="B335" s="179"/>
      <c r="C335" s="179"/>
      <c r="D335" s="179"/>
    </row>
    <row r="336" customFormat="false" ht="8.25" hidden="false" customHeight="false" outlineLevel="0" collapsed="false">
      <c r="B336" s="179"/>
      <c r="C336" s="179"/>
      <c r="D336" s="179"/>
    </row>
    <row r="337" customFormat="false" ht="8.25" hidden="false" customHeight="false" outlineLevel="0" collapsed="false">
      <c r="B337" s="179"/>
      <c r="C337" s="179"/>
      <c r="D337" s="179"/>
    </row>
    <row r="338" customFormat="false" ht="8.25" hidden="false" customHeight="false" outlineLevel="0" collapsed="false">
      <c r="B338" s="179"/>
      <c r="C338" s="179"/>
      <c r="D338" s="179"/>
    </row>
    <row r="339" customFormat="false" ht="8.25" hidden="false" customHeight="false" outlineLevel="0" collapsed="false">
      <c r="B339" s="179"/>
      <c r="C339" s="179"/>
      <c r="D339" s="179"/>
    </row>
    <row r="340" customFormat="false" ht="8.25" hidden="false" customHeight="false" outlineLevel="0" collapsed="false">
      <c r="B340" s="179"/>
      <c r="C340" s="179"/>
      <c r="D340" s="179"/>
    </row>
    <row r="341" customFormat="false" ht="8.25" hidden="false" customHeight="false" outlineLevel="0" collapsed="false">
      <c r="B341" s="179"/>
      <c r="C341" s="179"/>
      <c r="D341" s="179"/>
    </row>
    <row r="342" customFormat="false" ht="8.25" hidden="false" customHeight="false" outlineLevel="0" collapsed="false">
      <c r="B342" s="179"/>
      <c r="C342" s="179"/>
      <c r="D342" s="179"/>
    </row>
    <row r="343" customFormat="false" ht="8.25" hidden="false" customHeight="false" outlineLevel="0" collapsed="false">
      <c r="B343" s="179"/>
      <c r="C343" s="179"/>
      <c r="D343" s="179"/>
    </row>
    <row r="344" customFormat="false" ht="8.25" hidden="false" customHeight="false" outlineLevel="0" collapsed="false">
      <c r="B344" s="179"/>
      <c r="C344" s="179"/>
      <c r="D344" s="179"/>
    </row>
    <row r="345" customFormat="false" ht="8.25" hidden="false" customHeight="false" outlineLevel="0" collapsed="false">
      <c r="B345" s="179"/>
      <c r="C345" s="179"/>
      <c r="D345" s="179"/>
    </row>
    <row r="346" customFormat="false" ht="8.25" hidden="false" customHeight="false" outlineLevel="0" collapsed="false">
      <c r="B346" s="179"/>
      <c r="C346" s="179"/>
      <c r="D346" s="179"/>
    </row>
    <row r="347" customFormat="false" ht="8.25" hidden="false" customHeight="false" outlineLevel="0" collapsed="false">
      <c r="B347" s="179"/>
      <c r="C347" s="179"/>
      <c r="D347" s="179"/>
    </row>
    <row r="348" customFormat="false" ht="8.25" hidden="false" customHeight="false" outlineLevel="0" collapsed="false">
      <c r="B348" s="179"/>
      <c r="C348" s="179"/>
      <c r="D348" s="179"/>
    </row>
    <row r="349" customFormat="false" ht="8.25" hidden="false" customHeight="false" outlineLevel="0" collapsed="false">
      <c r="B349" s="179"/>
      <c r="C349" s="179"/>
      <c r="D349" s="179"/>
    </row>
    <row r="350" customFormat="false" ht="8.25" hidden="false" customHeight="false" outlineLevel="0" collapsed="false">
      <c r="B350" s="179"/>
      <c r="C350" s="179"/>
      <c r="D350" s="179"/>
    </row>
    <row r="351" customFormat="false" ht="8.25" hidden="false" customHeight="false" outlineLevel="0" collapsed="false">
      <c r="B351" s="179"/>
      <c r="C351" s="179"/>
      <c r="D351" s="179"/>
    </row>
    <row r="352" customFormat="false" ht="8.25" hidden="false" customHeight="false" outlineLevel="0" collapsed="false">
      <c r="B352" s="179"/>
      <c r="C352" s="179"/>
      <c r="D352" s="179"/>
    </row>
    <row r="353" customFormat="false" ht="8.25" hidden="false" customHeight="false" outlineLevel="0" collapsed="false">
      <c r="B353" s="179"/>
      <c r="C353" s="179"/>
      <c r="D353" s="179"/>
    </row>
    <row r="354" customFormat="false" ht="8.25" hidden="false" customHeight="false" outlineLevel="0" collapsed="false">
      <c r="B354" s="179"/>
      <c r="C354" s="179"/>
      <c r="D354" s="179"/>
    </row>
    <row r="355" customFormat="false" ht="8.25" hidden="false" customHeight="false" outlineLevel="0" collapsed="false">
      <c r="B355" s="179"/>
      <c r="C355" s="179"/>
      <c r="D355" s="179"/>
    </row>
    <row r="356" customFormat="false" ht="8.25" hidden="false" customHeight="false" outlineLevel="0" collapsed="false">
      <c r="B356" s="179"/>
      <c r="C356" s="179"/>
      <c r="D356" s="179"/>
    </row>
    <row r="357" customFormat="false" ht="8.25" hidden="false" customHeight="false" outlineLevel="0" collapsed="false">
      <c r="B357" s="179"/>
      <c r="C357" s="179"/>
      <c r="D357" s="179"/>
    </row>
    <row r="358" customFormat="false" ht="8.25" hidden="false" customHeight="false" outlineLevel="0" collapsed="false">
      <c r="B358" s="179"/>
      <c r="C358" s="179"/>
      <c r="D358" s="179"/>
    </row>
    <row r="359" customFormat="false" ht="8.25" hidden="false" customHeight="false" outlineLevel="0" collapsed="false">
      <c r="B359" s="179"/>
      <c r="C359" s="179"/>
      <c r="D359" s="179"/>
    </row>
    <row r="360" customFormat="false" ht="8.25" hidden="false" customHeight="false" outlineLevel="0" collapsed="false">
      <c r="B360" s="179"/>
      <c r="C360" s="179"/>
      <c r="D360" s="179"/>
    </row>
    <row r="361" customFormat="false" ht="8.25" hidden="false" customHeight="false" outlineLevel="0" collapsed="false">
      <c r="B361" s="179"/>
      <c r="C361" s="179"/>
      <c r="D361" s="179"/>
    </row>
    <row r="362" customFormat="false" ht="8.25" hidden="false" customHeight="false" outlineLevel="0" collapsed="false">
      <c r="B362" s="179"/>
      <c r="C362" s="179"/>
      <c r="D362" s="179"/>
    </row>
    <row r="363" customFormat="false" ht="8.25" hidden="false" customHeight="false" outlineLevel="0" collapsed="false">
      <c r="B363" s="179"/>
      <c r="C363" s="179"/>
      <c r="D363" s="179"/>
    </row>
    <row r="364" customFormat="false" ht="8.25" hidden="false" customHeight="false" outlineLevel="0" collapsed="false">
      <c r="B364" s="179"/>
      <c r="C364" s="179"/>
      <c r="D364" s="179"/>
    </row>
    <row r="365" customFormat="false" ht="8.25" hidden="false" customHeight="false" outlineLevel="0" collapsed="false">
      <c r="B365" s="179"/>
      <c r="C365" s="179"/>
      <c r="D365" s="179"/>
    </row>
    <row r="366" customFormat="false" ht="8.25" hidden="false" customHeight="false" outlineLevel="0" collapsed="false">
      <c r="B366" s="179"/>
      <c r="C366" s="179"/>
      <c r="D366" s="179"/>
    </row>
    <row r="367" customFormat="false" ht="8.25" hidden="false" customHeight="false" outlineLevel="0" collapsed="false">
      <c r="B367" s="179"/>
      <c r="C367" s="179"/>
      <c r="D367" s="179"/>
    </row>
    <row r="368" customFormat="false" ht="8.25" hidden="false" customHeight="false" outlineLevel="0" collapsed="false">
      <c r="B368" s="179"/>
      <c r="C368" s="179"/>
      <c r="D368" s="179"/>
    </row>
    <row r="369" customFormat="false" ht="8.25" hidden="false" customHeight="false" outlineLevel="0" collapsed="false">
      <c r="B369" s="179"/>
      <c r="C369" s="179"/>
      <c r="D369" s="179"/>
    </row>
    <row r="370" customFormat="false" ht="8.25" hidden="false" customHeight="false" outlineLevel="0" collapsed="false">
      <c r="B370" s="179"/>
      <c r="C370" s="179"/>
      <c r="D370" s="179"/>
    </row>
    <row r="371" customFormat="false" ht="8.25" hidden="false" customHeight="false" outlineLevel="0" collapsed="false">
      <c r="B371" s="179"/>
      <c r="C371" s="179"/>
      <c r="D371" s="179"/>
    </row>
    <row r="372" customFormat="false" ht="8.25" hidden="false" customHeight="false" outlineLevel="0" collapsed="false">
      <c r="B372" s="179"/>
      <c r="C372" s="179"/>
      <c r="D372" s="179"/>
    </row>
    <row r="373" customFormat="false" ht="8.25" hidden="false" customHeight="false" outlineLevel="0" collapsed="false">
      <c r="B373" s="179"/>
      <c r="C373" s="179"/>
      <c r="D373" s="179"/>
    </row>
    <row r="374" customFormat="false" ht="8.25" hidden="false" customHeight="false" outlineLevel="0" collapsed="false">
      <c r="B374" s="179"/>
      <c r="C374" s="179"/>
      <c r="D374" s="179"/>
    </row>
    <row r="375" customFormat="false" ht="8.25" hidden="false" customHeight="false" outlineLevel="0" collapsed="false">
      <c r="B375" s="179"/>
      <c r="C375" s="179"/>
      <c r="D375" s="179"/>
    </row>
    <row r="376" customFormat="false" ht="8.25" hidden="false" customHeight="false" outlineLevel="0" collapsed="false">
      <c r="B376" s="179"/>
      <c r="C376" s="179"/>
      <c r="D376" s="179"/>
    </row>
    <row r="377" customFormat="false" ht="8.25" hidden="false" customHeight="false" outlineLevel="0" collapsed="false">
      <c r="B377" s="179"/>
      <c r="C377" s="179"/>
      <c r="D377" s="179"/>
    </row>
    <row r="378" customFormat="false" ht="8.25" hidden="false" customHeight="false" outlineLevel="0" collapsed="false">
      <c r="B378" s="179"/>
      <c r="C378" s="179"/>
      <c r="D378" s="179"/>
    </row>
    <row r="379" customFormat="false" ht="8.25" hidden="false" customHeight="false" outlineLevel="0" collapsed="false">
      <c r="B379" s="179"/>
      <c r="C379" s="179"/>
      <c r="D379" s="179"/>
    </row>
    <row r="380" customFormat="false" ht="8.25" hidden="false" customHeight="false" outlineLevel="0" collapsed="false">
      <c r="B380" s="179"/>
      <c r="C380" s="179"/>
      <c r="D380" s="179"/>
    </row>
    <row r="381" customFormat="false" ht="8.25" hidden="false" customHeight="false" outlineLevel="0" collapsed="false">
      <c r="B381" s="179"/>
      <c r="C381" s="179"/>
      <c r="D381" s="179"/>
    </row>
    <row r="382" customFormat="false" ht="8.25" hidden="false" customHeight="false" outlineLevel="0" collapsed="false">
      <c r="B382" s="179"/>
      <c r="C382" s="179"/>
      <c r="D382" s="179"/>
    </row>
    <row r="383" customFormat="false" ht="8.25" hidden="false" customHeight="false" outlineLevel="0" collapsed="false">
      <c r="B383" s="179"/>
      <c r="C383" s="179"/>
      <c r="D383" s="179"/>
    </row>
    <row r="384" customFormat="false" ht="8.25" hidden="false" customHeight="false" outlineLevel="0" collapsed="false">
      <c r="B384" s="179"/>
      <c r="C384" s="179"/>
      <c r="D384" s="179"/>
    </row>
    <row r="385" customFormat="false" ht="8.25" hidden="false" customHeight="false" outlineLevel="0" collapsed="false">
      <c r="B385" s="179"/>
      <c r="C385" s="179"/>
      <c r="D385" s="179"/>
    </row>
    <row r="386" customFormat="false" ht="8.25" hidden="false" customHeight="false" outlineLevel="0" collapsed="false">
      <c r="B386" s="179"/>
      <c r="C386" s="179"/>
      <c r="D386" s="179"/>
    </row>
    <row r="387" customFormat="false" ht="8.25" hidden="false" customHeight="false" outlineLevel="0" collapsed="false">
      <c r="B387" s="179"/>
      <c r="C387" s="179"/>
      <c r="D387" s="179"/>
    </row>
    <row r="388" customFormat="false" ht="8.25" hidden="false" customHeight="false" outlineLevel="0" collapsed="false">
      <c r="B388" s="179"/>
      <c r="C388" s="179"/>
      <c r="D388" s="179"/>
    </row>
    <row r="389" customFormat="false" ht="8.25" hidden="false" customHeight="false" outlineLevel="0" collapsed="false">
      <c r="B389" s="179"/>
      <c r="C389" s="179"/>
      <c r="D389" s="179"/>
    </row>
    <row r="390" customFormat="false" ht="8.25" hidden="false" customHeight="false" outlineLevel="0" collapsed="false">
      <c r="B390" s="179"/>
      <c r="C390" s="179"/>
      <c r="D390" s="179"/>
    </row>
    <row r="391" customFormat="false" ht="8.25" hidden="false" customHeight="false" outlineLevel="0" collapsed="false">
      <c r="B391" s="179"/>
      <c r="C391" s="179"/>
      <c r="D391" s="179"/>
    </row>
    <row r="392" customFormat="false" ht="8.25" hidden="false" customHeight="false" outlineLevel="0" collapsed="false">
      <c r="B392" s="179"/>
      <c r="C392" s="179"/>
      <c r="D392" s="179"/>
    </row>
    <row r="393" customFormat="false" ht="8.25" hidden="false" customHeight="false" outlineLevel="0" collapsed="false">
      <c r="B393" s="179"/>
      <c r="C393" s="179"/>
      <c r="D393" s="179"/>
    </row>
    <row r="394" customFormat="false" ht="8.25" hidden="false" customHeight="false" outlineLevel="0" collapsed="false">
      <c r="B394" s="179"/>
      <c r="C394" s="179"/>
      <c r="D394" s="179"/>
    </row>
    <row r="395" customFormat="false" ht="8.25" hidden="false" customHeight="false" outlineLevel="0" collapsed="false">
      <c r="B395" s="179"/>
      <c r="C395" s="179"/>
      <c r="D395" s="179"/>
    </row>
    <row r="396" customFormat="false" ht="8.25" hidden="false" customHeight="false" outlineLevel="0" collapsed="false">
      <c r="B396" s="179"/>
      <c r="C396" s="179"/>
      <c r="D396" s="179"/>
    </row>
    <row r="397" customFormat="false" ht="8.25" hidden="false" customHeight="false" outlineLevel="0" collapsed="false">
      <c r="B397" s="179"/>
      <c r="C397" s="179"/>
      <c r="D397" s="179"/>
    </row>
    <row r="398" customFormat="false" ht="8.25" hidden="false" customHeight="false" outlineLevel="0" collapsed="false">
      <c r="B398" s="179"/>
      <c r="C398" s="179"/>
      <c r="D398" s="179"/>
    </row>
    <row r="399" customFormat="false" ht="8.25" hidden="false" customHeight="false" outlineLevel="0" collapsed="false">
      <c r="B399" s="179"/>
      <c r="C399" s="179"/>
      <c r="D399" s="179"/>
    </row>
    <row r="400" customFormat="false" ht="8.25" hidden="false" customHeight="false" outlineLevel="0" collapsed="false">
      <c r="B400" s="179"/>
      <c r="C400" s="179"/>
      <c r="D400" s="179"/>
    </row>
    <row r="401" customFormat="false" ht="8.25" hidden="false" customHeight="false" outlineLevel="0" collapsed="false">
      <c r="B401" s="179"/>
      <c r="C401" s="179"/>
      <c r="D401" s="179"/>
    </row>
    <row r="402" customFormat="false" ht="8.25" hidden="false" customHeight="false" outlineLevel="0" collapsed="false">
      <c r="B402" s="179"/>
      <c r="C402" s="179"/>
      <c r="D402" s="179"/>
    </row>
    <row r="403" customFormat="false" ht="8.25" hidden="false" customHeight="false" outlineLevel="0" collapsed="false">
      <c r="B403" s="179"/>
      <c r="C403" s="179"/>
      <c r="D403" s="179"/>
    </row>
    <row r="404" customFormat="false" ht="8.25" hidden="false" customHeight="false" outlineLevel="0" collapsed="false">
      <c r="B404" s="179"/>
      <c r="C404" s="179"/>
      <c r="D404" s="179"/>
    </row>
    <row r="405" customFormat="false" ht="8.25" hidden="false" customHeight="false" outlineLevel="0" collapsed="false">
      <c r="B405" s="179"/>
      <c r="C405" s="179"/>
      <c r="D405" s="179"/>
    </row>
    <row r="406" customFormat="false" ht="8.25" hidden="false" customHeight="false" outlineLevel="0" collapsed="false">
      <c r="B406" s="179"/>
      <c r="C406" s="179"/>
      <c r="D406" s="179"/>
    </row>
    <row r="407" customFormat="false" ht="8.25" hidden="false" customHeight="false" outlineLevel="0" collapsed="false">
      <c r="B407" s="179"/>
      <c r="C407" s="179"/>
      <c r="D407" s="179"/>
    </row>
    <row r="408" customFormat="false" ht="8.25" hidden="false" customHeight="false" outlineLevel="0" collapsed="false">
      <c r="B408" s="179"/>
      <c r="C408" s="179"/>
      <c r="D408" s="179"/>
    </row>
    <row r="409" customFormat="false" ht="8.25" hidden="false" customHeight="false" outlineLevel="0" collapsed="false">
      <c r="B409" s="179"/>
      <c r="C409" s="179"/>
      <c r="D409" s="179"/>
    </row>
    <row r="410" customFormat="false" ht="8.25" hidden="false" customHeight="false" outlineLevel="0" collapsed="false">
      <c r="B410" s="179"/>
      <c r="C410" s="179"/>
      <c r="D410" s="179"/>
    </row>
    <row r="411" customFormat="false" ht="8.25" hidden="false" customHeight="false" outlineLevel="0" collapsed="false">
      <c r="B411" s="179"/>
      <c r="C411" s="179"/>
      <c r="D411" s="179"/>
    </row>
    <row r="412" customFormat="false" ht="8.25" hidden="false" customHeight="false" outlineLevel="0" collapsed="false">
      <c r="B412" s="179"/>
      <c r="C412" s="179"/>
      <c r="D412" s="179"/>
    </row>
    <row r="413" customFormat="false" ht="8.25" hidden="false" customHeight="false" outlineLevel="0" collapsed="false">
      <c r="B413" s="179"/>
      <c r="C413" s="179"/>
      <c r="D413" s="179"/>
    </row>
    <row r="414" customFormat="false" ht="8.25" hidden="false" customHeight="false" outlineLevel="0" collapsed="false">
      <c r="B414" s="179"/>
      <c r="C414" s="179"/>
      <c r="D414" s="179"/>
    </row>
    <row r="415" customFormat="false" ht="8.25" hidden="false" customHeight="false" outlineLevel="0" collapsed="false">
      <c r="B415" s="179"/>
      <c r="C415" s="179"/>
      <c r="D415" s="179"/>
    </row>
    <row r="416" customFormat="false" ht="8.25" hidden="false" customHeight="false" outlineLevel="0" collapsed="false">
      <c r="B416" s="179"/>
      <c r="C416" s="179"/>
      <c r="D416" s="179"/>
    </row>
    <row r="417" customFormat="false" ht="8.25" hidden="false" customHeight="false" outlineLevel="0" collapsed="false">
      <c r="B417" s="179"/>
      <c r="C417" s="179"/>
      <c r="D417" s="179"/>
    </row>
    <row r="418" customFormat="false" ht="8.25" hidden="false" customHeight="false" outlineLevel="0" collapsed="false">
      <c r="B418" s="179"/>
      <c r="C418" s="179"/>
      <c r="D418" s="179"/>
    </row>
    <row r="419" customFormat="false" ht="8.25" hidden="false" customHeight="false" outlineLevel="0" collapsed="false">
      <c r="B419" s="179"/>
      <c r="C419" s="179"/>
      <c r="D419" s="179"/>
    </row>
    <row r="420" customFormat="false" ht="8.25" hidden="false" customHeight="false" outlineLevel="0" collapsed="false">
      <c r="B420" s="179"/>
      <c r="C420" s="179"/>
      <c r="D420" s="179"/>
    </row>
    <row r="421" customFormat="false" ht="8.25" hidden="false" customHeight="false" outlineLevel="0" collapsed="false">
      <c r="B421" s="179"/>
      <c r="C421" s="179"/>
      <c r="D421" s="179"/>
    </row>
    <row r="422" customFormat="false" ht="8.25" hidden="false" customHeight="false" outlineLevel="0" collapsed="false">
      <c r="B422" s="179"/>
      <c r="C422" s="179"/>
      <c r="D422" s="179"/>
    </row>
    <row r="423" customFormat="false" ht="8.25" hidden="false" customHeight="false" outlineLevel="0" collapsed="false">
      <c r="B423" s="179"/>
      <c r="C423" s="179"/>
      <c r="D423" s="179"/>
    </row>
    <row r="424" customFormat="false" ht="8.25" hidden="false" customHeight="false" outlineLevel="0" collapsed="false">
      <c r="B424" s="179"/>
      <c r="C424" s="179"/>
      <c r="D424" s="179"/>
    </row>
    <row r="425" customFormat="false" ht="8.25" hidden="false" customHeight="false" outlineLevel="0" collapsed="false">
      <c r="B425" s="179"/>
      <c r="C425" s="179"/>
      <c r="D425" s="179"/>
    </row>
    <row r="426" customFormat="false" ht="8.25" hidden="false" customHeight="false" outlineLevel="0" collapsed="false">
      <c r="B426" s="179"/>
      <c r="C426" s="179"/>
      <c r="D426" s="179"/>
    </row>
    <row r="427" customFormat="false" ht="8.25" hidden="false" customHeight="false" outlineLevel="0" collapsed="false">
      <c r="B427" s="179"/>
      <c r="C427" s="179"/>
      <c r="D427" s="179"/>
    </row>
    <row r="428" customFormat="false" ht="8.25" hidden="false" customHeight="false" outlineLevel="0" collapsed="false">
      <c r="B428" s="179"/>
      <c r="C428" s="179"/>
      <c r="D428" s="179"/>
    </row>
    <row r="429" customFormat="false" ht="8.25" hidden="false" customHeight="false" outlineLevel="0" collapsed="false">
      <c r="B429" s="179"/>
      <c r="C429" s="179"/>
      <c r="D429" s="179"/>
    </row>
    <row r="430" customFormat="false" ht="8.25" hidden="false" customHeight="false" outlineLevel="0" collapsed="false">
      <c r="B430" s="179"/>
      <c r="C430" s="179"/>
      <c r="D430" s="179"/>
    </row>
    <row r="431" customFormat="false" ht="8.25" hidden="false" customHeight="false" outlineLevel="0" collapsed="false">
      <c r="B431" s="179"/>
      <c r="C431" s="179"/>
      <c r="D431" s="179"/>
    </row>
    <row r="432" customFormat="false" ht="8.25" hidden="false" customHeight="false" outlineLevel="0" collapsed="false">
      <c r="B432" s="179"/>
      <c r="C432" s="179"/>
      <c r="D432" s="179"/>
    </row>
    <row r="433" customFormat="false" ht="8.25" hidden="false" customHeight="false" outlineLevel="0" collapsed="false">
      <c r="B433" s="179"/>
      <c r="C433" s="179"/>
      <c r="D433" s="179"/>
    </row>
    <row r="434" customFormat="false" ht="8.25" hidden="false" customHeight="false" outlineLevel="0" collapsed="false">
      <c r="B434" s="179"/>
      <c r="C434" s="179"/>
      <c r="D434" s="179"/>
    </row>
    <row r="435" customFormat="false" ht="8.25" hidden="false" customHeight="false" outlineLevel="0" collapsed="false">
      <c r="B435" s="179"/>
      <c r="C435" s="179"/>
      <c r="D435" s="179"/>
    </row>
    <row r="436" customFormat="false" ht="8.25" hidden="false" customHeight="false" outlineLevel="0" collapsed="false">
      <c r="B436" s="179"/>
      <c r="C436" s="179"/>
      <c r="D436" s="179"/>
    </row>
    <row r="437" customFormat="false" ht="8.25" hidden="false" customHeight="false" outlineLevel="0" collapsed="false">
      <c r="B437" s="179"/>
      <c r="C437" s="179"/>
      <c r="D437" s="179"/>
    </row>
    <row r="438" customFormat="false" ht="8.25" hidden="false" customHeight="false" outlineLevel="0" collapsed="false">
      <c r="B438" s="179"/>
      <c r="C438" s="179"/>
      <c r="D438" s="179"/>
    </row>
    <row r="439" customFormat="false" ht="8.25" hidden="false" customHeight="false" outlineLevel="0" collapsed="false">
      <c r="B439" s="179"/>
      <c r="C439" s="179"/>
      <c r="D439" s="179"/>
    </row>
    <row r="440" customFormat="false" ht="8.25" hidden="false" customHeight="false" outlineLevel="0" collapsed="false">
      <c r="B440" s="179"/>
      <c r="C440" s="179"/>
      <c r="D440" s="179"/>
    </row>
    <row r="441" customFormat="false" ht="8.25" hidden="false" customHeight="false" outlineLevel="0" collapsed="false">
      <c r="B441" s="179"/>
      <c r="C441" s="179"/>
      <c r="D441" s="179"/>
    </row>
    <row r="442" customFormat="false" ht="8.25" hidden="false" customHeight="false" outlineLevel="0" collapsed="false">
      <c r="B442" s="179"/>
      <c r="C442" s="179"/>
      <c r="D442" s="179"/>
    </row>
    <row r="443" customFormat="false" ht="8.25" hidden="false" customHeight="false" outlineLevel="0" collapsed="false">
      <c r="B443" s="179"/>
      <c r="C443" s="179"/>
      <c r="D443" s="179"/>
    </row>
    <row r="444" customFormat="false" ht="8.25" hidden="false" customHeight="false" outlineLevel="0" collapsed="false">
      <c r="B444" s="179"/>
      <c r="C444" s="179"/>
      <c r="D444" s="179"/>
    </row>
    <row r="445" customFormat="false" ht="8.25" hidden="false" customHeight="false" outlineLevel="0" collapsed="false">
      <c r="B445" s="179"/>
      <c r="C445" s="179"/>
      <c r="D445" s="179"/>
    </row>
    <row r="446" customFormat="false" ht="8.25" hidden="false" customHeight="false" outlineLevel="0" collapsed="false">
      <c r="B446" s="179"/>
      <c r="C446" s="179"/>
      <c r="D446" s="179"/>
    </row>
    <row r="447" customFormat="false" ht="8.25" hidden="false" customHeight="false" outlineLevel="0" collapsed="false">
      <c r="B447" s="179"/>
      <c r="C447" s="179"/>
      <c r="D447" s="179"/>
    </row>
    <row r="448" customFormat="false" ht="8.25" hidden="false" customHeight="false" outlineLevel="0" collapsed="false">
      <c r="B448" s="179"/>
      <c r="C448" s="179"/>
      <c r="D448" s="179"/>
    </row>
    <row r="449" customFormat="false" ht="8.25" hidden="false" customHeight="false" outlineLevel="0" collapsed="false">
      <c r="B449" s="179"/>
      <c r="C449" s="179"/>
      <c r="D449" s="179"/>
    </row>
    <row r="450" customFormat="false" ht="8.25" hidden="false" customHeight="false" outlineLevel="0" collapsed="false">
      <c r="B450" s="179"/>
      <c r="C450" s="179"/>
      <c r="D450" s="179"/>
    </row>
    <row r="451" customFormat="false" ht="8.25" hidden="false" customHeight="false" outlineLevel="0" collapsed="false">
      <c r="B451" s="179"/>
      <c r="C451" s="179"/>
      <c r="D451" s="179"/>
    </row>
    <row r="452" customFormat="false" ht="8.25" hidden="false" customHeight="false" outlineLevel="0" collapsed="false">
      <c r="B452" s="179"/>
      <c r="C452" s="179"/>
      <c r="D452" s="179"/>
    </row>
    <row r="453" customFormat="false" ht="8.25" hidden="false" customHeight="false" outlineLevel="0" collapsed="false">
      <c r="B453" s="179"/>
      <c r="C453" s="179"/>
      <c r="D453" s="179"/>
    </row>
    <row r="454" customFormat="false" ht="8.25" hidden="false" customHeight="false" outlineLevel="0" collapsed="false">
      <c r="B454" s="179"/>
      <c r="C454" s="179"/>
      <c r="D454" s="179"/>
    </row>
    <row r="455" customFormat="false" ht="8.25" hidden="false" customHeight="false" outlineLevel="0" collapsed="false">
      <c r="B455" s="179"/>
      <c r="C455" s="179"/>
      <c r="D455" s="179"/>
    </row>
    <row r="456" customFormat="false" ht="8.25" hidden="false" customHeight="false" outlineLevel="0" collapsed="false">
      <c r="B456" s="179"/>
      <c r="C456" s="179"/>
      <c r="D456" s="179"/>
    </row>
    <row r="457" customFormat="false" ht="8.25" hidden="false" customHeight="false" outlineLevel="0" collapsed="false">
      <c r="B457" s="179"/>
      <c r="C457" s="179"/>
      <c r="D457" s="179"/>
    </row>
    <row r="458" customFormat="false" ht="8.25" hidden="false" customHeight="false" outlineLevel="0" collapsed="false">
      <c r="B458" s="179"/>
      <c r="C458" s="179"/>
      <c r="D458" s="179"/>
    </row>
    <row r="459" customFormat="false" ht="8.25" hidden="false" customHeight="false" outlineLevel="0" collapsed="false">
      <c r="B459" s="179"/>
      <c r="C459" s="179"/>
      <c r="D459" s="179"/>
    </row>
    <row r="460" customFormat="false" ht="8.25" hidden="false" customHeight="false" outlineLevel="0" collapsed="false">
      <c r="B460" s="179"/>
      <c r="C460" s="179"/>
      <c r="D460" s="179"/>
    </row>
    <row r="461" customFormat="false" ht="8.25" hidden="false" customHeight="false" outlineLevel="0" collapsed="false">
      <c r="B461" s="179"/>
      <c r="C461" s="179"/>
      <c r="D461" s="179"/>
    </row>
    <row r="462" customFormat="false" ht="8.25" hidden="false" customHeight="false" outlineLevel="0" collapsed="false">
      <c r="B462" s="179"/>
      <c r="C462" s="179"/>
      <c r="D462" s="179"/>
    </row>
    <row r="463" customFormat="false" ht="8.25" hidden="false" customHeight="false" outlineLevel="0" collapsed="false">
      <c r="B463" s="179"/>
      <c r="C463" s="179"/>
      <c r="D463" s="179"/>
    </row>
    <row r="464" customFormat="false" ht="8.25" hidden="false" customHeight="false" outlineLevel="0" collapsed="false">
      <c r="B464" s="179"/>
      <c r="C464" s="179"/>
      <c r="D464" s="179"/>
    </row>
    <row r="465" customFormat="false" ht="8.25" hidden="false" customHeight="false" outlineLevel="0" collapsed="false">
      <c r="B465" s="179"/>
      <c r="C465" s="179"/>
      <c r="D465" s="179"/>
    </row>
    <row r="466" customFormat="false" ht="8.25" hidden="false" customHeight="false" outlineLevel="0" collapsed="false">
      <c r="B466" s="179"/>
      <c r="C466" s="179"/>
      <c r="D466" s="179"/>
    </row>
    <row r="467" customFormat="false" ht="8.25" hidden="false" customHeight="false" outlineLevel="0" collapsed="false">
      <c r="B467" s="179"/>
      <c r="C467" s="179"/>
      <c r="D467" s="179"/>
    </row>
    <row r="468" customFormat="false" ht="8.25" hidden="false" customHeight="false" outlineLevel="0" collapsed="false">
      <c r="B468" s="179"/>
      <c r="C468" s="179"/>
      <c r="D468" s="179"/>
    </row>
    <row r="469" customFormat="false" ht="8.25" hidden="false" customHeight="false" outlineLevel="0" collapsed="false">
      <c r="B469" s="179"/>
      <c r="C469" s="179"/>
      <c r="D469" s="179"/>
    </row>
    <row r="470" customFormat="false" ht="8.25" hidden="false" customHeight="false" outlineLevel="0" collapsed="false">
      <c r="B470" s="179"/>
      <c r="C470" s="179"/>
      <c r="D470" s="179"/>
    </row>
    <row r="471" customFormat="false" ht="8.25" hidden="false" customHeight="false" outlineLevel="0" collapsed="false">
      <c r="B471" s="179"/>
      <c r="C471" s="179"/>
      <c r="D471" s="179"/>
    </row>
    <row r="472" customFormat="false" ht="8.25" hidden="false" customHeight="false" outlineLevel="0" collapsed="false">
      <c r="B472" s="179"/>
      <c r="C472" s="179"/>
      <c r="D472" s="179"/>
    </row>
    <row r="473" customFormat="false" ht="8.25" hidden="false" customHeight="false" outlineLevel="0" collapsed="false">
      <c r="B473" s="179"/>
      <c r="C473" s="179"/>
      <c r="D473" s="179"/>
    </row>
    <row r="474" customFormat="false" ht="8.25" hidden="false" customHeight="false" outlineLevel="0" collapsed="false">
      <c r="B474" s="179"/>
      <c r="C474" s="179"/>
      <c r="D474" s="179"/>
    </row>
    <row r="475" customFormat="false" ht="8.25" hidden="false" customHeight="false" outlineLevel="0" collapsed="false">
      <c r="B475" s="179"/>
      <c r="C475" s="179"/>
      <c r="D475" s="179"/>
    </row>
    <row r="476" customFormat="false" ht="8.25" hidden="false" customHeight="false" outlineLevel="0" collapsed="false">
      <c r="B476" s="179"/>
      <c r="C476" s="179"/>
      <c r="D476" s="179"/>
    </row>
    <row r="477" customFormat="false" ht="8.25" hidden="false" customHeight="false" outlineLevel="0" collapsed="false">
      <c r="B477" s="179"/>
      <c r="C477" s="179"/>
      <c r="D477" s="179"/>
    </row>
    <row r="478" customFormat="false" ht="8.25" hidden="false" customHeight="false" outlineLevel="0" collapsed="false">
      <c r="B478" s="179"/>
      <c r="C478" s="179"/>
      <c r="D478" s="179"/>
    </row>
    <row r="479" customFormat="false" ht="8.25" hidden="false" customHeight="false" outlineLevel="0" collapsed="false">
      <c r="B479" s="179"/>
      <c r="C479" s="179"/>
      <c r="D479" s="179"/>
    </row>
    <row r="480" customFormat="false" ht="8.25" hidden="false" customHeight="false" outlineLevel="0" collapsed="false">
      <c r="B480" s="179"/>
      <c r="C480" s="179"/>
      <c r="D480" s="179"/>
    </row>
    <row r="481" customFormat="false" ht="8.25" hidden="false" customHeight="false" outlineLevel="0" collapsed="false">
      <c r="B481" s="179"/>
      <c r="C481" s="179"/>
      <c r="D481" s="179"/>
    </row>
    <row r="482" customFormat="false" ht="8.25" hidden="false" customHeight="false" outlineLevel="0" collapsed="false">
      <c r="B482" s="179"/>
      <c r="C482" s="179"/>
      <c r="D482" s="179"/>
    </row>
    <row r="483" customFormat="false" ht="8.25" hidden="false" customHeight="false" outlineLevel="0" collapsed="false">
      <c r="B483" s="179"/>
      <c r="C483" s="179"/>
      <c r="D483" s="179"/>
    </row>
    <row r="484" customFormat="false" ht="8.25" hidden="false" customHeight="false" outlineLevel="0" collapsed="false">
      <c r="B484" s="179"/>
      <c r="C484" s="179"/>
      <c r="D484" s="179"/>
    </row>
    <row r="485" customFormat="false" ht="8.25" hidden="false" customHeight="false" outlineLevel="0" collapsed="false">
      <c r="B485" s="179"/>
      <c r="C485" s="179"/>
      <c r="D485" s="179"/>
    </row>
    <row r="486" customFormat="false" ht="8.25" hidden="false" customHeight="false" outlineLevel="0" collapsed="false">
      <c r="B486" s="179"/>
      <c r="C486" s="179"/>
      <c r="D486" s="179"/>
    </row>
    <row r="487" customFormat="false" ht="8.25" hidden="false" customHeight="false" outlineLevel="0" collapsed="false">
      <c r="B487" s="179"/>
      <c r="C487" s="179"/>
      <c r="D487" s="179"/>
    </row>
    <row r="488" customFormat="false" ht="8.25" hidden="false" customHeight="false" outlineLevel="0" collapsed="false">
      <c r="B488" s="179"/>
      <c r="C488" s="179"/>
      <c r="D488" s="179"/>
    </row>
    <row r="489" customFormat="false" ht="8.25" hidden="false" customHeight="false" outlineLevel="0" collapsed="false">
      <c r="B489" s="179"/>
      <c r="C489" s="179"/>
      <c r="D489" s="179"/>
    </row>
    <row r="490" customFormat="false" ht="8.25" hidden="false" customHeight="false" outlineLevel="0" collapsed="false">
      <c r="B490" s="179"/>
      <c r="C490" s="179"/>
      <c r="D490" s="179"/>
    </row>
    <row r="491" customFormat="false" ht="8.25" hidden="false" customHeight="false" outlineLevel="0" collapsed="false">
      <c r="B491" s="179"/>
      <c r="C491" s="179"/>
      <c r="D491" s="179"/>
    </row>
    <row r="492" customFormat="false" ht="8.25" hidden="false" customHeight="false" outlineLevel="0" collapsed="false">
      <c r="B492" s="179"/>
      <c r="C492" s="179"/>
      <c r="D492" s="179"/>
    </row>
    <row r="493" customFormat="false" ht="8.25" hidden="false" customHeight="false" outlineLevel="0" collapsed="false">
      <c r="B493" s="179"/>
      <c r="C493" s="179"/>
      <c r="D493" s="179"/>
    </row>
    <row r="494" customFormat="false" ht="8.25" hidden="false" customHeight="false" outlineLevel="0" collapsed="false">
      <c r="B494" s="179"/>
      <c r="C494" s="179"/>
      <c r="D494" s="179"/>
    </row>
    <row r="495" customFormat="false" ht="8.25" hidden="false" customHeight="false" outlineLevel="0" collapsed="false">
      <c r="B495" s="179"/>
      <c r="C495" s="179"/>
      <c r="D495" s="179"/>
    </row>
    <row r="496" customFormat="false" ht="8.25" hidden="false" customHeight="false" outlineLevel="0" collapsed="false">
      <c r="B496" s="179"/>
      <c r="C496" s="179"/>
      <c r="D496" s="179"/>
    </row>
    <row r="497" customFormat="false" ht="8.25" hidden="false" customHeight="false" outlineLevel="0" collapsed="false">
      <c r="B497" s="179"/>
      <c r="C497" s="179"/>
      <c r="D497" s="179"/>
    </row>
    <row r="498" customFormat="false" ht="8.25" hidden="false" customHeight="false" outlineLevel="0" collapsed="false">
      <c r="B498" s="179"/>
      <c r="C498" s="179"/>
      <c r="D498" s="179"/>
    </row>
    <row r="499" customFormat="false" ht="8.25" hidden="false" customHeight="false" outlineLevel="0" collapsed="false">
      <c r="B499" s="179"/>
      <c r="C499" s="179"/>
      <c r="D499" s="179"/>
    </row>
    <row r="500" customFormat="false" ht="8.25" hidden="false" customHeight="false" outlineLevel="0" collapsed="false">
      <c r="B500" s="179"/>
      <c r="C500" s="179"/>
      <c r="D500" s="179"/>
    </row>
    <row r="501" customFormat="false" ht="8.25" hidden="false" customHeight="false" outlineLevel="0" collapsed="false">
      <c r="B501" s="179"/>
      <c r="C501" s="179"/>
      <c r="D501" s="179"/>
    </row>
    <row r="502" customFormat="false" ht="8.25" hidden="false" customHeight="false" outlineLevel="0" collapsed="false">
      <c r="B502" s="179"/>
      <c r="C502" s="179"/>
      <c r="D502" s="179"/>
    </row>
    <row r="503" customFormat="false" ht="8.25" hidden="false" customHeight="false" outlineLevel="0" collapsed="false">
      <c r="B503" s="179"/>
      <c r="C503" s="179"/>
      <c r="D503" s="179"/>
    </row>
    <row r="504" customFormat="false" ht="8.25" hidden="false" customHeight="false" outlineLevel="0" collapsed="false">
      <c r="B504" s="179"/>
      <c r="C504" s="179"/>
      <c r="D504" s="179"/>
    </row>
    <row r="505" customFormat="false" ht="8.25" hidden="false" customHeight="false" outlineLevel="0" collapsed="false">
      <c r="B505" s="179"/>
      <c r="C505" s="179"/>
      <c r="D505" s="179"/>
    </row>
    <row r="506" customFormat="false" ht="8.25" hidden="false" customHeight="false" outlineLevel="0" collapsed="false">
      <c r="B506" s="179"/>
      <c r="C506" s="179"/>
      <c r="D506" s="179"/>
    </row>
    <row r="507" customFormat="false" ht="8.25" hidden="false" customHeight="false" outlineLevel="0" collapsed="false">
      <c r="B507" s="179"/>
      <c r="C507" s="179"/>
      <c r="D507" s="179"/>
    </row>
    <row r="508" customFormat="false" ht="8.25" hidden="false" customHeight="false" outlineLevel="0" collapsed="false">
      <c r="B508" s="179"/>
      <c r="C508" s="179"/>
      <c r="D508" s="179"/>
    </row>
    <row r="509" customFormat="false" ht="8.25" hidden="false" customHeight="false" outlineLevel="0" collapsed="false">
      <c r="B509" s="179"/>
      <c r="C509" s="179"/>
      <c r="D509" s="179"/>
    </row>
    <row r="510" customFormat="false" ht="8.25" hidden="false" customHeight="false" outlineLevel="0" collapsed="false">
      <c r="B510" s="179"/>
      <c r="C510" s="179"/>
      <c r="D510" s="179"/>
    </row>
    <row r="511" customFormat="false" ht="8.25" hidden="false" customHeight="false" outlineLevel="0" collapsed="false">
      <c r="B511" s="179"/>
      <c r="C511" s="179"/>
      <c r="D511" s="179"/>
    </row>
    <row r="512" customFormat="false" ht="8.25" hidden="false" customHeight="false" outlineLevel="0" collapsed="false">
      <c r="B512" s="179"/>
      <c r="C512" s="179"/>
      <c r="D512" s="179"/>
    </row>
    <row r="513" customFormat="false" ht="8.25" hidden="false" customHeight="false" outlineLevel="0" collapsed="false">
      <c r="B513" s="179"/>
      <c r="C513" s="179"/>
      <c r="D513" s="179"/>
    </row>
    <row r="514" customFormat="false" ht="8.25" hidden="false" customHeight="false" outlineLevel="0" collapsed="false">
      <c r="B514" s="179"/>
      <c r="C514" s="179"/>
      <c r="D514" s="179"/>
    </row>
    <row r="515" customFormat="false" ht="8.25" hidden="false" customHeight="false" outlineLevel="0" collapsed="false">
      <c r="B515" s="179"/>
      <c r="C515" s="179"/>
      <c r="D515" s="179"/>
    </row>
    <row r="516" customFormat="false" ht="8.25" hidden="false" customHeight="false" outlineLevel="0" collapsed="false">
      <c r="B516" s="179"/>
      <c r="C516" s="179"/>
      <c r="D516" s="179"/>
    </row>
    <row r="517" customFormat="false" ht="8.25" hidden="false" customHeight="false" outlineLevel="0" collapsed="false">
      <c r="B517" s="179"/>
      <c r="C517" s="179"/>
      <c r="D517" s="179"/>
    </row>
    <row r="518" customFormat="false" ht="8.25" hidden="false" customHeight="false" outlineLevel="0" collapsed="false">
      <c r="B518" s="179"/>
      <c r="C518" s="179"/>
      <c r="D518" s="179"/>
    </row>
    <row r="519" customFormat="false" ht="8.25" hidden="false" customHeight="false" outlineLevel="0" collapsed="false">
      <c r="B519" s="179"/>
      <c r="C519" s="179"/>
      <c r="D519" s="179"/>
    </row>
    <row r="520" customFormat="false" ht="8.25" hidden="false" customHeight="false" outlineLevel="0" collapsed="false">
      <c r="B520" s="179"/>
      <c r="C520" s="179"/>
      <c r="D520" s="179"/>
    </row>
    <row r="521" customFormat="false" ht="8.25" hidden="false" customHeight="false" outlineLevel="0" collapsed="false">
      <c r="B521" s="179"/>
      <c r="C521" s="179"/>
      <c r="D521" s="179"/>
    </row>
    <row r="522" customFormat="false" ht="8.25" hidden="false" customHeight="false" outlineLevel="0" collapsed="false">
      <c r="B522" s="179"/>
      <c r="C522" s="179"/>
      <c r="D522" s="179"/>
    </row>
    <row r="523" customFormat="false" ht="8.25" hidden="false" customHeight="false" outlineLevel="0" collapsed="false">
      <c r="B523" s="179"/>
      <c r="C523" s="179"/>
      <c r="D523" s="179"/>
    </row>
    <row r="524" customFormat="false" ht="8.25" hidden="false" customHeight="false" outlineLevel="0" collapsed="false">
      <c r="B524" s="179"/>
      <c r="C524" s="179"/>
      <c r="D524" s="179"/>
    </row>
    <row r="525" customFormat="false" ht="8.25" hidden="false" customHeight="false" outlineLevel="0" collapsed="false">
      <c r="B525" s="179"/>
      <c r="C525" s="179"/>
      <c r="D525" s="179"/>
    </row>
    <row r="526" customFormat="false" ht="8.25" hidden="false" customHeight="false" outlineLevel="0" collapsed="false">
      <c r="B526" s="179"/>
      <c r="C526" s="179"/>
      <c r="D526" s="179"/>
    </row>
    <row r="527" customFormat="false" ht="8.25" hidden="false" customHeight="false" outlineLevel="0" collapsed="false">
      <c r="B527" s="179"/>
      <c r="C527" s="179"/>
      <c r="D527" s="179"/>
    </row>
    <row r="528" customFormat="false" ht="8.25" hidden="false" customHeight="false" outlineLevel="0" collapsed="false">
      <c r="B528" s="179"/>
      <c r="C528" s="179"/>
      <c r="D528" s="179"/>
    </row>
    <row r="529" customFormat="false" ht="8.25" hidden="false" customHeight="false" outlineLevel="0" collapsed="false">
      <c r="B529" s="179"/>
      <c r="C529" s="179"/>
      <c r="D529" s="179"/>
    </row>
    <row r="530" customFormat="false" ht="8.25" hidden="false" customHeight="false" outlineLevel="0" collapsed="false">
      <c r="B530" s="179"/>
      <c r="C530" s="179"/>
      <c r="D530" s="179"/>
    </row>
    <row r="531" customFormat="false" ht="8.25" hidden="false" customHeight="false" outlineLevel="0" collapsed="false">
      <c r="B531" s="179"/>
      <c r="C531" s="179"/>
      <c r="D531" s="179"/>
    </row>
    <row r="532" customFormat="false" ht="8.25" hidden="false" customHeight="false" outlineLevel="0" collapsed="false">
      <c r="B532" s="179"/>
      <c r="C532" s="179"/>
      <c r="D532" s="179"/>
    </row>
    <row r="533" customFormat="false" ht="8.25" hidden="false" customHeight="false" outlineLevel="0" collapsed="false">
      <c r="B533" s="179"/>
      <c r="C533" s="179"/>
      <c r="D533" s="179"/>
    </row>
    <row r="534" customFormat="false" ht="8.25" hidden="false" customHeight="false" outlineLevel="0" collapsed="false">
      <c r="B534" s="179"/>
      <c r="C534" s="179"/>
      <c r="D534" s="179"/>
    </row>
    <row r="535" customFormat="false" ht="8.25" hidden="false" customHeight="false" outlineLevel="0" collapsed="false">
      <c r="B535" s="179"/>
      <c r="C535" s="179"/>
      <c r="D535" s="179"/>
    </row>
    <row r="536" customFormat="false" ht="8.25" hidden="false" customHeight="false" outlineLevel="0" collapsed="false">
      <c r="B536" s="179"/>
      <c r="C536" s="179"/>
      <c r="D536" s="179"/>
    </row>
    <row r="537" customFormat="false" ht="8.25" hidden="false" customHeight="false" outlineLevel="0" collapsed="false">
      <c r="B537" s="179"/>
      <c r="C537" s="179"/>
      <c r="D537" s="179"/>
    </row>
    <row r="538" customFormat="false" ht="8.25" hidden="false" customHeight="false" outlineLevel="0" collapsed="false">
      <c r="B538" s="179"/>
      <c r="C538" s="179"/>
      <c r="D538" s="179"/>
    </row>
    <row r="539" customFormat="false" ht="8.25" hidden="false" customHeight="false" outlineLevel="0" collapsed="false">
      <c r="B539" s="179"/>
      <c r="C539" s="179"/>
      <c r="D539" s="179"/>
    </row>
    <row r="540" customFormat="false" ht="8.25" hidden="false" customHeight="false" outlineLevel="0" collapsed="false">
      <c r="B540" s="179"/>
      <c r="C540" s="179"/>
      <c r="D540" s="179"/>
    </row>
    <row r="541" customFormat="false" ht="8.25" hidden="false" customHeight="false" outlineLevel="0" collapsed="false">
      <c r="B541" s="179"/>
      <c r="C541" s="179"/>
      <c r="D541" s="179"/>
    </row>
    <row r="542" customFormat="false" ht="8.25" hidden="false" customHeight="false" outlineLevel="0" collapsed="false">
      <c r="B542" s="179"/>
      <c r="C542" s="179"/>
      <c r="D542" s="179"/>
    </row>
    <row r="543" customFormat="false" ht="8.25" hidden="false" customHeight="false" outlineLevel="0" collapsed="false">
      <c r="B543" s="179"/>
      <c r="C543" s="179"/>
      <c r="D543" s="179"/>
    </row>
    <row r="544" customFormat="false" ht="8.25" hidden="false" customHeight="false" outlineLevel="0" collapsed="false">
      <c r="B544" s="179"/>
      <c r="C544" s="179"/>
      <c r="D544" s="179"/>
    </row>
    <row r="545" customFormat="false" ht="8.25" hidden="false" customHeight="false" outlineLevel="0" collapsed="false">
      <c r="B545" s="179"/>
      <c r="C545" s="179"/>
      <c r="D545" s="179"/>
    </row>
    <row r="546" customFormat="false" ht="8.25" hidden="false" customHeight="false" outlineLevel="0" collapsed="false">
      <c r="B546" s="179"/>
      <c r="C546" s="179"/>
      <c r="D546" s="179"/>
    </row>
    <row r="547" customFormat="false" ht="8.25" hidden="false" customHeight="false" outlineLevel="0" collapsed="false">
      <c r="B547" s="179"/>
      <c r="C547" s="179"/>
      <c r="D547" s="179"/>
    </row>
    <row r="548" customFormat="false" ht="8.25" hidden="false" customHeight="false" outlineLevel="0" collapsed="false">
      <c r="B548" s="179"/>
      <c r="C548" s="179"/>
      <c r="D548" s="179"/>
    </row>
    <row r="549" customFormat="false" ht="8.25" hidden="false" customHeight="false" outlineLevel="0" collapsed="false">
      <c r="B549" s="179"/>
      <c r="C549" s="179"/>
      <c r="D549" s="179"/>
    </row>
    <row r="550" customFormat="false" ht="8.25" hidden="false" customHeight="false" outlineLevel="0" collapsed="false">
      <c r="B550" s="179"/>
      <c r="C550" s="179"/>
      <c r="D550" s="179"/>
    </row>
    <row r="551" customFormat="false" ht="8.25" hidden="false" customHeight="false" outlineLevel="0" collapsed="false">
      <c r="B551" s="179"/>
      <c r="C551" s="179"/>
      <c r="D551" s="179"/>
    </row>
    <row r="552" customFormat="false" ht="8.25" hidden="false" customHeight="false" outlineLevel="0" collapsed="false">
      <c r="B552" s="179"/>
      <c r="C552" s="179"/>
      <c r="D552" s="179"/>
    </row>
    <row r="553" customFormat="false" ht="8.25" hidden="false" customHeight="false" outlineLevel="0" collapsed="false">
      <c r="B553" s="179"/>
      <c r="C553" s="179"/>
      <c r="D553" s="179"/>
    </row>
    <row r="554" customFormat="false" ht="8.25" hidden="false" customHeight="false" outlineLevel="0" collapsed="false">
      <c r="B554" s="179"/>
      <c r="C554" s="179"/>
      <c r="D554" s="179"/>
    </row>
    <row r="555" customFormat="false" ht="8.25" hidden="false" customHeight="false" outlineLevel="0" collapsed="false">
      <c r="B555" s="179"/>
      <c r="C555" s="179"/>
      <c r="D555" s="179"/>
    </row>
    <row r="556" customFormat="false" ht="8.25" hidden="false" customHeight="false" outlineLevel="0" collapsed="false">
      <c r="B556" s="179"/>
      <c r="C556" s="179"/>
      <c r="D556" s="179"/>
    </row>
    <row r="557" customFormat="false" ht="8.25" hidden="false" customHeight="false" outlineLevel="0" collapsed="false">
      <c r="B557" s="179"/>
      <c r="C557" s="179"/>
      <c r="D557" s="179"/>
    </row>
    <row r="558" customFormat="false" ht="8.25" hidden="false" customHeight="false" outlineLevel="0" collapsed="false">
      <c r="B558" s="179"/>
      <c r="C558" s="179"/>
      <c r="D558" s="179"/>
    </row>
    <row r="559" customFormat="false" ht="8.25" hidden="false" customHeight="false" outlineLevel="0" collapsed="false">
      <c r="B559" s="179"/>
      <c r="C559" s="179"/>
      <c r="D559" s="179"/>
    </row>
    <row r="560" customFormat="false" ht="8.25" hidden="false" customHeight="false" outlineLevel="0" collapsed="false">
      <c r="B560" s="179"/>
      <c r="C560" s="179"/>
      <c r="D560" s="179"/>
    </row>
    <row r="561" customFormat="false" ht="8.25" hidden="false" customHeight="false" outlineLevel="0" collapsed="false">
      <c r="B561" s="179"/>
      <c r="C561" s="179"/>
      <c r="D561" s="179"/>
    </row>
    <row r="562" customFormat="false" ht="8.25" hidden="false" customHeight="false" outlineLevel="0" collapsed="false">
      <c r="B562" s="179"/>
      <c r="C562" s="179"/>
      <c r="D562" s="179"/>
    </row>
    <row r="563" customFormat="false" ht="8.25" hidden="false" customHeight="false" outlineLevel="0" collapsed="false">
      <c r="B563" s="179"/>
      <c r="C563" s="179"/>
      <c r="D563" s="179"/>
    </row>
    <row r="564" customFormat="false" ht="8.25" hidden="false" customHeight="false" outlineLevel="0" collapsed="false">
      <c r="B564" s="179"/>
      <c r="C564" s="179"/>
      <c r="D564" s="179"/>
    </row>
    <row r="565" customFormat="false" ht="8.25" hidden="false" customHeight="false" outlineLevel="0" collapsed="false">
      <c r="B565" s="179"/>
      <c r="C565" s="179"/>
      <c r="D565" s="179"/>
    </row>
    <row r="566" customFormat="false" ht="8.25" hidden="false" customHeight="false" outlineLevel="0" collapsed="false">
      <c r="B566" s="179"/>
      <c r="C566" s="179"/>
      <c r="D566" s="179"/>
    </row>
    <row r="567" customFormat="false" ht="8.25" hidden="false" customHeight="false" outlineLevel="0" collapsed="false">
      <c r="B567" s="179"/>
      <c r="C567" s="179"/>
      <c r="D567" s="179"/>
    </row>
    <row r="568" customFormat="false" ht="8.25" hidden="false" customHeight="false" outlineLevel="0" collapsed="false">
      <c r="B568" s="179"/>
      <c r="C568" s="179"/>
      <c r="D568" s="179"/>
    </row>
    <row r="569" customFormat="false" ht="8.25" hidden="false" customHeight="false" outlineLevel="0" collapsed="false">
      <c r="B569" s="179"/>
      <c r="C569" s="179"/>
      <c r="D569" s="179"/>
    </row>
    <row r="570" customFormat="false" ht="8.25" hidden="false" customHeight="false" outlineLevel="0" collapsed="false">
      <c r="B570" s="179"/>
      <c r="C570" s="179"/>
      <c r="D570" s="179"/>
    </row>
    <row r="571" customFormat="false" ht="8.25" hidden="false" customHeight="false" outlineLevel="0" collapsed="false">
      <c r="B571" s="179"/>
      <c r="C571" s="179"/>
      <c r="D571" s="179"/>
    </row>
    <row r="572" customFormat="false" ht="8.25" hidden="false" customHeight="false" outlineLevel="0" collapsed="false">
      <c r="B572" s="179"/>
      <c r="C572" s="179"/>
      <c r="D572" s="179"/>
    </row>
    <row r="573" customFormat="false" ht="8.25" hidden="false" customHeight="false" outlineLevel="0" collapsed="false">
      <c r="B573" s="179"/>
      <c r="C573" s="179"/>
      <c r="D573" s="179"/>
    </row>
    <row r="574" customFormat="false" ht="8.25" hidden="false" customHeight="false" outlineLevel="0" collapsed="false">
      <c r="B574" s="179"/>
      <c r="C574" s="179"/>
      <c r="D574" s="179"/>
    </row>
    <row r="575" customFormat="false" ht="8.25" hidden="false" customHeight="false" outlineLevel="0" collapsed="false">
      <c r="B575" s="179"/>
      <c r="C575" s="179"/>
      <c r="D575" s="179"/>
    </row>
    <row r="576" customFormat="false" ht="8.25" hidden="false" customHeight="false" outlineLevel="0" collapsed="false">
      <c r="B576" s="179"/>
      <c r="C576" s="179"/>
      <c r="D576" s="179"/>
    </row>
    <row r="577" customFormat="false" ht="8.25" hidden="false" customHeight="false" outlineLevel="0" collapsed="false">
      <c r="B577" s="179"/>
      <c r="C577" s="179"/>
      <c r="D577" s="179"/>
    </row>
    <row r="578" customFormat="false" ht="8.25" hidden="false" customHeight="false" outlineLevel="0" collapsed="false">
      <c r="B578" s="179"/>
      <c r="C578" s="179"/>
      <c r="D578" s="179"/>
    </row>
    <row r="579" customFormat="false" ht="8.25" hidden="false" customHeight="false" outlineLevel="0" collapsed="false">
      <c r="B579" s="179"/>
      <c r="C579" s="179"/>
      <c r="D579" s="179"/>
    </row>
    <row r="580" customFormat="false" ht="8.25" hidden="false" customHeight="false" outlineLevel="0" collapsed="false">
      <c r="B580" s="179"/>
      <c r="C580" s="179"/>
      <c r="D580" s="179"/>
    </row>
    <row r="581" customFormat="false" ht="8.25" hidden="false" customHeight="false" outlineLevel="0" collapsed="false">
      <c r="B581" s="179"/>
      <c r="C581" s="179"/>
      <c r="D581" s="179"/>
    </row>
    <row r="582" customFormat="false" ht="8.25" hidden="false" customHeight="false" outlineLevel="0" collapsed="false">
      <c r="B582" s="179"/>
      <c r="C582" s="179"/>
      <c r="D582" s="179"/>
    </row>
    <row r="583" customFormat="false" ht="8.25" hidden="false" customHeight="false" outlineLevel="0" collapsed="false">
      <c r="B583" s="179"/>
      <c r="C583" s="179"/>
      <c r="D583" s="179"/>
    </row>
    <row r="584" customFormat="false" ht="8.25" hidden="false" customHeight="false" outlineLevel="0" collapsed="false">
      <c r="B584" s="179"/>
      <c r="C584" s="179"/>
      <c r="D584" s="179"/>
    </row>
    <row r="585" customFormat="false" ht="8.25" hidden="false" customHeight="false" outlineLevel="0" collapsed="false">
      <c r="B585" s="179"/>
      <c r="C585" s="179"/>
      <c r="D585" s="179"/>
    </row>
    <row r="586" customFormat="false" ht="8.25" hidden="false" customHeight="false" outlineLevel="0" collapsed="false">
      <c r="B586" s="179"/>
      <c r="C586" s="179"/>
      <c r="D586" s="179"/>
    </row>
    <row r="587" customFormat="false" ht="8.25" hidden="false" customHeight="false" outlineLevel="0" collapsed="false">
      <c r="B587" s="179"/>
      <c r="C587" s="179"/>
      <c r="D587" s="179"/>
    </row>
    <row r="588" customFormat="false" ht="8.25" hidden="false" customHeight="false" outlineLevel="0" collapsed="false">
      <c r="B588" s="179"/>
      <c r="C588" s="179"/>
      <c r="D588" s="179"/>
    </row>
    <row r="589" customFormat="false" ht="8.25" hidden="false" customHeight="false" outlineLevel="0" collapsed="false">
      <c r="B589" s="179"/>
      <c r="C589" s="179"/>
      <c r="D589" s="179"/>
    </row>
    <row r="590" customFormat="false" ht="8.25" hidden="false" customHeight="false" outlineLevel="0" collapsed="false">
      <c r="B590" s="179"/>
      <c r="C590" s="179"/>
      <c r="D590" s="179"/>
    </row>
    <row r="591" customFormat="false" ht="8.25" hidden="false" customHeight="false" outlineLevel="0" collapsed="false">
      <c r="B591" s="179"/>
      <c r="C591" s="179"/>
      <c r="D591" s="179"/>
    </row>
    <row r="592" customFormat="false" ht="8.25" hidden="false" customHeight="false" outlineLevel="0" collapsed="false">
      <c r="B592" s="179"/>
      <c r="C592" s="179"/>
      <c r="D592" s="179"/>
    </row>
    <row r="593" customFormat="false" ht="8.25" hidden="false" customHeight="false" outlineLevel="0" collapsed="false">
      <c r="B593" s="179"/>
      <c r="C593" s="179"/>
      <c r="D593" s="179"/>
    </row>
    <row r="594" customFormat="false" ht="8.25" hidden="false" customHeight="false" outlineLevel="0" collapsed="false">
      <c r="B594" s="179"/>
      <c r="C594" s="179"/>
      <c r="D594" s="179"/>
    </row>
    <row r="595" customFormat="false" ht="8.25" hidden="false" customHeight="false" outlineLevel="0" collapsed="false">
      <c r="B595" s="179"/>
      <c r="C595" s="179"/>
      <c r="D595" s="179"/>
    </row>
    <row r="596" customFormat="false" ht="8.25" hidden="false" customHeight="false" outlineLevel="0" collapsed="false">
      <c r="B596" s="179"/>
      <c r="C596" s="179"/>
      <c r="D596" s="179"/>
    </row>
    <row r="597" customFormat="false" ht="8.25" hidden="false" customHeight="false" outlineLevel="0" collapsed="false">
      <c r="B597" s="179"/>
      <c r="C597" s="179"/>
      <c r="D597" s="179"/>
    </row>
    <row r="598" customFormat="false" ht="8.25" hidden="false" customHeight="false" outlineLevel="0" collapsed="false">
      <c r="B598" s="179"/>
      <c r="C598" s="179"/>
      <c r="D598" s="179"/>
    </row>
    <row r="599" customFormat="false" ht="8.25" hidden="false" customHeight="false" outlineLevel="0" collapsed="false">
      <c r="B599" s="179"/>
      <c r="C599" s="179"/>
      <c r="D599" s="179"/>
    </row>
    <row r="600" customFormat="false" ht="8.25" hidden="false" customHeight="false" outlineLevel="0" collapsed="false">
      <c r="B600" s="179"/>
      <c r="C600" s="179"/>
      <c r="D600" s="179"/>
    </row>
    <row r="601" customFormat="false" ht="8.25" hidden="false" customHeight="false" outlineLevel="0" collapsed="false">
      <c r="B601" s="179"/>
      <c r="C601" s="179"/>
      <c r="D601" s="179"/>
    </row>
    <row r="602" customFormat="false" ht="8.25" hidden="false" customHeight="false" outlineLevel="0" collapsed="false">
      <c r="B602" s="179"/>
      <c r="C602" s="179"/>
      <c r="D602" s="179"/>
    </row>
    <row r="603" customFormat="false" ht="8.25" hidden="false" customHeight="false" outlineLevel="0" collapsed="false">
      <c r="B603" s="179"/>
      <c r="C603" s="179"/>
      <c r="D603" s="179"/>
    </row>
    <row r="604" customFormat="false" ht="8.25" hidden="false" customHeight="false" outlineLevel="0" collapsed="false">
      <c r="B604" s="179"/>
      <c r="C604" s="179"/>
      <c r="D604" s="179"/>
    </row>
    <row r="605" customFormat="false" ht="8.25" hidden="false" customHeight="false" outlineLevel="0" collapsed="false">
      <c r="B605" s="179"/>
      <c r="C605" s="179"/>
      <c r="D605" s="179"/>
    </row>
    <row r="606" customFormat="false" ht="8.25" hidden="false" customHeight="false" outlineLevel="0" collapsed="false">
      <c r="B606" s="179"/>
      <c r="C606" s="179"/>
      <c r="D606" s="179"/>
    </row>
    <row r="607" customFormat="false" ht="8.25" hidden="false" customHeight="false" outlineLevel="0" collapsed="false">
      <c r="B607" s="179"/>
      <c r="C607" s="179"/>
      <c r="D607" s="179"/>
    </row>
    <row r="608" customFormat="false" ht="8.25" hidden="false" customHeight="false" outlineLevel="0" collapsed="false">
      <c r="B608" s="179"/>
      <c r="C608" s="179"/>
      <c r="D608" s="179"/>
    </row>
    <row r="609" customFormat="false" ht="8.25" hidden="false" customHeight="false" outlineLevel="0" collapsed="false">
      <c r="B609" s="179"/>
      <c r="C609" s="179"/>
      <c r="D609" s="179"/>
    </row>
    <row r="610" customFormat="false" ht="8.25" hidden="false" customHeight="false" outlineLevel="0" collapsed="false">
      <c r="B610" s="179"/>
      <c r="C610" s="179"/>
      <c r="D610" s="179"/>
    </row>
    <row r="611" customFormat="false" ht="8.25" hidden="false" customHeight="false" outlineLevel="0" collapsed="false">
      <c r="B611" s="179"/>
      <c r="C611" s="179"/>
      <c r="D611" s="179"/>
    </row>
    <row r="612" customFormat="false" ht="8.25" hidden="false" customHeight="false" outlineLevel="0" collapsed="false">
      <c r="B612" s="179"/>
      <c r="C612" s="179"/>
      <c r="D612" s="179"/>
    </row>
    <row r="613" customFormat="false" ht="8.25" hidden="false" customHeight="false" outlineLevel="0" collapsed="false">
      <c r="B613" s="179"/>
      <c r="C613" s="179"/>
      <c r="D613" s="179"/>
    </row>
    <row r="614" customFormat="false" ht="8.25" hidden="false" customHeight="false" outlineLevel="0" collapsed="false">
      <c r="B614" s="179"/>
      <c r="C614" s="179"/>
      <c r="D614" s="179"/>
    </row>
    <row r="615" customFormat="false" ht="8.25" hidden="false" customHeight="false" outlineLevel="0" collapsed="false">
      <c r="B615" s="179"/>
      <c r="C615" s="179"/>
      <c r="D615" s="179"/>
    </row>
    <row r="616" customFormat="false" ht="8.25" hidden="false" customHeight="false" outlineLevel="0" collapsed="false">
      <c r="B616" s="179"/>
      <c r="C616" s="179"/>
      <c r="D616" s="179"/>
    </row>
    <row r="617" customFormat="false" ht="8.25" hidden="false" customHeight="false" outlineLevel="0" collapsed="false">
      <c r="B617" s="179"/>
      <c r="C617" s="179"/>
      <c r="D617" s="179"/>
    </row>
    <row r="618" customFormat="false" ht="8.25" hidden="false" customHeight="false" outlineLevel="0" collapsed="false">
      <c r="B618" s="179"/>
      <c r="C618" s="179"/>
      <c r="D618" s="179"/>
    </row>
    <row r="619" customFormat="false" ht="8.25" hidden="false" customHeight="false" outlineLevel="0" collapsed="false">
      <c r="B619" s="179"/>
      <c r="C619" s="179"/>
      <c r="D619" s="179"/>
    </row>
    <row r="620" customFormat="false" ht="8.25" hidden="false" customHeight="false" outlineLevel="0" collapsed="false">
      <c r="B620" s="179"/>
      <c r="C620" s="179"/>
      <c r="D620" s="179"/>
    </row>
    <row r="621" customFormat="false" ht="8.25" hidden="false" customHeight="false" outlineLevel="0" collapsed="false">
      <c r="B621" s="179"/>
      <c r="C621" s="179"/>
      <c r="D621" s="179"/>
    </row>
    <row r="622" customFormat="false" ht="8.25" hidden="false" customHeight="false" outlineLevel="0" collapsed="false">
      <c r="B622" s="179"/>
      <c r="C622" s="179"/>
      <c r="D622" s="179"/>
    </row>
    <row r="623" customFormat="false" ht="8.25" hidden="false" customHeight="false" outlineLevel="0" collapsed="false">
      <c r="B623" s="179"/>
      <c r="C623" s="179"/>
      <c r="D623" s="179"/>
    </row>
    <row r="624" customFormat="false" ht="8.25" hidden="false" customHeight="false" outlineLevel="0" collapsed="false">
      <c r="B624" s="179"/>
      <c r="C624" s="179"/>
      <c r="D624" s="179"/>
    </row>
    <row r="625" customFormat="false" ht="8.25" hidden="false" customHeight="false" outlineLevel="0" collapsed="false">
      <c r="B625" s="179"/>
      <c r="C625" s="179"/>
      <c r="D625" s="179"/>
    </row>
    <row r="626" customFormat="false" ht="8.25" hidden="false" customHeight="false" outlineLevel="0" collapsed="false">
      <c r="B626" s="179"/>
      <c r="C626" s="179"/>
      <c r="D626" s="179"/>
    </row>
    <row r="627" customFormat="false" ht="8.25" hidden="false" customHeight="false" outlineLevel="0" collapsed="false">
      <c r="B627" s="179"/>
      <c r="C627" s="179"/>
      <c r="D627" s="179"/>
    </row>
    <row r="628" customFormat="false" ht="8.25" hidden="false" customHeight="false" outlineLevel="0" collapsed="false">
      <c r="B628" s="179"/>
      <c r="C628" s="179"/>
      <c r="D628" s="179"/>
    </row>
    <row r="629" customFormat="false" ht="8.25" hidden="false" customHeight="false" outlineLevel="0" collapsed="false">
      <c r="B629" s="179"/>
      <c r="C629" s="179"/>
      <c r="D629" s="179"/>
    </row>
    <row r="630" customFormat="false" ht="8.25" hidden="false" customHeight="false" outlineLevel="0" collapsed="false">
      <c r="B630" s="179"/>
      <c r="C630" s="179"/>
      <c r="D630" s="179"/>
    </row>
    <row r="631" customFormat="false" ht="8.25" hidden="false" customHeight="false" outlineLevel="0" collapsed="false">
      <c r="B631" s="179"/>
      <c r="C631" s="179"/>
      <c r="D631" s="179"/>
    </row>
    <row r="632" customFormat="false" ht="8.25" hidden="false" customHeight="false" outlineLevel="0" collapsed="false">
      <c r="B632" s="179"/>
      <c r="C632" s="179"/>
      <c r="D632" s="179"/>
    </row>
    <row r="633" customFormat="false" ht="8.25" hidden="false" customHeight="false" outlineLevel="0" collapsed="false">
      <c r="B633" s="179"/>
      <c r="C633" s="179"/>
      <c r="D633" s="179"/>
    </row>
    <row r="634" customFormat="false" ht="8.25" hidden="false" customHeight="false" outlineLevel="0" collapsed="false">
      <c r="B634" s="179"/>
      <c r="C634" s="179"/>
      <c r="D634" s="179"/>
    </row>
    <row r="635" customFormat="false" ht="8.25" hidden="false" customHeight="false" outlineLevel="0" collapsed="false">
      <c r="B635" s="179"/>
      <c r="C635" s="179"/>
      <c r="D635" s="179"/>
    </row>
    <row r="636" customFormat="false" ht="8.25" hidden="false" customHeight="false" outlineLevel="0" collapsed="false">
      <c r="B636" s="179"/>
      <c r="C636" s="179"/>
      <c r="D636" s="179"/>
    </row>
    <row r="637" customFormat="false" ht="8.25" hidden="false" customHeight="false" outlineLevel="0" collapsed="false">
      <c r="B637" s="179"/>
      <c r="C637" s="179"/>
      <c r="D637" s="179"/>
    </row>
    <row r="638" customFormat="false" ht="8.25" hidden="false" customHeight="false" outlineLevel="0" collapsed="false">
      <c r="B638" s="179"/>
      <c r="C638" s="179"/>
      <c r="D638" s="179"/>
    </row>
    <row r="639" customFormat="false" ht="8.25" hidden="false" customHeight="false" outlineLevel="0" collapsed="false">
      <c r="B639" s="179"/>
      <c r="C639" s="179"/>
      <c r="D639" s="179"/>
    </row>
    <row r="640" customFormat="false" ht="8.25" hidden="false" customHeight="false" outlineLevel="0" collapsed="false">
      <c r="B640" s="179"/>
      <c r="C640" s="179"/>
      <c r="D640" s="179"/>
    </row>
    <row r="641" customFormat="false" ht="8.25" hidden="false" customHeight="false" outlineLevel="0" collapsed="false">
      <c r="B641" s="179"/>
      <c r="C641" s="179"/>
      <c r="D641" s="179"/>
    </row>
    <row r="642" customFormat="false" ht="8.25" hidden="false" customHeight="false" outlineLevel="0" collapsed="false">
      <c r="B642" s="179"/>
      <c r="C642" s="179"/>
      <c r="D642" s="179"/>
    </row>
    <row r="643" customFormat="false" ht="8.25" hidden="false" customHeight="false" outlineLevel="0" collapsed="false">
      <c r="B643" s="179"/>
      <c r="C643" s="179"/>
      <c r="D643" s="179"/>
    </row>
    <row r="644" customFormat="false" ht="8.25" hidden="false" customHeight="false" outlineLevel="0" collapsed="false">
      <c r="B644" s="179"/>
      <c r="C644" s="179"/>
      <c r="D644" s="179"/>
    </row>
    <row r="645" customFormat="false" ht="8.25" hidden="false" customHeight="false" outlineLevel="0" collapsed="false">
      <c r="B645" s="179"/>
      <c r="C645" s="179"/>
      <c r="D645" s="179"/>
    </row>
    <row r="646" customFormat="false" ht="8.25" hidden="false" customHeight="false" outlineLevel="0" collapsed="false">
      <c r="B646" s="179"/>
      <c r="C646" s="179"/>
      <c r="D646" s="179"/>
    </row>
    <row r="647" customFormat="false" ht="8.25" hidden="false" customHeight="false" outlineLevel="0" collapsed="false">
      <c r="B647" s="179"/>
      <c r="C647" s="179"/>
      <c r="D647" s="179"/>
    </row>
    <row r="648" customFormat="false" ht="8.25" hidden="false" customHeight="false" outlineLevel="0" collapsed="false">
      <c r="B648" s="179"/>
      <c r="C648" s="179"/>
      <c r="D648" s="179"/>
    </row>
    <row r="649" customFormat="false" ht="8.25" hidden="false" customHeight="false" outlineLevel="0" collapsed="false">
      <c r="B649" s="179"/>
      <c r="C649" s="179"/>
      <c r="D649" s="179"/>
    </row>
    <row r="650" customFormat="false" ht="8.25" hidden="false" customHeight="false" outlineLevel="0" collapsed="false">
      <c r="B650" s="179"/>
      <c r="C650" s="179"/>
      <c r="D650" s="179"/>
    </row>
    <row r="651" customFormat="false" ht="8.25" hidden="false" customHeight="false" outlineLevel="0" collapsed="false">
      <c r="B651" s="179"/>
      <c r="C651" s="179"/>
      <c r="D651" s="179"/>
    </row>
    <row r="652" customFormat="false" ht="8.25" hidden="false" customHeight="false" outlineLevel="0" collapsed="false">
      <c r="B652" s="179"/>
      <c r="C652" s="179"/>
      <c r="D652" s="179"/>
    </row>
    <row r="653" customFormat="false" ht="8.25" hidden="false" customHeight="false" outlineLevel="0" collapsed="false">
      <c r="B653" s="179"/>
      <c r="C653" s="179"/>
      <c r="D653" s="179"/>
    </row>
    <row r="654" customFormat="false" ht="8.25" hidden="false" customHeight="false" outlineLevel="0" collapsed="false">
      <c r="B654" s="179"/>
      <c r="C654" s="179"/>
      <c r="D654" s="179"/>
    </row>
    <row r="655" customFormat="false" ht="8.25" hidden="false" customHeight="false" outlineLevel="0" collapsed="false">
      <c r="B655" s="179"/>
      <c r="C655" s="179"/>
      <c r="D655" s="179"/>
    </row>
    <row r="656" customFormat="false" ht="8.25" hidden="false" customHeight="false" outlineLevel="0" collapsed="false">
      <c r="B656" s="179"/>
      <c r="C656" s="179"/>
      <c r="D656" s="179"/>
    </row>
    <row r="657" customFormat="false" ht="8.25" hidden="false" customHeight="false" outlineLevel="0" collapsed="false">
      <c r="B657" s="179"/>
      <c r="C657" s="179"/>
      <c r="D657" s="179"/>
    </row>
    <row r="658" customFormat="false" ht="8.25" hidden="false" customHeight="false" outlineLevel="0" collapsed="false">
      <c r="B658" s="179"/>
      <c r="C658" s="179"/>
      <c r="D658" s="179"/>
    </row>
    <row r="659" customFormat="false" ht="8.25" hidden="false" customHeight="false" outlineLevel="0" collapsed="false">
      <c r="B659" s="179"/>
      <c r="C659" s="179"/>
      <c r="D659" s="179"/>
    </row>
    <row r="660" customFormat="false" ht="8.25" hidden="false" customHeight="false" outlineLevel="0" collapsed="false">
      <c r="B660" s="179"/>
      <c r="C660" s="179"/>
      <c r="D660" s="179"/>
    </row>
    <row r="661" customFormat="false" ht="8.25" hidden="false" customHeight="false" outlineLevel="0" collapsed="false">
      <c r="B661" s="179"/>
      <c r="C661" s="179"/>
      <c r="D661" s="179"/>
    </row>
    <row r="662" customFormat="false" ht="8.25" hidden="false" customHeight="false" outlineLevel="0" collapsed="false">
      <c r="B662" s="179"/>
      <c r="C662" s="179"/>
      <c r="D662" s="179"/>
    </row>
    <row r="663" customFormat="false" ht="8.25" hidden="false" customHeight="false" outlineLevel="0" collapsed="false">
      <c r="B663" s="179"/>
      <c r="C663" s="179"/>
      <c r="D663" s="179"/>
    </row>
    <row r="664" customFormat="false" ht="8.25" hidden="false" customHeight="false" outlineLevel="0" collapsed="false">
      <c r="B664" s="179"/>
      <c r="C664" s="179"/>
      <c r="D664" s="179"/>
    </row>
    <row r="665" customFormat="false" ht="8.25" hidden="false" customHeight="false" outlineLevel="0" collapsed="false">
      <c r="B665" s="179"/>
      <c r="C665" s="179"/>
      <c r="D665" s="179"/>
    </row>
    <row r="666" customFormat="false" ht="8.25" hidden="false" customHeight="false" outlineLevel="0" collapsed="false">
      <c r="B666" s="179"/>
      <c r="C666" s="179"/>
      <c r="D666" s="179"/>
    </row>
    <row r="667" customFormat="false" ht="8.25" hidden="false" customHeight="false" outlineLevel="0" collapsed="false">
      <c r="B667" s="179"/>
      <c r="C667" s="179"/>
      <c r="D667" s="179"/>
    </row>
    <row r="668" customFormat="false" ht="8.25" hidden="false" customHeight="false" outlineLevel="0" collapsed="false">
      <c r="B668" s="179"/>
      <c r="C668" s="179"/>
      <c r="D668" s="179"/>
    </row>
    <row r="669" customFormat="false" ht="8.25" hidden="false" customHeight="false" outlineLevel="0" collapsed="false">
      <c r="B669" s="179"/>
      <c r="C669" s="179"/>
      <c r="D669" s="179"/>
    </row>
    <row r="670" customFormat="false" ht="8.25" hidden="false" customHeight="false" outlineLevel="0" collapsed="false">
      <c r="B670" s="179"/>
      <c r="C670" s="179"/>
      <c r="D670" s="179"/>
    </row>
    <row r="671" customFormat="false" ht="8.25" hidden="false" customHeight="false" outlineLevel="0" collapsed="false">
      <c r="B671" s="179"/>
      <c r="C671" s="179"/>
      <c r="D671" s="179"/>
    </row>
    <row r="672" customFormat="false" ht="8.25" hidden="false" customHeight="false" outlineLevel="0" collapsed="false">
      <c r="B672" s="179"/>
      <c r="C672" s="179"/>
      <c r="D672" s="179"/>
    </row>
    <row r="673" customFormat="false" ht="8.25" hidden="false" customHeight="false" outlineLevel="0" collapsed="false">
      <c r="B673" s="179"/>
      <c r="C673" s="179"/>
      <c r="D673" s="179"/>
    </row>
    <row r="674" customFormat="false" ht="8.25" hidden="false" customHeight="false" outlineLevel="0" collapsed="false">
      <c r="B674" s="179"/>
      <c r="C674" s="179"/>
      <c r="D674" s="179"/>
    </row>
    <row r="675" customFormat="false" ht="8.25" hidden="false" customHeight="false" outlineLevel="0" collapsed="false">
      <c r="B675" s="179"/>
      <c r="C675" s="179"/>
      <c r="D675" s="179"/>
    </row>
    <row r="676" customFormat="false" ht="8.25" hidden="false" customHeight="false" outlineLevel="0" collapsed="false">
      <c r="B676" s="179"/>
      <c r="C676" s="179"/>
      <c r="D676" s="179"/>
    </row>
    <row r="677" customFormat="false" ht="8.25" hidden="false" customHeight="false" outlineLevel="0" collapsed="false">
      <c r="B677" s="179"/>
      <c r="C677" s="179"/>
      <c r="D677" s="179"/>
    </row>
    <row r="678" customFormat="false" ht="8.25" hidden="false" customHeight="false" outlineLevel="0" collapsed="false">
      <c r="B678" s="179"/>
      <c r="C678" s="179"/>
      <c r="D678" s="179"/>
    </row>
    <row r="679" customFormat="false" ht="8.25" hidden="false" customHeight="false" outlineLevel="0" collapsed="false">
      <c r="B679" s="179"/>
      <c r="C679" s="179"/>
      <c r="D679" s="179"/>
    </row>
    <row r="680" customFormat="false" ht="8.25" hidden="false" customHeight="false" outlineLevel="0" collapsed="false">
      <c r="B680" s="179"/>
      <c r="C680" s="179"/>
      <c r="D680" s="179"/>
    </row>
    <row r="681" customFormat="false" ht="8.25" hidden="false" customHeight="false" outlineLevel="0" collapsed="false">
      <c r="B681" s="179"/>
      <c r="C681" s="179"/>
      <c r="D681" s="179"/>
    </row>
    <row r="682" customFormat="false" ht="8.25" hidden="false" customHeight="false" outlineLevel="0" collapsed="false">
      <c r="B682" s="179"/>
      <c r="C682" s="179"/>
      <c r="D682" s="179"/>
    </row>
    <row r="683" customFormat="false" ht="8.25" hidden="false" customHeight="false" outlineLevel="0" collapsed="false">
      <c r="B683" s="179"/>
      <c r="C683" s="179"/>
      <c r="D683" s="179"/>
    </row>
    <row r="684" customFormat="false" ht="8.25" hidden="false" customHeight="false" outlineLevel="0" collapsed="false">
      <c r="B684" s="179"/>
      <c r="C684" s="179"/>
      <c r="D684" s="179"/>
    </row>
    <row r="685" customFormat="false" ht="8.25" hidden="false" customHeight="false" outlineLevel="0" collapsed="false">
      <c r="B685" s="179"/>
      <c r="C685" s="179"/>
      <c r="D685" s="179"/>
    </row>
    <row r="686" customFormat="false" ht="8.25" hidden="false" customHeight="false" outlineLevel="0" collapsed="false">
      <c r="B686" s="179"/>
      <c r="C686" s="179"/>
      <c r="D686" s="179"/>
    </row>
    <row r="687" customFormat="false" ht="8.25" hidden="false" customHeight="false" outlineLevel="0" collapsed="false">
      <c r="B687" s="179"/>
      <c r="C687" s="179"/>
      <c r="D687" s="179"/>
    </row>
    <row r="688" customFormat="false" ht="8.25" hidden="false" customHeight="false" outlineLevel="0" collapsed="false">
      <c r="B688" s="179"/>
      <c r="C688" s="179"/>
      <c r="D688" s="179"/>
    </row>
    <row r="689" customFormat="false" ht="8.25" hidden="false" customHeight="false" outlineLevel="0" collapsed="false">
      <c r="B689" s="179"/>
      <c r="C689" s="179"/>
      <c r="D689" s="179"/>
    </row>
    <row r="690" customFormat="false" ht="8.25" hidden="false" customHeight="false" outlineLevel="0" collapsed="false">
      <c r="B690" s="179"/>
      <c r="C690" s="179"/>
      <c r="D690" s="179"/>
    </row>
    <row r="691" customFormat="false" ht="8.25" hidden="false" customHeight="false" outlineLevel="0" collapsed="false">
      <c r="B691" s="179"/>
      <c r="C691" s="179"/>
      <c r="D691" s="179"/>
    </row>
    <row r="692" customFormat="false" ht="8.25" hidden="false" customHeight="false" outlineLevel="0" collapsed="false">
      <c r="B692" s="179"/>
      <c r="C692" s="179"/>
      <c r="D692" s="179"/>
    </row>
    <row r="693" customFormat="false" ht="8.25" hidden="false" customHeight="false" outlineLevel="0" collapsed="false">
      <c r="B693" s="179"/>
      <c r="C693" s="179"/>
      <c r="D693" s="179"/>
    </row>
    <row r="694" customFormat="false" ht="8.25" hidden="false" customHeight="false" outlineLevel="0" collapsed="false">
      <c r="B694" s="179"/>
      <c r="C694" s="179"/>
      <c r="D694" s="179"/>
    </row>
    <row r="695" customFormat="false" ht="8.25" hidden="false" customHeight="false" outlineLevel="0" collapsed="false">
      <c r="B695" s="179"/>
      <c r="C695" s="179"/>
      <c r="D695" s="179"/>
    </row>
    <row r="696" customFormat="false" ht="8.25" hidden="false" customHeight="false" outlineLevel="0" collapsed="false">
      <c r="B696" s="179"/>
      <c r="C696" s="179"/>
      <c r="D696" s="179"/>
    </row>
    <row r="697" customFormat="false" ht="8.25" hidden="false" customHeight="false" outlineLevel="0" collapsed="false">
      <c r="B697" s="179"/>
      <c r="C697" s="179"/>
      <c r="D697" s="179"/>
    </row>
    <row r="698" customFormat="false" ht="8.25" hidden="false" customHeight="false" outlineLevel="0" collapsed="false">
      <c r="B698" s="179"/>
      <c r="C698" s="179"/>
      <c r="D698" s="179"/>
    </row>
    <row r="699" customFormat="false" ht="8.25" hidden="false" customHeight="false" outlineLevel="0" collapsed="false">
      <c r="B699" s="179"/>
      <c r="C699" s="179"/>
      <c r="D699" s="179"/>
    </row>
    <row r="700" customFormat="false" ht="8.25" hidden="false" customHeight="false" outlineLevel="0" collapsed="false">
      <c r="B700" s="179"/>
      <c r="C700" s="179"/>
      <c r="D700" s="179"/>
    </row>
    <row r="701" customFormat="false" ht="8.25" hidden="false" customHeight="false" outlineLevel="0" collapsed="false">
      <c r="B701" s="179"/>
      <c r="C701" s="179"/>
      <c r="D701" s="179"/>
    </row>
    <row r="702" customFormat="false" ht="8.25" hidden="false" customHeight="false" outlineLevel="0" collapsed="false">
      <c r="B702" s="179"/>
      <c r="C702" s="179"/>
      <c r="D702" s="179"/>
    </row>
    <row r="703" customFormat="false" ht="8.25" hidden="false" customHeight="false" outlineLevel="0" collapsed="false">
      <c r="B703" s="179"/>
      <c r="C703" s="179"/>
      <c r="D703" s="179"/>
    </row>
    <row r="704" customFormat="false" ht="8.25" hidden="false" customHeight="false" outlineLevel="0" collapsed="false">
      <c r="B704" s="179"/>
      <c r="C704" s="179"/>
      <c r="D704" s="179"/>
    </row>
    <row r="705" customFormat="false" ht="8.25" hidden="false" customHeight="false" outlineLevel="0" collapsed="false">
      <c r="B705" s="179"/>
      <c r="C705" s="179"/>
      <c r="D705" s="179"/>
    </row>
    <row r="706" customFormat="false" ht="8.25" hidden="false" customHeight="false" outlineLevel="0" collapsed="false">
      <c r="B706" s="179"/>
      <c r="C706" s="179"/>
      <c r="D706" s="179"/>
    </row>
    <row r="707" customFormat="false" ht="8.25" hidden="false" customHeight="false" outlineLevel="0" collapsed="false">
      <c r="B707" s="179"/>
      <c r="C707" s="179"/>
      <c r="D707" s="179"/>
    </row>
    <row r="708" customFormat="false" ht="8.25" hidden="false" customHeight="false" outlineLevel="0" collapsed="false">
      <c r="B708" s="179"/>
      <c r="C708" s="179"/>
      <c r="D708" s="179"/>
    </row>
    <row r="709" customFormat="false" ht="8.25" hidden="false" customHeight="false" outlineLevel="0" collapsed="false">
      <c r="B709" s="179"/>
      <c r="C709" s="179"/>
      <c r="D709" s="179"/>
    </row>
    <row r="710" customFormat="false" ht="8.25" hidden="false" customHeight="false" outlineLevel="0" collapsed="false">
      <c r="B710" s="179"/>
      <c r="C710" s="179"/>
      <c r="D710" s="179"/>
    </row>
    <row r="711" customFormat="false" ht="8.25" hidden="false" customHeight="false" outlineLevel="0" collapsed="false">
      <c r="B711" s="179"/>
      <c r="C711" s="179"/>
      <c r="D711" s="179"/>
    </row>
    <row r="712" customFormat="false" ht="8.25" hidden="false" customHeight="false" outlineLevel="0" collapsed="false">
      <c r="B712" s="179"/>
      <c r="C712" s="179"/>
      <c r="D712" s="179"/>
    </row>
    <row r="713" customFormat="false" ht="8.25" hidden="false" customHeight="false" outlineLevel="0" collapsed="false">
      <c r="B713" s="179"/>
      <c r="C713" s="179"/>
      <c r="D713" s="179"/>
    </row>
    <row r="714" customFormat="false" ht="8.25" hidden="false" customHeight="false" outlineLevel="0" collapsed="false">
      <c r="B714" s="179"/>
      <c r="C714" s="179"/>
      <c r="D714" s="179"/>
    </row>
    <row r="715" customFormat="false" ht="8.25" hidden="false" customHeight="false" outlineLevel="0" collapsed="false">
      <c r="B715" s="179"/>
      <c r="C715" s="179"/>
      <c r="D715" s="179"/>
    </row>
    <row r="716" customFormat="false" ht="8.25" hidden="false" customHeight="false" outlineLevel="0" collapsed="false">
      <c r="B716" s="179"/>
      <c r="C716" s="179"/>
      <c r="D716" s="179"/>
    </row>
    <row r="717" customFormat="false" ht="8.25" hidden="false" customHeight="false" outlineLevel="0" collapsed="false">
      <c r="B717" s="179"/>
      <c r="C717" s="179"/>
      <c r="D717" s="179"/>
    </row>
    <row r="718" customFormat="false" ht="8.25" hidden="false" customHeight="false" outlineLevel="0" collapsed="false">
      <c r="B718" s="179"/>
      <c r="C718" s="179"/>
      <c r="D718" s="179"/>
    </row>
    <row r="719" customFormat="false" ht="8.25" hidden="false" customHeight="false" outlineLevel="0" collapsed="false">
      <c r="B719" s="179"/>
      <c r="C719" s="179"/>
      <c r="D719" s="179"/>
    </row>
    <row r="720" customFormat="false" ht="8.25" hidden="false" customHeight="false" outlineLevel="0" collapsed="false">
      <c r="B720" s="179"/>
      <c r="C720" s="179"/>
      <c r="D720" s="179"/>
    </row>
    <row r="721" customFormat="false" ht="8.25" hidden="false" customHeight="false" outlineLevel="0" collapsed="false">
      <c r="B721" s="179"/>
      <c r="C721" s="179"/>
      <c r="D721" s="179"/>
    </row>
    <row r="722" customFormat="false" ht="8.25" hidden="false" customHeight="false" outlineLevel="0" collapsed="false">
      <c r="B722" s="179"/>
      <c r="C722" s="179"/>
      <c r="D722" s="179"/>
    </row>
    <row r="723" customFormat="false" ht="8.25" hidden="false" customHeight="false" outlineLevel="0" collapsed="false">
      <c r="B723" s="179"/>
      <c r="C723" s="179"/>
      <c r="D723" s="179"/>
    </row>
    <row r="724" customFormat="false" ht="8.25" hidden="false" customHeight="false" outlineLevel="0" collapsed="false">
      <c r="B724" s="179"/>
      <c r="C724" s="179"/>
      <c r="D724" s="179"/>
    </row>
    <row r="725" customFormat="false" ht="8.25" hidden="false" customHeight="false" outlineLevel="0" collapsed="false">
      <c r="B725" s="179"/>
      <c r="C725" s="179"/>
      <c r="D725" s="179"/>
    </row>
    <row r="726" customFormat="false" ht="8.25" hidden="false" customHeight="false" outlineLevel="0" collapsed="false">
      <c r="B726" s="179"/>
      <c r="C726" s="179"/>
      <c r="D726" s="179"/>
    </row>
    <row r="727" customFormat="false" ht="8.25" hidden="false" customHeight="false" outlineLevel="0" collapsed="false">
      <c r="B727" s="179"/>
      <c r="C727" s="179"/>
      <c r="D727" s="179"/>
    </row>
    <row r="728" customFormat="false" ht="8.25" hidden="false" customHeight="false" outlineLevel="0" collapsed="false">
      <c r="B728" s="179"/>
      <c r="C728" s="179"/>
      <c r="D728" s="179"/>
    </row>
    <row r="729" customFormat="false" ht="8.25" hidden="false" customHeight="false" outlineLevel="0" collapsed="false">
      <c r="B729" s="179"/>
      <c r="C729" s="179"/>
      <c r="D729" s="179"/>
    </row>
    <row r="730" customFormat="false" ht="8.25" hidden="false" customHeight="false" outlineLevel="0" collapsed="false">
      <c r="B730" s="179"/>
      <c r="C730" s="179"/>
      <c r="D730" s="179"/>
    </row>
    <row r="731" customFormat="false" ht="8.25" hidden="false" customHeight="false" outlineLevel="0" collapsed="false">
      <c r="B731" s="179"/>
      <c r="C731" s="179"/>
      <c r="D731" s="179"/>
    </row>
    <row r="732" customFormat="false" ht="8.25" hidden="false" customHeight="false" outlineLevel="0" collapsed="false">
      <c r="B732" s="179"/>
      <c r="C732" s="179"/>
      <c r="D732" s="179"/>
    </row>
    <row r="733" customFormat="false" ht="8.25" hidden="false" customHeight="false" outlineLevel="0" collapsed="false">
      <c r="B733" s="179"/>
      <c r="C733" s="179"/>
      <c r="D733" s="179"/>
    </row>
    <row r="734" customFormat="false" ht="8.25" hidden="false" customHeight="false" outlineLevel="0" collapsed="false">
      <c r="B734" s="179"/>
      <c r="C734" s="179"/>
      <c r="D734" s="179"/>
    </row>
    <row r="735" customFormat="false" ht="8.25" hidden="false" customHeight="false" outlineLevel="0" collapsed="false">
      <c r="B735" s="179"/>
      <c r="C735" s="179"/>
      <c r="D735" s="179"/>
    </row>
    <row r="736" customFormat="false" ht="8.25" hidden="false" customHeight="false" outlineLevel="0" collapsed="false">
      <c r="B736" s="179"/>
      <c r="C736" s="179"/>
      <c r="D736" s="179"/>
    </row>
    <row r="737" customFormat="false" ht="8.25" hidden="false" customHeight="false" outlineLevel="0" collapsed="false">
      <c r="B737" s="179"/>
      <c r="C737" s="179"/>
      <c r="D737" s="179"/>
    </row>
    <row r="738" customFormat="false" ht="8.25" hidden="false" customHeight="false" outlineLevel="0" collapsed="false">
      <c r="B738" s="179"/>
      <c r="C738" s="179"/>
      <c r="D738" s="179"/>
    </row>
    <row r="739" customFormat="false" ht="8.25" hidden="false" customHeight="false" outlineLevel="0" collapsed="false">
      <c r="B739" s="179"/>
      <c r="C739" s="179"/>
      <c r="D739" s="179"/>
    </row>
    <row r="740" customFormat="false" ht="8.25" hidden="false" customHeight="false" outlineLevel="0" collapsed="false">
      <c r="B740" s="179"/>
      <c r="C740" s="179"/>
      <c r="D740" s="179"/>
    </row>
    <row r="741" customFormat="false" ht="8.25" hidden="false" customHeight="false" outlineLevel="0" collapsed="false">
      <c r="B741" s="179"/>
      <c r="C741" s="179"/>
      <c r="D741" s="179"/>
    </row>
    <row r="742" customFormat="false" ht="8.25" hidden="false" customHeight="false" outlineLevel="0" collapsed="false">
      <c r="B742" s="179"/>
      <c r="C742" s="179"/>
      <c r="D742" s="179"/>
    </row>
    <row r="743" customFormat="false" ht="8.25" hidden="false" customHeight="false" outlineLevel="0" collapsed="false">
      <c r="B743" s="179"/>
      <c r="C743" s="179"/>
      <c r="D743" s="179"/>
    </row>
    <row r="744" customFormat="false" ht="8.25" hidden="false" customHeight="false" outlineLevel="0" collapsed="false">
      <c r="B744" s="179"/>
      <c r="C744" s="179"/>
      <c r="D744" s="179"/>
    </row>
    <row r="745" customFormat="false" ht="8.25" hidden="false" customHeight="false" outlineLevel="0" collapsed="false">
      <c r="B745" s="179"/>
      <c r="C745" s="179"/>
      <c r="D745" s="179"/>
    </row>
    <row r="746" customFormat="false" ht="8.25" hidden="false" customHeight="false" outlineLevel="0" collapsed="false">
      <c r="B746" s="179"/>
      <c r="C746" s="179"/>
      <c r="D746" s="179"/>
    </row>
    <row r="747" customFormat="false" ht="8.25" hidden="false" customHeight="false" outlineLevel="0" collapsed="false">
      <c r="B747" s="179"/>
      <c r="C747" s="179"/>
      <c r="D747" s="179"/>
    </row>
    <row r="748" customFormat="false" ht="8.25" hidden="false" customHeight="false" outlineLevel="0" collapsed="false">
      <c r="B748" s="179"/>
      <c r="C748" s="179"/>
      <c r="D748" s="179"/>
    </row>
    <row r="749" customFormat="false" ht="8.25" hidden="false" customHeight="false" outlineLevel="0" collapsed="false">
      <c r="B749" s="179"/>
      <c r="C749" s="179"/>
      <c r="D749" s="179"/>
    </row>
    <row r="750" customFormat="false" ht="8.25" hidden="false" customHeight="false" outlineLevel="0" collapsed="false">
      <c r="B750" s="179"/>
      <c r="C750" s="179"/>
      <c r="D750" s="179"/>
    </row>
    <row r="751" customFormat="false" ht="8.25" hidden="false" customHeight="false" outlineLevel="0" collapsed="false">
      <c r="B751" s="179"/>
      <c r="C751" s="179"/>
      <c r="D751" s="179"/>
    </row>
    <row r="752" customFormat="false" ht="8.25" hidden="false" customHeight="false" outlineLevel="0" collapsed="false">
      <c r="B752" s="179"/>
      <c r="C752" s="179"/>
      <c r="D752" s="179"/>
    </row>
    <row r="753" customFormat="false" ht="8.25" hidden="false" customHeight="false" outlineLevel="0" collapsed="false">
      <c r="B753" s="179"/>
      <c r="C753" s="179"/>
      <c r="D753" s="179"/>
    </row>
    <row r="754" customFormat="false" ht="8.25" hidden="false" customHeight="false" outlineLevel="0" collapsed="false">
      <c r="B754" s="179"/>
      <c r="C754" s="179"/>
      <c r="D754" s="179"/>
    </row>
    <row r="755" customFormat="false" ht="8.25" hidden="false" customHeight="false" outlineLevel="0" collapsed="false">
      <c r="B755" s="179"/>
      <c r="C755" s="179"/>
      <c r="D755" s="179"/>
    </row>
    <row r="756" customFormat="false" ht="8.25" hidden="false" customHeight="false" outlineLevel="0" collapsed="false">
      <c r="B756" s="179"/>
      <c r="C756" s="179"/>
      <c r="D756" s="179"/>
    </row>
    <row r="757" customFormat="false" ht="8.25" hidden="false" customHeight="false" outlineLevel="0" collapsed="false">
      <c r="B757" s="179"/>
      <c r="C757" s="179"/>
      <c r="D757" s="179"/>
    </row>
    <row r="758" customFormat="false" ht="8.25" hidden="false" customHeight="false" outlineLevel="0" collapsed="false">
      <c r="B758" s="179"/>
      <c r="C758" s="179"/>
      <c r="D758" s="179"/>
    </row>
    <row r="759" customFormat="false" ht="8.25" hidden="false" customHeight="false" outlineLevel="0" collapsed="false">
      <c r="B759" s="179"/>
      <c r="C759" s="179"/>
      <c r="D759" s="179"/>
    </row>
    <row r="760" customFormat="false" ht="8.25" hidden="false" customHeight="false" outlineLevel="0" collapsed="false">
      <c r="B760" s="179"/>
      <c r="C760" s="179"/>
      <c r="D760" s="179"/>
    </row>
    <row r="761" customFormat="false" ht="8.25" hidden="false" customHeight="false" outlineLevel="0" collapsed="false">
      <c r="B761" s="179"/>
      <c r="C761" s="179"/>
      <c r="D761" s="179"/>
    </row>
    <row r="762" customFormat="false" ht="8.25" hidden="false" customHeight="false" outlineLevel="0" collapsed="false">
      <c r="B762" s="179"/>
      <c r="C762" s="179"/>
      <c r="D762" s="179"/>
    </row>
    <row r="763" customFormat="false" ht="8.25" hidden="false" customHeight="false" outlineLevel="0" collapsed="false">
      <c r="B763" s="179"/>
      <c r="C763" s="179"/>
      <c r="D763" s="179"/>
    </row>
    <row r="764" customFormat="false" ht="8.25" hidden="false" customHeight="false" outlineLevel="0" collapsed="false">
      <c r="B764" s="179"/>
      <c r="C764" s="179"/>
      <c r="D764" s="179"/>
    </row>
    <row r="765" customFormat="false" ht="8.25" hidden="false" customHeight="false" outlineLevel="0" collapsed="false">
      <c r="B765" s="179"/>
      <c r="C765" s="179"/>
      <c r="D765" s="179"/>
    </row>
    <row r="766" customFormat="false" ht="8.25" hidden="false" customHeight="false" outlineLevel="0" collapsed="false">
      <c r="B766" s="179"/>
      <c r="C766" s="179"/>
      <c r="D766" s="179"/>
    </row>
    <row r="767" customFormat="false" ht="8.25" hidden="false" customHeight="false" outlineLevel="0" collapsed="false">
      <c r="B767" s="179"/>
      <c r="C767" s="179"/>
      <c r="D767" s="179"/>
    </row>
    <row r="768" customFormat="false" ht="8.25" hidden="false" customHeight="false" outlineLevel="0" collapsed="false">
      <c r="B768" s="179"/>
      <c r="C768" s="179"/>
      <c r="D768" s="179"/>
    </row>
    <row r="769" customFormat="false" ht="8.25" hidden="false" customHeight="false" outlineLevel="0" collapsed="false">
      <c r="B769" s="179"/>
      <c r="C769" s="179"/>
      <c r="D769" s="179"/>
    </row>
    <row r="770" customFormat="false" ht="8.25" hidden="false" customHeight="false" outlineLevel="0" collapsed="false">
      <c r="B770" s="179"/>
      <c r="C770" s="179"/>
      <c r="D770" s="179"/>
    </row>
    <row r="771" customFormat="false" ht="8.25" hidden="false" customHeight="false" outlineLevel="0" collapsed="false">
      <c r="B771" s="179"/>
      <c r="C771" s="179"/>
      <c r="D771" s="179"/>
    </row>
    <row r="772" customFormat="false" ht="8.25" hidden="false" customHeight="false" outlineLevel="0" collapsed="false">
      <c r="B772" s="179"/>
      <c r="C772" s="179"/>
      <c r="D772" s="179"/>
    </row>
    <row r="773" customFormat="false" ht="8.25" hidden="false" customHeight="false" outlineLevel="0" collapsed="false">
      <c r="B773" s="179"/>
      <c r="C773" s="179"/>
      <c r="D773" s="179"/>
    </row>
    <row r="774" customFormat="false" ht="8.25" hidden="false" customHeight="false" outlineLevel="0" collapsed="false">
      <c r="B774" s="179"/>
      <c r="C774" s="179"/>
      <c r="D774" s="179"/>
    </row>
    <row r="775" customFormat="false" ht="8.25" hidden="false" customHeight="false" outlineLevel="0" collapsed="false">
      <c r="B775" s="179"/>
      <c r="C775" s="179"/>
      <c r="D775" s="179"/>
    </row>
    <row r="776" customFormat="false" ht="8.25" hidden="false" customHeight="false" outlineLevel="0" collapsed="false">
      <c r="B776" s="179"/>
      <c r="C776" s="179"/>
      <c r="D776" s="179"/>
    </row>
    <row r="777" customFormat="false" ht="8.25" hidden="false" customHeight="false" outlineLevel="0" collapsed="false">
      <c r="B777" s="179"/>
      <c r="C777" s="179"/>
      <c r="D777" s="179"/>
    </row>
    <row r="778" customFormat="false" ht="8.25" hidden="false" customHeight="false" outlineLevel="0" collapsed="false">
      <c r="B778" s="179"/>
      <c r="C778" s="179"/>
      <c r="D778" s="179"/>
    </row>
    <row r="779" customFormat="false" ht="8.25" hidden="false" customHeight="false" outlineLevel="0" collapsed="false">
      <c r="B779" s="179"/>
      <c r="C779" s="179"/>
      <c r="D779" s="179"/>
    </row>
    <row r="780" customFormat="false" ht="8.25" hidden="false" customHeight="false" outlineLevel="0" collapsed="false">
      <c r="B780" s="179"/>
      <c r="C780" s="179"/>
      <c r="D780" s="179"/>
    </row>
    <row r="781" customFormat="false" ht="8.25" hidden="false" customHeight="false" outlineLevel="0" collapsed="false">
      <c r="B781" s="179"/>
      <c r="C781" s="179"/>
      <c r="D781" s="179"/>
    </row>
    <row r="782" customFormat="false" ht="8.25" hidden="false" customHeight="false" outlineLevel="0" collapsed="false">
      <c r="B782" s="179"/>
      <c r="C782" s="179"/>
      <c r="D782" s="179"/>
    </row>
    <row r="783" customFormat="false" ht="8.25" hidden="false" customHeight="false" outlineLevel="0" collapsed="false">
      <c r="B783" s="179"/>
      <c r="C783" s="179"/>
      <c r="D783" s="179"/>
    </row>
    <row r="784" customFormat="false" ht="8.25" hidden="false" customHeight="false" outlineLevel="0" collapsed="false">
      <c r="B784" s="179"/>
      <c r="C784" s="179"/>
      <c r="D784" s="179"/>
    </row>
    <row r="785" customFormat="false" ht="8.25" hidden="false" customHeight="false" outlineLevel="0" collapsed="false">
      <c r="B785" s="179"/>
      <c r="C785" s="179"/>
      <c r="D785" s="179"/>
    </row>
    <row r="786" customFormat="false" ht="8.25" hidden="false" customHeight="false" outlineLevel="0" collapsed="false">
      <c r="B786" s="179"/>
      <c r="C786" s="179"/>
      <c r="D786" s="179"/>
    </row>
    <row r="787" customFormat="false" ht="8.25" hidden="false" customHeight="false" outlineLevel="0" collapsed="false">
      <c r="B787" s="179"/>
      <c r="C787" s="179"/>
      <c r="D787" s="17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59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A3" activeCellId="0" sqref="A3"/>
    </sheetView>
  </sheetViews>
  <sheetFormatPr defaultColWidth="9.328125" defaultRowHeight="10.5" customHeight="true" zeroHeight="false" outlineLevelRow="0" outlineLevelCol="0"/>
  <cols>
    <col collapsed="false" customWidth="true" hidden="false" outlineLevel="0" max="1" min="1" style="173" width="8.33"/>
    <col collapsed="false" customWidth="true" hidden="false" outlineLevel="0" max="2" min="2" style="173" width="6.15"/>
    <col collapsed="false" customWidth="true" hidden="false" outlineLevel="0" max="3" min="3" style="173" width="8.33"/>
    <col collapsed="false" customWidth="true" hidden="false" outlineLevel="0" max="4" min="4" style="173" width="8.49"/>
    <col collapsed="false" customWidth="true" hidden="false" outlineLevel="0" max="6" min="5" style="180" width="8.49"/>
    <col collapsed="false" customWidth="true" hidden="false" outlineLevel="0" max="8" min="7" style="173" width="8.49"/>
    <col collapsed="false" customWidth="true" hidden="false" outlineLevel="0" max="9" min="9" style="180" width="8.49"/>
    <col collapsed="false" customWidth="true" hidden="false" outlineLevel="0" max="10" min="10" style="180" width="8.33"/>
    <col collapsed="false" customWidth="true" hidden="false" outlineLevel="0" max="12" min="11" style="173" width="8.49"/>
    <col collapsed="false" customWidth="true" hidden="false" outlineLevel="0" max="13" min="13" style="173" width="8.33"/>
    <col collapsed="false" customWidth="true" hidden="true" outlineLevel="0" max="14" min="14" style="173" width="3.65"/>
    <col collapsed="false" customWidth="true" hidden="false" outlineLevel="0" max="16" min="15" style="186" width="8.49"/>
    <col collapsed="false" customWidth="true" hidden="false" outlineLevel="0" max="17" min="17" style="173" width="8.49"/>
    <col collapsed="false" customWidth="true" hidden="false" outlineLevel="0" max="18" min="18" style="173" width="8.33"/>
    <col collapsed="false" customWidth="true" hidden="false" outlineLevel="0" max="19" min="19" style="173" width="6.99"/>
    <col collapsed="false" customWidth="true" hidden="false" outlineLevel="0" max="20" min="20" style="187" width="6.65"/>
    <col collapsed="false" customWidth="true" hidden="false" outlineLevel="0" max="21" min="21" style="188" width="5.15"/>
    <col collapsed="false" customWidth="true" hidden="false" outlineLevel="0" max="22" min="22" style="189" width="9.65"/>
    <col collapsed="false" customWidth="false" hidden="false" outlineLevel="0" max="257" min="23" style="173" width="9.33"/>
  </cols>
  <sheetData>
    <row r="1" customFormat="false" ht="10.5" hidden="false" customHeight="true" outlineLevel="0" collapsed="false">
      <c r="A1" s="178" t="s">
        <v>180</v>
      </c>
    </row>
    <row r="3" customFormat="false" ht="10.5" hidden="false" customHeight="true" outlineLevel="0" collapsed="false">
      <c r="A3" s="190" t="s">
        <v>181</v>
      </c>
      <c r="B3" s="191" t="s">
        <v>182</v>
      </c>
      <c r="C3" s="192"/>
      <c r="D3" s="0"/>
      <c r="E3" s="0"/>
      <c r="F3" s="0"/>
      <c r="G3" s="0"/>
      <c r="H3" s="0"/>
      <c r="I3" s="0"/>
      <c r="J3" s="0"/>
      <c r="K3" s="0"/>
      <c r="L3" s="0"/>
      <c r="M3" s="0"/>
      <c r="N3" s="0"/>
      <c r="O3" s="0"/>
      <c r="P3" s="0"/>
      <c r="Q3" s="0"/>
      <c r="R3" s="0"/>
    </row>
    <row r="4" customFormat="false" ht="10.5" hidden="false" customHeight="true" outlineLevel="0" collapsed="false">
      <c r="A4" s="191" t="s">
        <v>183</v>
      </c>
      <c r="B4" s="190" t="s">
        <v>184</v>
      </c>
      <c r="C4" s="193" t="s">
        <v>185</v>
      </c>
      <c r="D4" s="0"/>
      <c r="E4" s="0"/>
      <c r="F4" s="0"/>
      <c r="G4" s="0"/>
      <c r="H4" s="0"/>
      <c r="I4" s="0"/>
      <c r="J4" s="0"/>
      <c r="K4" s="0"/>
      <c r="L4" s="0"/>
      <c r="M4" s="0"/>
      <c r="N4" s="0"/>
      <c r="O4" s="0"/>
      <c r="P4" s="0"/>
      <c r="Q4" s="0"/>
      <c r="R4" s="0"/>
    </row>
    <row r="5" customFormat="false" ht="10.5" hidden="false" customHeight="true" outlineLevel="0" collapsed="false">
      <c r="A5" s="194" t="s">
        <v>184</v>
      </c>
      <c r="B5" s="194"/>
      <c r="C5" s="195"/>
      <c r="D5" s="0"/>
      <c r="E5" s="0"/>
      <c r="F5" s="0"/>
      <c r="G5" s="0"/>
      <c r="H5" s="0"/>
      <c r="I5" s="0"/>
      <c r="J5" s="0"/>
      <c r="K5" s="0"/>
      <c r="L5" s="0"/>
      <c r="M5" s="0"/>
      <c r="N5" s="0"/>
      <c r="O5" s="0"/>
      <c r="P5" s="0"/>
      <c r="Q5" s="0"/>
      <c r="R5" s="0"/>
    </row>
    <row r="6" customFormat="false" ht="10.5" hidden="false" customHeight="true" outlineLevel="0" collapsed="false">
      <c r="A6" s="196" t="n">
        <v>0</v>
      </c>
      <c r="B6" s="196"/>
      <c r="C6" s="197"/>
      <c r="D6" s="0"/>
      <c r="E6" s="0"/>
      <c r="F6" s="0"/>
      <c r="G6" s="0"/>
      <c r="H6" s="0"/>
      <c r="I6" s="0"/>
      <c r="J6" s="0"/>
      <c r="K6" s="0"/>
      <c r="L6" s="0"/>
      <c r="M6" s="0"/>
      <c r="N6" s="0"/>
      <c r="O6" s="0"/>
      <c r="P6" s="0"/>
      <c r="Q6" s="0"/>
      <c r="R6" s="0"/>
    </row>
    <row r="7" customFormat="false" ht="10.5" hidden="false" customHeight="true" outlineLevel="0" collapsed="false">
      <c r="A7" s="198" t="s">
        <v>185</v>
      </c>
      <c r="B7" s="198"/>
      <c r="C7" s="199"/>
      <c r="D7" s="0"/>
      <c r="E7" s="0"/>
      <c r="F7" s="0"/>
      <c r="G7" s="0"/>
      <c r="H7" s="0"/>
      <c r="I7" s="0"/>
      <c r="J7" s="0"/>
      <c r="K7" s="0"/>
      <c r="L7" s="0"/>
      <c r="M7" s="0"/>
      <c r="N7" s="0"/>
      <c r="O7" s="0"/>
      <c r="P7" s="0"/>
      <c r="Q7" s="0"/>
      <c r="R7" s="0"/>
    </row>
    <row r="8" customFormat="false" ht="10.5" hidden="false" customHeight="true" outlineLevel="0" collapsed="false">
      <c r="A8" s="0"/>
      <c r="B8" s="0"/>
      <c r="C8" s="0"/>
      <c r="D8" s="0"/>
      <c r="E8" s="0"/>
      <c r="F8" s="0"/>
      <c r="G8" s="0"/>
      <c r="H8" s="0"/>
      <c r="I8" s="0"/>
      <c r="J8" s="0"/>
      <c r="K8" s="0"/>
      <c r="L8" s="0"/>
      <c r="M8" s="0"/>
      <c r="N8" s="0"/>
      <c r="O8" s="0"/>
      <c r="P8" s="0"/>
      <c r="Q8" s="0"/>
      <c r="R8" s="0"/>
    </row>
    <row r="9" customFormat="false" ht="24" hidden="false" customHeight="true" outlineLevel="0" collapsed="false">
      <c r="A9" s="200" t="s">
        <v>186</v>
      </c>
      <c r="B9" s="200" t="s">
        <v>187</v>
      </c>
      <c r="C9" s="200" t="s">
        <v>188</v>
      </c>
      <c r="D9" s="200" t="s">
        <v>189</v>
      </c>
      <c r="E9" s="200" t="s">
        <v>190</v>
      </c>
      <c r="F9" s="200" t="s">
        <v>191</v>
      </c>
      <c r="G9" s="200" t="s">
        <v>192</v>
      </c>
      <c r="H9" s="200" t="s">
        <v>193</v>
      </c>
      <c r="I9" s="200" t="s">
        <v>194</v>
      </c>
      <c r="J9" s="200" t="s">
        <v>182</v>
      </c>
      <c r="K9" s="200" t="s">
        <v>195</v>
      </c>
      <c r="L9" s="200" t="s">
        <v>196</v>
      </c>
      <c r="M9" s="200" t="s">
        <v>197</v>
      </c>
      <c r="N9" s="200" t="s">
        <v>198</v>
      </c>
      <c r="O9" s="201" t="s">
        <v>199</v>
      </c>
      <c r="P9" s="201" t="s">
        <v>200</v>
      </c>
      <c r="Q9" s="200" t="s">
        <v>201</v>
      </c>
      <c r="R9" s="200" t="s">
        <v>202</v>
      </c>
      <c r="S9" s="200" t="s">
        <v>203</v>
      </c>
      <c r="T9" s="187" t="s">
        <v>204</v>
      </c>
      <c r="U9" s="202" t="s">
        <v>201</v>
      </c>
      <c r="V9" s="203" t="s">
        <v>183</v>
      </c>
      <c r="W9" s="200"/>
      <c r="X9" s="200"/>
      <c r="Y9" s="200"/>
      <c r="Z9" s="200"/>
      <c r="AA9" s="200"/>
      <c r="AB9" s="200"/>
      <c r="AC9" s="200"/>
      <c r="AD9" s="200"/>
      <c r="AE9" s="200"/>
      <c r="AF9" s="200"/>
      <c r="AG9" s="200"/>
      <c r="AH9" s="200"/>
      <c r="AI9" s="200"/>
      <c r="AJ9" s="200"/>
      <c r="AK9" s="200"/>
      <c r="AL9" s="200"/>
      <c r="AM9" s="200"/>
      <c r="AN9" s="200"/>
      <c r="AO9" s="200"/>
      <c r="AP9" s="200"/>
      <c r="AQ9" s="200"/>
      <c r="AR9" s="200"/>
      <c r="AS9" s="200"/>
      <c r="AT9" s="200"/>
      <c r="AU9" s="200"/>
      <c r="AV9" s="200"/>
      <c r="AW9" s="200"/>
      <c r="AX9" s="200"/>
      <c r="AY9" s="200"/>
      <c r="AZ9" s="200"/>
      <c r="BA9" s="200"/>
      <c r="BB9" s="200"/>
      <c r="BC9" s="200"/>
      <c r="BD9" s="200"/>
      <c r="BE9" s="200"/>
      <c r="BF9" s="200"/>
      <c r="BG9" s="200"/>
      <c r="BH9" s="200"/>
      <c r="BI9" s="200"/>
      <c r="BJ9" s="200"/>
      <c r="BK9" s="200"/>
      <c r="BL9" s="200"/>
      <c r="BM9" s="200"/>
      <c r="BN9" s="200"/>
      <c r="BO9" s="200"/>
      <c r="BP9" s="200"/>
      <c r="BQ9" s="200"/>
      <c r="BR9" s="200"/>
      <c r="BS9" s="200"/>
      <c r="BT9" s="200"/>
      <c r="BU9" s="200"/>
      <c r="BV9" s="200"/>
      <c r="BW9" s="200"/>
      <c r="BX9" s="200"/>
      <c r="BY9" s="200"/>
      <c r="BZ9" s="200"/>
      <c r="CA9" s="200"/>
      <c r="CB9" s="200"/>
      <c r="CC9" s="200"/>
      <c r="CD9" s="200"/>
      <c r="CE9" s="200"/>
      <c r="CF9" s="200"/>
      <c r="CG9" s="200"/>
      <c r="CH9" s="200"/>
      <c r="CI9" s="200"/>
      <c r="CJ9" s="200"/>
      <c r="CK9" s="200"/>
      <c r="CL9" s="200"/>
      <c r="CM9" s="200"/>
      <c r="CN9" s="200"/>
      <c r="CO9" s="200"/>
      <c r="CP9" s="200"/>
      <c r="CQ9" s="200"/>
      <c r="CR9" s="200"/>
      <c r="CS9" s="200"/>
      <c r="CT9" s="200"/>
      <c r="CU9" s="200"/>
      <c r="CV9" s="200"/>
      <c r="CW9" s="200"/>
      <c r="CX9" s="200"/>
      <c r="CY9" s="200"/>
      <c r="CZ9" s="200"/>
      <c r="DA9" s="200"/>
      <c r="DB9" s="200"/>
      <c r="DC9" s="200"/>
      <c r="DD9" s="200"/>
      <c r="DE9" s="200"/>
      <c r="DF9" s="200"/>
      <c r="DG9" s="200"/>
      <c r="DH9" s="200"/>
      <c r="DI9" s="200"/>
      <c r="DJ9" s="200"/>
      <c r="DK9" s="200"/>
      <c r="DL9" s="200"/>
      <c r="DM9" s="200"/>
      <c r="DN9" s="200"/>
      <c r="DO9" s="200"/>
      <c r="DP9" s="200"/>
      <c r="DQ9" s="200"/>
      <c r="DR9" s="200"/>
      <c r="DS9" s="200"/>
      <c r="DT9" s="200"/>
      <c r="DU9" s="200"/>
      <c r="DV9" s="200"/>
      <c r="DW9" s="200"/>
      <c r="DX9" s="200"/>
      <c r="DY9" s="200"/>
      <c r="DZ9" s="200"/>
      <c r="EA9" s="200"/>
      <c r="EB9" s="200"/>
      <c r="EC9" s="200"/>
      <c r="ED9" s="200"/>
      <c r="EE9" s="200"/>
      <c r="EF9" s="200"/>
      <c r="EG9" s="200"/>
      <c r="EH9" s="200"/>
      <c r="EI9" s="200"/>
      <c r="EJ9" s="200"/>
      <c r="EK9" s="200"/>
      <c r="EL9" s="200"/>
      <c r="EM9" s="200"/>
      <c r="EN9" s="200"/>
      <c r="EO9" s="200"/>
      <c r="EP9" s="200"/>
      <c r="EQ9" s="200"/>
      <c r="ER9" s="200"/>
      <c r="ES9" s="200"/>
      <c r="ET9" s="200"/>
      <c r="EU9" s="200"/>
      <c r="EV9" s="200"/>
      <c r="EW9" s="200"/>
      <c r="EX9" s="200"/>
      <c r="EY9" s="200"/>
      <c r="EZ9" s="200"/>
      <c r="FA9" s="200"/>
      <c r="FB9" s="200"/>
      <c r="FC9" s="200"/>
      <c r="FD9" s="200"/>
      <c r="FE9" s="200"/>
      <c r="FF9" s="200"/>
      <c r="FG9" s="200"/>
      <c r="FH9" s="200"/>
      <c r="FI9" s="200"/>
      <c r="FJ9" s="200"/>
      <c r="FK9" s="200"/>
      <c r="FL9" s="200"/>
      <c r="FM9" s="200"/>
      <c r="FN9" s="200"/>
      <c r="FO9" s="200"/>
      <c r="FP9" s="200"/>
      <c r="FQ9" s="200"/>
      <c r="FR9" s="200"/>
      <c r="FS9" s="200"/>
      <c r="FT9" s="200"/>
      <c r="FU9" s="200"/>
      <c r="FV9" s="200"/>
      <c r="FW9" s="200"/>
      <c r="FX9" s="200"/>
      <c r="FY9" s="200"/>
      <c r="FZ9" s="200"/>
      <c r="GA9" s="200"/>
      <c r="GB9" s="200"/>
      <c r="GC9" s="200"/>
      <c r="GD9" s="200"/>
      <c r="GE9" s="200"/>
      <c r="GF9" s="200"/>
      <c r="GG9" s="200"/>
      <c r="GH9" s="200"/>
      <c r="GI9" s="200"/>
      <c r="GJ9" s="200"/>
      <c r="GK9" s="200"/>
      <c r="GL9" s="200"/>
      <c r="GM9" s="200"/>
      <c r="GN9" s="200"/>
      <c r="GO9" s="200"/>
      <c r="GP9" s="200"/>
      <c r="GQ9" s="200"/>
      <c r="GR9" s="200"/>
      <c r="GS9" s="200"/>
      <c r="GT9" s="200"/>
      <c r="GU9" s="200"/>
      <c r="GV9" s="200"/>
      <c r="GW9" s="200"/>
      <c r="GX9" s="200"/>
      <c r="GY9" s="200"/>
      <c r="GZ9" s="200"/>
      <c r="HA9" s="200"/>
      <c r="HB9" s="200"/>
      <c r="HC9" s="200"/>
      <c r="HD9" s="200"/>
      <c r="HE9" s="200"/>
      <c r="HF9" s="200"/>
      <c r="HG9" s="200"/>
      <c r="HH9" s="200"/>
      <c r="HI9" s="200"/>
      <c r="HJ9" s="200"/>
      <c r="HK9" s="200"/>
      <c r="HL9" s="200"/>
      <c r="HM9" s="200"/>
      <c r="HN9" s="200"/>
      <c r="HO9" s="200"/>
      <c r="HP9" s="200"/>
      <c r="HQ9" s="200"/>
      <c r="HR9" s="200"/>
      <c r="HS9" s="200"/>
      <c r="HT9" s="200"/>
      <c r="HU9" s="200"/>
      <c r="HV9" s="200"/>
      <c r="HW9" s="200"/>
      <c r="HX9" s="200"/>
      <c r="HY9" s="200"/>
      <c r="HZ9" s="200"/>
      <c r="IA9" s="200"/>
      <c r="IB9" s="200"/>
      <c r="IC9" s="200"/>
      <c r="ID9" s="200"/>
      <c r="IE9" s="200"/>
      <c r="IF9" s="200"/>
      <c r="IG9" s="200"/>
      <c r="IH9" s="200"/>
      <c r="II9" s="200"/>
      <c r="IJ9" s="200"/>
      <c r="IK9" s="200"/>
      <c r="IL9" s="200"/>
      <c r="IM9" s="200"/>
      <c r="IN9" s="200"/>
      <c r="IO9" s="200"/>
      <c r="IP9" s="200"/>
      <c r="IQ9" s="200"/>
      <c r="IR9" s="200"/>
      <c r="IS9" s="200"/>
      <c r="IT9" s="200"/>
      <c r="IU9" s="200"/>
      <c r="IV9" s="200"/>
      <c r="IW9" s="200"/>
    </row>
    <row r="10" customFormat="false" ht="9" hidden="false" customHeight="true" outlineLevel="0" collapsed="false">
      <c r="A10" s="204"/>
      <c r="B10" s="204"/>
      <c r="C10" s="204"/>
      <c r="D10" s="204"/>
      <c r="E10" s="204"/>
      <c r="F10" s="205"/>
      <c r="G10" s="204"/>
      <c r="H10" s="204"/>
      <c r="I10" s="204"/>
      <c r="J10" s="205"/>
      <c r="K10" s="204"/>
      <c r="L10" s="204"/>
      <c r="M10" s="204"/>
      <c r="N10" s="204"/>
      <c r="O10" s="206"/>
      <c r="P10" s="206"/>
      <c r="Q10" s="204"/>
      <c r="R10" s="204"/>
      <c r="S10" s="204"/>
      <c r="T10" s="207"/>
      <c r="U10" s="208"/>
      <c r="V10" s="189" t="n">
        <f aca="false">IF(O10="SUMAS",O10,IF(O10="AECOCAN",O10,IF(O10="ROCKIES",O10,P10)))</f>
        <v>0</v>
      </c>
    </row>
    <row r="11" customFormat="false" ht="9" hidden="false" customHeight="true" outlineLevel="0" collapsed="false">
      <c r="A11" s="204"/>
      <c r="B11" s="204"/>
      <c r="C11" s="204"/>
      <c r="D11" s="204"/>
      <c r="E11" s="204"/>
      <c r="F11" s="205"/>
      <c r="G11" s="204"/>
      <c r="H11" s="204"/>
      <c r="I11" s="204"/>
      <c r="J11" s="205"/>
      <c r="K11" s="204"/>
      <c r="L11" s="204"/>
      <c r="M11" s="204"/>
      <c r="N11" s="204"/>
      <c r="O11" s="206"/>
      <c r="P11" s="206"/>
      <c r="Q11" s="204"/>
      <c r="R11" s="204"/>
      <c r="S11" s="204"/>
      <c r="T11" s="207"/>
      <c r="U11" s="208"/>
    </row>
    <row r="12" customFormat="false" ht="9" hidden="false" customHeight="true" outlineLevel="0" collapsed="false">
      <c r="A12" s="204"/>
      <c r="B12" s="204"/>
      <c r="C12" s="204"/>
      <c r="D12" s="204"/>
      <c r="E12" s="205"/>
      <c r="F12" s="205"/>
      <c r="G12" s="204"/>
      <c r="H12" s="204"/>
      <c r="I12" s="205"/>
      <c r="J12" s="205"/>
      <c r="K12" s="204"/>
      <c r="L12" s="204"/>
      <c r="M12" s="204"/>
      <c r="N12" s="204"/>
      <c r="O12" s="206"/>
      <c r="P12" s="206"/>
      <c r="Q12" s="204"/>
      <c r="R12" s="204"/>
      <c r="S12" s="204"/>
      <c r="T12" s="207"/>
      <c r="U12" s="208"/>
    </row>
    <row r="13" customFormat="false" ht="9" hidden="false" customHeight="true" outlineLevel="0" collapsed="false">
      <c r="A13" s="204"/>
      <c r="B13" s="204"/>
      <c r="C13" s="204"/>
      <c r="D13" s="204"/>
      <c r="E13" s="204"/>
      <c r="F13" s="205"/>
      <c r="G13" s="204"/>
      <c r="H13" s="204"/>
      <c r="I13" s="204"/>
      <c r="J13" s="205"/>
      <c r="K13" s="204"/>
      <c r="L13" s="204"/>
      <c r="M13" s="204"/>
      <c r="N13" s="204"/>
      <c r="O13" s="206"/>
      <c r="P13" s="206"/>
      <c r="Q13" s="204"/>
      <c r="R13" s="204"/>
      <c r="S13" s="204"/>
      <c r="T13" s="207"/>
      <c r="U13" s="208"/>
    </row>
    <row r="14" customFormat="false" ht="9" hidden="false" customHeight="true" outlineLevel="0" collapsed="false">
      <c r="A14" s="204"/>
      <c r="B14" s="204"/>
      <c r="C14" s="204"/>
      <c r="D14" s="204"/>
      <c r="E14" s="205"/>
      <c r="F14" s="205"/>
      <c r="G14" s="204"/>
      <c r="H14" s="204"/>
      <c r="I14" s="205"/>
      <c r="J14" s="205"/>
      <c r="K14" s="204"/>
      <c r="L14" s="204"/>
      <c r="M14" s="204"/>
      <c r="N14" s="204"/>
      <c r="O14" s="206"/>
      <c r="P14" s="206"/>
      <c r="Q14" s="204"/>
      <c r="R14" s="204"/>
      <c r="S14" s="204"/>
      <c r="T14" s="207"/>
      <c r="U14" s="208"/>
    </row>
    <row r="15" customFormat="false" ht="9" hidden="false" customHeight="true" outlineLevel="0" collapsed="false">
      <c r="A15" s="204"/>
      <c r="B15" s="204"/>
      <c r="C15" s="204"/>
      <c r="D15" s="204"/>
      <c r="E15" s="205"/>
      <c r="F15" s="205"/>
      <c r="G15" s="204"/>
      <c r="H15" s="204"/>
      <c r="I15" s="205"/>
      <c r="J15" s="205"/>
      <c r="K15" s="204"/>
      <c r="L15" s="204"/>
      <c r="M15" s="204"/>
      <c r="N15" s="204"/>
      <c r="O15" s="206"/>
      <c r="P15" s="206"/>
      <c r="Q15" s="204"/>
      <c r="R15" s="204"/>
      <c r="S15" s="204"/>
      <c r="T15" s="207"/>
      <c r="U15" s="208"/>
    </row>
    <row r="16" customFormat="false" ht="9" hidden="false" customHeight="true" outlineLevel="0" collapsed="false">
      <c r="A16" s="204"/>
      <c r="B16" s="204"/>
      <c r="C16" s="204"/>
      <c r="D16" s="204"/>
      <c r="E16" s="205"/>
      <c r="F16" s="205"/>
      <c r="G16" s="204"/>
      <c r="H16" s="204"/>
      <c r="I16" s="205"/>
      <c r="J16" s="205"/>
      <c r="K16" s="204"/>
      <c r="L16" s="204"/>
      <c r="M16" s="204"/>
      <c r="N16" s="204"/>
      <c r="O16" s="206"/>
      <c r="P16" s="206"/>
      <c r="Q16" s="204"/>
      <c r="R16" s="204"/>
      <c r="S16" s="204"/>
      <c r="T16" s="207"/>
      <c r="U16" s="208"/>
    </row>
    <row r="17" customFormat="false" ht="9" hidden="false" customHeight="true" outlineLevel="0" collapsed="false">
      <c r="A17" s="209"/>
      <c r="B17" s="209"/>
      <c r="C17" s="209"/>
      <c r="D17" s="209"/>
      <c r="E17" s="210"/>
      <c r="F17" s="210"/>
      <c r="G17" s="209"/>
      <c r="H17" s="209"/>
      <c r="I17" s="210"/>
      <c r="J17" s="210"/>
      <c r="K17" s="209"/>
      <c r="L17" s="209"/>
      <c r="M17" s="209"/>
      <c r="N17" s="209"/>
      <c r="O17" s="211"/>
      <c r="P17" s="211"/>
      <c r="Q17" s="209"/>
      <c r="R17" s="209"/>
      <c r="S17" s="209"/>
      <c r="T17" s="212"/>
      <c r="U17" s="213"/>
    </row>
    <row r="18" customFormat="false" ht="9" hidden="false" customHeight="true" outlineLevel="0" collapsed="false">
      <c r="A18" s="209"/>
      <c r="B18" s="209"/>
      <c r="C18" s="209"/>
      <c r="D18" s="209"/>
      <c r="E18" s="210"/>
      <c r="F18" s="210"/>
      <c r="G18" s="209"/>
      <c r="H18" s="209"/>
      <c r="I18" s="210"/>
      <c r="J18" s="210"/>
      <c r="K18" s="209"/>
      <c r="L18" s="209"/>
      <c r="M18" s="209"/>
      <c r="N18" s="209"/>
      <c r="O18" s="211"/>
      <c r="P18" s="211"/>
      <c r="Q18" s="209"/>
      <c r="R18" s="209"/>
      <c r="S18" s="209"/>
      <c r="T18" s="212"/>
      <c r="U18" s="213"/>
    </row>
    <row r="19" customFormat="false" ht="9" hidden="false" customHeight="true" outlineLevel="0" collapsed="false">
      <c r="A19" s="209"/>
      <c r="B19" s="209"/>
      <c r="C19" s="209"/>
      <c r="D19" s="209"/>
      <c r="E19" s="210"/>
      <c r="F19" s="210"/>
      <c r="G19" s="209"/>
      <c r="H19" s="209"/>
      <c r="I19" s="210"/>
      <c r="J19" s="210"/>
      <c r="K19" s="209"/>
      <c r="L19" s="209"/>
      <c r="M19" s="209"/>
      <c r="N19" s="209"/>
      <c r="O19" s="211"/>
      <c r="P19" s="211"/>
      <c r="Q19" s="209"/>
      <c r="R19" s="209"/>
      <c r="S19" s="209"/>
      <c r="T19" s="212"/>
      <c r="U19" s="213"/>
    </row>
    <row r="20" customFormat="false" ht="9" hidden="false" customHeight="true" outlineLevel="0" collapsed="false">
      <c r="A20" s="209"/>
      <c r="B20" s="209"/>
      <c r="C20" s="209"/>
      <c r="D20" s="209"/>
      <c r="E20" s="210"/>
      <c r="F20" s="210"/>
      <c r="G20" s="209"/>
      <c r="H20" s="209"/>
      <c r="I20" s="210"/>
      <c r="J20" s="210"/>
      <c r="K20" s="209"/>
      <c r="L20" s="209"/>
      <c r="M20" s="209"/>
      <c r="N20" s="209"/>
      <c r="O20" s="211"/>
      <c r="P20" s="211"/>
      <c r="Q20" s="209"/>
      <c r="R20" s="209"/>
      <c r="S20" s="209"/>
      <c r="T20" s="212"/>
      <c r="U20" s="213"/>
    </row>
    <row r="21" customFormat="false" ht="9" hidden="false" customHeight="true" outlineLevel="0" collapsed="false">
      <c r="A21" s="209"/>
      <c r="B21" s="209"/>
      <c r="C21" s="209"/>
      <c r="D21" s="209"/>
      <c r="E21" s="210"/>
      <c r="F21" s="210"/>
      <c r="G21" s="209"/>
      <c r="H21" s="209"/>
      <c r="I21" s="210"/>
      <c r="J21" s="210"/>
      <c r="K21" s="209"/>
      <c r="L21" s="209"/>
      <c r="M21" s="209"/>
      <c r="N21" s="209"/>
      <c r="O21" s="211"/>
      <c r="P21" s="211"/>
      <c r="Q21" s="209"/>
      <c r="R21" s="209"/>
      <c r="S21" s="209"/>
      <c r="T21" s="212"/>
      <c r="U21" s="213"/>
    </row>
    <row r="22" customFormat="false" ht="9" hidden="false" customHeight="true" outlineLevel="0" collapsed="false">
      <c r="A22" s="209"/>
      <c r="B22" s="209"/>
      <c r="C22" s="209"/>
      <c r="D22" s="209"/>
      <c r="E22" s="210"/>
      <c r="F22" s="210"/>
      <c r="G22" s="209"/>
      <c r="H22" s="209"/>
      <c r="I22" s="210"/>
      <c r="J22" s="210"/>
      <c r="K22" s="209"/>
      <c r="L22" s="209"/>
      <c r="M22" s="209"/>
      <c r="N22" s="209"/>
      <c r="O22" s="211"/>
      <c r="P22" s="211"/>
      <c r="Q22" s="209"/>
      <c r="R22" s="209"/>
      <c r="S22" s="209"/>
      <c r="T22" s="212"/>
      <c r="U22" s="213"/>
    </row>
    <row r="23" customFormat="false" ht="9" hidden="false" customHeight="true" outlineLevel="0" collapsed="false">
      <c r="A23" s="209"/>
      <c r="B23" s="209"/>
      <c r="C23" s="209"/>
      <c r="D23" s="209"/>
      <c r="E23" s="210"/>
      <c r="F23" s="210"/>
      <c r="G23" s="209"/>
      <c r="H23" s="209"/>
      <c r="I23" s="210"/>
      <c r="J23" s="210"/>
      <c r="K23" s="209"/>
      <c r="L23" s="209"/>
      <c r="M23" s="209"/>
      <c r="N23" s="209"/>
      <c r="O23" s="211"/>
      <c r="P23" s="211"/>
      <c r="Q23" s="209"/>
      <c r="R23" s="209"/>
      <c r="S23" s="209"/>
      <c r="T23" s="212"/>
      <c r="U23" s="213"/>
    </row>
    <row r="24" customFormat="false" ht="9" hidden="false" customHeight="true" outlineLevel="0" collapsed="false">
      <c r="A24" s="204"/>
      <c r="B24" s="204"/>
      <c r="C24" s="204"/>
      <c r="D24" s="204"/>
      <c r="E24" s="204"/>
      <c r="F24" s="205"/>
      <c r="G24" s="204"/>
      <c r="H24" s="204"/>
      <c r="I24" s="204"/>
      <c r="J24" s="205"/>
      <c r="K24" s="204"/>
      <c r="L24" s="204"/>
      <c r="M24" s="204"/>
      <c r="N24" s="204"/>
      <c r="O24" s="206"/>
      <c r="P24" s="206"/>
      <c r="Q24" s="204"/>
      <c r="R24" s="204"/>
      <c r="S24" s="204"/>
      <c r="T24" s="207"/>
      <c r="U24" s="208"/>
    </row>
    <row r="25" customFormat="false" ht="9" hidden="false" customHeight="true" outlineLevel="0" collapsed="false">
      <c r="A25" s="204"/>
      <c r="B25" s="204"/>
      <c r="C25" s="204"/>
      <c r="D25" s="204"/>
      <c r="E25" s="204"/>
      <c r="F25" s="205"/>
      <c r="G25" s="204"/>
      <c r="H25" s="204"/>
      <c r="I25" s="204"/>
      <c r="J25" s="205"/>
      <c r="K25" s="204"/>
      <c r="L25" s="204"/>
      <c r="M25" s="204"/>
      <c r="N25" s="204"/>
      <c r="O25" s="206"/>
      <c r="P25" s="206"/>
      <c r="Q25" s="204"/>
      <c r="R25" s="204"/>
      <c r="S25" s="204"/>
      <c r="T25" s="207"/>
      <c r="U25" s="208"/>
    </row>
    <row r="26" customFormat="false" ht="9" hidden="false" customHeight="true" outlineLevel="0" collapsed="false">
      <c r="A26" s="204"/>
      <c r="B26" s="204"/>
      <c r="C26" s="204"/>
      <c r="D26" s="204"/>
      <c r="E26" s="205"/>
      <c r="F26" s="205"/>
      <c r="G26" s="204"/>
      <c r="H26" s="204"/>
      <c r="I26" s="205"/>
      <c r="J26" s="205"/>
      <c r="K26" s="204"/>
      <c r="L26" s="204"/>
      <c r="M26" s="204"/>
      <c r="N26" s="204"/>
      <c r="O26" s="206"/>
      <c r="P26" s="206"/>
      <c r="Q26" s="204"/>
      <c r="R26" s="204"/>
      <c r="S26" s="204"/>
      <c r="T26" s="207"/>
      <c r="U26" s="208"/>
    </row>
    <row r="27" customFormat="false" ht="9" hidden="false" customHeight="true" outlineLevel="0" collapsed="false">
      <c r="A27" s="204"/>
      <c r="B27" s="204"/>
      <c r="C27" s="204"/>
      <c r="D27" s="204"/>
      <c r="E27" s="204"/>
      <c r="F27" s="205"/>
      <c r="G27" s="204"/>
      <c r="H27" s="204"/>
      <c r="I27" s="204"/>
      <c r="J27" s="205"/>
      <c r="K27" s="204"/>
      <c r="L27" s="204"/>
      <c r="M27" s="204"/>
      <c r="N27" s="204"/>
      <c r="O27" s="206"/>
      <c r="P27" s="206"/>
      <c r="Q27" s="204"/>
      <c r="R27" s="204"/>
      <c r="S27" s="204"/>
      <c r="T27" s="207"/>
      <c r="U27" s="208"/>
    </row>
    <row r="28" customFormat="false" ht="9" hidden="false" customHeight="true" outlineLevel="0" collapsed="false">
      <c r="A28" s="204"/>
      <c r="B28" s="204"/>
      <c r="C28" s="204"/>
      <c r="D28" s="204"/>
      <c r="E28" s="205"/>
      <c r="F28" s="205"/>
      <c r="G28" s="204"/>
      <c r="H28" s="204"/>
      <c r="I28" s="205"/>
      <c r="J28" s="205"/>
      <c r="K28" s="204"/>
      <c r="L28" s="204"/>
      <c r="M28" s="204"/>
      <c r="N28" s="204"/>
      <c r="O28" s="206"/>
      <c r="P28" s="206"/>
      <c r="Q28" s="204"/>
      <c r="R28" s="204"/>
      <c r="S28" s="204"/>
      <c r="T28" s="207"/>
      <c r="U28" s="208"/>
    </row>
    <row r="29" customFormat="false" ht="9" hidden="false" customHeight="true" outlineLevel="0" collapsed="false">
      <c r="A29" s="204"/>
      <c r="B29" s="204"/>
      <c r="C29" s="204"/>
      <c r="D29" s="204"/>
      <c r="E29" s="205"/>
      <c r="F29" s="205"/>
      <c r="G29" s="204"/>
      <c r="H29" s="204"/>
      <c r="I29" s="205"/>
      <c r="J29" s="205"/>
      <c r="K29" s="204"/>
      <c r="L29" s="204"/>
      <c r="M29" s="204"/>
      <c r="N29" s="204"/>
      <c r="O29" s="206"/>
      <c r="P29" s="206"/>
      <c r="Q29" s="204"/>
      <c r="R29" s="204"/>
      <c r="S29" s="204"/>
      <c r="T29" s="207"/>
      <c r="U29" s="208"/>
    </row>
    <row r="30" customFormat="false" ht="9" hidden="false" customHeight="true" outlineLevel="0" collapsed="false">
      <c r="A30" s="204"/>
      <c r="B30" s="204"/>
      <c r="C30" s="204"/>
      <c r="D30" s="204"/>
      <c r="E30" s="205"/>
      <c r="F30" s="205"/>
      <c r="G30" s="204"/>
      <c r="H30" s="204"/>
      <c r="I30" s="205"/>
      <c r="J30" s="205"/>
      <c r="K30" s="204"/>
      <c r="L30" s="204"/>
      <c r="M30" s="204"/>
      <c r="N30" s="204"/>
      <c r="O30" s="206"/>
      <c r="P30" s="206"/>
      <c r="Q30" s="204"/>
      <c r="R30" s="204"/>
      <c r="S30" s="204"/>
      <c r="T30" s="207"/>
      <c r="U30" s="208"/>
    </row>
    <row r="31" customFormat="false" ht="10.5" hidden="false" customHeight="true" outlineLevel="0" collapsed="false">
      <c r="J31" s="200"/>
    </row>
    <row r="32" customFormat="false" ht="10.5" hidden="false" customHeight="true" outlineLevel="0" collapsed="false">
      <c r="J32" s="200"/>
    </row>
    <row r="33" customFormat="false" ht="10.5" hidden="false" customHeight="true" outlineLevel="0" collapsed="false">
      <c r="J33" s="200"/>
    </row>
    <row r="34" customFormat="false" ht="10.5" hidden="false" customHeight="true" outlineLevel="0" collapsed="false">
      <c r="J34" s="200"/>
    </row>
    <row r="35" customFormat="false" ht="10.5" hidden="false" customHeight="true" outlineLevel="0" collapsed="false">
      <c r="J35" s="200"/>
    </row>
    <row r="36" customFormat="false" ht="10.5" hidden="false" customHeight="true" outlineLevel="0" collapsed="false">
      <c r="J36" s="200"/>
    </row>
    <row r="37" customFormat="false" ht="10.5" hidden="false" customHeight="true" outlineLevel="0" collapsed="false">
      <c r="J37" s="200"/>
    </row>
    <row r="38" customFormat="false" ht="10.5" hidden="false" customHeight="true" outlineLevel="0" collapsed="false">
      <c r="J38" s="200"/>
    </row>
    <row r="39" customFormat="false" ht="10.5" hidden="false" customHeight="true" outlineLevel="0" collapsed="false">
      <c r="J39" s="200"/>
    </row>
    <row r="40" customFormat="false" ht="10.5" hidden="false" customHeight="true" outlineLevel="0" collapsed="false">
      <c r="J40" s="200"/>
    </row>
    <row r="41" customFormat="false" ht="10.5" hidden="false" customHeight="true" outlineLevel="0" collapsed="false">
      <c r="J41" s="200"/>
    </row>
    <row r="42" customFormat="false" ht="10.5" hidden="false" customHeight="true" outlineLevel="0" collapsed="false">
      <c r="J42" s="200"/>
    </row>
    <row r="43" customFormat="false" ht="10.5" hidden="false" customHeight="true" outlineLevel="0" collapsed="false">
      <c r="J43" s="200"/>
    </row>
    <row r="44" customFormat="false" ht="10.5" hidden="false" customHeight="true" outlineLevel="0" collapsed="false">
      <c r="J44" s="200"/>
    </row>
    <row r="45" customFormat="false" ht="10.5" hidden="false" customHeight="true" outlineLevel="0" collapsed="false">
      <c r="J45" s="200"/>
    </row>
    <row r="46" customFormat="false" ht="10.5" hidden="false" customHeight="true" outlineLevel="0" collapsed="false">
      <c r="J46" s="200"/>
    </row>
    <row r="47" customFormat="false" ht="10.5" hidden="false" customHeight="true" outlineLevel="0" collapsed="false">
      <c r="J47" s="200"/>
    </row>
    <row r="48" customFormat="false" ht="10.5" hidden="false" customHeight="true" outlineLevel="0" collapsed="false">
      <c r="J48" s="200"/>
    </row>
    <row r="49" customFormat="false" ht="10.5" hidden="false" customHeight="true" outlineLevel="0" collapsed="false">
      <c r="J49" s="200"/>
    </row>
    <row r="50" customFormat="false" ht="10.5" hidden="false" customHeight="true" outlineLevel="0" collapsed="false">
      <c r="J50" s="200"/>
    </row>
    <row r="51" customFormat="false" ht="10.5" hidden="false" customHeight="true" outlineLevel="0" collapsed="false">
      <c r="J51" s="200"/>
    </row>
    <row r="52" customFormat="false" ht="10.5" hidden="false" customHeight="true" outlineLevel="0" collapsed="false">
      <c r="J52" s="200"/>
    </row>
    <row r="53" customFormat="false" ht="10.5" hidden="false" customHeight="true" outlineLevel="0" collapsed="false">
      <c r="J53" s="200"/>
    </row>
    <row r="54" customFormat="false" ht="10.5" hidden="false" customHeight="true" outlineLevel="0" collapsed="false">
      <c r="J54" s="200"/>
    </row>
    <row r="55" customFormat="false" ht="10.5" hidden="false" customHeight="true" outlineLevel="0" collapsed="false">
      <c r="J55" s="200"/>
    </row>
    <row r="56" customFormat="false" ht="10.5" hidden="false" customHeight="true" outlineLevel="0" collapsed="false">
      <c r="J56" s="200"/>
    </row>
    <row r="57" customFormat="false" ht="10.5" hidden="false" customHeight="true" outlineLevel="0" collapsed="false">
      <c r="J57" s="200"/>
    </row>
    <row r="58" customFormat="false" ht="10.5" hidden="false" customHeight="true" outlineLevel="0" collapsed="false">
      <c r="J58" s="200"/>
    </row>
    <row r="59" customFormat="false" ht="10.5" hidden="false" customHeight="true" outlineLevel="0" collapsed="false">
      <c r="J59" s="20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5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" activeCellId="0" sqref="A3"/>
    </sheetView>
  </sheetViews>
  <sheetFormatPr defaultColWidth="9.328125" defaultRowHeight="8.25" customHeight="true" zeroHeight="false" outlineLevelRow="0" outlineLevelCol="0"/>
  <cols>
    <col collapsed="false" customWidth="true" hidden="false" outlineLevel="0" max="1" min="1" style="173" width="17.15"/>
    <col collapsed="false" customWidth="true" hidden="false" outlineLevel="0" max="2" min="2" style="173" width="13.83"/>
    <col collapsed="false" customWidth="true" hidden="false" outlineLevel="0" max="3" min="3" style="173" width="12.15"/>
    <col collapsed="false" customWidth="false" hidden="false" outlineLevel="0" max="7" min="4" style="173" width="9.33"/>
    <col collapsed="false" customWidth="true" hidden="false" outlineLevel="0" max="8" min="8" style="173" width="10.33"/>
    <col collapsed="false" customWidth="true" hidden="false" outlineLevel="0" max="9" min="9" style="173" width="10.49"/>
    <col collapsed="false" customWidth="false" hidden="false" outlineLevel="0" max="11" min="10" style="173" width="9.33"/>
    <col collapsed="false" customWidth="true" hidden="false" outlineLevel="0" max="12" min="12" style="173" width="11.15"/>
    <col collapsed="false" customWidth="true" hidden="false" outlineLevel="0" max="25" min="13" style="173" width="11.49"/>
    <col collapsed="false" customWidth="false" hidden="false" outlineLevel="0" max="257" min="26" style="173" width="9.33"/>
  </cols>
  <sheetData>
    <row r="1" customFormat="false" ht="8.25" hidden="false" customHeight="false" outlineLevel="0" collapsed="false">
      <c r="A1" s="178" t="s">
        <v>205</v>
      </c>
      <c r="B1" s="214"/>
    </row>
    <row r="2" customFormat="false" ht="8.25" hidden="false" customHeight="false" outlineLevel="0" collapsed="false">
      <c r="B2" s="215"/>
      <c r="C2" s="215"/>
      <c r="D2" s="215"/>
      <c r="E2" s="215"/>
      <c r="F2" s="215"/>
      <c r="G2" s="215"/>
      <c r="H2" s="215"/>
      <c r="I2" s="215"/>
      <c r="J2" s="215"/>
      <c r="K2" s="215"/>
      <c r="L2" s="215"/>
      <c r="M2" s="215"/>
      <c r="N2" s="215"/>
      <c r="O2" s="215"/>
      <c r="P2" s="215"/>
      <c r="Q2" s="215"/>
      <c r="R2" s="215"/>
      <c r="S2" s="215"/>
      <c r="T2" s="215"/>
      <c r="U2" s="215"/>
      <c r="V2" s="215"/>
      <c r="W2" s="215"/>
      <c r="X2" s="215"/>
      <c r="Y2" s="215"/>
    </row>
    <row r="3" customFormat="false" ht="8.25" hidden="false" customHeight="false" outlineLevel="0" collapsed="false">
      <c r="A3" s="178" t="s">
        <v>206</v>
      </c>
      <c r="B3" s="216" t="str">
        <f aca="false">Dth_Day!C5</f>
        <v>Jan-02</v>
      </c>
      <c r="C3" s="216" t="str">
        <f aca="false">Dth_Day!D5</f>
        <v>Feb-02</v>
      </c>
      <c r="D3" s="216" t="str">
        <f aca="false">Dth_Day!E5</f>
        <v>Mar-02</v>
      </c>
      <c r="E3" s="216" t="str">
        <f aca="false">Dth_Day!F5</f>
        <v>Apr-02</v>
      </c>
      <c r="F3" s="216" t="str">
        <f aca="false">Dth_Day!G5</f>
        <v>May-02</v>
      </c>
      <c r="G3" s="216" t="str">
        <f aca="false">Dth_Day!H5</f>
        <v>Jun-02</v>
      </c>
      <c r="H3" s="216" t="str">
        <f aca="false">Dth_Day!I5</f>
        <v>Jul-02</v>
      </c>
      <c r="I3" s="216" t="str">
        <f aca="false">Dth_Day!J5</f>
        <v>Aug-02</v>
      </c>
      <c r="J3" s="216" t="str">
        <f aca="false">Dth_Day!K5</f>
        <v>Sep-02</v>
      </c>
      <c r="K3" s="216" t="str">
        <f aca="false">Dth_Day!L5</f>
        <v>Oct-02</v>
      </c>
      <c r="L3" s="216" t="str">
        <f aca="false">Dth_Day!M5</f>
        <v>Nov-02</v>
      </c>
      <c r="M3" s="216" t="str">
        <f aca="false">Dth_Day!N5</f>
        <v>Dec-02</v>
      </c>
      <c r="N3" s="216" t="str">
        <f aca="false">Dth_Day!O5</f>
        <v>Jan-03</v>
      </c>
      <c r="O3" s="216" t="str">
        <f aca="false">Dth_Day!P5</f>
        <v>Feb-03</v>
      </c>
      <c r="P3" s="216" t="str">
        <f aca="false">Dth_Day!Q5</f>
        <v>Mar-03</v>
      </c>
      <c r="Q3" s="216" t="str">
        <f aca="false">Dth_Day!R5</f>
        <v>Apr-03</v>
      </c>
      <c r="R3" s="216" t="str">
        <f aca="false">Dth_Day!S5</f>
        <v>May-03</v>
      </c>
      <c r="S3" s="216" t="str">
        <f aca="false">Dth_Day!T5</f>
        <v>Jun-03</v>
      </c>
      <c r="T3" s="216" t="str">
        <f aca="false">Dth_Day!U5</f>
        <v>Jul-03</v>
      </c>
      <c r="U3" s="216" t="str">
        <f aca="false">Dth_Day!V5</f>
        <v>Aug-03</v>
      </c>
      <c r="V3" s="216" t="str">
        <f aca="false">Dth_Day!W5</f>
        <v>Sep-03</v>
      </c>
      <c r="W3" s="216" t="str">
        <f aca="false">Dth_Day!X5</f>
        <v>Oct-03</v>
      </c>
      <c r="X3" s="216" t="str">
        <f aca="false">Dth_Day!Y5</f>
        <v>Nov-03</v>
      </c>
      <c r="Y3" s="216" t="str">
        <f aca="false">Dth_Day!Z5</f>
        <v>Dec-03</v>
      </c>
      <c r="Z3" s="217"/>
      <c r="AA3" s="217"/>
      <c r="AB3" s="217"/>
      <c r="AC3" s="217"/>
      <c r="AD3" s="217"/>
      <c r="AE3" s="217"/>
      <c r="AF3" s="217"/>
      <c r="AG3" s="217"/>
      <c r="AH3" s="217"/>
      <c r="AI3" s="217"/>
      <c r="AJ3" s="217"/>
      <c r="AK3" s="217"/>
      <c r="AL3" s="217"/>
      <c r="AM3" s="217"/>
      <c r="AN3" s="217"/>
      <c r="AO3" s="217"/>
      <c r="AP3" s="217"/>
      <c r="AQ3" s="178"/>
      <c r="AR3" s="178"/>
      <c r="AS3" s="178"/>
      <c r="AT3" s="178"/>
      <c r="AU3" s="178"/>
      <c r="AV3" s="178"/>
      <c r="AW3" s="178"/>
      <c r="AX3" s="178"/>
      <c r="AY3" s="178"/>
      <c r="AZ3" s="178"/>
      <c r="BA3" s="178"/>
      <c r="BB3" s="178"/>
      <c r="BC3" s="178"/>
      <c r="BD3" s="178"/>
      <c r="BE3" s="178"/>
      <c r="BF3" s="178"/>
      <c r="BG3" s="178"/>
      <c r="BH3" s="178"/>
      <c r="BI3" s="178"/>
      <c r="BJ3" s="178"/>
      <c r="BK3" s="178"/>
      <c r="BL3" s="178"/>
      <c r="BM3" s="178"/>
      <c r="BN3" s="178"/>
      <c r="BO3" s="178"/>
      <c r="BP3" s="178"/>
      <c r="BQ3" s="178"/>
      <c r="BR3" s="178"/>
      <c r="BS3" s="178"/>
      <c r="BT3" s="178"/>
      <c r="BU3" s="178"/>
      <c r="BV3" s="178"/>
      <c r="BW3" s="178"/>
      <c r="BX3" s="178"/>
      <c r="BY3" s="178"/>
      <c r="BZ3" s="178"/>
      <c r="CA3" s="178"/>
      <c r="CB3" s="178"/>
      <c r="CC3" s="178"/>
      <c r="CD3" s="178"/>
      <c r="CE3" s="178"/>
      <c r="CF3" s="178"/>
      <c r="CG3" s="178"/>
      <c r="CH3" s="178"/>
      <c r="CI3" s="178"/>
      <c r="CJ3" s="178"/>
      <c r="CK3" s="178"/>
      <c r="CL3" s="178"/>
      <c r="CM3" s="178"/>
      <c r="CN3" s="178"/>
      <c r="CO3" s="178"/>
      <c r="CP3" s="178"/>
      <c r="CQ3" s="178"/>
      <c r="CR3" s="178"/>
      <c r="CS3" s="178"/>
      <c r="CT3" s="178"/>
      <c r="CU3" s="178"/>
      <c r="CV3" s="178"/>
      <c r="CW3" s="178"/>
      <c r="CX3" s="178"/>
      <c r="CY3" s="178"/>
      <c r="CZ3" s="178"/>
      <c r="DA3" s="178"/>
      <c r="DB3" s="178"/>
      <c r="DC3" s="178"/>
      <c r="DD3" s="178"/>
      <c r="DE3" s="178"/>
      <c r="DF3" s="178"/>
      <c r="DG3" s="178"/>
      <c r="DH3" s="178"/>
      <c r="DI3" s="178"/>
      <c r="DJ3" s="178"/>
      <c r="DK3" s="178"/>
      <c r="DL3" s="178"/>
      <c r="DM3" s="178"/>
      <c r="DN3" s="178"/>
      <c r="DO3" s="178"/>
      <c r="DP3" s="178"/>
      <c r="DQ3" s="178"/>
      <c r="DR3" s="178"/>
      <c r="DS3" s="178"/>
      <c r="DT3" s="178"/>
      <c r="DU3" s="178"/>
      <c r="DV3" s="178"/>
      <c r="DW3" s="178"/>
      <c r="DX3" s="178"/>
      <c r="DY3" s="178"/>
      <c r="DZ3" s="178"/>
      <c r="EA3" s="178"/>
      <c r="EB3" s="178"/>
      <c r="EC3" s="178"/>
      <c r="ED3" s="178"/>
      <c r="EE3" s="178"/>
      <c r="EF3" s="178"/>
      <c r="EG3" s="178"/>
      <c r="EH3" s="178"/>
      <c r="EI3" s="178"/>
      <c r="EJ3" s="178"/>
      <c r="EK3" s="178"/>
      <c r="EL3" s="178"/>
      <c r="EM3" s="178"/>
      <c r="EN3" s="178"/>
      <c r="EO3" s="178"/>
      <c r="EP3" s="178"/>
      <c r="EQ3" s="178"/>
      <c r="ER3" s="178"/>
      <c r="ES3" s="178"/>
      <c r="ET3" s="178"/>
      <c r="EU3" s="178"/>
      <c r="EV3" s="178"/>
      <c r="EW3" s="178"/>
      <c r="EX3" s="178"/>
      <c r="EY3" s="178"/>
      <c r="EZ3" s="178"/>
      <c r="FA3" s="178"/>
      <c r="FB3" s="178"/>
      <c r="FC3" s="178"/>
      <c r="FD3" s="178"/>
      <c r="FE3" s="178"/>
      <c r="FF3" s="178"/>
      <c r="FG3" s="178"/>
      <c r="FH3" s="178"/>
      <c r="FI3" s="178"/>
      <c r="FJ3" s="178"/>
      <c r="FK3" s="178"/>
      <c r="FL3" s="178"/>
      <c r="FM3" s="178"/>
      <c r="FN3" s="178"/>
      <c r="FO3" s="178"/>
      <c r="FP3" s="178"/>
      <c r="FQ3" s="178"/>
      <c r="FR3" s="178"/>
      <c r="FS3" s="178"/>
      <c r="FT3" s="178"/>
      <c r="FU3" s="178"/>
      <c r="FV3" s="178"/>
      <c r="FW3" s="178"/>
      <c r="FX3" s="178"/>
      <c r="FY3" s="178"/>
      <c r="FZ3" s="178"/>
      <c r="GA3" s="178"/>
      <c r="GB3" s="178"/>
      <c r="GC3" s="178"/>
      <c r="GD3" s="178"/>
      <c r="GE3" s="178"/>
      <c r="GF3" s="178"/>
      <c r="GG3" s="178"/>
      <c r="GH3" s="178"/>
      <c r="GI3" s="178"/>
      <c r="GJ3" s="178"/>
      <c r="GK3" s="178"/>
      <c r="GL3" s="178"/>
      <c r="GM3" s="178"/>
      <c r="GN3" s="178"/>
      <c r="GO3" s="178"/>
      <c r="GP3" s="178"/>
      <c r="GQ3" s="178"/>
      <c r="GR3" s="178"/>
      <c r="GS3" s="178"/>
      <c r="GT3" s="178"/>
      <c r="GU3" s="178"/>
      <c r="GV3" s="178"/>
      <c r="GW3" s="178"/>
      <c r="GX3" s="178"/>
      <c r="GY3" s="178"/>
      <c r="GZ3" s="178"/>
      <c r="HA3" s="178"/>
      <c r="HB3" s="178"/>
      <c r="HC3" s="178"/>
      <c r="HD3" s="178"/>
      <c r="HE3" s="178"/>
      <c r="HF3" s="178"/>
      <c r="HG3" s="178"/>
      <c r="HH3" s="178"/>
      <c r="HI3" s="178"/>
      <c r="HJ3" s="178"/>
      <c r="HK3" s="178"/>
      <c r="HL3" s="178"/>
      <c r="HM3" s="178"/>
      <c r="HN3" s="178"/>
      <c r="HO3" s="178"/>
      <c r="HP3" s="178"/>
      <c r="HQ3" s="178"/>
      <c r="HR3" s="178"/>
      <c r="HS3" s="178"/>
      <c r="HT3" s="178"/>
      <c r="HU3" s="178"/>
      <c r="HV3" s="178"/>
      <c r="HW3" s="178"/>
      <c r="HX3" s="178"/>
      <c r="HY3" s="178"/>
      <c r="HZ3" s="178"/>
      <c r="IA3" s="178"/>
      <c r="IB3" s="178"/>
      <c r="IC3" s="178"/>
      <c r="ID3" s="178"/>
      <c r="IE3" s="178"/>
      <c r="IF3" s="178"/>
      <c r="IG3" s="178"/>
      <c r="IH3" s="178"/>
      <c r="II3" s="178"/>
      <c r="IJ3" s="178"/>
      <c r="IK3" s="178"/>
      <c r="IL3" s="178"/>
      <c r="IM3" s="178"/>
      <c r="IN3" s="178"/>
      <c r="IO3" s="178"/>
      <c r="IP3" s="178"/>
      <c r="IQ3" s="178"/>
      <c r="IR3" s="178"/>
      <c r="IS3" s="178"/>
      <c r="IT3" s="178"/>
      <c r="IU3" s="178"/>
      <c r="IV3" s="178"/>
      <c r="IW3" s="178"/>
    </row>
    <row r="4" customFormat="false" ht="8.25" hidden="false" customHeight="false" outlineLevel="0" collapsed="false">
      <c r="A4" s="214" t="s">
        <v>64</v>
      </c>
      <c r="B4" s="173" t="n">
        <v>31</v>
      </c>
      <c r="C4" s="173" t="n">
        <v>28</v>
      </c>
      <c r="D4" s="173" t="n">
        <v>31</v>
      </c>
      <c r="E4" s="173" t="n">
        <v>30</v>
      </c>
      <c r="F4" s="173" t="n">
        <v>31</v>
      </c>
      <c r="G4" s="173" t="n">
        <v>30</v>
      </c>
      <c r="H4" s="173" t="n">
        <v>31</v>
      </c>
      <c r="I4" s="173" t="n">
        <v>31</v>
      </c>
      <c r="J4" s="173" t="n">
        <v>30</v>
      </c>
      <c r="K4" s="173" t="n">
        <v>31</v>
      </c>
      <c r="L4" s="173" t="n">
        <v>30</v>
      </c>
      <c r="M4" s="173" t="n">
        <v>31</v>
      </c>
      <c r="N4" s="173" t="n">
        <v>31</v>
      </c>
      <c r="O4" s="173" t="n">
        <v>28</v>
      </c>
      <c r="P4" s="173" t="n">
        <v>31</v>
      </c>
      <c r="Q4" s="173" t="n">
        <v>30</v>
      </c>
      <c r="R4" s="173" t="n">
        <v>31</v>
      </c>
      <c r="S4" s="173" t="n">
        <v>30</v>
      </c>
      <c r="T4" s="173" t="n">
        <v>31</v>
      </c>
      <c r="U4" s="173" t="n">
        <v>31</v>
      </c>
      <c r="V4" s="173" t="n">
        <v>30</v>
      </c>
      <c r="W4" s="173" t="n">
        <v>31</v>
      </c>
      <c r="X4" s="173" t="n">
        <v>30</v>
      </c>
      <c r="Y4" s="173" t="n">
        <v>31</v>
      </c>
    </row>
    <row r="5" customFormat="false" ht="8.25" hidden="false" customHeight="false" outlineLevel="0" collapsed="false">
      <c r="A5" s="214" t="s">
        <v>207</v>
      </c>
      <c r="B5" s="214" t="n">
        <f aca="false">B4*'SPEC REPORT'!C28</f>
        <v>0</v>
      </c>
      <c r="C5" s="214" t="n">
        <f aca="false">C4*'SPEC REPORT'!D28</f>
        <v>0</v>
      </c>
      <c r="D5" s="214" t="n">
        <f aca="false">D4*'SPEC REPORT'!E28</f>
        <v>0</v>
      </c>
      <c r="E5" s="214" t="n">
        <f aca="false">E4*'SPEC REPORT'!F28</f>
        <v>0</v>
      </c>
      <c r="F5" s="214" t="n">
        <f aca="false">F4*'SPEC REPORT'!G28</f>
        <v>0</v>
      </c>
      <c r="G5" s="214" t="n">
        <f aca="false">G4*'SPEC REPORT'!H28</f>
        <v>0</v>
      </c>
      <c r="H5" s="214" t="n">
        <f aca="false">H4*'SPEC REPORT'!I28</f>
        <v>0</v>
      </c>
      <c r="I5" s="214" t="n">
        <f aca="false">I4*'SPEC REPORT'!J28</f>
        <v>0</v>
      </c>
      <c r="J5" s="214" t="n">
        <f aca="false">J4*'SPEC REPORT'!K28</f>
        <v>0</v>
      </c>
      <c r="K5" s="214" t="n">
        <f aca="false">K4*'SPEC REPORT'!L28</f>
        <v>0</v>
      </c>
      <c r="L5" s="214" t="n">
        <f aca="false">L4*'SPEC REPORT'!M28</f>
        <v>0</v>
      </c>
      <c r="M5" s="214" t="n">
        <f aca="false">M4*'SPEC REPORT'!N28</f>
        <v>0</v>
      </c>
      <c r="N5" s="214" t="n">
        <f aca="false">'SPEC REPORT'!C42*N4</f>
        <v>0</v>
      </c>
      <c r="O5" s="214" t="n">
        <f aca="false">'SPEC REPORT'!D42*O4</f>
        <v>0</v>
      </c>
      <c r="P5" s="214" t="n">
        <f aca="false">'SPEC REPORT'!E42*P4</f>
        <v>0</v>
      </c>
      <c r="Q5" s="214" t="n">
        <f aca="false">'SPEC REPORT'!F42*Q4</f>
        <v>0</v>
      </c>
      <c r="R5" s="214" t="n">
        <f aca="false">'SPEC REPORT'!G42*R4</f>
        <v>0</v>
      </c>
      <c r="S5" s="214" t="n">
        <f aca="false">'SPEC REPORT'!H42*S4</f>
        <v>0</v>
      </c>
      <c r="T5" s="214" t="n">
        <f aca="false">'SPEC REPORT'!I42*T4</f>
        <v>0</v>
      </c>
      <c r="U5" s="214" t="n">
        <f aca="false">'SPEC REPORT'!J42*U4</f>
        <v>0</v>
      </c>
      <c r="V5" s="214" t="n">
        <f aca="false">'SPEC REPORT'!K42*V4</f>
        <v>0</v>
      </c>
      <c r="W5" s="214" t="n">
        <f aca="false">'SPEC REPORT'!L42*W4</f>
        <v>0</v>
      </c>
      <c r="X5" s="214" t="n">
        <f aca="false">'SPEC REPORT'!M42*X4</f>
        <v>0</v>
      </c>
      <c r="Y5" s="214" t="n">
        <f aca="false">'SPEC REPORT'!N42*Y4</f>
        <v>0</v>
      </c>
      <c r="Z5" s="214"/>
    </row>
    <row r="6" customFormat="false" ht="8.25" hidden="false" customHeight="false" outlineLevel="0" collapsed="false">
      <c r="A6" s="214"/>
      <c r="C6" s="200"/>
    </row>
    <row r="7" customFormat="false" ht="8.25" hidden="false" customHeight="false" outlineLevel="0" collapsed="false">
      <c r="A7" s="214" t="s">
        <v>208</v>
      </c>
      <c r="B7" s="218" t="n">
        <f aca="false">SUM(B5:Y5)</f>
        <v>0</v>
      </c>
      <c r="C7" s="200"/>
    </row>
    <row r="8" customFormat="false" ht="8.25" hidden="false" customHeight="false" outlineLevel="0" collapsed="false">
      <c r="A8" s="214"/>
      <c r="C8" s="200"/>
    </row>
    <row r="9" customFormat="false" ht="8.25" hidden="false" customHeight="false" outlineLevel="0" collapsed="false">
      <c r="A9" s="214" t="s">
        <v>209</v>
      </c>
      <c r="B9" s="219" t="n">
        <f aca="false">MAX(M9:Y9)</f>
        <v>0</v>
      </c>
      <c r="C9" s="220" t="n">
        <f aca="false">MIN(M9:Y9)</f>
        <v>0</v>
      </c>
      <c r="M9" s="214" t="n">
        <f aca="false">SUM(B5:M5)</f>
        <v>0</v>
      </c>
      <c r="N9" s="214" t="n">
        <f aca="false">SUM(C5:N5)</f>
        <v>0</v>
      </c>
      <c r="O9" s="214" t="n">
        <f aca="false">SUM(D5:O5)</f>
        <v>0</v>
      </c>
      <c r="P9" s="214" t="n">
        <f aca="false">SUM(E5:P5)</f>
        <v>0</v>
      </c>
      <c r="Q9" s="214" t="n">
        <f aca="false">SUM(F5:Q5)</f>
        <v>0</v>
      </c>
      <c r="R9" s="214" t="n">
        <f aca="false">SUM(G5:R5)</f>
        <v>0</v>
      </c>
      <c r="S9" s="214" t="n">
        <f aca="false">SUM(H5:S5)</f>
        <v>0</v>
      </c>
      <c r="T9" s="214" t="n">
        <f aca="false">SUM(I5:T5)</f>
        <v>0</v>
      </c>
      <c r="U9" s="214" t="n">
        <f aca="false">SUM(J5:U5)</f>
        <v>0</v>
      </c>
      <c r="V9" s="214" t="n">
        <f aca="false">SUM(K5:V5)</f>
        <v>0</v>
      </c>
      <c r="W9" s="214" t="n">
        <f aca="false">SUM(L5:W5)</f>
        <v>0</v>
      </c>
      <c r="X9" s="214" t="n">
        <f aca="false">SUM(M5:X5)</f>
        <v>0</v>
      </c>
      <c r="Y9" s="214" t="n">
        <f aca="false">SUM(N5:Y5)</f>
        <v>0</v>
      </c>
    </row>
    <row r="10" customFormat="false" ht="8.25" hidden="false" customHeight="false" outlineLevel="0" collapsed="false">
      <c r="A10" s="214"/>
      <c r="B10" s="221" t="n">
        <f aca="false">IF(ABS(C9)&gt;ABS(B9),C9,B9)</f>
        <v>0</v>
      </c>
      <c r="C10" s="200"/>
    </row>
    <row r="11" customFormat="false" ht="8.25" hidden="false" customHeight="false" outlineLevel="0" collapsed="false">
      <c r="A11" s="214"/>
      <c r="C11" s="200"/>
    </row>
    <row r="12" customFormat="false" ht="8.25" hidden="false" customHeight="false" outlineLevel="0" collapsed="false">
      <c r="A12" s="214"/>
      <c r="C12" s="200"/>
    </row>
    <row r="13" customFormat="false" ht="8.25" hidden="false" customHeight="false" outlineLevel="0" collapsed="false">
      <c r="A13" s="178" t="s">
        <v>210</v>
      </c>
      <c r="B13" s="216" t="str">
        <f aca="false">B3</f>
        <v>Jan-02</v>
      </c>
      <c r="C13" s="216" t="str">
        <f aca="false">C3</f>
        <v>Feb-02</v>
      </c>
      <c r="D13" s="216" t="str">
        <f aca="false">D3</f>
        <v>Mar-02</v>
      </c>
      <c r="E13" s="216" t="str">
        <f aca="false">E3</f>
        <v>Apr-02</v>
      </c>
      <c r="F13" s="216" t="str">
        <f aca="false">F3</f>
        <v>May-02</v>
      </c>
      <c r="G13" s="216" t="str">
        <f aca="false">G3</f>
        <v>Jun-02</v>
      </c>
      <c r="H13" s="216" t="str">
        <f aca="false">H3</f>
        <v>Jul-02</v>
      </c>
      <c r="I13" s="216" t="str">
        <f aca="false">I3</f>
        <v>Aug-02</v>
      </c>
      <c r="J13" s="216" t="str">
        <f aca="false">J3</f>
        <v>Sep-02</v>
      </c>
      <c r="K13" s="216" t="str">
        <f aca="false">K3</f>
        <v>Oct-02</v>
      </c>
      <c r="L13" s="216" t="str">
        <f aca="false">L3</f>
        <v>Nov-02</v>
      </c>
      <c r="M13" s="216" t="str">
        <f aca="false">M3</f>
        <v>Dec-02</v>
      </c>
      <c r="N13" s="216" t="str">
        <f aca="false">N3</f>
        <v>Jan-03</v>
      </c>
      <c r="O13" s="216" t="str">
        <f aca="false">O3</f>
        <v>Feb-03</v>
      </c>
      <c r="P13" s="216" t="str">
        <f aca="false">P3</f>
        <v>Mar-03</v>
      </c>
      <c r="Q13" s="216" t="str">
        <f aca="false">Q3</f>
        <v>Apr-03</v>
      </c>
      <c r="R13" s="216" t="str">
        <f aca="false">R3</f>
        <v>May-03</v>
      </c>
      <c r="S13" s="216" t="str">
        <f aca="false">S3</f>
        <v>Jun-03</v>
      </c>
      <c r="T13" s="216" t="str">
        <f aca="false">T3</f>
        <v>Jul-03</v>
      </c>
      <c r="U13" s="216" t="str">
        <f aca="false">U3</f>
        <v>Aug-03</v>
      </c>
      <c r="V13" s="216" t="str">
        <f aca="false">V3</f>
        <v>Sep-03</v>
      </c>
      <c r="W13" s="216" t="str">
        <f aca="false">W3</f>
        <v>Oct-03</v>
      </c>
      <c r="X13" s="216" t="str">
        <f aca="false">X3</f>
        <v>Nov-03</v>
      </c>
      <c r="Y13" s="216" t="str">
        <f aca="false">Y3</f>
        <v>Dec-03</v>
      </c>
      <c r="Z13" s="217"/>
      <c r="AA13" s="178"/>
      <c r="AB13" s="178"/>
      <c r="AC13" s="178"/>
      <c r="AD13" s="178"/>
      <c r="AE13" s="178"/>
      <c r="AF13" s="178"/>
      <c r="AG13" s="178"/>
      <c r="AH13" s="178"/>
      <c r="AI13" s="178"/>
      <c r="AJ13" s="178"/>
      <c r="AK13" s="178"/>
      <c r="AL13" s="178"/>
      <c r="AM13" s="178"/>
      <c r="AN13" s="178"/>
      <c r="AO13" s="178"/>
      <c r="AP13" s="178"/>
      <c r="AQ13" s="178"/>
      <c r="AR13" s="178"/>
      <c r="AS13" s="178"/>
      <c r="AT13" s="178"/>
      <c r="AU13" s="178"/>
      <c r="AV13" s="178"/>
      <c r="AW13" s="178"/>
      <c r="AX13" s="178"/>
      <c r="AY13" s="178"/>
      <c r="AZ13" s="178"/>
      <c r="BA13" s="178"/>
      <c r="BB13" s="178"/>
      <c r="BC13" s="178"/>
      <c r="BD13" s="178"/>
      <c r="BE13" s="178"/>
      <c r="BF13" s="178"/>
      <c r="BG13" s="178"/>
      <c r="BH13" s="178"/>
      <c r="BI13" s="178"/>
      <c r="BJ13" s="178"/>
      <c r="BK13" s="178"/>
      <c r="BL13" s="178"/>
      <c r="BM13" s="178"/>
      <c r="BN13" s="178"/>
      <c r="BO13" s="178"/>
      <c r="BP13" s="178"/>
      <c r="BQ13" s="178"/>
      <c r="BR13" s="178"/>
      <c r="BS13" s="178"/>
      <c r="BT13" s="178"/>
      <c r="BU13" s="178"/>
      <c r="BV13" s="178"/>
      <c r="BW13" s="178"/>
      <c r="BX13" s="178"/>
      <c r="BY13" s="178"/>
      <c r="BZ13" s="178"/>
      <c r="CA13" s="178"/>
      <c r="CB13" s="178"/>
      <c r="CC13" s="178"/>
      <c r="CD13" s="178"/>
      <c r="CE13" s="178"/>
      <c r="CF13" s="178"/>
      <c r="CG13" s="178"/>
      <c r="CH13" s="178"/>
      <c r="CI13" s="178"/>
      <c r="CJ13" s="178"/>
      <c r="CK13" s="178"/>
      <c r="CL13" s="178"/>
      <c r="CM13" s="178"/>
      <c r="CN13" s="178"/>
      <c r="CO13" s="178"/>
      <c r="CP13" s="178"/>
      <c r="CQ13" s="178"/>
      <c r="CR13" s="178"/>
      <c r="CS13" s="178"/>
      <c r="CT13" s="178"/>
      <c r="CU13" s="178"/>
      <c r="CV13" s="178"/>
      <c r="CW13" s="178"/>
      <c r="CX13" s="178"/>
      <c r="CY13" s="178"/>
      <c r="CZ13" s="178"/>
      <c r="DA13" s="178"/>
      <c r="DB13" s="178"/>
      <c r="DC13" s="178"/>
      <c r="DD13" s="178"/>
      <c r="DE13" s="178"/>
      <c r="DF13" s="178"/>
      <c r="DG13" s="178"/>
      <c r="DH13" s="178"/>
      <c r="DI13" s="178"/>
      <c r="DJ13" s="178"/>
      <c r="DK13" s="178"/>
      <c r="DL13" s="178"/>
      <c r="DM13" s="178"/>
      <c r="DN13" s="178"/>
      <c r="DO13" s="178"/>
      <c r="DP13" s="178"/>
      <c r="DQ13" s="178"/>
      <c r="DR13" s="178"/>
      <c r="DS13" s="178"/>
      <c r="DT13" s="178"/>
      <c r="DU13" s="178"/>
      <c r="DV13" s="178"/>
      <c r="DW13" s="178"/>
      <c r="DX13" s="178"/>
      <c r="DY13" s="178"/>
      <c r="DZ13" s="178"/>
      <c r="EA13" s="178"/>
      <c r="EB13" s="178"/>
      <c r="EC13" s="178"/>
      <c r="ED13" s="178"/>
      <c r="EE13" s="178"/>
      <c r="EF13" s="178"/>
      <c r="EG13" s="178"/>
      <c r="EH13" s="178"/>
      <c r="EI13" s="178"/>
      <c r="EJ13" s="178"/>
      <c r="EK13" s="178"/>
      <c r="EL13" s="178"/>
      <c r="EM13" s="178"/>
      <c r="EN13" s="178"/>
      <c r="EO13" s="178"/>
      <c r="EP13" s="178"/>
      <c r="EQ13" s="178"/>
      <c r="ER13" s="178"/>
      <c r="ES13" s="178"/>
      <c r="ET13" s="178"/>
      <c r="EU13" s="178"/>
      <c r="EV13" s="178"/>
      <c r="EW13" s="178"/>
      <c r="EX13" s="178"/>
      <c r="EY13" s="178"/>
      <c r="EZ13" s="178"/>
      <c r="FA13" s="178"/>
      <c r="FB13" s="178"/>
      <c r="FC13" s="178"/>
      <c r="FD13" s="178"/>
      <c r="FE13" s="178"/>
      <c r="FF13" s="178"/>
      <c r="FG13" s="178"/>
      <c r="FH13" s="178"/>
      <c r="FI13" s="178"/>
      <c r="FJ13" s="178"/>
      <c r="FK13" s="178"/>
      <c r="FL13" s="178"/>
      <c r="FM13" s="178"/>
      <c r="FN13" s="178"/>
      <c r="FO13" s="178"/>
      <c r="FP13" s="178"/>
      <c r="FQ13" s="178"/>
      <c r="FR13" s="178"/>
      <c r="FS13" s="178"/>
      <c r="FT13" s="178"/>
      <c r="FU13" s="178"/>
      <c r="FV13" s="178"/>
      <c r="FW13" s="178"/>
      <c r="FX13" s="178"/>
      <c r="FY13" s="178"/>
      <c r="FZ13" s="178"/>
      <c r="GA13" s="178"/>
      <c r="GB13" s="178"/>
      <c r="GC13" s="178"/>
      <c r="GD13" s="178"/>
      <c r="GE13" s="178"/>
      <c r="GF13" s="178"/>
      <c r="GG13" s="178"/>
      <c r="GH13" s="178"/>
      <c r="GI13" s="178"/>
      <c r="GJ13" s="178"/>
      <c r="GK13" s="178"/>
      <c r="GL13" s="178"/>
      <c r="GM13" s="178"/>
      <c r="GN13" s="178"/>
      <c r="GO13" s="178"/>
      <c r="GP13" s="178"/>
      <c r="GQ13" s="178"/>
      <c r="GR13" s="178"/>
      <c r="GS13" s="178"/>
      <c r="GT13" s="178"/>
      <c r="GU13" s="178"/>
      <c r="GV13" s="178"/>
      <c r="GW13" s="178"/>
      <c r="GX13" s="178"/>
      <c r="GY13" s="178"/>
      <c r="GZ13" s="178"/>
      <c r="HA13" s="178"/>
      <c r="HB13" s="178"/>
      <c r="HC13" s="178"/>
      <c r="HD13" s="178"/>
      <c r="HE13" s="178"/>
      <c r="HF13" s="178"/>
      <c r="HG13" s="178"/>
      <c r="HH13" s="178"/>
      <c r="HI13" s="178"/>
      <c r="HJ13" s="178"/>
      <c r="HK13" s="178"/>
      <c r="HL13" s="178"/>
      <c r="HM13" s="178"/>
      <c r="HN13" s="178"/>
      <c r="HO13" s="178"/>
      <c r="HP13" s="178"/>
      <c r="HQ13" s="178"/>
      <c r="HR13" s="178"/>
      <c r="HS13" s="178"/>
      <c r="HT13" s="178"/>
      <c r="HU13" s="178"/>
      <c r="HV13" s="178"/>
      <c r="HW13" s="178"/>
      <c r="HX13" s="178"/>
      <c r="HY13" s="178"/>
      <c r="HZ13" s="178"/>
      <c r="IA13" s="178"/>
      <c r="IB13" s="178"/>
      <c r="IC13" s="178"/>
      <c r="ID13" s="178"/>
      <c r="IE13" s="178"/>
      <c r="IF13" s="178"/>
      <c r="IG13" s="178"/>
      <c r="IH13" s="178"/>
      <c r="II13" s="178"/>
      <c r="IJ13" s="178"/>
      <c r="IK13" s="178"/>
      <c r="IL13" s="178"/>
      <c r="IM13" s="178"/>
      <c r="IN13" s="178"/>
      <c r="IO13" s="178"/>
      <c r="IP13" s="178"/>
      <c r="IQ13" s="178"/>
      <c r="IR13" s="178"/>
      <c r="IS13" s="178"/>
      <c r="IT13" s="178"/>
      <c r="IU13" s="178"/>
      <c r="IV13" s="178"/>
      <c r="IW13" s="178"/>
    </row>
    <row r="14" customFormat="false" ht="8.25" hidden="false" customHeight="false" outlineLevel="0" collapsed="false">
      <c r="A14" s="214" t="s">
        <v>64</v>
      </c>
      <c r="B14" s="173" t="n">
        <f aca="false">B4</f>
        <v>31</v>
      </c>
      <c r="C14" s="173" t="n">
        <f aca="false">C4</f>
        <v>28</v>
      </c>
      <c r="D14" s="173" t="n">
        <f aca="false">D4</f>
        <v>31</v>
      </c>
      <c r="E14" s="173" t="n">
        <f aca="false">E4</f>
        <v>30</v>
      </c>
      <c r="F14" s="173" t="n">
        <f aca="false">F4</f>
        <v>31</v>
      </c>
      <c r="G14" s="173" t="n">
        <f aca="false">G4</f>
        <v>30</v>
      </c>
      <c r="H14" s="173" t="n">
        <f aca="false">H4</f>
        <v>31</v>
      </c>
      <c r="I14" s="173" t="n">
        <f aca="false">I4</f>
        <v>31</v>
      </c>
      <c r="J14" s="173" t="n">
        <f aca="false">J4</f>
        <v>30</v>
      </c>
      <c r="K14" s="173" t="n">
        <f aca="false">K4</f>
        <v>31</v>
      </c>
      <c r="L14" s="173" t="n">
        <f aca="false">L4</f>
        <v>30</v>
      </c>
      <c r="M14" s="173" t="n">
        <f aca="false">M4</f>
        <v>31</v>
      </c>
      <c r="N14" s="173" t="n">
        <f aca="false">N4</f>
        <v>31</v>
      </c>
      <c r="O14" s="173" t="n">
        <f aca="false">O4</f>
        <v>28</v>
      </c>
      <c r="P14" s="173" t="n">
        <f aca="false">P4</f>
        <v>31</v>
      </c>
      <c r="Q14" s="173" t="n">
        <f aca="false">Q4</f>
        <v>30</v>
      </c>
      <c r="R14" s="173" t="n">
        <f aca="false">R4</f>
        <v>31</v>
      </c>
      <c r="S14" s="173" t="n">
        <f aca="false">S4</f>
        <v>30</v>
      </c>
      <c r="T14" s="173" t="n">
        <f aca="false">T4</f>
        <v>31</v>
      </c>
      <c r="U14" s="173" t="n">
        <f aca="false">U4</f>
        <v>31</v>
      </c>
      <c r="V14" s="173" t="n">
        <f aca="false">V4</f>
        <v>30</v>
      </c>
      <c r="W14" s="173" t="n">
        <f aca="false">W4</f>
        <v>31</v>
      </c>
      <c r="X14" s="173" t="n">
        <f aca="false">X4</f>
        <v>30</v>
      </c>
      <c r="Y14" s="173" t="n">
        <f aca="false">Y4</f>
        <v>31</v>
      </c>
    </row>
    <row r="15" customFormat="false" ht="8.25" hidden="false" customHeight="false" outlineLevel="0" collapsed="false">
      <c r="A15" s="214" t="s">
        <v>211</v>
      </c>
      <c r="B15" s="214" t="n">
        <f aca="false">Dth_Day!C19*B14</f>
        <v>324470.7969</v>
      </c>
      <c r="C15" s="214" t="n">
        <f aca="false">Dth_Day!D19*C14</f>
        <v>538472.8916</v>
      </c>
      <c r="D15" s="214" t="n">
        <f aca="false">Dth_Day!E19*D14</f>
        <v>317559.1671</v>
      </c>
      <c r="E15" s="214" t="n">
        <f aca="false">Dth_Day!F19*E14</f>
        <v>-253654.905</v>
      </c>
      <c r="F15" s="214" t="n">
        <f aca="false">Dth_Day!G19*F14</f>
        <v>176823.2684</v>
      </c>
      <c r="G15" s="214" t="n">
        <f aca="false">Dth_Day!H19*G14</f>
        <v>703518.645</v>
      </c>
      <c r="H15" s="214" t="n">
        <f aca="false">Dth_Day!I19*H14</f>
        <v>-221264.0996</v>
      </c>
      <c r="I15" s="214" t="n">
        <f aca="false">Dth_Day!J19*I14</f>
        <v>-845264.1009</v>
      </c>
      <c r="J15" s="214" t="n">
        <f aca="false">Dth_Day!K19*J14</f>
        <v>-148482.357</v>
      </c>
      <c r="K15" s="214" t="n">
        <f aca="false">Dth_Day!L19*K14</f>
        <v>553734.8991</v>
      </c>
      <c r="L15" s="214" t="n">
        <f aca="false">Dth_Day!M19*L14</f>
        <v>229692.195</v>
      </c>
      <c r="M15" s="214" t="n">
        <f aca="false">Dth_Day!N19*M14</f>
        <v>44647.5330000001</v>
      </c>
      <c r="N15" s="214" t="n">
        <f aca="false">Dth_Day!O19*N14</f>
        <v>-76354.4694</v>
      </c>
      <c r="O15" s="214" t="n">
        <f aca="false">Dth_Day!P19*O14</f>
        <v>22778.5124</v>
      </c>
      <c r="P15" s="214" t="n">
        <f aca="false">Dth_Day!Q19*P14</f>
        <v>357645.5337</v>
      </c>
      <c r="Q15" s="214" t="n">
        <f aca="false">Dth_Day!R19*Q14</f>
        <v>-85654.905</v>
      </c>
      <c r="R15" s="214" t="n">
        <f aca="false">Dth_Day!S19*R14</f>
        <v>373824.2663</v>
      </c>
      <c r="S15" s="214" t="n">
        <f aca="false">Dth_Day!T19*S14</f>
        <v>76346.094</v>
      </c>
      <c r="T15" s="214" t="n">
        <f aca="false">Dth_Day!U19*T14</f>
        <v>-1423179.7347</v>
      </c>
      <c r="U15" s="214" t="n">
        <f aca="false">Dth_Day!V19*U14</f>
        <v>-1883177.7328</v>
      </c>
      <c r="V15" s="214" t="n">
        <f aca="false">Dth_Day!W19*V14</f>
        <v>-1434654.906</v>
      </c>
      <c r="W15" s="214" t="n">
        <f aca="false">Dth_Day!X19*W14</f>
        <v>-550177.7328</v>
      </c>
      <c r="X15" s="214" t="n">
        <f aca="false">Dth_Day!Y19*X14</f>
        <v>-1029000</v>
      </c>
      <c r="Y15" s="214" t="n">
        <f aca="false">Dth_Day!Z19*Y14</f>
        <v>-1360999.9998</v>
      </c>
      <c r="Z15" s="214"/>
    </row>
    <row r="16" customFormat="false" ht="8.25" hidden="false" customHeight="false" outlineLevel="0" collapsed="false">
      <c r="A16" s="214"/>
      <c r="B16" s="214"/>
      <c r="C16" s="214"/>
      <c r="D16" s="214"/>
      <c r="E16" s="214"/>
      <c r="F16" s="214"/>
      <c r="G16" s="214"/>
      <c r="H16" s="214"/>
      <c r="I16" s="214"/>
      <c r="J16" s="214"/>
      <c r="K16" s="214"/>
      <c r="L16" s="214"/>
      <c r="M16" s="214"/>
      <c r="N16" s="214"/>
      <c r="O16" s="214"/>
      <c r="P16" s="214"/>
      <c r="Q16" s="214"/>
      <c r="R16" s="214"/>
      <c r="S16" s="214"/>
      <c r="T16" s="214"/>
      <c r="U16" s="214"/>
      <c r="V16" s="214"/>
      <c r="W16" s="214"/>
      <c r="X16" s="214"/>
      <c r="Y16" s="214"/>
      <c r="Z16" s="214"/>
    </row>
    <row r="17" customFormat="false" ht="8.25" hidden="false" customHeight="false" outlineLevel="0" collapsed="false">
      <c r="A17" s="214" t="s">
        <v>208</v>
      </c>
      <c r="B17" s="218" t="n">
        <f aca="false">SUM(B15:Y15)</f>
        <v>-5592351.1405</v>
      </c>
      <c r="C17" s="214"/>
      <c r="D17" s="214"/>
      <c r="E17" s="214"/>
      <c r="F17" s="214"/>
      <c r="G17" s="214"/>
      <c r="H17" s="214"/>
      <c r="I17" s="214"/>
      <c r="J17" s="214"/>
      <c r="K17" s="214"/>
      <c r="L17" s="214"/>
      <c r="M17" s="214"/>
      <c r="N17" s="214"/>
      <c r="O17" s="214"/>
      <c r="P17" s="214"/>
      <c r="Q17" s="214"/>
      <c r="R17" s="214"/>
      <c r="S17" s="214"/>
      <c r="T17" s="214"/>
      <c r="U17" s="214"/>
      <c r="V17" s="214"/>
      <c r="W17" s="214"/>
      <c r="X17" s="214"/>
      <c r="Y17" s="214"/>
      <c r="Z17" s="214"/>
    </row>
    <row r="18" customFormat="false" ht="8.25" hidden="false" customHeight="false" outlineLevel="0" collapsed="false">
      <c r="A18" s="214"/>
      <c r="B18" s="214"/>
      <c r="C18" s="214"/>
      <c r="D18" s="214"/>
      <c r="E18" s="214"/>
      <c r="F18" s="214"/>
      <c r="G18" s="214"/>
      <c r="H18" s="214"/>
      <c r="I18" s="214"/>
      <c r="J18" s="214"/>
      <c r="K18" s="214"/>
      <c r="L18" s="214"/>
      <c r="M18" s="214"/>
      <c r="N18" s="214"/>
      <c r="O18" s="214"/>
      <c r="P18" s="214"/>
      <c r="Q18" s="214"/>
      <c r="R18" s="214"/>
      <c r="S18" s="214"/>
      <c r="T18" s="214"/>
      <c r="U18" s="214"/>
      <c r="V18" s="214"/>
      <c r="W18" s="214"/>
      <c r="X18" s="214"/>
      <c r="Y18" s="214"/>
      <c r="Z18" s="214"/>
    </row>
    <row r="19" customFormat="false" ht="8.25" hidden="false" customHeight="false" outlineLevel="0" collapsed="false">
      <c r="A19" s="214" t="s">
        <v>209</v>
      </c>
      <c r="B19" s="219" t="n">
        <f aca="false">MAX(M19:Y19)</f>
        <v>1420253.9336</v>
      </c>
      <c r="C19" s="220" t="n">
        <f aca="false">MIN(M19:Y19)</f>
        <v>-7012605.0741</v>
      </c>
      <c r="M19" s="214" t="n">
        <f aca="false">SUM(B15:M15)</f>
        <v>1420253.9336</v>
      </c>
      <c r="N19" s="214" t="n">
        <f aca="false">SUM(C15:N15)</f>
        <v>1019428.6673</v>
      </c>
      <c r="O19" s="214" t="n">
        <f aca="false">SUM(D15:O15)</f>
        <v>503734.2881</v>
      </c>
      <c r="P19" s="214" t="n">
        <f aca="false">SUM(E15:P15)</f>
        <v>543820.6547</v>
      </c>
      <c r="Q19" s="214" t="n">
        <f aca="false">SUM(F15:Q15)</f>
        <v>711820.6547</v>
      </c>
      <c r="R19" s="214" t="n">
        <f aca="false">SUM(G15:R15)</f>
        <v>908821.6526</v>
      </c>
      <c r="S19" s="214" t="n">
        <f aca="false">SUM(H15:S15)</f>
        <v>281649.1016</v>
      </c>
      <c r="T19" s="214" t="n">
        <f aca="false">SUM(I15:T15)</f>
        <v>-920266.5335</v>
      </c>
      <c r="U19" s="214" t="n">
        <f aca="false">SUM(J15:U15)</f>
        <v>-1958180.1654</v>
      </c>
      <c r="V19" s="214" t="n">
        <f aca="false">SUM(K15:V15)</f>
        <v>-3244352.7144</v>
      </c>
      <c r="W19" s="214" t="n">
        <f aca="false">SUM(L15:W15)</f>
        <v>-4348265.3463</v>
      </c>
      <c r="X19" s="214" t="n">
        <f aca="false">SUM(M15:X15)</f>
        <v>-5606957.5413</v>
      </c>
      <c r="Y19" s="214" t="n">
        <f aca="false">SUM(N15:Y15)</f>
        <v>-7012605.0741</v>
      </c>
    </row>
    <row r="20" customFormat="false" ht="8.25" hidden="false" customHeight="false" outlineLevel="0" collapsed="false">
      <c r="A20" s="214"/>
      <c r="B20" s="218" t="n">
        <f aca="false">IF(ABS(C19)&gt;ABS(B19),C19,B19)</f>
        <v>-7012605.0741</v>
      </c>
      <c r="C20" s="200"/>
      <c r="M20" s="214"/>
      <c r="N20" s="214"/>
      <c r="O20" s="214"/>
      <c r="P20" s="214"/>
      <c r="Q20" s="214"/>
      <c r="R20" s="214"/>
      <c r="S20" s="214"/>
      <c r="T20" s="214"/>
      <c r="U20" s="214"/>
      <c r="V20" s="214"/>
      <c r="W20" s="214"/>
      <c r="X20" s="214"/>
      <c r="Y20" s="214"/>
    </row>
    <row r="21" customFormat="false" ht="8.25" hidden="false" customHeight="false" outlineLevel="0" collapsed="false">
      <c r="A21" s="214"/>
      <c r="C21" s="200"/>
      <c r="M21" s="214"/>
      <c r="N21" s="214"/>
      <c r="O21" s="214"/>
      <c r="P21" s="214"/>
      <c r="Q21" s="214"/>
      <c r="R21" s="214"/>
      <c r="S21" s="214"/>
      <c r="T21" s="214"/>
      <c r="U21" s="214"/>
      <c r="V21" s="214"/>
      <c r="W21" s="214"/>
      <c r="X21" s="214"/>
      <c r="Y21" s="214"/>
    </row>
    <row r="22" customFormat="false" ht="8.25" hidden="false" customHeight="false" outlineLevel="0" collapsed="false">
      <c r="A22" s="214"/>
      <c r="C22" s="200"/>
      <c r="M22" s="214"/>
      <c r="N22" s="214"/>
      <c r="O22" s="214"/>
      <c r="P22" s="214"/>
      <c r="Q22" s="214"/>
      <c r="R22" s="214"/>
      <c r="S22" s="214"/>
      <c r="T22" s="214"/>
      <c r="U22" s="214"/>
      <c r="V22" s="214"/>
      <c r="W22" s="214"/>
      <c r="X22" s="214"/>
      <c r="Y22" s="214"/>
    </row>
    <row r="23" customFormat="false" ht="8.25" hidden="false" customHeight="false" outlineLevel="0" collapsed="false">
      <c r="A23" s="214"/>
      <c r="C23" s="200"/>
      <c r="M23" s="214"/>
      <c r="N23" s="214"/>
      <c r="O23" s="214"/>
      <c r="P23" s="214"/>
      <c r="Q23" s="214"/>
      <c r="R23" s="214"/>
      <c r="S23" s="214"/>
      <c r="T23" s="214"/>
      <c r="U23" s="214"/>
      <c r="V23" s="214"/>
      <c r="W23" s="214"/>
      <c r="X23" s="214"/>
      <c r="Y23" s="214"/>
    </row>
    <row r="24" customFormat="false" ht="8.25" hidden="false" customHeight="false" outlineLevel="0" collapsed="false">
      <c r="A24" s="214"/>
      <c r="C24" s="200"/>
      <c r="M24" s="214"/>
      <c r="N24" s="214"/>
      <c r="O24" s="214"/>
      <c r="P24" s="214"/>
      <c r="Q24" s="214"/>
      <c r="R24" s="214"/>
      <c r="S24" s="214"/>
      <c r="T24" s="214"/>
      <c r="U24" s="214"/>
      <c r="V24" s="214"/>
      <c r="W24" s="214"/>
      <c r="X24" s="214"/>
      <c r="Y24" s="214"/>
    </row>
    <row r="25" customFormat="false" ht="8.25" hidden="false" customHeight="false" outlineLevel="0" collapsed="false">
      <c r="A25" s="214"/>
      <c r="C25" s="200"/>
      <c r="M25" s="214"/>
      <c r="N25" s="214"/>
      <c r="O25" s="214"/>
      <c r="P25" s="214"/>
      <c r="Q25" s="214"/>
      <c r="R25" s="214"/>
      <c r="S25" s="214"/>
      <c r="T25" s="214"/>
      <c r="U25" s="214"/>
      <c r="V25" s="214"/>
      <c r="W25" s="214"/>
      <c r="X25" s="214"/>
      <c r="Y25" s="214"/>
    </row>
    <row r="26" customFormat="false" ht="8.25" hidden="false" customHeight="false" outlineLevel="0" collapsed="false">
      <c r="A26" s="222"/>
      <c r="C26" s="200"/>
    </row>
    <row r="27" customFormat="false" ht="8.25" hidden="false" customHeight="false" outlineLevel="0" collapsed="false">
      <c r="A27" s="214"/>
      <c r="B27" s="214"/>
      <c r="C27" s="200"/>
    </row>
    <row r="28" customFormat="false" ht="8.25" hidden="false" customHeight="false" outlineLevel="0" collapsed="false">
      <c r="A28" s="214"/>
      <c r="B28" s="214"/>
      <c r="C28" s="200"/>
    </row>
    <row r="29" customFormat="false" ht="8.25" hidden="false" customHeight="false" outlineLevel="0" collapsed="false">
      <c r="A29" s="222"/>
      <c r="B29" s="222"/>
      <c r="C29" s="200"/>
    </row>
    <row r="30" customFormat="false" ht="8.25" hidden="false" customHeight="false" outlineLevel="0" collapsed="false">
      <c r="C30" s="200"/>
      <c r="H30" s="215"/>
    </row>
    <row r="31" customFormat="false" ht="8.25" hidden="false" customHeight="false" outlineLevel="0" collapsed="false">
      <c r="A31" s="178"/>
    </row>
    <row r="32" customFormat="false" ht="8.25" hidden="false" customHeight="false" outlineLevel="0" collapsed="false">
      <c r="B32" s="222"/>
      <c r="C32" s="200"/>
    </row>
    <row r="33" customFormat="false" ht="8.25" hidden="false" customHeight="false" outlineLevel="0" collapsed="false">
      <c r="C33" s="200"/>
    </row>
    <row r="34" customFormat="false" ht="8.25" hidden="false" customHeight="false" outlineLevel="0" collapsed="false">
      <c r="C34" s="200"/>
    </row>
    <row r="35" customFormat="false" ht="8.25" hidden="false" customHeight="false" outlineLevel="0" collapsed="false">
      <c r="C35" s="200"/>
    </row>
    <row r="36" customFormat="false" ht="8.25" hidden="false" customHeight="false" outlineLevel="0" collapsed="false">
      <c r="C36" s="200"/>
    </row>
    <row r="37" customFormat="false" ht="8.25" hidden="false" customHeight="false" outlineLevel="0" collapsed="false">
      <c r="C37" s="200"/>
    </row>
    <row r="38" customFormat="false" ht="8.25" hidden="false" customHeight="false" outlineLevel="0" collapsed="false">
      <c r="C38" s="200"/>
    </row>
    <row r="39" customFormat="false" ht="8.25" hidden="false" customHeight="false" outlineLevel="0" collapsed="false">
      <c r="C39" s="200"/>
    </row>
    <row r="40" customFormat="false" ht="8.25" hidden="false" customHeight="false" outlineLevel="0" collapsed="false">
      <c r="C40" s="200"/>
    </row>
    <row r="41" customFormat="false" ht="8.25" hidden="false" customHeight="false" outlineLevel="0" collapsed="false">
      <c r="C41" s="200"/>
    </row>
    <row r="42" customFormat="false" ht="8.25" hidden="false" customHeight="false" outlineLevel="0" collapsed="false">
      <c r="C42" s="200"/>
    </row>
    <row r="43" customFormat="false" ht="8.25" hidden="false" customHeight="false" outlineLevel="0" collapsed="false">
      <c r="C43" s="200"/>
    </row>
    <row r="44" customFormat="false" ht="8.25" hidden="false" customHeight="false" outlineLevel="0" collapsed="false">
      <c r="C44" s="200"/>
    </row>
    <row r="45" customFormat="false" ht="8.25" hidden="false" customHeight="false" outlineLevel="0" collapsed="false">
      <c r="C45" s="200"/>
    </row>
    <row r="46" customFormat="false" ht="8.25" hidden="false" customHeight="false" outlineLevel="0" collapsed="false">
      <c r="C46" s="200"/>
    </row>
    <row r="47" customFormat="false" ht="8.25" hidden="false" customHeight="false" outlineLevel="0" collapsed="false">
      <c r="C47" s="200"/>
    </row>
    <row r="48" customFormat="false" ht="8.25" hidden="false" customHeight="false" outlineLevel="0" collapsed="false">
      <c r="C48" s="200"/>
    </row>
    <row r="49" customFormat="false" ht="8.25" hidden="false" customHeight="false" outlineLevel="0" collapsed="false">
      <c r="C49" s="200"/>
    </row>
    <row r="50" customFormat="false" ht="8.25" hidden="false" customHeight="false" outlineLevel="0" collapsed="false">
      <c r="C50" s="200"/>
    </row>
    <row r="51" customFormat="false" ht="8.25" hidden="false" customHeight="false" outlineLevel="0" collapsed="false">
      <c r="C51" s="200"/>
    </row>
    <row r="52" customFormat="false" ht="8.25" hidden="false" customHeight="false" outlineLevel="0" collapsed="false">
      <c r="C52" s="200"/>
    </row>
    <row r="53" customFormat="false" ht="8.25" hidden="false" customHeight="false" outlineLevel="0" collapsed="false">
      <c r="C53" s="200"/>
    </row>
    <row r="54" customFormat="false" ht="8.25" hidden="false" customHeight="false" outlineLevel="0" collapsed="false">
      <c r="C54" s="200"/>
    </row>
    <row r="55" customFormat="false" ht="8.25" hidden="false" customHeight="false" outlineLevel="0" collapsed="false">
      <c r="C55" s="200"/>
    </row>
    <row r="56" customFormat="false" ht="8.25" hidden="false" customHeight="false" outlineLevel="0" collapsed="false">
      <c r="C56" s="200"/>
    </row>
    <row r="57" customFormat="false" ht="8.25" hidden="false" customHeight="false" outlineLevel="0" collapsed="false">
      <c r="C57" s="200"/>
    </row>
    <row r="58" customFormat="false" ht="8.25" hidden="false" customHeight="false" outlineLevel="0" collapsed="false">
      <c r="C58" s="20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118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A1" activeCellId="0" sqref="A1"/>
    </sheetView>
  </sheetViews>
  <sheetFormatPr defaultColWidth="10.65625" defaultRowHeight="9" customHeight="true" zeroHeight="false" outlineLevelRow="0" outlineLevelCol="0"/>
  <cols>
    <col collapsed="false" customWidth="true" hidden="false" outlineLevel="0" max="1" min="1" style="18" width="17.82"/>
    <col collapsed="false" customWidth="true" hidden="false" outlineLevel="0" max="2" min="2" style="19" width="17.82"/>
    <col collapsed="false" customWidth="true" hidden="false" outlineLevel="0" max="10" min="3" style="20" width="17.82"/>
    <col collapsed="false" customWidth="true" hidden="false" outlineLevel="0" max="12" min="11" style="21" width="17.82"/>
    <col collapsed="false" customWidth="false" hidden="false" outlineLevel="0" max="13" min="13" style="22" width="10.65"/>
    <col collapsed="false" customWidth="false" hidden="false" outlineLevel="0" max="16" min="14" style="20" width="10.65"/>
    <col collapsed="false" customWidth="true" hidden="false" outlineLevel="0" max="17" min="17" style="20" width="7.99"/>
    <col collapsed="false" customWidth="true" hidden="false" outlineLevel="0" max="18" min="18" style="20" width="8.99"/>
    <col collapsed="false" customWidth="true" hidden="false" outlineLevel="0" max="19" min="19" style="20" width="8.15"/>
    <col collapsed="false" customWidth="false" hidden="false" outlineLevel="0" max="257" min="20" style="20" width="10.65"/>
  </cols>
  <sheetData>
    <row r="1" customFormat="false" ht="10.5" hidden="false" customHeight="false" outlineLevel="0" collapsed="false">
      <c r="A1" s="23" t="s">
        <v>26</v>
      </c>
      <c r="C1" s="24"/>
    </row>
    <row r="2" customFormat="false" ht="10.5" hidden="false" customHeight="false" outlineLevel="0" collapsed="false">
      <c r="A2" s="23" t="str">
        <f aca="false">'GAS SUM'!A3</f>
        <v>As of December 20, 2001</v>
      </c>
      <c r="C2" s="24"/>
    </row>
    <row r="4" customFormat="false" ht="9" hidden="false" customHeight="false" outlineLevel="0" collapsed="false">
      <c r="N4" s="18"/>
      <c r="O4" s="19"/>
    </row>
    <row r="5" customFormat="false" ht="9" hidden="false" customHeight="false" outlineLevel="0" collapsed="false">
      <c r="N5" s="18"/>
      <c r="O5" s="19"/>
    </row>
    <row r="6" customFormat="false" ht="9" hidden="false" customHeight="false" outlineLevel="0" collapsed="false">
      <c r="N6" s="18" t="s">
        <v>27</v>
      </c>
      <c r="O6" s="19"/>
    </row>
    <row r="7" customFormat="false" ht="9" hidden="false" customHeight="false" outlineLevel="0" collapsed="false">
      <c r="N7" s="25" t="s">
        <v>22</v>
      </c>
      <c r="O7" s="26" t="s">
        <v>23</v>
      </c>
      <c r="P7" s="27" t="s">
        <v>24</v>
      </c>
      <c r="Q7" s="27" t="s">
        <v>28</v>
      </c>
      <c r="R7" s="27" t="s">
        <v>29</v>
      </c>
      <c r="S7" s="27" t="s">
        <v>30</v>
      </c>
      <c r="T7" s="27" t="s">
        <v>31</v>
      </c>
    </row>
    <row r="8" customFormat="false" ht="9" hidden="false" customHeight="false" outlineLevel="0" collapsed="false">
      <c r="N8" s="18" t="n">
        <f aca="false">'5-DAY'!A39</f>
        <v>37104</v>
      </c>
      <c r="O8" s="19" t="n">
        <f aca="false">'5-DAY'!C39/1000</f>
        <v>238.295</v>
      </c>
      <c r="P8" s="19" t="n">
        <v>58</v>
      </c>
      <c r="Q8" s="19" t="n">
        <f aca="false">O8</f>
        <v>238.295</v>
      </c>
      <c r="R8" s="19" t="n">
        <f aca="false">566+O8</f>
        <v>804.295</v>
      </c>
      <c r="S8" s="19" t="n">
        <f aca="false">3365+566+O8</f>
        <v>4169.295</v>
      </c>
    </row>
    <row r="9" customFormat="false" ht="9" hidden="false" customHeight="false" outlineLevel="0" collapsed="false">
      <c r="N9" s="18" t="n">
        <f aca="false">'5-DAY'!A40</f>
        <v>37105</v>
      </c>
      <c r="O9" s="19" t="n">
        <f aca="false">'5-DAY'!C40/1000</f>
        <v>-6.03</v>
      </c>
      <c r="P9" s="19" t="n">
        <v>66</v>
      </c>
      <c r="Q9" s="19" t="n">
        <f aca="false">Q8+O9</f>
        <v>232.265</v>
      </c>
      <c r="R9" s="19" t="n">
        <f aca="false">R8+O9</f>
        <v>798.265</v>
      </c>
      <c r="S9" s="19" t="n">
        <f aca="false">S8+O9</f>
        <v>4163.265</v>
      </c>
      <c r="T9" s="19" t="n">
        <f aca="false">VAR!C4/1000</f>
        <v>0</v>
      </c>
    </row>
    <row r="10" customFormat="false" ht="9" hidden="false" customHeight="false" outlineLevel="0" collapsed="false">
      <c r="N10" s="18" t="n">
        <f aca="false">'5-DAY'!A41</f>
        <v>37106</v>
      </c>
      <c r="O10" s="19" t="n">
        <f aca="false">'5-DAY'!C41/1000</f>
        <v>-13.673</v>
      </c>
      <c r="P10" s="19" t="n">
        <v>100</v>
      </c>
      <c r="Q10" s="19" t="n">
        <f aca="false">Q9+O10</f>
        <v>218.592</v>
      </c>
      <c r="R10" s="19" t="n">
        <f aca="false">R9+O10</f>
        <v>784.592</v>
      </c>
      <c r="S10" s="19" t="n">
        <f aca="false">S9+O10</f>
        <v>4149.592</v>
      </c>
      <c r="T10" s="19" t="n">
        <f aca="false">VAR!C5/1000</f>
        <v>0</v>
      </c>
    </row>
    <row r="11" customFormat="false" ht="9" hidden="false" customHeight="false" outlineLevel="0" collapsed="false">
      <c r="N11" s="18" t="n">
        <f aca="false">'5-DAY'!A42</f>
        <v>37109</v>
      </c>
      <c r="O11" s="19" t="n">
        <f aca="false">'5-DAY'!C42/1000</f>
        <v>-15.105</v>
      </c>
      <c r="P11" s="19" t="n">
        <v>260</v>
      </c>
      <c r="Q11" s="19" t="n">
        <f aca="false">Q10+O11</f>
        <v>203.487</v>
      </c>
      <c r="R11" s="19" t="n">
        <f aca="false">R10+O11</f>
        <v>769.487</v>
      </c>
      <c r="S11" s="19" t="n">
        <f aca="false">S10+O11</f>
        <v>4134.487</v>
      </c>
      <c r="T11" s="19" t="n">
        <f aca="false">VAR!C6/1000</f>
        <v>0</v>
      </c>
    </row>
    <row r="12" customFormat="false" ht="9" hidden="false" customHeight="false" outlineLevel="0" collapsed="false">
      <c r="N12" s="18" t="n">
        <f aca="false">'5-DAY'!A43</f>
        <v>37110</v>
      </c>
      <c r="O12" s="19" t="n">
        <f aca="false">'5-DAY'!C43/1000</f>
        <v>0.021</v>
      </c>
      <c r="P12" s="19" t="n">
        <f aca="false">SUM(O8:O12)</f>
        <v>203.508</v>
      </c>
      <c r="Q12" s="19" t="n">
        <f aca="false">Q11+O12</f>
        <v>203.508</v>
      </c>
      <c r="R12" s="19" t="n">
        <f aca="false">R11+O12</f>
        <v>769.508</v>
      </c>
      <c r="S12" s="19" t="n">
        <f aca="false">S11+O12</f>
        <v>4134.508</v>
      </c>
      <c r="T12" s="19" t="n">
        <f aca="false">VAR!C7/1000</f>
        <v>0</v>
      </c>
    </row>
    <row r="13" customFormat="false" ht="9" hidden="false" customHeight="false" outlineLevel="0" collapsed="false">
      <c r="N13" s="18" t="n">
        <f aca="false">'5-DAY'!A44</f>
        <v>37111</v>
      </c>
      <c r="O13" s="19" t="n">
        <f aca="false">'5-DAY'!C44/1000</f>
        <v>-3.037</v>
      </c>
      <c r="P13" s="19" t="n">
        <f aca="false">SUM(O9:O13)</f>
        <v>-37.824</v>
      </c>
      <c r="Q13" s="19" t="n">
        <f aca="false">Q12+O13</f>
        <v>200.471</v>
      </c>
      <c r="R13" s="19" t="n">
        <f aca="false">R12+O13</f>
        <v>766.471</v>
      </c>
      <c r="S13" s="19" t="n">
        <f aca="false">S12+O13</f>
        <v>4131.471</v>
      </c>
      <c r="T13" s="19" t="n">
        <f aca="false">VAR!C8/1000</f>
        <v>0</v>
      </c>
    </row>
    <row r="14" customFormat="false" ht="9" hidden="false" customHeight="false" outlineLevel="0" collapsed="false">
      <c r="N14" s="18" t="n">
        <f aca="false">'5-DAY'!A45</f>
        <v>37112</v>
      </c>
      <c r="O14" s="19" t="n">
        <f aca="false">'5-DAY'!C45/1000</f>
        <v>36.281</v>
      </c>
      <c r="P14" s="19" t="n">
        <f aca="false">SUM(O10:O14)</f>
        <v>4.487</v>
      </c>
      <c r="Q14" s="19" t="n">
        <f aca="false">Q13+O14</f>
        <v>236.752</v>
      </c>
      <c r="R14" s="19" t="n">
        <f aca="false">R13+O14</f>
        <v>802.752</v>
      </c>
      <c r="S14" s="19" t="n">
        <f aca="false">S13+O14</f>
        <v>4167.752</v>
      </c>
      <c r="T14" s="19" t="n">
        <f aca="false">VAR!C9/1000</f>
        <v>89.125</v>
      </c>
    </row>
    <row r="15" customFormat="false" ht="9" hidden="false" customHeight="false" outlineLevel="0" collapsed="false">
      <c r="N15" s="18" t="n">
        <f aca="false">'5-DAY'!A46</f>
        <v>37113</v>
      </c>
      <c r="O15" s="19" t="n">
        <f aca="false">'5-DAY'!C46/1000</f>
        <v>-67.795</v>
      </c>
      <c r="P15" s="19" t="n">
        <f aca="false">SUM(O11:O15)</f>
        <v>-49.635</v>
      </c>
      <c r="Q15" s="19" t="n">
        <f aca="false">Q14+O15</f>
        <v>168.957</v>
      </c>
      <c r="R15" s="19" t="n">
        <f aca="false">R14+O15</f>
        <v>734.957</v>
      </c>
      <c r="S15" s="19" t="n">
        <f aca="false">S14+O15</f>
        <v>4099.957</v>
      </c>
      <c r="T15" s="19" t="n">
        <f aca="false">VAR!C10/1000</f>
        <v>93.406</v>
      </c>
    </row>
    <row r="16" customFormat="false" ht="9" hidden="false" customHeight="false" outlineLevel="0" collapsed="false">
      <c r="N16" s="18" t="n">
        <f aca="false">'5-DAY'!A47</f>
        <v>37116</v>
      </c>
      <c r="O16" s="19" t="n">
        <f aca="false">'5-DAY'!C47/1000</f>
        <v>-31.454</v>
      </c>
      <c r="P16" s="19" t="n">
        <f aca="false">SUM(O12:O16)</f>
        <v>-65.984</v>
      </c>
      <c r="Q16" s="19" t="n">
        <f aca="false">Q15+O16</f>
        <v>137.503</v>
      </c>
      <c r="R16" s="19" t="n">
        <f aca="false">R15+O16</f>
        <v>703.503</v>
      </c>
      <c r="S16" s="19" t="n">
        <f aca="false">S15+O16</f>
        <v>4068.503</v>
      </c>
      <c r="T16" s="19" t="n">
        <f aca="false">VAR!C11/1000</f>
        <v>91.114</v>
      </c>
    </row>
    <row r="17" customFormat="false" ht="9" hidden="false" customHeight="false" outlineLevel="0" collapsed="false">
      <c r="N17" s="18" t="n">
        <f aca="false">'5-DAY'!A48</f>
        <v>37117</v>
      </c>
      <c r="O17" s="19" t="n">
        <f aca="false">'5-DAY'!C48/1000</f>
        <v>-141.926</v>
      </c>
      <c r="P17" s="19" t="n">
        <f aca="false">SUM(O13:O17)</f>
        <v>-207.931</v>
      </c>
      <c r="Q17" s="19" t="n">
        <f aca="false">Q16+O17</f>
        <v>-4.423</v>
      </c>
      <c r="R17" s="19" t="n">
        <f aca="false">R16+O17</f>
        <v>561.577</v>
      </c>
      <c r="S17" s="19" t="n">
        <f aca="false">S16+O17</f>
        <v>3926.577</v>
      </c>
      <c r="T17" s="19" t="n">
        <f aca="false">VAR!C12/1000</f>
        <v>199.856</v>
      </c>
    </row>
    <row r="18" customFormat="false" ht="9" hidden="false" customHeight="false" outlineLevel="0" collapsed="false">
      <c r="N18" s="18" t="n">
        <f aca="false">'5-DAY'!A49</f>
        <v>37118</v>
      </c>
      <c r="O18" s="19" t="n">
        <f aca="false">'5-DAY'!C49/1000</f>
        <v>-581.874</v>
      </c>
      <c r="P18" s="19" t="n">
        <f aca="false">SUM(O14:O18)</f>
        <v>-786.768</v>
      </c>
      <c r="Q18" s="19" t="n">
        <f aca="false">Q17+O18</f>
        <v>-586.297</v>
      </c>
      <c r="R18" s="19" t="n">
        <f aca="false">R17+O18</f>
        <v>-20.297</v>
      </c>
      <c r="S18" s="19" t="n">
        <f aca="false">S17+O18</f>
        <v>3344.703</v>
      </c>
      <c r="T18" s="19" t="n">
        <f aca="false">VAR!C13/1000</f>
        <v>235.752</v>
      </c>
    </row>
    <row r="19" customFormat="false" ht="9" hidden="false" customHeight="false" outlineLevel="0" collapsed="false">
      <c r="N19" s="18" t="n">
        <f aca="false">'5-DAY'!A50</f>
        <v>37119</v>
      </c>
      <c r="O19" s="19" t="n">
        <f aca="false">'5-DAY'!C50/1000</f>
        <v>180.452</v>
      </c>
      <c r="P19" s="19" t="n">
        <f aca="false">SUM(O15:O19)</f>
        <v>-642.597</v>
      </c>
      <c r="Q19" s="19" t="n">
        <f aca="false">Q18+O19</f>
        <v>-405.845</v>
      </c>
      <c r="R19" s="19" t="n">
        <f aca="false">R18+O19</f>
        <v>160.155</v>
      </c>
      <c r="S19" s="19" t="n">
        <f aca="false">S18+O19</f>
        <v>3525.155</v>
      </c>
      <c r="T19" s="19" t="n">
        <f aca="false">VAR!C14/1000</f>
        <v>230.38</v>
      </c>
    </row>
    <row r="20" customFormat="false" ht="9" hidden="false" customHeight="false" outlineLevel="0" collapsed="false">
      <c r="N20" s="18" t="n">
        <f aca="false">'5-DAY'!A51</f>
        <v>37120</v>
      </c>
      <c r="O20" s="19" t="n">
        <f aca="false">'5-DAY'!C51/1000</f>
        <v>61.751</v>
      </c>
      <c r="P20" s="19" t="n">
        <f aca="false">SUM(O16:O20)</f>
        <v>-513.051</v>
      </c>
      <c r="Q20" s="19" t="n">
        <f aca="false">Q19+O20</f>
        <v>-344.094</v>
      </c>
      <c r="R20" s="19" t="n">
        <f aca="false">R19+O20</f>
        <v>221.906</v>
      </c>
      <c r="S20" s="19" t="n">
        <f aca="false">S19+O20</f>
        <v>3586.906</v>
      </c>
      <c r="T20" s="19" t="n">
        <f aca="false">VAR!C15/1000</f>
        <v>227.2</v>
      </c>
    </row>
    <row r="21" customFormat="false" ht="9" hidden="false" customHeight="false" outlineLevel="0" collapsed="false">
      <c r="N21" s="18" t="n">
        <f aca="false">'5-DAY'!A52</f>
        <v>37123</v>
      </c>
      <c r="O21" s="19" t="n">
        <f aca="false">'5-DAY'!C52/1000</f>
        <v>195.339</v>
      </c>
      <c r="P21" s="19" t="n">
        <f aca="false">SUM(O17:O21)</f>
        <v>-286.258</v>
      </c>
      <c r="Q21" s="19" t="n">
        <f aca="false">Q20+O21</f>
        <v>-148.755</v>
      </c>
      <c r="R21" s="19" t="n">
        <f aca="false">R20+O21</f>
        <v>417.245</v>
      </c>
      <c r="S21" s="19" t="n">
        <f aca="false">S20+O21</f>
        <v>3782.245</v>
      </c>
      <c r="T21" s="19" t="n">
        <f aca="false">VAR!C16/1000</f>
        <v>218.625</v>
      </c>
    </row>
    <row r="22" customFormat="false" ht="9" hidden="false" customHeight="false" outlineLevel="0" collapsed="false">
      <c r="N22" s="18" t="n">
        <f aca="false">'5-DAY'!A53</f>
        <v>37124</v>
      </c>
      <c r="O22" s="19" t="n">
        <f aca="false">'5-DAY'!C53/1000</f>
        <v>131.992</v>
      </c>
      <c r="P22" s="19" t="n">
        <f aca="false">SUM(O18:O22)</f>
        <v>-12.34</v>
      </c>
      <c r="Q22" s="19" t="n">
        <f aca="false">Q21+O22</f>
        <v>-16.7630000000001</v>
      </c>
      <c r="R22" s="19" t="n">
        <f aca="false">R21+O22</f>
        <v>549.237</v>
      </c>
      <c r="S22" s="19" t="n">
        <f aca="false">S21+O22</f>
        <v>3914.237</v>
      </c>
      <c r="T22" s="19" t="n">
        <f aca="false">VAR!C17/1000</f>
        <v>217.562</v>
      </c>
    </row>
    <row r="23" customFormat="false" ht="9" hidden="false" customHeight="false" outlineLevel="0" collapsed="false">
      <c r="N23" s="18" t="n">
        <f aca="false">'5-DAY'!A54</f>
        <v>37125</v>
      </c>
      <c r="O23" s="19" t="n">
        <f aca="false">'5-DAY'!C54/1000</f>
        <v>325.935</v>
      </c>
      <c r="P23" s="19" t="n">
        <f aca="false">SUM(O19:O23)</f>
        <v>895.469</v>
      </c>
      <c r="Q23" s="19" t="n">
        <f aca="false">Q22+O23</f>
        <v>309.172</v>
      </c>
      <c r="R23" s="19" t="n">
        <f aca="false">R22+O23</f>
        <v>875.172</v>
      </c>
      <c r="S23" s="19" t="n">
        <f aca="false">S22+O23</f>
        <v>4240.172</v>
      </c>
      <c r="T23" s="19" t="n">
        <f aca="false">VAR!C18/1000</f>
        <v>15.436</v>
      </c>
    </row>
    <row r="24" customFormat="false" ht="9" hidden="false" customHeight="false" outlineLevel="0" collapsed="false">
      <c r="N24" s="18" t="n">
        <f aca="false">'5-DAY'!A55</f>
        <v>37126</v>
      </c>
      <c r="O24" s="19" t="n">
        <f aca="false">'5-DAY'!C55/1000</f>
        <v>-55.436</v>
      </c>
      <c r="P24" s="19" t="n">
        <f aca="false">SUM(O20:O24)</f>
        <v>659.581</v>
      </c>
      <c r="Q24" s="19" t="n">
        <f aca="false">Q23+O24</f>
        <v>253.736</v>
      </c>
      <c r="R24" s="19" t="n">
        <f aca="false">R23+O24</f>
        <v>819.736</v>
      </c>
      <c r="S24" s="19" t="n">
        <f aca="false">S23+O24</f>
        <v>4184.736</v>
      </c>
      <c r="T24" s="19" t="n">
        <f aca="false">VAR!C19/1000</f>
        <v>181.116</v>
      </c>
    </row>
    <row r="25" customFormat="false" ht="9" hidden="false" customHeight="false" outlineLevel="0" collapsed="false">
      <c r="N25" s="18" t="n">
        <f aca="false">'5-DAY'!A56</f>
        <v>37127</v>
      </c>
      <c r="O25" s="19" t="n">
        <f aca="false">'5-DAY'!C56/1000</f>
        <v>106.781</v>
      </c>
      <c r="P25" s="19" t="n">
        <f aca="false">SUM(O21:O25)</f>
        <v>704.611</v>
      </c>
      <c r="Q25" s="19" t="n">
        <f aca="false">Q24+O25</f>
        <v>360.517</v>
      </c>
      <c r="R25" s="19" t="n">
        <f aca="false">R24+O25</f>
        <v>926.517</v>
      </c>
      <c r="S25" s="19" t="n">
        <f aca="false">S24+O25</f>
        <v>4291.517</v>
      </c>
      <c r="T25" s="19" t="n">
        <f aca="false">VAR!C20/1000</f>
        <v>175.056</v>
      </c>
    </row>
    <row r="26" customFormat="false" ht="9" hidden="false" customHeight="false" outlineLevel="0" collapsed="false">
      <c r="N26" s="18" t="n">
        <f aca="false">'5-DAY'!A57</f>
        <v>37130</v>
      </c>
      <c r="O26" s="19" t="n">
        <f aca="false">'5-DAY'!C57/1000</f>
        <v>118.184</v>
      </c>
      <c r="P26" s="19" t="n">
        <f aca="false">SUM(O22:O26)</f>
        <v>627.456</v>
      </c>
      <c r="Q26" s="19" t="n">
        <f aca="false">Q25+O26</f>
        <v>478.701</v>
      </c>
      <c r="R26" s="19" t="n">
        <f aca="false">R25+O26</f>
        <v>1044.701</v>
      </c>
      <c r="S26" s="19" t="n">
        <f aca="false">S25+O26</f>
        <v>4409.701</v>
      </c>
      <c r="T26" s="19" t="n">
        <f aca="false">VAR!C21/1000</f>
        <v>18.47</v>
      </c>
    </row>
    <row r="27" customFormat="false" ht="9" hidden="false" customHeight="false" outlineLevel="0" collapsed="false">
      <c r="N27" s="18" t="n">
        <f aca="false">'5-DAY'!A58</f>
        <v>37131</v>
      </c>
      <c r="O27" s="19" t="n">
        <f aca="false">'5-DAY'!C58/1000</f>
        <v>-38.815</v>
      </c>
      <c r="P27" s="19" t="n">
        <f aca="false">SUM(O23:O27)</f>
        <v>456.649</v>
      </c>
      <c r="Q27" s="19" t="n">
        <f aca="false">Q26+O27</f>
        <v>439.886</v>
      </c>
      <c r="R27" s="19" t="n">
        <f aca="false">R26+O27</f>
        <v>1005.886</v>
      </c>
      <c r="S27" s="19" t="n">
        <f aca="false">S26+O27</f>
        <v>4370.886</v>
      </c>
      <c r="T27" s="19" t="n">
        <f aca="false">VAR!C22/1000</f>
        <v>0</v>
      </c>
    </row>
    <row r="28" customFormat="false" ht="9" hidden="false" customHeight="false" outlineLevel="0" collapsed="false">
      <c r="N28" s="18" t="n">
        <f aca="false">'5-DAY'!A59</f>
        <v>37132</v>
      </c>
      <c r="O28" s="19" t="n">
        <f aca="false">'5-DAY'!C59/1000</f>
        <v>-15.565</v>
      </c>
      <c r="P28" s="19" t="n">
        <f aca="false">SUM(O24:O28)</f>
        <v>115.149</v>
      </c>
      <c r="Q28" s="19" t="n">
        <f aca="false">Q27+O28</f>
        <v>424.321</v>
      </c>
      <c r="R28" s="19" t="n">
        <f aca="false">R27+O28</f>
        <v>990.321</v>
      </c>
      <c r="S28" s="19" t="n">
        <f aca="false">S27+O28</f>
        <v>4355.321</v>
      </c>
      <c r="T28" s="19" t="n">
        <f aca="false">VAR!C23/1000</f>
        <v>11.501</v>
      </c>
    </row>
    <row r="29" customFormat="false" ht="9" hidden="false" customHeight="false" outlineLevel="0" collapsed="false">
      <c r="N29" s="18" t="n">
        <f aca="false">'5-DAY'!A60</f>
        <v>37133</v>
      </c>
      <c r="O29" s="19" t="n">
        <f aca="false">'5-DAY'!C60/1000</f>
        <v>79.444</v>
      </c>
      <c r="P29" s="19" t="n">
        <f aca="false">SUM(O25:O29)</f>
        <v>250.029</v>
      </c>
      <c r="Q29" s="19" t="n">
        <f aca="false">Q28+O29</f>
        <v>503.765</v>
      </c>
      <c r="R29" s="19" t="n">
        <f aca="false">R28+O29</f>
        <v>1069.765</v>
      </c>
      <c r="S29" s="19" t="n">
        <f aca="false">S28+O29</f>
        <v>4434.765</v>
      </c>
      <c r="T29" s="19" t="n">
        <f aca="false">VAR!C24/1000</f>
        <v>208.792</v>
      </c>
    </row>
    <row r="30" customFormat="false" ht="9" hidden="false" customHeight="false" outlineLevel="0" collapsed="false">
      <c r="N30" s="31" t="n">
        <f aca="false">'5-DAY'!A61</f>
        <v>37134</v>
      </c>
      <c r="O30" s="30" t="n">
        <f aca="false">'5-DAY'!C61/1000</f>
        <v>46.715</v>
      </c>
      <c r="P30" s="30" t="n">
        <f aca="false">SUM(O26:O30)</f>
        <v>189.963</v>
      </c>
      <c r="Q30" s="30" t="n">
        <f aca="false">Q29+O30</f>
        <v>550.48</v>
      </c>
      <c r="R30" s="30" t="n">
        <f aca="false">R29+O30</f>
        <v>1116.48</v>
      </c>
      <c r="S30" s="30" t="n">
        <f aca="false">S29+O30</f>
        <v>4481.48</v>
      </c>
      <c r="T30" s="30" t="n">
        <f aca="false">VAR!C25/1000</f>
        <v>11.215</v>
      </c>
    </row>
    <row r="31" customFormat="false" ht="9" hidden="false" customHeight="false" outlineLevel="0" collapsed="false">
      <c r="N31" s="18" t="n">
        <f aca="false">'5-DAY'!A62</f>
        <v>37138</v>
      </c>
      <c r="O31" s="19" t="n">
        <f aca="false">'5-DAY'!C62/1000</f>
        <v>112.705</v>
      </c>
      <c r="P31" s="19" t="n">
        <f aca="false">SUM(O27:O31)</f>
        <v>184.484</v>
      </c>
      <c r="Q31" s="19" t="n">
        <f aca="false">O31</f>
        <v>112.705</v>
      </c>
      <c r="R31" s="19" t="n">
        <f aca="false">R30+O31</f>
        <v>1229.185</v>
      </c>
      <c r="S31" s="19" t="n">
        <f aca="false">S30+O31</f>
        <v>4594.185</v>
      </c>
      <c r="T31" s="19" t="n">
        <f aca="false">VAR!C26/1000</f>
        <v>87.818</v>
      </c>
    </row>
    <row r="32" customFormat="false" ht="9" hidden="false" customHeight="false" outlineLevel="0" collapsed="false">
      <c r="N32" s="18" t="n">
        <f aca="false">'5-DAY'!A63</f>
        <v>37139</v>
      </c>
      <c r="O32" s="19" t="n">
        <f aca="false">'5-DAY'!C63/1000</f>
        <v>-34.426</v>
      </c>
      <c r="P32" s="19" t="n">
        <f aca="false">SUM(O28:O32)</f>
        <v>188.873</v>
      </c>
      <c r="Q32" s="35" t="n">
        <f aca="false">Q31+O32</f>
        <v>78.279</v>
      </c>
      <c r="R32" s="19" t="n">
        <f aca="false">R31+O32</f>
        <v>1194.759</v>
      </c>
      <c r="S32" s="19" t="n">
        <f aca="false">S31+O32</f>
        <v>4559.759</v>
      </c>
      <c r="T32" s="19" t="n">
        <f aca="false">VAR!C27/1000</f>
        <v>175.766</v>
      </c>
    </row>
    <row r="33" customFormat="false" ht="9" hidden="false" customHeight="false" outlineLevel="0" collapsed="false">
      <c r="N33" s="18" t="n">
        <f aca="false">'5-DAY'!A64</f>
        <v>37140</v>
      </c>
      <c r="O33" s="19" t="n">
        <f aca="false">'5-DAY'!C64/1000</f>
        <v>-52.637</v>
      </c>
      <c r="P33" s="19" t="n">
        <f aca="false">SUM(O29:O33)</f>
        <v>151.801</v>
      </c>
      <c r="Q33" s="35" t="n">
        <f aca="false">Q32+O33</f>
        <v>25.642</v>
      </c>
      <c r="R33" s="19" t="n">
        <f aca="false">R32+O33</f>
        <v>1142.122</v>
      </c>
      <c r="S33" s="19" t="n">
        <f aca="false">S32+O33</f>
        <v>4507.122</v>
      </c>
      <c r="T33" s="19" t="n">
        <f aca="false">VAR!C28/1000</f>
        <v>178.332</v>
      </c>
    </row>
    <row r="34" customFormat="false" ht="9" hidden="false" customHeight="false" outlineLevel="0" collapsed="false">
      <c r="N34" s="18" t="n">
        <f aca="false">'5-DAY'!A65</f>
        <v>37141</v>
      </c>
      <c r="O34" s="19" t="n">
        <f aca="false">'5-DAY'!C65/1000</f>
        <v>-24.8</v>
      </c>
      <c r="P34" s="19" t="n">
        <f aca="false">SUM(O30:O34)</f>
        <v>47.557</v>
      </c>
      <c r="Q34" s="35" t="n">
        <f aca="false">Q33+O34</f>
        <v>0.841999999999995</v>
      </c>
      <c r="R34" s="19" t="n">
        <f aca="false">R33+O34</f>
        <v>1117.322</v>
      </c>
      <c r="S34" s="19" t="n">
        <f aca="false">S33+O34</f>
        <v>4482.322</v>
      </c>
      <c r="T34" s="19" t="n">
        <f aca="false">VAR!C29/1000</f>
        <v>184.335</v>
      </c>
    </row>
    <row r="35" customFormat="false" ht="9" hidden="false" customHeight="false" outlineLevel="0" collapsed="false">
      <c r="N35" s="18" t="n">
        <f aca="false">'5-DAY'!A66</f>
        <v>37144</v>
      </c>
      <c r="O35" s="19" t="n">
        <f aca="false">'5-DAY'!C66/1000</f>
        <v>130.658</v>
      </c>
      <c r="P35" s="19" t="n">
        <f aca="false">SUM(O31:O35)</f>
        <v>131.5</v>
      </c>
      <c r="Q35" s="35" t="n">
        <f aca="false">Q34+O35</f>
        <v>131.5</v>
      </c>
      <c r="R35" s="19" t="n">
        <f aca="false">R34+O35</f>
        <v>1247.98</v>
      </c>
      <c r="S35" s="19" t="n">
        <f aca="false">S34+O35</f>
        <v>4612.98</v>
      </c>
      <c r="T35" s="19" t="n">
        <f aca="false">VAR!C30/1000</f>
        <v>178.635</v>
      </c>
    </row>
    <row r="36" customFormat="false" ht="9" hidden="false" customHeight="false" outlineLevel="0" collapsed="false">
      <c r="N36" s="18" t="n">
        <f aca="false">'5-DAY'!A67</f>
        <v>37146</v>
      </c>
      <c r="O36" s="19" t="n">
        <f aca="false">'5-DAY'!C67/1000</f>
        <v>0.184</v>
      </c>
      <c r="P36" s="19" t="n">
        <f aca="false">SUM(O32:O36)</f>
        <v>18.979</v>
      </c>
      <c r="Q36" s="35" t="n">
        <f aca="false">Q35+O36</f>
        <v>131.684</v>
      </c>
      <c r="R36" s="19" t="n">
        <f aca="false">R35+O36</f>
        <v>1248.164</v>
      </c>
      <c r="S36" s="19" t="n">
        <f aca="false">S35+O36</f>
        <v>4613.164</v>
      </c>
      <c r="T36" s="19" t="n">
        <f aca="false">VAR!C31/1000</f>
        <v>178.635</v>
      </c>
    </row>
    <row r="37" customFormat="false" ht="9" hidden="false" customHeight="false" outlineLevel="0" collapsed="false">
      <c r="N37" s="18" t="n">
        <f aca="false">'5-DAY'!A68</f>
        <v>37147</v>
      </c>
      <c r="O37" s="19" t="n">
        <f aca="false">'5-DAY'!C68/1000</f>
        <v>-237.553</v>
      </c>
      <c r="P37" s="19" t="n">
        <f aca="false">SUM(O33:O37)</f>
        <v>-184.148</v>
      </c>
      <c r="Q37" s="35" t="n">
        <f aca="false">Q36+O37</f>
        <v>-105.869</v>
      </c>
      <c r="R37" s="19" t="n">
        <f aca="false">R36+O37</f>
        <v>1010.611</v>
      </c>
      <c r="S37" s="19" t="n">
        <f aca="false">S36+O37</f>
        <v>4375.611</v>
      </c>
      <c r="T37" s="19" t="n">
        <f aca="false">VAR!C32/1000</f>
        <v>188.977</v>
      </c>
    </row>
    <row r="38" customFormat="false" ht="9" hidden="false" customHeight="false" outlineLevel="0" collapsed="false">
      <c r="N38" s="18" t="n">
        <f aca="false">'5-DAY'!A69</f>
        <v>37148</v>
      </c>
      <c r="O38" s="19" t="n">
        <f aca="false">'5-DAY'!C69/1000</f>
        <v>-83.968</v>
      </c>
      <c r="P38" s="19" t="n">
        <f aca="false">SUM(O34:O38)</f>
        <v>-215.479</v>
      </c>
      <c r="Q38" s="35" t="n">
        <f aca="false">Q37+O38</f>
        <v>-189.837</v>
      </c>
      <c r="R38" s="19" t="n">
        <f aca="false">R37+O38</f>
        <v>926.643</v>
      </c>
      <c r="S38" s="19" t="n">
        <f aca="false">S37+O38</f>
        <v>4291.643</v>
      </c>
      <c r="T38" s="19" t="n">
        <f aca="false">VAR!C33/1000</f>
        <v>195.228</v>
      </c>
    </row>
    <row r="39" customFormat="false" ht="9" hidden="false" customHeight="false" outlineLevel="0" collapsed="false">
      <c r="N39" s="18" t="n">
        <f aca="false">'5-DAY'!A70</f>
        <v>37151</v>
      </c>
      <c r="O39" s="19" t="n">
        <f aca="false">'5-DAY'!C70/1000</f>
        <v>208.462</v>
      </c>
      <c r="P39" s="19" t="n">
        <f aca="false">SUM(O35:O39)</f>
        <v>17.783</v>
      </c>
      <c r="Q39" s="35" t="n">
        <f aca="false">Q38+O39</f>
        <v>18.6249999999999</v>
      </c>
      <c r="R39" s="19" t="n">
        <f aca="false">R38+O39</f>
        <v>1135.105</v>
      </c>
      <c r="S39" s="19" t="n">
        <f aca="false">S38+O39</f>
        <v>4500.105</v>
      </c>
      <c r="T39" s="19" t="n">
        <f aca="false">VAR!C34/1000</f>
        <v>162.123</v>
      </c>
    </row>
    <row r="40" customFormat="false" ht="9" hidden="false" customHeight="false" outlineLevel="0" collapsed="false">
      <c r="N40" s="18" t="n">
        <f aca="false">'5-DAY'!A71</f>
        <v>37152</v>
      </c>
      <c r="O40" s="19" t="n">
        <f aca="false">'5-DAY'!C71/1000</f>
        <v>186.962</v>
      </c>
      <c r="P40" s="19" t="n">
        <f aca="false">SUM(O36:O40)</f>
        <v>74.087</v>
      </c>
      <c r="Q40" s="35" t="n">
        <f aca="false">Q39+O40</f>
        <v>205.587</v>
      </c>
      <c r="R40" s="19" t="n">
        <f aca="false">R39+O40</f>
        <v>1322.067</v>
      </c>
      <c r="S40" s="19" t="n">
        <f aca="false">S39+O40</f>
        <v>4687.067</v>
      </c>
      <c r="T40" s="19" t="n">
        <f aca="false">VAR!C35/1000</f>
        <v>76.34</v>
      </c>
    </row>
    <row r="41" customFormat="false" ht="9" hidden="false" customHeight="false" outlineLevel="0" collapsed="false">
      <c r="N41" s="18" t="n">
        <f aca="false">'5-DAY'!A72</f>
        <v>37153</v>
      </c>
      <c r="O41" s="19" t="n">
        <f aca="false">'5-DAY'!C72/1000</f>
        <v>24.355</v>
      </c>
      <c r="P41" s="19" t="n">
        <f aca="false">SUM(O37:O41)</f>
        <v>98.258</v>
      </c>
      <c r="Q41" s="35" t="n">
        <f aca="false">Q40+O41</f>
        <v>229.942</v>
      </c>
      <c r="R41" s="19" t="n">
        <f aca="false">R40+O41</f>
        <v>1346.422</v>
      </c>
      <c r="S41" s="19" t="n">
        <f aca="false">S40+O41</f>
        <v>4711.422</v>
      </c>
      <c r="T41" s="19" t="n">
        <f aca="false">VAR!C36/1000</f>
        <v>177.127</v>
      </c>
    </row>
    <row r="42" customFormat="false" ht="9" hidden="false" customHeight="false" outlineLevel="0" collapsed="false">
      <c r="N42" s="18" t="n">
        <f aca="false">'5-DAY'!A73</f>
        <v>37154</v>
      </c>
      <c r="O42" s="19" t="n">
        <f aca="false">'5-DAY'!C73/1000</f>
        <v>-41.376</v>
      </c>
      <c r="P42" s="19" t="n">
        <f aca="false">SUM(O38:O42)</f>
        <v>294.435</v>
      </c>
      <c r="Q42" s="35" t="n">
        <f aca="false">Q41+O42</f>
        <v>188.566</v>
      </c>
      <c r="R42" s="19" t="n">
        <f aca="false">R41+O42</f>
        <v>1305.046</v>
      </c>
      <c r="S42" s="19" t="n">
        <f aca="false">S41+O42</f>
        <v>4670.046</v>
      </c>
      <c r="T42" s="19" t="n">
        <f aca="false">VAR!C37/1000</f>
        <v>171.181</v>
      </c>
    </row>
    <row r="43" customFormat="false" ht="9" hidden="false" customHeight="false" outlineLevel="0" collapsed="false">
      <c r="N43" s="18" t="n">
        <f aca="false">'5-DAY'!A74</f>
        <v>37155</v>
      </c>
      <c r="O43" s="19" t="n">
        <f aca="false">'5-DAY'!C74/1000</f>
        <v>23.229</v>
      </c>
      <c r="P43" s="19" t="n">
        <f aca="false">SUM(O39:O43)</f>
        <v>401.632</v>
      </c>
      <c r="Q43" s="35" t="n">
        <f aca="false">Q42+O43</f>
        <v>211.795</v>
      </c>
      <c r="R43" s="19" t="n">
        <f aca="false">R42+O43</f>
        <v>1328.275</v>
      </c>
      <c r="S43" s="19" t="n">
        <f aca="false">S42+O43</f>
        <v>4693.275</v>
      </c>
      <c r="T43" s="19" t="n">
        <f aca="false">VAR!C38/1000</f>
        <v>171.048</v>
      </c>
    </row>
    <row r="44" customFormat="false" ht="9" hidden="false" customHeight="false" outlineLevel="0" collapsed="false">
      <c r="N44" s="18" t="n">
        <f aca="false">'5-DAY'!A75</f>
        <v>37158</v>
      </c>
      <c r="O44" s="19" t="n">
        <f aca="false">'5-DAY'!C75/1000</f>
        <v>432.388</v>
      </c>
      <c r="P44" s="19" t="n">
        <f aca="false">SUM(O40:O44)</f>
        <v>625.558</v>
      </c>
      <c r="Q44" s="35" t="n">
        <f aca="false">Q43+O44</f>
        <v>644.183</v>
      </c>
      <c r="R44" s="19" t="n">
        <f aca="false">R43+O44</f>
        <v>1760.663</v>
      </c>
      <c r="S44" s="19" t="n">
        <f aca="false">S43+O44</f>
        <v>5125.663</v>
      </c>
      <c r="T44" s="19" t="n">
        <f aca="false">VAR!C39/1000</f>
        <v>292.917</v>
      </c>
    </row>
    <row r="45" customFormat="false" ht="9" hidden="false" customHeight="false" outlineLevel="0" collapsed="false">
      <c r="N45" s="18" t="n">
        <f aca="false">'5-DAY'!A76</f>
        <v>37159</v>
      </c>
      <c r="O45" s="19" t="n">
        <f aca="false">'5-DAY'!C76/1000</f>
        <v>-320.385</v>
      </c>
      <c r="P45" s="19" t="n">
        <f aca="false">SUM(O41:O45)</f>
        <v>118.211</v>
      </c>
      <c r="Q45" s="35" t="n">
        <f aca="false">Q44+O45</f>
        <v>323.798</v>
      </c>
      <c r="R45" s="19" t="n">
        <f aca="false">R44+O45</f>
        <v>1440.278</v>
      </c>
      <c r="S45" s="19" t="n">
        <f aca="false">S44+O45</f>
        <v>4805.278</v>
      </c>
      <c r="T45" s="19" t="n">
        <f aca="false">VAR!C40/1000</f>
        <v>66.536</v>
      </c>
    </row>
    <row r="46" customFormat="false" ht="9" hidden="false" customHeight="false" outlineLevel="0" collapsed="false">
      <c r="N46" s="18" t="n">
        <f aca="false">'5-DAY'!A77</f>
        <v>37160</v>
      </c>
      <c r="O46" s="19" t="n">
        <f aca="false">'5-DAY'!C77/1000</f>
        <v>1.003</v>
      </c>
      <c r="P46" s="19" t="n">
        <f aca="false">SUM(O42:O46)</f>
        <v>94.859</v>
      </c>
      <c r="Q46" s="35" t="n">
        <f aca="false">Q45+O46</f>
        <v>324.801</v>
      </c>
      <c r="R46" s="19" t="n">
        <f aca="false">R45+O46</f>
        <v>1441.281</v>
      </c>
      <c r="S46" s="19" t="n">
        <f aca="false">S45+O46</f>
        <v>4806.281</v>
      </c>
      <c r="T46" s="19" t="n">
        <f aca="false">VAR!C41/1000</f>
        <v>249.445</v>
      </c>
    </row>
    <row r="47" customFormat="false" ht="9" hidden="false" customHeight="false" outlineLevel="0" collapsed="false">
      <c r="N47" s="18" t="n">
        <f aca="false">'5-DAY'!A78</f>
        <v>37161</v>
      </c>
      <c r="O47" s="19" t="n">
        <f aca="false">'5-DAY'!C78/1000</f>
        <v>65.472</v>
      </c>
      <c r="P47" s="19" t="n">
        <f aca="false">SUM(O43:O47)</f>
        <v>201.707</v>
      </c>
      <c r="Q47" s="35" t="n">
        <f aca="false">Q46+O47</f>
        <v>390.273</v>
      </c>
      <c r="R47" s="19" t="n">
        <f aca="false">R46+O47</f>
        <v>1506.753</v>
      </c>
      <c r="S47" s="19" t="n">
        <f aca="false">S46+O47</f>
        <v>4871.753</v>
      </c>
      <c r="T47" s="19" t="n">
        <f aca="false">VAR!C42/1000</f>
        <v>256.233</v>
      </c>
    </row>
    <row r="48" customFormat="false" ht="9" hidden="false" customHeight="false" outlineLevel="0" collapsed="false">
      <c r="N48" s="31" t="n">
        <f aca="false">'5-DAY'!A79</f>
        <v>37162</v>
      </c>
      <c r="O48" s="30" t="n">
        <f aca="false">'5-DAY'!C79/1000</f>
        <v>49.796</v>
      </c>
      <c r="P48" s="30" t="n">
        <f aca="false">SUM(O44:O48)</f>
        <v>228.274</v>
      </c>
      <c r="Q48" s="36" t="n">
        <f aca="false">Q47+O48</f>
        <v>440.069</v>
      </c>
      <c r="R48" s="30" t="n">
        <f aca="false">R47+O48</f>
        <v>1556.549</v>
      </c>
      <c r="S48" s="30" t="n">
        <f aca="false">S47+O48</f>
        <v>4921.549</v>
      </c>
      <c r="T48" s="30" t="n">
        <f aca="false">VAR!C43/1000</f>
        <v>256.028</v>
      </c>
    </row>
    <row r="49" customFormat="false" ht="9" hidden="false" customHeight="false" outlineLevel="0" collapsed="false">
      <c r="N49" s="37" t="n">
        <f aca="false">'5-DAY'!A80</f>
        <v>37165</v>
      </c>
      <c r="O49" s="33" t="n">
        <f aca="false">'5-DAY'!C80/1000</f>
        <v>126.107</v>
      </c>
      <c r="P49" s="33" t="n">
        <f aca="false">SUM(O45:O49)</f>
        <v>-78.007</v>
      </c>
      <c r="Q49" s="33" t="n">
        <f aca="false">O49</f>
        <v>126.107</v>
      </c>
      <c r="R49" s="33" t="n">
        <f aca="false">O49</f>
        <v>126.107</v>
      </c>
      <c r="S49" s="33" t="n">
        <f aca="false">S48+O49</f>
        <v>5047.656</v>
      </c>
      <c r="T49" s="33" t="n">
        <f aca="false">VAR!C44/1000</f>
        <v>13.047</v>
      </c>
    </row>
    <row r="50" customFormat="false" ht="9" hidden="false" customHeight="false" outlineLevel="0" collapsed="false">
      <c r="N50" s="37" t="n">
        <f aca="false">'5-DAY'!A81</f>
        <v>37166</v>
      </c>
      <c r="O50" s="33" t="n">
        <f aca="false">'5-DAY'!C81/1000</f>
        <v>-11.017</v>
      </c>
      <c r="P50" s="33" t="n">
        <f aca="false">SUM(O46:O50)</f>
        <v>231.361</v>
      </c>
      <c r="Q50" s="19" t="n">
        <f aca="false">Q49+O50</f>
        <v>115.09</v>
      </c>
      <c r="R50" s="19" t="n">
        <f aca="false">R49+O50</f>
        <v>115.09</v>
      </c>
      <c r="S50" s="33" t="n">
        <f aca="false">S49+O50</f>
        <v>5036.639</v>
      </c>
      <c r="T50" s="33" t="n">
        <f aca="false">VAR!C45/1000</f>
        <v>168.294</v>
      </c>
    </row>
    <row r="51" customFormat="false" ht="9" hidden="false" customHeight="false" outlineLevel="0" collapsed="false">
      <c r="N51" s="37" t="n">
        <f aca="false">'5-DAY'!A82</f>
        <v>37167</v>
      </c>
      <c r="O51" s="33" t="n">
        <f aca="false">'5-DAY'!C82/1000</f>
        <v>11.605</v>
      </c>
      <c r="P51" s="33" t="n">
        <f aca="false">SUM(O47:O51)</f>
        <v>241.963</v>
      </c>
      <c r="Q51" s="19" t="n">
        <f aca="false">Q50+O51</f>
        <v>126.695</v>
      </c>
      <c r="R51" s="19" t="n">
        <f aca="false">R50+O51</f>
        <v>126.695</v>
      </c>
      <c r="S51" s="33" t="n">
        <f aca="false">S50+O51</f>
        <v>5048.244</v>
      </c>
      <c r="T51" s="33" t="n">
        <f aca="false">VAR!C46/1000</f>
        <v>200.018</v>
      </c>
    </row>
    <row r="52" customFormat="false" ht="9" hidden="false" customHeight="false" outlineLevel="0" collapsed="false">
      <c r="N52" s="37" t="n">
        <f aca="false">'5-DAY'!A83</f>
        <v>37168</v>
      </c>
      <c r="O52" s="33" t="n">
        <f aca="false">'5-DAY'!C83/1000</f>
        <v>-150.906</v>
      </c>
      <c r="P52" s="33" t="n">
        <f aca="false">SUM(O48:O52)</f>
        <v>25.585</v>
      </c>
      <c r="Q52" s="19" t="n">
        <f aca="false">Q51+O52</f>
        <v>-24.211</v>
      </c>
      <c r="R52" s="19" t="n">
        <f aca="false">R51+O52</f>
        <v>-24.211</v>
      </c>
      <c r="S52" s="33" t="n">
        <f aca="false">S51+O52</f>
        <v>4897.338</v>
      </c>
      <c r="T52" s="33" t="n">
        <f aca="false">VAR!C47/1000</f>
        <v>207.064</v>
      </c>
    </row>
    <row r="53" customFormat="false" ht="9" hidden="false" customHeight="false" outlineLevel="0" collapsed="false">
      <c r="N53" s="37" t="n">
        <f aca="false">'5-DAY'!A84</f>
        <v>37169</v>
      </c>
      <c r="O53" s="33" t="n">
        <f aca="false">'5-DAY'!C84/1000</f>
        <v>192.637</v>
      </c>
      <c r="P53" s="33" t="n">
        <f aca="false">SUM(O49:O53)</f>
        <v>168.426</v>
      </c>
      <c r="Q53" s="19" t="n">
        <f aca="false">Q52+O53</f>
        <v>168.426</v>
      </c>
      <c r="R53" s="19" t="n">
        <f aca="false">R52+O53</f>
        <v>168.426</v>
      </c>
      <c r="S53" s="33" t="n">
        <f aca="false">S52+O53</f>
        <v>5089.975</v>
      </c>
      <c r="T53" s="33" t="n">
        <f aca="false">VAR!C48/1000</f>
        <v>26.644</v>
      </c>
    </row>
    <row r="54" customFormat="false" ht="9" hidden="false" customHeight="false" outlineLevel="0" collapsed="false">
      <c r="N54" s="37" t="n">
        <f aca="false">'5-DAY'!A85</f>
        <v>37172</v>
      </c>
      <c r="O54" s="33" t="n">
        <f aca="false">'5-DAY'!C85/1000</f>
        <v>88.301</v>
      </c>
      <c r="P54" s="33" t="n">
        <f aca="false">SUM(O50:O54)</f>
        <v>130.62</v>
      </c>
      <c r="Q54" s="19" t="n">
        <f aca="false">Q53+O54</f>
        <v>256.727</v>
      </c>
      <c r="R54" s="19" t="n">
        <f aca="false">R53+O54</f>
        <v>256.727</v>
      </c>
      <c r="S54" s="33" t="n">
        <f aca="false">S53+O54</f>
        <v>5178.276</v>
      </c>
      <c r="T54" s="33" t="n">
        <f aca="false">VAR!C49/1000</f>
        <v>84.475</v>
      </c>
    </row>
    <row r="55" customFormat="false" ht="9" hidden="false" customHeight="false" outlineLevel="0" collapsed="false">
      <c r="N55" s="37" t="n">
        <f aca="false">'5-DAY'!A86</f>
        <v>37173</v>
      </c>
      <c r="O55" s="33" t="n">
        <f aca="false">'5-DAY'!C86/1000</f>
        <v>-65.303</v>
      </c>
      <c r="P55" s="33" t="n">
        <f aca="false">SUM(O51:O55)</f>
        <v>76.334</v>
      </c>
      <c r="Q55" s="19" t="n">
        <f aca="false">Q54+O55</f>
        <v>191.424</v>
      </c>
      <c r="R55" s="19" t="n">
        <f aca="false">R54+O55</f>
        <v>191.424</v>
      </c>
      <c r="S55" s="33" t="n">
        <f aca="false">S54+O55</f>
        <v>5112.973</v>
      </c>
      <c r="T55" s="33" t="n">
        <f aca="false">VAR!C50/1000</f>
        <v>66.89</v>
      </c>
    </row>
    <row r="56" customFormat="false" ht="9" hidden="false" customHeight="false" outlineLevel="0" collapsed="false">
      <c r="N56" s="37" t="n">
        <f aca="false">'5-DAY'!A87</f>
        <v>37174</v>
      </c>
      <c r="O56" s="33" t="n">
        <f aca="false">'5-DAY'!C87/1000</f>
        <v>-242.299</v>
      </c>
      <c r="P56" s="33" t="n">
        <f aca="false">SUM(O52:O56)</f>
        <v>-177.57</v>
      </c>
      <c r="Q56" s="19" t="n">
        <f aca="false">Q55+O56</f>
        <v>-50.875</v>
      </c>
      <c r="R56" s="19" t="n">
        <f aca="false">R55+O56</f>
        <v>-50.875</v>
      </c>
      <c r="S56" s="33" t="n">
        <f aca="false">S55+O56</f>
        <v>4870.674</v>
      </c>
      <c r="T56" s="33" t="n">
        <f aca="false">VAR!C51/1000</f>
        <v>206.736</v>
      </c>
    </row>
    <row r="57" customFormat="false" ht="9" hidden="false" customHeight="false" outlineLevel="0" collapsed="false">
      <c r="N57" s="37" t="n">
        <f aca="false">'5-DAY'!A88</f>
        <v>37175</v>
      </c>
      <c r="O57" s="33" t="n">
        <f aca="false">'5-DAY'!C88/1000</f>
        <v>-43.187</v>
      </c>
      <c r="P57" s="33" t="n">
        <f aca="false">SUM(O53:O57)</f>
        <v>-69.851</v>
      </c>
      <c r="Q57" s="19" t="n">
        <f aca="false">Q56+O57</f>
        <v>-94.062</v>
      </c>
      <c r="R57" s="19" t="n">
        <f aca="false">R56+O57</f>
        <v>-94.062</v>
      </c>
      <c r="S57" s="33" t="n">
        <f aca="false">S56+O57</f>
        <v>4827.487</v>
      </c>
      <c r="T57" s="33" t="n">
        <f aca="false">VAR!C52/1000</f>
        <v>184.786</v>
      </c>
    </row>
    <row r="58" customFormat="false" ht="9" hidden="false" customHeight="false" outlineLevel="0" collapsed="false">
      <c r="N58" s="37" t="n">
        <f aca="false">'5-DAY'!A89</f>
        <v>37176</v>
      </c>
      <c r="O58" s="33" t="n">
        <f aca="false">'5-DAY'!C89/1000</f>
        <v>136.891</v>
      </c>
      <c r="P58" s="33" t="n">
        <f aca="false">SUM(O54:O58)</f>
        <v>-125.597</v>
      </c>
      <c r="Q58" s="19" t="n">
        <f aca="false">Q57+O58</f>
        <v>42.829</v>
      </c>
      <c r="R58" s="19" t="n">
        <f aca="false">R57+O58</f>
        <v>42.829</v>
      </c>
      <c r="S58" s="33" t="n">
        <f aca="false">S57+O58</f>
        <v>4964.378</v>
      </c>
      <c r="T58" s="33" t="n">
        <f aca="false">VAR!C53/1000</f>
        <v>169.216</v>
      </c>
    </row>
    <row r="59" customFormat="false" ht="9" hidden="false" customHeight="false" outlineLevel="0" collapsed="false">
      <c r="N59" s="37" t="n">
        <f aca="false">'5-DAY'!A90</f>
        <v>37179</v>
      </c>
      <c r="O59" s="33" t="n">
        <f aca="false">'5-DAY'!C90/1000</f>
        <v>36.038</v>
      </c>
      <c r="P59" s="33" t="n">
        <f aca="false">SUM(O55:O59)</f>
        <v>-177.86</v>
      </c>
      <c r="Q59" s="19" t="n">
        <f aca="false">Q58+O59</f>
        <v>78.867</v>
      </c>
      <c r="R59" s="19" t="n">
        <f aca="false">R58+O59</f>
        <v>78.867</v>
      </c>
      <c r="S59" s="33" t="n">
        <f aca="false">S58+O59</f>
        <v>5000.416</v>
      </c>
      <c r="T59" s="33" t="n">
        <f aca="false">VAR!C54/1000</f>
        <v>89.178</v>
      </c>
    </row>
    <row r="60" customFormat="false" ht="9" hidden="false" customHeight="false" outlineLevel="0" collapsed="false">
      <c r="N60" s="37" t="n">
        <f aca="false">'5-DAY'!A91</f>
        <v>37180</v>
      </c>
      <c r="O60" s="33" t="n">
        <f aca="false">'5-DAY'!C91/1000</f>
        <v>-141.051</v>
      </c>
      <c r="P60" s="33" t="n">
        <f aca="false">SUM(O56:O60)</f>
        <v>-253.608</v>
      </c>
      <c r="Q60" s="19" t="n">
        <f aca="false">Q59+O60</f>
        <v>-62.184</v>
      </c>
      <c r="R60" s="19" t="n">
        <f aca="false">R59+O60</f>
        <v>-62.184</v>
      </c>
      <c r="S60" s="33" t="n">
        <f aca="false">S59+O60</f>
        <v>4859.365</v>
      </c>
      <c r="T60" s="33" t="n">
        <f aca="false">VAR!C55/1000</f>
        <v>118.142</v>
      </c>
    </row>
    <row r="61" customFormat="false" ht="9" hidden="false" customHeight="false" outlineLevel="0" collapsed="false">
      <c r="N61" s="37" t="n">
        <f aca="false">'5-DAY'!A92</f>
        <v>37181</v>
      </c>
      <c r="O61" s="33" t="n">
        <f aca="false">'5-DAY'!C92/1000</f>
        <v>110.306</v>
      </c>
      <c r="P61" s="33" t="n">
        <f aca="false">SUM(O57:O61)</f>
        <v>98.997</v>
      </c>
      <c r="Q61" s="19" t="n">
        <f aca="false">Q60+O61</f>
        <v>48.122</v>
      </c>
      <c r="R61" s="19" t="n">
        <f aca="false">R60+O61</f>
        <v>48.122</v>
      </c>
      <c r="S61" s="33" t="n">
        <f aca="false">S60+O61</f>
        <v>4969.671</v>
      </c>
      <c r="T61" s="33" t="n">
        <f aca="false">VAR!C56/1000</f>
        <v>116.719</v>
      </c>
    </row>
    <row r="62" customFormat="false" ht="9" hidden="false" customHeight="false" outlineLevel="0" collapsed="false">
      <c r="N62" s="37" t="n">
        <f aca="false">'5-DAY'!A93</f>
        <v>37182</v>
      </c>
      <c r="O62" s="33" t="n">
        <f aca="false">'5-DAY'!C93/1000</f>
        <v>-179.355</v>
      </c>
      <c r="P62" s="33" t="n">
        <f aca="false">SUM(O58:O62)</f>
        <v>-37.171</v>
      </c>
      <c r="Q62" s="19" t="n">
        <f aca="false">Q61+O62</f>
        <v>-131.233</v>
      </c>
      <c r="R62" s="19" t="n">
        <f aca="false">R61+O62</f>
        <v>-131.233</v>
      </c>
      <c r="S62" s="33" t="n">
        <f aca="false">S61+O62</f>
        <v>4790.316</v>
      </c>
      <c r="T62" s="33" t="n">
        <f aca="false">VAR!C57/1000</f>
        <v>193.706</v>
      </c>
    </row>
    <row r="63" customFormat="false" ht="9" hidden="false" customHeight="false" outlineLevel="0" collapsed="false">
      <c r="N63" s="37" t="n">
        <f aca="false">'5-DAY'!A94</f>
        <v>37183</v>
      </c>
      <c r="O63" s="33" t="n">
        <f aca="false">'5-DAY'!C94/1000</f>
        <v>-283.033</v>
      </c>
      <c r="P63" s="33" t="n">
        <f aca="false">SUM(O59:O63)</f>
        <v>-457.095</v>
      </c>
      <c r="Q63" s="19" t="n">
        <f aca="false">Q62+O63</f>
        <v>-414.266</v>
      </c>
      <c r="R63" s="19" t="n">
        <f aca="false">R62+O63</f>
        <v>-414.266</v>
      </c>
      <c r="S63" s="33" t="n">
        <f aca="false">S62+O63</f>
        <v>4507.283</v>
      </c>
      <c r="T63" s="33" t="n">
        <f aca="false">VAR!C58/1000</f>
        <v>229.094</v>
      </c>
    </row>
    <row r="64" customFormat="false" ht="9" hidden="false" customHeight="false" outlineLevel="0" collapsed="false">
      <c r="N64" s="37" t="n">
        <f aca="false">'5-DAY'!A95</f>
        <v>37186</v>
      </c>
      <c r="O64" s="33" t="n">
        <f aca="false">'5-DAY'!C95/1000</f>
        <v>-217.384</v>
      </c>
      <c r="P64" s="33" t="n">
        <f aca="false">SUM(O60:O64)</f>
        <v>-710.517</v>
      </c>
      <c r="Q64" s="19" t="n">
        <f aca="false">Q63+O64</f>
        <v>-631.65</v>
      </c>
      <c r="R64" s="19" t="n">
        <f aca="false">R63+O64</f>
        <v>-631.65</v>
      </c>
      <c r="S64" s="33" t="n">
        <f aca="false">S63+O64</f>
        <v>4289.899</v>
      </c>
      <c r="T64" s="33" t="n">
        <f aca="false">VAR!C59/1000</f>
        <v>250.266</v>
      </c>
    </row>
    <row r="65" customFormat="false" ht="9" hidden="false" customHeight="false" outlineLevel="0" collapsed="false">
      <c r="N65" s="37" t="n">
        <f aca="false">'5-DAY'!A96</f>
        <v>37187</v>
      </c>
      <c r="O65" s="33" t="n">
        <f aca="false">'5-DAY'!C96/1000</f>
        <v>202.661</v>
      </c>
      <c r="P65" s="33" t="n">
        <f aca="false">SUM(O61:O65)</f>
        <v>-366.805</v>
      </c>
      <c r="Q65" s="19" t="n">
        <f aca="false">Q64+O65</f>
        <v>-428.989</v>
      </c>
      <c r="R65" s="19" t="n">
        <f aca="false">R64+O65</f>
        <v>-428.989</v>
      </c>
      <c r="S65" s="33" t="n">
        <f aca="false">S64+O65</f>
        <v>4492.56</v>
      </c>
      <c r="T65" s="33" t="n">
        <f aca="false">VAR!C60/1000</f>
        <v>167.13</v>
      </c>
    </row>
    <row r="66" customFormat="false" ht="9" hidden="false" customHeight="false" outlineLevel="0" collapsed="false">
      <c r="N66" s="37" t="n">
        <f aca="false">'5-DAY'!A97</f>
        <v>37188</v>
      </c>
      <c r="O66" s="33" t="n">
        <f aca="false">'5-DAY'!C97/1000</f>
        <v>-256.952</v>
      </c>
      <c r="P66" s="33" t="n">
        <f aca="false">SUM(O62:O66)</f>
        <v>-734.063</v>
      </c>
      <c r="Q66" s="19" t="n">
        <f aca="false">Q65+O66</f>
        <v>-685.941</v>
      </c>
      <c r="R66" s="19" t="n">
        <f aca="false">R65+O66</f>
        <v>-685.941</v>
      </c>
      <c r="S66" s="33" t="n">
        <f aca="false">S65+O66</f>
        <v>4235.608</v>
      </c>
      <c r="T66" s="33" t="n">
        <f aca="false">VAR!C61/1000</f>
        <v>109.855</v>
      </c>
    </row>
    <row r="67" customFormat="false" ht="9" hidden="false" customHeight="false" outlineLevel="0" collapsed="false">
      <c r="N67" s="37" t="n">
        <f aca="false">'5-DAY'!A98</f>
        <v>37189</v>
      </c>
      <c r="O67" s="33" t="n">
        <f aca="false">'5-DAY'!C98/1000</f>
        <v>-42.208</v>
      </c>
      <c r="P67" s="33" t="n">
        <f aca="false">SUM(O63:O67)</f>
        <v>-596.916</v>
      </c>
      <c r="Q67" s="19" t="n">
        <f aca="false">Q66+O67</f>
        <v>-728.149</v>
      </c>
      <c r="R67" s="19" t="n">
        <f aca="false">R66+O67</f>
        <v>-728.149</v>
      </c>
      <c r="S67" s="33" t="n">
        <f aca="false">S66+O67</f>
        <v>4193.4</v>
      </c>
      <c r="T67" s="33" t="n">
        <f aca="false">VAR!C62/1000</f>
        <v>105.129</v>
      </c>
    </row>
    <row r="68" customFormat="false" ht="9" hidden="false" customHeight="false" outlineLevel="0" collapsed="false">
      <c r="N68" s="37" t="n">
        <f aca="false">'5-DAY'!A99</f>
        <v>37190</v>
      </c>
      <c r="O68" s="33" t="n">
        <f aca="false">'5-DAY'!C99/1000</f>
        <v>-30.893</v>
      </c>
      <c r="P68" s="33" t="n">
        <f aca="false">SUM(O64:O68)</f>
        <v>-344.776</v>
      </c>
      <c r="Q68" s="19" t="n">
        <f aca="false">Q67+O68</f>
        <v>-759.042</v>
      </c>
      <c r="R68" s="19" t="n">
        <f aca="false">R67+O68</f>
        <v>-759.042</v>
      </c>
      <c r="S68" s="33" t="n">
        <f aca="false">S67+O68</f>
        <v>4162.507</v>
      </c>
      <c r="T68" s="33" t="n">
        <f aca="false">VAR!C63/1000</f>
        <v>0</v>
      </c>
    </row>
    <row r="69" customFormat="false" ht="9" hidden="false" customHeight="false" outlineLevel="0" collapsed="false">
      <c r="N69" s="37" t="n">
        <f aca="false">'5-DAY'!A100</f>
        <v>37193</v>
      </c>
      <c r="O69" s="33" t="n">
        <f aca="false">'5-DAY'!C100/1000</f>
        <v>37.55</v>
      </c>
      <c r="P69" s="33" t="n">
        <f aca="false">SUM(O65:O69)</f>
        <v>-89.842</v>
      </c>
      <c r="Q69" s="19" t="n">
        <f aca="false">Q68+O69</f>
        <v>-721.492</v>
      </c>
      <c r="R69" s="19" t="n">
        <f aca="false">R68+O69</f>
        <v>-721.492</v>
      </c>
      <c r="S69" s="33" t="n">
        <f aca="false">S68+O69</f>
        <v>4200.057</v>
      </c>
      <c r="T69" s="33" t="n">
        <f aca="false">VAR!C64/1000</f>
        <v>161.855</v>
      </c>
    </row>
    <row r="70" customFormat="false" ht="9" hidden="false" customHeight="false" outlineLevel="0" collapsed="false">
      <c r="N70" s="37" t="n">
        <f aca="false">'5-DAY'!A101</f>
        <v>37194</v>
      </c>
      <c r="O70" s="33" t="n">
        <f aca="false">'5-DAY'!C101/1000</f>
        <v>-105.916</v>
      </c>
      <c r="P70" s="33" t="n">
        <f aca="false">SUM(O66:O70)</f>
        <v>-398.419</v>
      </c>
      <c r="Q70" s="19" t="n">
        <f aca="false">Q69+O70</f>
        <v>-827.408</v>
      </c>
      <c r="R70" s="19" t="n">
        <f aca="false">R69+O70</f>
        <v>-827.408</v>
      </c>
      <c r="S70" s="33" t="n">
        <f aca="false">S69+O70</f>
        <v>4094.141</v>
      </c>
      <c r="T70" s="33" t="n">
        <f aca="false">VAR!C65/1000</f>
        <v>160.9</v>
      </c>
    </row>
    <row r="71" customFormat="false" ht="9" hidden="false" customHeight="false" outlineLevel="0" collapsed="false">
      <c r="N71" s="31" t="n">
        <f aca="false">'5-DAY'!A102</f>
        <v>37195</v>
      </c>
      <c r="O71" s="30" t="n">
        <f aca="false">'5-DAY'!C102/1000</f>
        <v>94.742</v>
      </c>
      <c r="P71" s="30" t="n">
        <f aca="false">SUM(O67:O71)</f>
        <v>-46.725</v>
      </c>
      <c r="Q71" s="30" t="n">
        <f aca="false">Q70+O71</f>
        <v>-732.666</v>
      </c>
      <c r="R71" s="30" t="n">
        <f aca="false">R70+O71</f>
        <v>-732.666</v>
      </c>
      <c r="S71" s="30" t="n">
        <f aca="false">S70+O71</f>
        <v>4188.883</v>
      </c>
      <c r="T71" s="30" t="n">
        <f aca="false">VAR!C66/1000</f>
        <v>21.529</v>
      </c>
    </row>
    <row r="72" customFormat="false" ht="9" hidden="false" customHeight="false" outlineLevel="0" collapsed="false">
      <c r="N72" s="37" t="n">
        <f aca="false">'5-DAY'!A103</f>
        <v>37196</v>
      </c>
      <c r="O72" s="33" t="n">
        <f aca="false">'5-DAY'!C103/1000</f>
        <v>0.267</v>
      </c>
      <c r="P72" s="33" t="n">
        <f aca="false">SUM(O68:O72)</f>
        <v>-4.25</v>
      </c>
      <c r="Q72" s="19" t="n">
        <f aca="false">O72</f>
        <v>0.267</v>
      </c>
      <c r="R72" s="33" t="n">
        <f aca="false">R71+O72</f>
        <v>-732.399</v>
      </c>
      <c r="S72" s="33" t="n">
        <f aca="false">S71+O72</f>
        <v>4189.15</v>
      </c>
      <c r="T72" s="33" t="n">
        <f aca="false">VAR!C67/1000</f>
        <v>105.873</v>
      </c>
    </row>
    <row r="73" customFormat="false" ht="9" hidden="false" customHeight="false" outlineLevel="0" collapsed="false">
      <c r="N73" s="37" t="n">
        <f aca="false">'5-DAY'!A104</f>
        <v>37197</v>
      </c>
      <c r="O73" s="33" t="n">
        <f aca="false">'5-DAY'!C104/1000</f>
        <v>12.2359399999999</v>
      </c>
      <c r="P73" s="33" t="n">
        <f aca="false">SUM(O69:O73)</f>
        <v>38.87894</v>
      </c>
      <c r="Q73" s="35" t="n">
        <f aca="false">Q72+O73</f>
        <v>12.5029399999999</v>
      </c>
      <c r="R73" s="33" t="n">
        <f aca="false">R72+O73</f>
        <v>-720.16306</v>
      </c>
      <c r="S73" s="33" t="n">
        <f aca="false">S72+O73</f>
        <v>4201.38594</v>
      </c>
      <c r="T73" s="33" t="n">
        <f aca="false">VAR!C68/1000</f>
        <v>49.989</v>
      </c>
    </row>
    <row r="74" customFormat="false" ht="9" hidden="false" customHeight="false" outlineLevel="0" collapsed="false">
      <c r="N74" s="37" t="n">
        <f aca="false">'5-DAY'!A105</f>
        <v>37200</v>
      </c>
      <c r="O74" s="33" t="n">
        <f aca="false">'5-DAY'!C105/1000</f>
        <v>-110.696</v>
      </c>
      <c r="P74" s="33" t="n">
        <f aca="false">SUM(O70:O74)</f>
        <v>-109.36706</v>
      </c>
      <c r="Q74" s="35" t="n">
        <f aca="false">Q73+O74</f>
        <v>-98.1930600000001</v>
      </c>
      <c r="R74" s="33" t="n">
        <f aca="false">R73+O74</f>
        <v>-830.85906</v>
      </c>
      <c r="S74" s="33" t="n">
        <f aca="false">S73+O74</f>
        <v>4090.68994</v>
      </c>
      <c r="T74" s="33" t="n">
        <f aca="false">VAR!C69/1000</f>
        <v>261.305</v>
      </c>
    </row>
    <row r="75" customFormat="false" ht="9" hidden="false" customHeight="false" outlineLevel="0" collapsed="false">
      <c r="N75" s="37" t="n">
        <f aca="false">'5-DAY'!A106</f>
        <v>37201</v>
      </c>
      <c r="O75" s="33" t="n">
        <f aca="false">'5-DAY'!C106/1000</f>
        <v>9.411</v>
      </c>
      <c r="P75" s="33" t="n">
        <f aca="false">SUM(O71:O75)</f>
        <v>5.95993999999995</v>
      </c>
      <c r="Q75" s="35" t="n">
        <f aca="false">Q74+O75</f>
        <v>-88.7820600000001</v>
      </c>
      <c r="R75" s="33" t="n">
        <f aca="false">R74+O75</f>
        <v>-821.44806</v>
      </c>
      <c r="S75" s="33" t="n">
        <f aca="false">S74+O75</f>
        <v>4100.10094</v>
      </c>
      <c r="T75" s="33" t="n">
        <f aca="false">VAR!C70/1000</f>
        <v>283.409</v>
      </c>
    </row>
    <row r="76" customFormat="false" ht="9" hidden="false" customHeight="false" outlineLevel="0" collapsed="false">
      <c r="N76" s="37" t="n">
        <f aca="false">'5-DAY'!A107</f>
        <v>37202</v>
      </c>
      <c r="O76" s="33" t="n">
        <f aca="false">'5-DAY'!C107/1000</f>
        <v>-10.531</v>
      </c>
      <c r="P76" s="33" t="n">
        <f aca="false">SUM(O72:O76)</f>
        <v>-99.3130600000001</v>
      </c>
      <c r="Q76" s="35" t="n">
        <f aca="false">Q75+O76</f>
        <v>-99.3130600000001</v>
      </c>
      <c r="R76" s="33" t="n">
        <f aca="false">R75+O76</f>
        <v>-831.97906</v>
      </c>
      <c r="S76" s="33" t="n">
        <f aca="false">S75+O76</f>
        <v>4089.56994</v>
      </c>
      <c r="T76" s="33" t="n">
        <f aca="false">VAR!C71/1000</f>
        <v>241.141</v>
      </c>
    </row>
    <row r="77" customFormat="false" ht="9" hidden="false" customHeight="false" outlineLevel="0" collapsed="false">
      <c r="N77" s="37" t="n">
        <f aca="false">'5-DAY'!A108</f>
        <v>37203</v>
      </c>
      <c r="O77" s="33" t="n">
        <f aca="false">'5-DAY'!C108/1000</f>
        <v>-185.055</v>
      </c>
      <c r="P77" s="33" t="n">
        <f aca="false">SUM(O73:O77)</f>
        <v>-284.63506</v>
      </c>
      <c r="Q77" s="35" t="n">
        <f aca="false">Q76+O77</f>
        <v>-284.36806</v>
      </c>
      <c r="R77" s="33" t="n">
        <f aca="false">R76+O77</f>
        <v>-1017.03406</v>
      </c>
      <c r="S77" s="33" t="n">
        <f aca="false">S76+O77</f>
        <v>3904.51494</v>
      </c>
      <c r="T77" s="33" t="n">
        <f aca="false">VAR!C72/1000</f>
        <v>248.951</v>
      </c>
    </row>
    <row r="78" customFormat="false" ht="9" hidden="false" customHeight="false" outlineLevel="0" collapsed="false">
      <c r="N78" s="37" t="n">
        <f aca="false">'5-DAY'!A109</f>
        <v>37204</v>
      </c>
      <c r="O78" s="33" t="n">
        <f aca="false">'5-DAY'!C109/1000</f>
        <v>48.972</v>
      </c>
      <c r="P78" s="33" t="n">
        <f aca="false">SUM(O74:O78)</f>
        <v>-247.899</v>
      </c>
      <c r="Q78" s="35" t="n">
        <f aca="false">Q77+O78</f>
        <v>-235.39606</v>
      </c>
      <c r="R78" s="33" t="n">
        <f aca="false">R77+O78</f>
        <v>-968.06206</v>
      </c>
      <c r="S78" s="33" t="n">
        <f aca="false">S77+O78</f>
        <v>3953.48694</v>
      </c>
      <c r="T78" s="33" t="n">
        <f aca="false">VAR!C73/1000</f>
        <v>112.543</v>
      </c>
    </row>
    <row r="79" customFormat="false" ht="9" hidden="false" customHeight="false" outlineLevel="0" collapsed="false">
      <c r="N79" s="37" t="n">
        <f aca="false">'5-DAY'!A110</f>
        <v>37207</v>
      </c>
      <c r="O79" s="33" t="n">
        <f aca="false">'5-DAY'!C110/1000</f>
        <v>93.607</v>
      </c>
      <c r="P79" s="33" t="n">
        <f aca="false">SUM(O75:O79)</f>
        <v>-43.596</v>
      </c>
      <c r="Q79" s="35" t="n">
        <f aca="false">Q78+O79</f>
        <v>-141.78906</v>
      </c>
      <c r="R79" s="33" t="n">
        <f aca="false">R78+O79</f>
        <v>-874.45506</v>
      </c>
      <c r="S79" s="33" t="n">
        <f aca="false">S78+O79</f>
        <v>4047.09394</v>
      </c>
      <c r="T79" s="33" t="n">
        <f aca="false">VAR!C74/1000</f>
        <v>238.102</v>
      </c>
    </row>
    <row r="80" customFormat="false" ht="9" hidden="false" customHeight="false" outlineLevel="0" collapsed="false">
      <c r="N80" s="37" t="n">
        <f aca="false">'5-DAY'!A111</f>
        <v>37208</v>
      </c>
      <c r="O80" s="33" t="n">
        <f aca="false">'5-DAY'!C111/1000</f>
        <v>-99.569</v>
      </c>
      <c r="P80" s="33" t="n">
        <f aca="false">SUM(O76:O80)</f>
        <v>-152.576</v>
      </c>
      <c r="Q80" s="35" t="n">
        <f aca="false">Q79+O80</f>
        <v>-241.35806</v>
      </c>
      <c r="R80" s="33" t="n">
        <f aca="false">R79+O80</f>
        <v>-974.02406</v>
      </c>
      <c r="S80" s="33" t="n">
        <f aca="false">S79+O80</f>
        <v>3947.52494</v>
      </c>
      <c r="T80" s="33" t="n">
        <f aca="false">VAR!C75/1000</f>
        <v>242.383</v>
      </c>
    </row>
    <row r="81" customFormat="false" ht="9" hidden="false" customHeight="false" outlineLevel="0" collapsed="false">
      <c r="N81" s="37" t="n">
        <f aca="false">'5-DAY'!A112</f>
        <v>37209</v>
      </c>
      <c r="O81" s="33" t="n">
        <f aca="false">'5-DAY'!C112/1000</f>
        <v>121.148</v>
      </c>
      <c r="P81" s="33" t="n">
        <f aca="false">SUM(O77:O81)</f>
        <v>-20.897</v>
      </c>
      <c r="Q81" s="35" t="n">
        <f aca="false">Q80+O81</f>
        <v>-120.21006</v>
      </c>
      <c r="R81" s="33" t="n">
        <f aca="false">R80+O81</f>
        <v>-852.87606</v>
      </c>
      <c r="S81" s="33" t="n">
        <f aca="false">S80+O81</f>
        <v>4068.67294</v>
      </c>
      <c r="T81" s="33" t="n">
        <f aca="false">VAR!C76/1000</f>
        <v>371.495</v>
      </c>
    </row>
    <row r="82" customFormat="false" ht="9" hidden="false" customHeight="false" outlineLevel="0" collapsed="false">
      <c r="N82" s="37" t="n">
        <f aca="false">'5-DAY'!A113</f>
        <v>37210</v>
      </c>
      <c r="O82" s="33" t="n">
        <f aca="false">'5-DAY'!C113/1000</f>
        <v>181.968</v>
      </c>
      <c r="P82" s="33" t="n">
        <f aca="false">SUM(O78:O82)</f>
        <v>346.126</v>
      </c>
      <c r="Q82" s="35" t="n">
        <f aca="false">Q81+O82</f>
        <v>61.7579399999999</v>
      </c>
      <c r="R82" s="33" t="n">
        <f aca="false">R81+O82</f>
        <v>-670.90806</v>
      </c>
      <c r="S82" s="33" t="n">
        <f aca="false">S81+O82</f>
        <v>4250.64094</v>
      </c>
      <c r="T82" s="33" t="n">
        <f aca="false">VAR!C77/1000</f>
        <v>89.16</v>
      </c>
    </row>
    <row r="83" customFormat="false" ht="9" hidden="false" customHeight="false" outlineLevel="0" collapsed="false">
      <c r="N83" s="37" t="n">
        <f aca="false">'5-DAY'!A114</f>
        <v>37211</v>
      </c>
      <c r="O83" s="33" t="n">
        <f aca="false">'5-DAY'!C114/1000</f>
        <v>-44.698</v>
      </c>
      <c r="P83" s="33" t="n">
        <f aca="false">SUM(O79:O83)</f>
        <v>252.456</v>
      </c>
      <c r="Q83" s="35" t="n">
        <f aca="false">Q82+O83</f>
        <v>17.0599399999999</v>
      </c>
      <c r="R83" s="33" t="n">
        <f aca="false">R82+O83</f>
        <v>-715.60606</v>
      </c>
      <c r="S83" s="33" t="n">
        <f aca="false">S82+O83</f>
        <v>4205.94294</v>
      </c>
      <c r="T83" s="33" t="n">
        <f aca="false">VAR!C78/1000</f>
        <v>91.761</v>
      </c>
    </row>
    <row r="84" customFormat="false" ht="9" hidden="false" customHeight="false" outlineLevel="0" collapsed="false">
      <c r="N84" s="37" t="n">
        <f aca="false">'5-DAY'!A115</f>
        <v>37214</v>
      </c>
      <c r="O84" s="33" t="n">
        <f aca="false">'5-DAY'!C115/1000</f>
        <v>9.821</v>
      </c>
      <c r="P84" s="33" t="n">
        <f aca="false">SUM(O80:O84)</f>
        <v>168.67</v>
      </c>
      <c r="Q84" s="35" t="n">
        <f aca="false">Q83+O84</f>
        <v>26.8809399999999</v>
      </c>
      <c r="R84" s="33" t="n">
        <f aca="false">R83+O84</f>
        <v>-705.78506</v>
      </c>
      <c r="S84" s="33" t="n">
        <f aca="false">S83+O84</f>
        <v>4215.76394</v>
      </c>
      <c r="T84" s="33" t="n">
        <f aca="false">VAR!C79/1000</f>
        <v>73.633</v>
      </c>
    </row>
    <row r="85" customFormat="false" ht="9" hidden="false" customHeight="false" outlineLevel="0" collapsed="false">
      <c r="N85" s="37" t="n">
        <f aca="false">'5-DAY'!A116</f>
        <v>37215</v>
      </c>
      <c r="O85" s="33" t="n">
        <f aca="false">'5-DAY'!C116/1000</f>
        <v>-59.188</v>
      </c>
      <c r="P85" s="33" t="n">
        <f aca="false">SUM(O81:O85)</f>
        <v>209.051</v>
      </c>
      <c r="Q85" s="35" t="n">
        <f aca="false">Q84+O85</f>
        <v>-32.3070600000001</v>
      </c>
      <c r="R85" s="33" t="n">
        <f aca="false">R84+O85</f>
        <v>-764.97306</v>
      </c>
      <c r="S85" s="33" t="n">
        <f aca="false">S84+O85</f>
        <v>4156.57594</v>
      </c>
      <c r="T85" s="33" t="n">
        <f aca="false">VAR!C80/1000</f>
        <v>207.174</v>
      </c>
    </row>
    <row r="86" customFormat="false" ht="9" hidden="false" customHeight="false" outlineLevel="0" collapsed="false">
      <c r="N86" s="37" t="n">
        <f aca="false">'5-DAY'!A117</f>
        <v>37216</v>
      </c>
      <c r="O86" s="33" t="n">
        <f aca="false">'5-DAY'!C117/1000</f>
        <v>109.52</v>
      </c>
      <c r="P86" s="33" t="n">
        <f aca="false">SUM(O82:O86)</f>
        <v>197.423</v>
      </c>
      <c r="Q86" s="35" t="n">
        <f aca="false">Q85+O86</f>
        <v>77.2129399999999</v>
      </c>
      <c r="R86" s="33" t="n">
        <f aca="false">R85+O86</f>
        <v>-655.45306</v>
      </c>
      <c r="S86" s="33" t="n">
        <f aca="false">S85+O86</f>
        <v>4266.09594</v>
      </c>
      <c r="T86" s="33" t="n">
        <f aca="false">VAR!C81/1000</f>
        <v>73.108</v>
      </c>
    </row>
    <row r="87" customFormat="false" ht="9" hidden="false" customHeight="false" outlineLevel="0" collapsed="false">
      <c r="N87" s="37" t="n">
        <f aca="false">'5-DAY'!A118</f>
        <v>37221</v>
      </c>
      <c r="O87" s="33" t="n">
        <f aca="false">'5-DAY'!C118/1000</f>
        <v>47.61</v>
      </c>
      <c r="P87" s="33" t="n">
        <f aca="false">SUM(O83:O87)</f>
        <v>63.065</v>
      </c>
      <c r="Q87" s="35" t="n">
        <f aca="false">Q86+O87</f>
        <v>124.82294</v>
      </c>
      <c r="R87" s="33" t="n">
        <f aca="false">R86+O87</f>
        <v>-607.84306</v>
      </c>
      <c r="S87" s="33" t="n">
        <f aca="false">S86+O87</f>
        <v>4313.70594</v>
      </c>
      <c r="T87" s="33" t="n">
        <f aca="false">VAR!C82/1000</f>
        <v>0</v>
      </c>
    </row>
    <row r="88" customFormat="false" ht="9" hidden="false" customHeight="false" outlineLevel="0" collapsed="false">
      <c r="N88" s="37" t="n">
        <f aca="false">'5-DAY'!A119</f>
        <v>37222</v>
      </c>
      <c r="O88" s="33" t="n">
        <f aca="false">'5-DAY'!C119/1000</f>
        <v>0.03</v>
      </c>
      <c r="P88" s="33" t="n">
        <f aca="false">SUM(O84:O88)</f>
        <v>107.793</v>
      </c>
      <c r="Q88" s="35" t="n">
        <f aca="false">Q87+O88</f>
        <v>124.85294</v>
      </c>
      <c r="R88" s="33" t="n">
        <f aca="false">R87+O88</f>
        <v>-607.81306</v>
      </c>
      <c r="S88" s="33" t="n">
        <f aca="false">S87+O88</f>
        <v>4313.73594</v>
      </c>
      <c r="T88" s="33" t="n">
        <f aca="false">VAR!C83/1000</f>
        <v>0</v>
      </c>
    </row>
    <row r="89" customFormat="false" ht="9" hidden="false" customHeight="false" outlineLevel="0" collapsed="false">
      <c r="N89" s="37" t="n">
        <f aca="false">'5-DAY'!A120</f>
        <v>37223</v>
      </c>
      <c r="O89" s="33" t="n">
        <f aca="false">'5-DAY'!C120/1000</f>
        <v>4.022</v>
      </c>
      <c r="P89" s="33" t="n">
        <f aca="false">SUM(O85:O89)</f>
        <v>101.994</v>
      </c>
      <c r="Q89" s="35" t="n">
        <f aca="false">Q88+O89</f>
        <v>128.87494</v>
      </c>
      <c r="R89" s="33" t="n">
        <f aca="false">R88+O89</f>
        <v>-603.79106</v>
      </c>
      <c r="S89" s="33" t="n">
        <f aca="false">S88+O89</f>
        <v>4317.75794</v>
      </c>
      <c r="T89" s="33" t="n">
        <f aca="false">VAR!C84/1000</f>
        <v>0</v>
      </c>
    </row>
    <row r="90" customFormat="false" ht="9" hidden="false" customHeight="false" outlineLevel="0" collapsed="false">
      <c r="N90" s="37" t="n">
        <f aca="false">'5-DAY'!A121</f>
        <v>37224</v>
      </c>
      <c r="O90" s="33" t="n">
        <f aca="false">'5-DAY'!C121/1000</f>
        <v>78.118</v>
      </c>
      <c r="P90" s="33" t="n">
        <f aca="false">SUM(O86:O90)</f>
        <v>239.3</v>
      </c>
      <c r="Q90" s="35" t="n">
        <f aca="false">Q89+O90</f>
        <v>206.99294</v>
      </c>
      <c r="R90" s="33" t="n">
        <f aca="false">R89+O90</f>
        <v>-525.67306</v>
      </c>
      <c r="S90" s="33" t="n">
        <f aca="false">S89+O90</f>
        <v>4395.87594</v>
      </c>
      <c r="T90" s="33" t="n">
        <f aca="false">VAR!C85/1000</f>
        <v>115.68</v>
      </c>
    </row>
    <row r="91" customFormat="false" ht="9" hidden="false" customHeight="false" outlineLevel="0" collapsed="false">
      <c r="N91" s="31" t="n">
        <f aca="false">'5-DAY'!A122</f>
        <v>37225</v>
      </c>
      <c r="O91" s="30" t="n">
        <f aca="false">'5-DAY'!C122/1000</f>
        <v>-107.77</v>
      </c>
      <c r="P91" s="30" t="n">
        <f aca="false">SUM(O87:O91)</f>
        <v>22.01</v>
      </c>
      <c r="Q91" s="36" t="n">
        <f aca="false">Q90+O91</f>
        <v>99.2229399999999</v>
      </c>
      <c r="R91" s="30" t="n">
        <f aca="false">R90+O91</f>
        <v>-633.44306</v>
      </c>
      <c r="S91" s="30" t="n">
        <f aca="false">S90+O91</f>
        <v>4288.10594</v>
      </c>
      <c r="T91" s="30" t="n">
        <f aca="false">VAR!C86/1000</f>
        <v>133.559</v>
      </c>
    </row>
    <row r="92" customFormat="false" ht="9" hidden="false" customHeight="false" outlineLevel="0" collapsed="false">
      <c r="N92" s="37" t="n">
        <f aca="false">'5-DAY'!A123</f>
        <v>37228</v>
      </c>
      <c r="O92" s="33" t="n">
        <f aca="false">'5-DAY'!C123/1000</f>
        <v>23.531</v>
      </c>
      <c r="P92" s="33" t="n">
        <f aca="false">SUM(O88:O92)</f>
        <v>-2.069</v>
      </c>
      <c r="Q92" s="35" t="n">
        <f aca="false">O92</f>
        <v>23.531</v>
      </c>
      <c r="R92" s="33" t="n">
        <f aca="false">R91+O92</f>
        <v>-609.91206</v>
      </c>
      <c r="S92" s="33" t="n">
        <f aca="false">S91+O92</f>
        <v>4311.63694</v>
      </c>
      <c r="T92" s="33" t="n">
        <f aca="false">VAR!C87/1000</f>
        <v>40.25</v>
      </c>
    </row>
    <row r="93" customFormat="false" ht="9" hidden="false" customHeight="false" outlineLevel="0" collapsed="false">
      <c r="N93" s="37" t="n">
        <f aca="false">'5-DAY'!A124</f>
        <v>37229</v>
      </c>
      <c r="O93" s="33" t="n">
        <f aca="false">'5-DAY'!C124/1000</f>
        <v>12.96</v>
      </c>
      <c r="P93" s="33" t="n">
        <f aca="false">SUM(O89:O93)</f>
        <v>10.861</v>
      </c>
      <c r="Q93" s="35" t="n">
        <f aca="false">Q92+O93</f>
        <v>36.491</v>
      </c>
      <c r="R93" s="33" t="n">
        <f aca="false">R92+O93</f>
        <v>-596.95206</v>
      </c>
      <c r="S93" s="33" t="n">
        <f aca="false">S92+O93</f>
        <v>4324.59694</v>
      </c>
      <c r="T93" s="33" t="n">
        <f aca="false">VAR!C88/1000</f>
        <v>102.06</v>
      </c>
    </row>
    <row r="94" customFormat="false" ht="9" hidden="false" customHeight="false" outlineLevel="0" collapsed="false">
      <c r="N94" s="37" t="n">
        <f aca="false">'5-DAY'!A125</f>
        <v>37230</v>
      </c>
      <c r="O94" s="33" t="n">
        <f aca="false">'5-DAY'!C125/1000</f>
        <v>127.029</v>
      </c>
      <c r="P94" s="33" t="n">
        <f aca="false">SUM(O90:O94)</f>
        <v>133.868</v>
      </c>
      <c r="Q94" s="35" t="n">
        <f aca="false">Q93+O94</f>
        <v>163.52</v>
      </c>
      <c r="R94" s="33" t="n">
        <f aca="false">R93+O94</f>
        <v>-469.92306</v>
      </c>
      <c r="S94" s="33" t="n">
        <f aca="false">S93+O94</f>
        <v>4451.62594</v>
      </c>
      <c r="T94" s="33" t="n">
        <f aca="false">VAR!C89/1000</f>
        <v>138.638</v>
      </c>
    </row>
    <row r="95" customFormat="false" ht="9" hidden="false" customHeight="false" outlineLevel="0" collapsed="false">
      <c r="N95" s="37" t="n">
        <f aca="false">'5-DAY'!A126</f>
        <v>37231</v>
      </c>
      <c r="O95" s="33" t="n">
        <f aca="false">'5-DAY'!C126/1000</f>
        <v>4.477</v>
      </c>
      <c r="P95" s="33" t="n">
        <f aca="false">SUM(O91:O95)</f>
        <v>60.227</v>
      </c>
      <c r="Q95" s="35" t="n">
        <f aca="false">Q94+O95</f>
        <v>167.997</v>
      </c>
      <c r="R95" s="33" t="n">
        <f aca="false">R94+O95</f>
        <v>-465.44606</v>
      </c>
      <c r="S95" s="33" t="n">
        <f aca="false">S94+O95</f>
        <v>4456.10294</v>
      </c>
      <c r="T95" s="33" t="n">
        <f aca="false">VAR!C90/1000</f>
        <v>157.877</v>
      </c>
    </row>
    <row r="96" customFormat="false" ht="9" hidden="false" customHeight="false" outlineLevel="0" collapsed="false">
      <c r="N96" s="37" t="n">
        <f aca="false">'5-DAY'!A127</f>
        <v>37232</v>
      </c>
      <c r="O96" s="33" t="n">
        <f aca="false">'5-DAY'!C127/1000</f>
        <v>-20.208</v>
      </c>
      <c r="P96" s="33" t="n">
        <f aca="false">SUM(O92:O96)</f>
        <v>147.789</v>
      </c>
      <c r="Q96" s="35" t="n">
        <f aca="false">Q95+O96</f>
        <v>147.789</v>
      </c>
      <c r="R96" s="33" t="n">
        <f aca="false">R95+O96</f>
        <v>-485.65406</v>
      </c>
      <c r="S96" s="33" t="n">
        <f aca="false">S95+O96</f>
        <v>4435.89494</v>
      </c>
      <c r="T96" s="33" t="n">
        <f aca="false">VAR!C91/1000</f>
        <v>128.411</v>
      </c>
    </row>
    <row r="97" customFormat="false" ht="9" hidden="false" customHeight="false" outlineLevel="0" collapsed="false">
      <c r="N97" s="37" t="n">
        <f aca="false">'5-DAY'!A128</f>
        <v>37235</v>
      </c>
      <c r="O97" s="33" t="n">
        <f aca="false">'5-DAY'!C128/1000</f>
        <v>-120.31</v>
      </c>
      <c r="P97" s="33" t="n">
        <f aca="false">SUM(O93:O97)</f>
        <v>3.94799999999999</v>
      </c>
      <c r="Q97" s="35" t="n">
        <f aca="false">Q96+O97</f>
        <v>27.479</v>
      </c>
      <c r="R97" s="33" t="n">
        <f aca="false">R96+O97</f>
        <v>-605.96406</v>
      </c>
      <c r="S97" s="33" t="n">
        <f aca="false">S96+O97</f>
        <v>4315.58494</v>
      </c>
      <c r="T97" s="33" t="n">
        <f aca="false">VAR!C92/1000</f>
        <v>150.06</v>
      </c>
    </row>
    <row r="98" customFormat="false" ht="9" hidden="false" customHeight="false" outlineLevel="0" collapsed="false">
      <c r="N98" s="37" t="n">
        <f aca="false">'5-DAY'!A129</f>
        <v>37236</v>
      </c>
      <c r="O98" s="33" t="n">
        <f aca="false">'5-DAY'!C129/1000</f>
        <v>18.012</v>
      </c>
      <c r="P98" s="33" t="n">
        <f aca="false">SUM(O94:O98)</f>
        <v>9</v>
      </c>
      <c r="Q98" s="35" t="n">
        <f aca="false">Q97+O98</f>
        <v>45.491</v>
      </c>
      <c r="R98" s="33" t="n">
        <f aca="false">R97+O98</f>
        <v>-587.95206</v>
      </c>
      <c r="S98" s="33" t="n">
        <f aca="false">S97+O98</f>
        <v>4333.59694</v>
      </c>
      <c r="T98" s="33" t="n">
        <f aca="false">VAR!C93/1000</f>
        <v>164.62</v>
      </c>
    </row>
    <row r="99" customFormat="false" ht="9" hidden="false" customHeight="false" outlineLevel="0" collapsed="false">
      <c r="N99" s="37" t="n">
        <f aca="false">'5-DAY'!A130</f>
        <v>37237</v>
      </c>
      <c r="O99" s="33" t="n">
        <f aca="false">'5-DAY'!C130/1000</f>
        <v>84.363</v>
      </c>
      <c r="P99" s="33" t="n">
        <f aca="false">SUM(O95:O99)</f>
        <v>-33.666</v>
      </c>
      <c r="Q99" s="35" t="n">
        <f aca="false">Q98+O99</f>
        <v>129.854</v>
      </c>
      <c r="R99" s="33" t="n">
        <f aca="false">R98+O99</f>
        <v>-503.58906</v>
      </c>
      <c r="S99" s="33" t="n">
        <f aca="false">S98+O99</f>
        <v>4417.95994</v>
      </c>
      <c r="T99" s="33" t="n">
        <f aca="false">VAR!C94/1000</f>
        <v>335.675</v>
      </c>
    </row>
    <row r="100" customFormat="false" ht="9" hidden="false" customHeight="false" outlineLevel="0" collapsed="false">
      <c r="N100" s="37" t="n">
        <f aca="false">'5-DAY'!A131</f>
        <v>37238</v>
      </c>
      <c r="O100" s="33" t="n">
        <f aca="false">'5-DAY'!C131/1000</f>
        <v>-11.621</v>
      </c>
      <c r="P100" s="33" t="n">
        <f aca="false">SUM(O96:O100)</f>
        <v>-49.764</v>
      </c>
      <c r="Q100" s="35" t="n">
        <f aca="false">Q99+O100</f>
        <v>118.233</v>
      </c>
      <c r="R100" s="33" t="n">
        <f aca="false">R99+O100</f>
        <v>-515.21006</v>
      </c>
      <c r="S100" s="33" t="n">
        <f aca="false">S99+O100</f>
        <v>4406.33894</v>
      </c>
      <c r="T100" s="33" t="n">
        <f aca="false">VAR!C95/1000</f>
        <v>277.123</v>
      </c>
    </row>
    <row r="101" customFormat="false" ht="9" hidden="false" customHeight="false" outlineLevel="0" collapsed="false">
      <c r="N101" s="37" t="n">
        <f aca="false">'5-DAY'!A132</f>
        <v>37239</v>
      </c>
      <c r="O101" s="33" t="n">
        <f aca="false">'5-DAY'!C132/1000</f>
        <v>-118.863</v>
      </c>
      <c r="P101" s="33" t="n">
        <f aca="false">SUM(O97:O101)</f>
        <v>-148.419</v>
      </c>
      <c r="Q101" s="35" t="n">
        <f aca="false">Q100+O101</f>
        <v>-0.63000000000001</v>
      </c>
      <c r="R101" s="33" t="n">
        <f aca="false">R100+O101</f>
        <v>-634.07306</v>
      </c>
      <c r="S101" s="33" t="n">
        <f aca="false">S100+O101</f>
        <v>4287.47594</v>
      </c>
      <c r="T101" s="33" t="n">
        <f aca="false">VAR!C96/1000</f>
        <v>283.69</v>
      </c>
    </row>
    <row r="102" customFormat="false" ht="9" hidden="false" customHeight="false" outlineLevel="0" collapsed="false">
      <c r="N102" s="37" t="n">
        <f aca="false">'5-DAY'!A133</f>
        <v>37242</v>
      </c>
      <c r="O102" s="33" t="n">
        <f aca="false">'5-DAY'!C133/1000</f>
        <v>109.481</v>
      </c>
      <c r="P102" s="33" t="n">
        <f aca="false">SUM(O98:O102)</f>
        <v>81.372</v>
      </c>
      <c r="Q102" s="35" t="n">
        <f aca="false">Q101+O102</f>
        <v>108.851</v>
      </c>
      <c r="R102" s="33" t="n">
        <f aca="false">R101+O102</f>
        <v>-524.59206</v>
      </c>
      <c r="S102" s="33" t="n">
        <f aca="false">S101+O102</f>
        <v>4396.95694</v>
      </c>
      <c r="T102" s="33" t="n">
        <f aca="false">VAR!C97/1000</f>
        <v>134.457</v>
      </c>
    </row>
    <row r="103" customFormat="false" ht="9" hidden="false" customHeight="false" outlineLevel="0" collapsed="false">
      <c r="N103" s="37" t="n">
        <f aca="false">'5-DAY'!A134</f>
        <v>37243</v>
      </c>
      <c r="O103" s="33" t="n">
        <f aca="false">'5-DAY'!C134/1000</f>
        <v>83.836</v>
      </c>
      <c r="P103" s="33" t="n">
        <f aca="false">SUM(O99:O103)</f>
        <v>147.196</v>
      </c>
      <c r="Q103" s="35" t="n">
        <f aca="false">Q102+O103</f>
        <v>192.687</v>
      </c>
      <c r="R103" s="33" t="n">
        <f aca="false">R102+O103</f>
        <v>-440.75606</v>
      </c>
      <c r="S103" s="33" t="n">
        <f aca="false">S102+O103</f>
        <v>4480.79294</v>
      </c>
      <c r="T103" s="33" t="n">
        <f aca="false">VAR!C98/1000</f>
        <v>0</v>
      </c>
    </row>
    <row r="104" customFormat="false" ht="9" hidden="false" customHeight="false" outlineLevel="0" collapsed="false">
      <c r="N104" s="37" t="n">
        <f aca="false">'5-DAY'!A135</f>
        <v>37244</v>
      </c>
      <c r="O104" s="33" t="n">
        <f aca="false">'5-DAY'!C135/1000</f>
        <v>63.596</v>
      </c>
      <c r="P104" s="33" t="n">
        <f aca="false">SUM(O100:O104)</f>
        <v>126.429</v>
      </c>
      <c r="Q104" s="35" t="n">
        <f aca="false">Q103+O104</f>
        <v>256.283</v>
      </c>
      <c r="R104" s="33" t="n">
        <f aca="false">R103+O104</f>
        <v>-377.16006</v>
      </c>
      <c r="S104" s="33" t="n">
        <f aca="false">S103+O104</f>
        <v>4544.38894</v>
      </c>
      <c r="T104" s="33" t="n">
        <f aca="false">VAR!C99/1000</f>
        <v>0</v>
      </c>
    </row>
    <row r="105" customFormat="false" ht="9" hidden="false" customHeight="false" outlineLevel="0" collapsed="false">
      <c r="N105" s="37" t="n">
        <f aca="false">'5-DAY'!A136</f>
        <v>37245</v>
      </c>
    </row>
    <row r="106" customFormat="false" ht="9" hidden="false" customHeight="false" outlineLevel="0" collapsed="false">
      <c r="N106" s="37" t="n">
        <f aca="false">'5-DAY'!A137</f>
        <v>37246</v>
      </c>
    </row>
    <row r="107" customFormat="false" ht="9" hidden="false" customHeight="false" outlineLevel="0" collapsed="false">
      <c r="N107" s="37" t="n">
        <f aca="false">'5-DAY'!A138</f>
        <v>37249</v>
      </c>
    </row>
    <row r="108" customFormat="false" ht="9" hidden="false" customHeight="false" outlineLevel="0" collapsed="false">
      <c r="N108" s="37" t="n">
        <f aca="false">'5-DAY'!A139</f>
        <v>37251</v>
      </c>
    </row>
    <row r="109" customFormat="false" ht="9" hidden="false" customHeight="false" outlineLevel="0" collapsed="false">
      <c r="N109" s="37" t="n">
        <f aca="false">'5-DAY'!A140</f>
        <v>37252</v>
      </c>
    </row>
    <row r="110" customFormat="false" ht="9" hidden="false" customHeight="false" outlineLevel="0" collapsed="false">
      <c r="N110" s="37" t="n">
        <f aca="false">'5-DAY'!A141</f>
        <v>37253</v>
      </c>
    </row>
    <row r="111" customFormat="false" ht="9" hidden="false" customHeight="false" outlineLevel="0" collapsed="false">
      <c r="N111" s="31" t="n">
        <f aca="false">'5-DAY'!A142</f>
        <v>37256</v>
      </c>
      <c r="O111" s="38"/>
      <c r="P111" s="38"/>
      <c r="Q111" s="38"/>
      <c r="R111" s="38"/>
      <c r="S111" s="38"/>
      <c r="T111" s="38"/>
    </row>
    <row r="112" customFormat="false" ht="9" hidden="false" customHeight="false" outlineLevel="0" collapsed="false">
      <c r="N112" s="37"/>
    </row>
    <row r="113" customFormat="false" ht="9" hidden="false" customHeight="false" outlineLevel="0" collapsed="false">
      <c r="N113" s="37"/>
    </row>
    <row r="114" customFormat="false" ht="9" hidden="false" customHeight="false" outlineLevel="0" collapsed="false">
      <c r="N114" s="37"/>
    </row>
    <row r="115" customFormat="false" ht="9" hidden="false" customHeight="false" outlineLevel="0" collapsed="false">
      <c r="N115" s="37"/>
    </row>
    <row r="116" customFormat="false" ht="9" hidden="false" customHeight="false" outlineLevel="0" collapsed="false">
      <c r="N116" s="37"/>
    </row>
    <row r="117" customFormat="false" ht="9" hidden="false" customHeight="false" outlineLevel="0" collapsed="false">
      <c r="N117" s="37"/>
    </row>
    <row r="118" customFormat="false" ht="9" hidden="false" customHeight="false" outlineLevel="0" collapsed="false">
      <c r="N118" s="37"/>
    </row>
  </sheetData>
  <printOptions headings="false" gridLines="false" gridLinesSet="true" horizontalCentered="true" verticalCentered="false"/>
  <pageMargins left="0.25" right="0.25" top="0.984027777777778" bottom="0.25" header="0.5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&amp;C&amp;"Arial,Bold"&amp;12GAS TRADING PORTFOLIO</oddHeader>
    <oddFooter/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45"/>
  <sheetViews>
    <sheetView showFormulas="false" showGridLines="false" showRowColHeaders="true" showZeros="true" rightToLeft="false" tabSelected="false" showOutlineSymbols="true" defaultGridColor="false" view="normal" topLeftCell="A1" colorId="22" zoomScale="85" zoomScaleNormal="85" zoomScalePageLayoutView="100" workbookViewId="0">
      <pane xSplit="0" ySplit="5" topLeftCell="W6" activePane="bottomLeft" state="frozen"/>
      <selection pane="topLeft" activeCell="A1" activeCellId="0" sqref="A1"/>
      <selection pane="bottomLeft" activeCell="A1" activeCellId="0" sqref="A1"/>
    </sheetView>
  </sheetViews>
  <sheetFormatPr defaultColWidth="11.9921875" defaultRowHeight="13.5" customHeight="true" zeroHeight="false" outlineLevelRow="0" outlineLevelCol="0"/>
  <cols>
    <col collapsed="false" customWidth="true" hidden="false" outlineLevel="0" max="1" min="1" style="39" width="36.65"/>
    <col collapsed="false" customWidth="true" hidden="false" outlineLevel="0" max="2" min="2" style="40" width="3.99"/>
    <col collapsed="false" customWidth="true" hidden="false" outlineLevel="0" max="26" min="3" style="40" width="13.32"/>
    <col collapsed="false" customWidth="true" hidden="false" outlineLevel="0" max="27" min="27" style="40" width="15.99"/>
    <col collapsed="false" customWidth="false" hidden="false" outlineLevel="0" max="257" min="28" style="40" width="11.99"/>
  </cols>
  <sheetData>
    <row r="1" customFormat="false" ht="12" hidden="false" customHeight="true" outlineLevel="0" collapsed="false">
      <c r="A1" s="41" t="str">
        <f aca="false">'Dth Fixed INPUT PG'!A1</f>
        <v>FIXED TERM - Fuel Position Summary - Dth/Day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  <c r="AT1" s="42"/>
      <c r="AU1" s="42"/>
      <c r="AV1" s="42"/>
      <c r="AW1" s="42"/>
      <c r="AX1" s="42"/>
      <c r="AY1" s="42"/>
      <c r="AZ1" s="42"/>
      <c r="BA1" s="42"/>
      <c r="BB1" s="42"/>
      <c r="BC1" s="42"/>
      <c r="BD1" s="42"/>
      <c r="BE1" s="42"/>
      <c r="BF1" s="42"/>
      <c r="BG1" s="42"/>
      <c r="BH1" s="42"/>
      <c r="BI1" s="42"/>
      <c r="BJ1" s="42"/>
      <c r="BK1" s="42"/>
      <c r="BL1" s="42"/>
      <c r="BM1" s="42"/>
      <c r="BN1" s="42"/>
      <c r="BO1" s="42"/>
      <c r="BP1" s="42"/>
      <c r="BQ1" s="42"/>
      <c r="BR1" s="42"/>
      <c r="BS1" s="42"/>
      <c r="BT1" s="42"/>
      <c r="BU1" s="42"/>
      <c r="BV1" s="42"/>
      <c r="BW1" s="42"/>
      <c r="BX1" s="42"/>
      <c r="BY1" s="42"/>
      <c r="BZ1" s="42"/>
      <c r="CA1" s="42"/>
      <c r="CB1" s="42"/>
      <c r="CC1" s="42"/>
      <c r="CD1" s="42"/>
      <c r="CE1" s="42"/>
      <c r="CF1" s="42"/>
      <c r="CG1" s="42"/>
      <c r="CH1" s="42"/>
      <c r="CI1" s="42"/>
      <c r="CJ1" s="42"/>
      <c r="CK1" s="42"/>
      <c r="CL1" s="42"/>
      <c r="CM1" s="42"/>
      <c r="CN1" s="42"/>
      <c r="CO1" s="42"/>
      <c r="CP1" s="42"/>
      <c r="CQ1" s="42"/>
      <c r="CR1" s="42"/>
      <c r="CS1" s="42"/>
      <c r="CT1" s="42"/>
      <c r="CU1" s="42"/>
      <c r="CV1" s="42"/>
      <c r="CW1" s="42"/>
      <c r="CX1" s="42"/>
      <c r="CY1" s="42"/>
      <c r="CZ1" s="42"/>
      <c r="DA1" s="42"/>
      <c r="DB1" s="42"/>
      <c r="DC1" s="42"/>
      <c r="DD1" s="42"/>
      <c r="DE1" s="42"/>
      <c r="DF1" s="42"/>
      <c r="DG1" s="42"/>
      <c r="DH1" s="42"/>
      <c r="DI1" s="42"/>
      <c r="DJ1" s="42"/>
      <c r="DK1" s="42"/>
      <c r="DL1" s="42"/>
      <c r="DM1" s="42"/>
      <c r="DN1" s="42"/>
      <c r="DO1" s="42"/>
      <c r="DP1" s="42"/>
      <c r="DQ1" s="42"/>
      <c r="DR1" s="42"/>
      <c r="DS1" s="42"/>
      <c r="DT1" s="42"/>
      <c r="DU1" s="42"/>
      <c r="DV1" s="42"/>
      <c r="DW1" s="42"/>
      <c r="DX1" s="42"/>
      <c r="DY1" s="42"/>
      <c r="DZ1" s="42"/>
      <c r="EA1" s="42"/>
      <c r="EB1" s="42"/>
      <c r="EC1" s="42"/>
      <c r="ED1" s="42"/>
      <c r="EE1" s="42"/>
      <c r="EF1" s="42"/>
      <c r="EG1" s="42"/>
      <c r="EH1" s="42"/>
      <c r="EI1" s="42"/>
      <c r="EJ1" s="42"/>
      <c r="EK1" s="42"/>
      <c r="EL1" s="42"/>
      <c r="EM1" s="42"/>
      <c r="EN1" s="42"/>
      <c r="EO1" s="42"/>
      <c r="EP1" s="42"/>
      <c r="EQ1" s="42"/>
      <c r="ER1" s="42"/>
      <c r="ES1" s="42"/>
      <c r="ET1" s="42"/>
      <c r="EU1" s="42"/>
      <c r="EV1" s="42"/>
      <c r="EW1" s="42"/>
      <c r="EX1" s="42"/>
      <c r="EY1" s="42"/>
      <c r="EZ1" s="42"/>
      <c r="FA1" s="42"/>
      <c r="FB1" s="42"/>
      <c r="FC1" s="42"/>
      <c r="FD1" s="42"/>
      <c r="FE1" s="42"/>
      <c r="FF1" s="42"/>
      <c r="FG1" s="42"/>
      <c r="FH1" s="42"/>
      <c r="FI1" s="42"/>
      <c r="FJ1" s="42"/>
      <c r="FK1" s="42"/>
      <c r="FL1" s="42"/>
      <c r="FM1" s="42"/>
      <c r="FN1" s="42"/>
      <c r="FO1" s="42"/>
      <c r="FP1" s="42"/>
      <c r="FQ1" s="42"/>
      <c r="FR1" s="42"/>
      <c r="FS1" s="42"/>
      <c r="FT1" s="42"/>
      <c r="FU1" s="42"/>
      <c r="FV1" s="42"/>
      <c r="FW1" s="42"/>
      <c r="FX1" s="42"/>
      <c r="FY1" s="42"/>
      <c r="FZ1" s="42"/>
      <c r="GA1" s="42"/>
      <c r="GB1" s="42"/>
      <c r="GC1" s="42"/>
      <c r="GD1" s="42"/>
      <c r="GE1" s="42"/>
      <c r="GF1" s="42"/>
      <c r="GG1" s="42"/>
      <c r="GH1" s="42"/>
      <c r="GI1" s="42"/>
      <c r="GJ1" s="42"/>
      <c r="GK1" s="42"/>
      <c r="GL1" s="42"/>
      <c r="GM1" s="42"/>
      <c r="GN1" s="42"/>
      <c r="GO1" s="42"/>
      <c r="GP1" s="42"/>
      <c r="GQ1" s="42"/>
      <c r="GR1" s="42"/>
      <c r="GS1" s="42"/>
      <c r="GT1" s="42"/>
      <c r="GU1" s="42"/>
      <c r="GV1" s="42"/>
      <c r="GW1" s="42"/>
      <c r="GX1" s="42"/>
      <c r="GY1" s="42"/>
      <c r="GZ1" s="42"/>
      <c r="HA1" s="42"/>
      <c r="HB1" s="42"/>
      <c r="HC1" s="42"/>
      <c r="HD1" s="42"/>
      <c r="HE1" s="42"/>
      <c r="HF1" s="42"/>
      <c r="HG1" s="42"/>
      <c r="HH1" s="42"/>
      <c r="HI1" s="42"/>
      <c r="HJ1" s="42"/>
      <c r="HK1" s="42"/>
      <c r="HL1" s="42"/>
      <c r="HM1" s="42"/>
      <c r="HN1" s="42"/>
      <c r="HO1" s="42"/>
      <c r="HP1" s="42"/>
      <c r="HQ1" s="42"/>
      <c r="HR1" s="42"/>
      <c r="HS1" s="42"/>
      <c r="HT1" s="42"/>
      <c r="HU1" s="42"/>
      <c r="HV1" s="42"/>
      <c r="HW1" s="42"/>
      <c r="HX1" s="42"/>
      <c r="HY1" s="42"/>
      <c r="HZ1" s="42"/>
      <c r="IA1" s="42"/>
      <c r="IB1" s="42"/>
      <c r="IC1" s="42"/>
      <c r="ID1" s="42"/>
      <c r="IE1" s="42"/>
      <c r="IF1" s="42"/>
      <c r="IG1" s="42"/>
      <c r="IH1" s="42"/>
      <c r="II1" s="42"/>
      <c r="IJ1" s="42"/>
      <c r="IK1" s="42"/>
      <c r="IL1" s="42"/>
      <c r="IM1" s="42"/>
      <c r="IN1" s="42"/>
      <c r="IO1" s="42"/>
      <c r="IP1" s="42"/>
      <c r="IQ1" s="42"/>
      <c r="IR1" s="42"/>
      <c r="IS1" s="42"/>
      <c r="IT1" s="42"/>
      <c r="IU1" s="42"/>
      <c r="IV1" s="42"/>
      <c r="IW1" s="42"/>
    </row>
    <row r="2" customFormat="false" ht="12" hidden="false" customHeight="true" outlineLevel="0" collapsed="false">
      <c r="A2" s="41" t="str">
        <f aca="false">'Dth Fixed INPUT PG'!A2</f>
        <v>Valuation Date:  12/20/2001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  <c r="AT2" s="42"/>
      <c r="AU2" s="42"/>
      <c r="AV2" s="42"/>
      <c r="AW2" s="42"/>
      <c r="AX2" s="42"/>
      <c r="AY2" s="42"/>
      <c r="AZ2" s="42"/>
      <c r="BA2" s="42"/>
      <c r="BB2" s="42"/>
      <c r="BC2" s="42"/>
      <c r="BD2" s="42"/>
      <c r="BE2" s="42"/>
      <c r="BF2" s="42"/>
      <c r="BG2" s="42"/>
      <c r="BH2" s="42"/>
      <c r="BI2" s="42"/>
      <c r="BJ2" s="42"/>
      <c r="BK2" s="42"/>
      <c r="BL2" s="42"/>
      <c r="BM2" s="42"/>
      <c r="BN2" s="42"/>
      <c r="BO2" s="42"/>
      <c r="BP2" s="42"/>
      <c r="BQ2" s="42"/>
      <c r="BR2" s="42"/>
      <c r="BS2" s="42"/>
      <c r="BT2" s="42"/>
      <c r="BU2" s="42"/>
      <c r="BV2" s="42"/>
      <c r="BW2" s="42"/>
      <c r="BX2" s="42"/>
      <c r="BY2" s="42"/>
      <c r="BZ2" s="42"/>
      <c r="CA2" s="42"/>
      <c r="CB2" s="42"/>
      <c r="CC2" s="42"/>
      <c r="CD2" s="42"/>
      <c r="CE2" s="42"/>
      <c r="CF2" s="42"/>
      <c r="CG2" s="42"/>
      <c r="CH2" s="42"/>
      <c r="CI2" s="42"/>
      <c r="CJ2" s="42"/>
      <c r="CK2" s="42"/>
      <c r="CL2" s="42"/>
      <c r="CM2" s="42"/>
      <c r="CN2" s="42"/>
      <c r="CO2" s="42"/>
      <c r="CP2" s="42"/>
      <c r="CQ2" s="42"/>
      <c r="CR2" s="42"/>
      <c r="CS2" s="42"/>
      <c r="CT2" s="42"/>
      <c r="CU2" s="42"/>
      <c r="CV2" s="42"/>
      <c r="CW2" s="42"/>
      <c r="CX2" s="42"/>
      <c r="CY2" s="42"/>
      <c r="CZ2" s="42"/>
      <c r="DA2" s="42"/>
      <c r="DB2" s="42"/>
      <c r="DC2" s="42"/>
      <c r="DD2" s="42"/>
      <c r="DE2" s="42"/>
      <c r="DF2" s="42"/>
      <c r="DG2" s="42"/>
      <c r="DH2" s="42"/>
      <c r="DI2" s="42"/>
      <c r="DJ2" s="42"/>
      <c r="DK2" s="42"/>
      <c r="DL2" s="42"/>
      <c r="DM2" s="42"/>
      <c r="DN2" s="42"/>
      <c r="DO2" s="42"/>
      <c r="DP2" s="42"/>
      <c r="DQ2" s="42"/>
      <c r="DR2" s="42"/>
      <c r="DS2" s="42"/>
      <c r="DT2" s="42"/>
      <c r="DU2" s="42"/>
      <c r="DV2" s="42"/>
      <c r="DW2" s="42"/>
      <c r="DX2" s="42"/>
      <c r="DY2" s="42"/>
      <c r="DZ2" s="42"/>
      <c r="EA2" s="42"/>
      <c r="EB2" s="42"/>
      <c r="EC2" s="42"/>
      <c r="ED2" s="42"/>
      <c r="EE2" s="42"/>
      <c r="EF2" s="42"/>
      <c r="EG2" s="42"/>
      <c r="EH2" s="42"/>
      <c r="EI2" s="42"/>
      <c r="EJ2" s="42"/>
      <c r="EK2" s="42"/>
      <c r="EL2" s="42"/>
      <c r="EM2" s="42"/>
      <c r="EN2" s="42"/>
      <c r="EO2" s="42"/>
      <c r="EP2" s="42"/>
      <c r="EQ2" s="42"/>
      <c r="ER2" s="42"/>
      <c r="ES2" s="42"/>
      <c r="ET2" s="42"/>
      <c r="EU2" s="42"/>
      <c r="EV2" s="42"/>
      <c r="EW2" s="42"/>
      <c r="EX2" s="42"/>
      <c r="EY2" s="42"/>
      <c r="EZ2" s="42"/>
      <c r="FA2" s="42"/>
      <c r="FB2" s="42"/>
      <c r="FC2" s="42"/>
      <c r="FD2" s="42"/>
      <c r="FE2" s="42"/>
      <c r="FF2" s="42"/>
      <c r="FG2" s="42"/>
      <c r="FH2" s="42"/>
      <c r="FI2" s="42"/>
      <c r="FJ2" s="42"/>
      <c r="FK2" s="42"/>
      <c r="FL2" s="42"/>
      <c r="FM2" s="42"/>
      <c r="FN2" s="42"/>
      <c r="FO2" s="42"/>
      <c r="FP2" s="42"/>
      <c r="FQ2" s="42"/>
      <c r="FR2" s="42"/>
      <c r="FS2" s="42"/>
      <c r="FT2" s="42"/>
      <c r="FU2" s="42"/>
      <c r="FV2" s="42"/>
      <c r="FW2" s="42"/>
      <c r="FX2" s="42"/>
      <c r="FY2" s="42"/>
      <c r="FZ2" s="42"/>
      <c r="GA2" s="42"/>
      <c r="GB2" s="42"/>
      <c r="GC2" s="42"/>
      <c r="GD2" s="42"/>
      <c r="GE2" s="42"/>
      <c r="GF2" s="42"/>
      <c r="GG2" s="42"/>
      <c r="GH2" s="42"/>
      <c r="GI2" s="42"/>
      <c r="GJ2" s="42"/>
      <c r="GK2" s="42"/>
      <c r="GL2" s="42"/>
      <c r="GM2" s="42"/>
      <c r="GN2" s="42"/>
      <c r="GO2" s="42"/>
      <c r="GP2" s="42"/>
      <c r="GQ2" s="42"/>
      <c r="GR2" s="42"/>
      <c r="GS2" s="42"/>
      <c r="GT2" s="42"/>
      <c r="GU2" s="42"/>
      <c r="GV2" s="42"/>
      <c r="GW2" s="42"/>
      <c r="GX2" s="42"/>
      <c r="GY2" s="42"/>
      <c r="GZ2" s="42"/>
      <c r="HA2" s="42"/>
      <c r="HB2" s="42"/>
      <c r="HC2" s="42"/>
      <c r="HD2" s="42"/>
      <c r="HE2" s="42"/>
      <c r="HF2" s="42"/>
      <c r="HG2" s="42"/>
      <c r="HH2" s="42"/>
      <c r="HI2" s="42"/>
      <c r="HJ2" s="42"/>
      <c r="HK2" s="42"/>
      <c r="HL2" s="42"/>
      <c r="HM2" s="42"/>
      <c r="HN2" s="42"/>
      <c r="HO2" s="42"/>
      <c r="HP2" s="42"/>
      <c r="HQ2" s="42"/>
      <c r="HR2" s="42"/>
      <c r="HS2" s="42"/>
      <c r="HT2" s="42"/>
      <c r="HU2" s="42"/>
      <c r="HV2" s="42"/>
      <c r="HW2" s="42"/>
      <c r="HX2" s="42"/>
      <c r="HY2" s="42"/>
      <c r="HZ2" s="42"/>
      <c r="IA2" s="42"/>
      <c r="IB2" s="42"/>
      <c r="IC2" s="42"/>
      <c r="ID2" s="42"/>
      <c r="IE2" s="42"/>
      <c r="IF2" s="42"/>
      <c r="IG2" s="42"/>
      <c r="IH2" s="42"/>
      <c r="II2" s="42"/>
      <c r="IJ2" s="42"/>
      <c r="IK2" s="42"/>
      <c r="IL2" s="42"/>
      <c r="IM2" s="42"/>
      <c r="IN2" s="42"/>
      <c r="IO2" s="42"/>
      <c r="IP2" s="42"/>
      <c r="IQ2" s="42"/>
      <c r="IR2" s="42"/>
      <c r="IS2" s="42"/>
      <c r="IT2" s="42"/>
      <c r="IU2" s="42"/>
      <c r="IV2" s="42"/>
      <c r="IW2" s="42"/>
    </row>
    <row r="3" customFormat="false" ht="12" hidden="false" customHeight="true" outlineLevel="0" collapsed="false">
      <c r="A3" s="41" t="str">
        <f aca="false">'Dth Fixed INPUT PG'!A3</f>
        <v>As of:                12/20/2001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42"/>
      <c r="AM3" s="42"/>
      <c r="AN3" s="42"/>
      <c r="AO3" s="42"/>
      <c r="AP3" s="42"/>
      <c r="AQ3" s="42"/>
      <c r="AR3" s="42"/>
      <c r="AS3" s="42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  <c r="BF3" s="42"/>
      <c r="BG3" s="42"/>
      <c r="BH3" s="42"/>
      <c r="BI3" s="42"/>
      <c r="BJ3" s="42"/>
      <c r="BK3" s="42"/>
      <c r="BL3" s="42"/>
      <c r="BM3" s="42"/>
      <c r="BN3" s="42"/>
      <c r="BO3" s="42"/>
      <c r="BP3" s="42"/>
      <c r="BQ3" s="42"/>
      <c r="BR3" s="42"/>
      <c r="BS3" s="42"/>
      <c r="BT3" s="42"/>
      <c r="BU3" s="42"/>
      <c r="BV3" s="42"/>
      <c r="BW3" s="42"/>
      <c r="BX3" s="42"/>
      <c r="BY3" s="42"/>
      <c r="BZ3" s="42"/>
      <c r="CA3" s="42"/>
      <c r="CB3" s="42"/>
      <c r="CC3" s="42"/>
      <c r="CD3" s="42"/>
      <c r="CE3" s="42"/>
      <c r="CF3" s="42"/>
      <c r="CG3" s="42"/>
      <c r="CH3" s="42"/>
      <c r="CI3" s="42"/>
      <c r="CJ3" s="42"/>
      <c r="CK3" s="42"/>
      <c r="CL3" s="42"/>
      <c r="CM3" s="42"/>
      <c r="CN3" s="42"/>
      <c r="CO3" s="42"/>
      <c r="CP3" s="42"/>
      <c r="CQ3" s="42"/>
      <c r="CR3" s="42"/>
      <c r="CS3" s="42"/>
      <c r="CT3" s="42"/>
      <c r="CU3" s="42"/>
      <c r="CV3" s="42"/>
      <c r="CW3" s="42"/>
      <c r="CX3" s="42"/>
      <c r="CY3" s="42"/>
      <c r="CZ3" s="42"/>
      <c r="DA3" s="42"/>
      <c r="DB3" s="42"/>
      <c r="DC3" s="42"/>
      <c r="DD3" s="42"/>
      <c r="DE3" s="42"/>
      <c r="DF3" s="42"/>
      <c r="DG3" s="42"/>
      <c r="DH3" s="42"/>
      <c r="DI3" s="42"/>
      <c r="DJ3" s="42"/>
      <c r="DK3" s="42"/>
      <c r="DL3" s="42"/>
      <c r="DM3" s="42"/>
      <c r="DN3" s="42"/>
      <c r="DO3" s="42"/>
      <c r="DP3" s="42"/>
      <c r="DQ3" s="42"/>
      <c r="DR3" s="42"/>
      <c r="DS3" s="42"/>
      <c r="DT3" s="42"/>
      <c r="DU3" s="42"/>
      <c r="DV3" s="42"/>
      <c r="DW3" s="42"/>
      <c r="DX3" s="42"/>
      <c r="DY3" s="42"/>
      <c r="DZ3" s="42"/>
      <c r="EA3" s="42"/>
      <c r="EB3" s="42"/>
      <c r="EC3" s="42"/>
      <c r="ED3" s="42"/>
      <c r="EE3" s="42"/>
      <c r="EF3" s="42"/>
      <c r="EG3" s="42"/>
      <c r="EH3" s="42"/>
      <c r="EI3" s="42"/>
      <c r="EJ3" s="42"/>
      <c r="EK3" s="42"/>
      <c r="EL3" s="42"/>
      <c r="EM3" s="42"/>
      <c r="EN3" s="42"/>
      <c r="EO3" s="42"/>
      <c r="EP3" s="42"/>
      <c r="EQ3" s="42"/>
      <c r="ER3" s="42"/>
      <c r="ES3" s="42"/>
      <c r="ET3" s="42"/>
      <c r="EU3" s="42"/>
      <c r="EV3" s="42"/>
      <c r="EW3" s="42"/>
      <c r="EX3" s="42"/>
      <c r="EY3" s="42"/>
      <c r="EZ3" s="42"/>
      <c r="FA3" s="42"/>
      <c r="FB3" s="42"/>
      <c r="FC3" s="42"/>
      <c r="FD3" s="42"/>
      <c r="FE3" s="42"/>
      <c r="FF3" s="42"/>
      <c r="FG3" s="42"/>
      <c r="FH3" s="42"/>
      <c r="FI3" s="42"/>
      <c r="FJ3" s="42"/>
      <c r="FK3" s="42"/>
      <c r="FL3" s="42"/>
      <c r="FM3" s="42"/>
      <c r="FN3" s="42"/>
      <c r="FO3" s="42"/>
      <c r="FP3" s="42"/>
      <c r="FQ3" s="42"/>
      <c r="FR3" s="42"/>
      <c r="FS3" s="42"/>
      <c r="FT3" s="42"/>
      <c r="FU3" s="42"/>
      <c r="FV3" s="42"/>
      <c r="FW3" s="42"/>
      <c r="FX3" s="42"/>
      <c r="FY3" s="42"/>
      <c r="FZ3" s="42"/>
      <c r="GA3" s="42"/>
      <c r="GB3" s="42"/>
      <c r="GC3" s="42"/>
      <c r="GD3" s="42"/>
      <c r="GE3" s="42"/>
      <c r="GF3" s="42"/>
      <c r="GG3" s="42"/>
      <c r="GH3" s="42"/>
      <c r="GI3" s="42"/>
      <c r="GJ3" s="42"/>
      <c r="GK3" s="42"/>
      <c r="GL3" s="42"/>
      <c r="GM3" s="42"/>
      <c r="GN3" s="42"/>
      <c r="GO3" s="42"/>
      <c r="GP3" s="42"/>
      <c r="GQ3" s="42"/>
      <c r="GR3" s="42"/>
      <c r="GS3" s="42"/>
      <c r="GT3" s="42"/>
      <c r="GU3" s="42"/>
      <c r="GV3" s="42"/>
      <c r="GW3" s="42"/>
      <c r="GX3" s="42"/>
      <c r="GY3" s="42"/>
      <c r="GZ3" s="42"/>
      <c r="HA3" s="42"/>
      <c r="HB3" s="42"/>
      <c r="HC3" s="42"/>
      <c r="HD3" s="42"/>
      <c r="HE3" s="42"/>
      <c r="HF3" s="42"/>
      <c r="HG3" s="42"/>
      <c r="HH3" s="42"/>
      <c r="HI3" s="42"/>
      <c r="HJ3" s="42"/>
      <c r="HK3" s="42"/>
      <c r="HL3" s="42"/>
      <c r="HM3" s="42"/>
      <c r="HN3" s="42"/>
      <c r="HO3" s="42"/>
      <c r="HP3" s="42"/>
      <c r="HQ3" s="42"/>
      <c r="HR3" s="42"/>
      <c r="HS3" s="42"/>
      <c r="HT3" s="42"/>
      <c r="HU3" s="42"/>
      <c r="HV3" s="42"/>
      <c r="HW3" s="42"/>
      <c r="HX3" s="42"/>
      <c r="HY3" s="42"/>
      <c r="HZ3" s="42"/>
      <c r="IA3" s="42"/>
      <c r="IB3" s="42"/>
      <c r="IC3" s="42"/>
      <c r="ID3" s="42"/>
      <c r="IE3" s="42"/>
      <c r="IF3" s="42"/>
      <c r="IG3" s="42"/>
      <c r="IH3" s="42"/>
      <c r="II3" s="42"/>
      <c r="IJ3" s="42"/>
      <c r="IK3" s="42"/>
      <c r="IL3" s="42"/>
      <c r="IM3" s="42"/>
      <c r="IN3" s="42"/>
      <c r="IO3" s="42"/>
      <c r="IP3" s="42"/>
      <c r="IQ3" s="42"/>
      <c r="IR3" s="42"/>
      <c r="IS3" s="42"/>
      <c r="IT3" s="42"/>
      <c r="IU3" s="42"/>
      <c r="IV3" s="42"/>
      <c r="IW3" s="42"/>
    </row>
    <row r="4" customFormat="false" ht="13.5" hidden="false" customHeight="true" outlineLevel="0" collapsed="false">
      <c r="A4" s="42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  <c r="BF4" s="42"/>
      <c r="BG4" s="42"/>
      <c r="BH4" s="42"/>
      <c r="BI4" s="42"/>
      <c r="BJ4" s="42"/>
      <c r="BK4" s="42"/>
      <c r="BL4" s="42"/>
      <c r="BM4" s="42"/>
      <c r="BN4" s="42"/>
      <c r="BO4" s="42"/>
      <c r="BP4" s="42"/>
      <c r="BQ4" s="42"/>
      <c r="BR4" s="42"/>
      <c r="BS4" s="42"/>
      <c r="BT4" s="42"/>
      <c r="BU4" s="42"/>
      <c r="BV4" s="42"/>
      <c r="BW4" s="42"/>
      <c r="BX4" s="42"/>
      <c r="BY4" s="42"/>
      <c r="BZ4" s="42"/>
      <c r="CA4" s="42"/>
      <c r="CB4" s="42"/>
      <c r="CC4" s="42"/>
      <c r="CD4" s="42"/>
      <c r="CE4" s="42"/>
      <c r="CF4" s="42"/>
      <c r="CG4" s="42"/>
      <c r="CH4" s="42"/>
      <c r="CI4" s="42"/>
      <c r="CJ4" s="42"/>
      <c r="CK4" s="42"/>
      <c r="CL4" s="42"/>
      <c r="CM4" s="42"/>
      <c r="CN4" s="42"/>
      <c r="CO4" s="42"/>
      <c r="CP4" s="42"/>
      <c r="CQ4" s="42"/>
      <c r="CR4" s="42"/>
      <c r="CS4" s="42"/>
      <c r="CT4" s="42"/>
      <c r="CU4" s="42"/>
      <c r="CV4" s="42"/>
      <c r="CW4" s="42"/>
      <c r="CX4" s="42"/>
      <c r="CY4" s="42"/>
      <c r="CZ4" s="42"/>
      <c r="DA4" s="42"/>
      <c r="DB4" s="42"/>
      <c r="DC4" s="42"/>
      <c r="DD4" s="42"/>
      <c r="DE4" s="42"/>
      <c r="DF4" s="42"/>
      <c r="DG4" s="42"/>
      <c r="DH4" s="42"/>
      <c r="DI4" s="42"/>
      <c r="DJ4" s="42"/>
      <c r="DK4" s="42"/>
      <c r="DL4" s="42"/>
      <c r="DM4" s="42"/>
      <c r="DN4" s="42"/>
      <c r="DO4" s="42"/>
      <c r="DP4" s="42"/>
      <c r="DQ4" s="42"/>
      <c r="DR4" s="42"/>
      <c r="DS4" s="42"/>
      <c r="DT4" s="42"/>
      <c r="DU4" s="42"/>
      <c r="DV4" s="42"/>
      <c r="DW4" s="42"/>
      <c r="DX4" s="42"/>
      <c r="DY4" s="42"/>
      <c r="DZ4" s="42"/>
      <c r="EA4" s="42"/>
      <c r="EB4" s="42"/>
      <c r="EC4" s="42"/>
      <c r="ED4" s="42"/>
      <c r="EE4" s="42"/>
      <c r="EF4" s="42"/>
      <c r="EG4" s="42"/>
      <c r="EH4" s="42"/>
      <c r="EI4" s="42"/>
      <c r="EJ4" s="42"/>
      <c r="EK4" s="42"/>
      <c r="EL4" s="42"/>
      <c r="EM4" s="42"/>
      <c r="EN4" s="42"/>
      <c r="EO4" s="42"/>
      <c r="EP4" s="42"/>
      <c r="EQ4" s="42"/>
      <c r="ER4" s="42"/>
      <c r="ES4" s="42"/>
      <c r="ET4" s="42"/>
      <c r="EU4" s="42"/>
      <c r="EV4" s="42"/>
      <c r="EW4" s="42"/>
      <c r="EX4" s="42"/>
      <c r="EY4" s="42"/>
      <c r="EZ4" s="42"/>
      <c r="FA4" s="42"/>
      <c r="FB4" s="42"/>
      <c r="FC4" s="42"/>
      <c r="FD4" s="42"/>
      <c r="FE4" s="42"/>
      <c r="FF4" s="42"/>
      <c r="FG4" s="42"/>
      <c r="FH4" s="42"/>
      <c r="FI4" s="42"/>
      <c r="FJ4" s="42"/>
      <c r="FK4" s="42"/>
      <c r="FL4" s="42"/>
      <c r="FM4" s="42"/>
      <c r="FN4" s="42"/>
      <c r="FO4" s="42"/>
      <c r="FP4" s="42"/>
      <c r="FQ4" s="42"/>
      <c r="FR4" s="42"/>
      <c r="FS4" s="42"/>
      <c r="FT4" s="42"/>
      <c r="FU4" s="42"/>
      <c r="FV4" s="42"/>
      <c r="FW4" s="42"/>
      <c r="FX4" s="42"/>
      <c r="FY4" s="42"/>
      <c r="FZ4" s="42"/>
      <c r="GA4" s="42"/>
      <c r="GB4" s="42"/>
      <c r="GC4" s="42"/>
      <c r="GD4" s="42"/>
      <c r="GE4" s="42"/>
      <c r="GF4" s="42"/>
      <c r="GG4" s="42"/>
      <c r="GH4" s="42"/>
      <c r="GI4" s="42"/>
      <c r="GJ4" s="42"/>
      <c r="GK4" s="42"/>
      <c r="GL4" s="42"/>
      <c r="GM4" s="42"/>
      <c r="GN4" s="42"/>
      <c r="GO4" s="42"/>
      <c r="GP4" s="42"/>
      <c r="GQ4" s="42"/>
      <c r="GR4" s="42"/>
      <c r="GS4" s="42"/>
      <c r="GT4" s="42"/>
      <c r="GU4" s="42"/>
      <c r="GV4" s="42"/>
      <c r="GW4" s="42"/>
      <c r="GX4" s="42"/>
      <c r="GY4" s="42"/>
      <c r="GZ4" s="42"/>
      <c r="HA4" s="42"/>
      <c r="HB4" s="42"/>
      <c r="HC4" s="42"/>
      <c r="HD4" s="42"/>
      <c r="HE4" s="42"/>
      <c r="HF4" s="42"/>
      <c r="HG4" s="42"/>
      <c r="HH4" s="42"/>
      <c r="HI4" s="42"/>
      <c r="HJ4" s="42"/>
      <c r="HK4" s="42"/>
      <c r="HL4" s="42"/>
      <c r="HM4" s="42"/>
      <c r="HN4" s="42"/>
      <c r="HO4" s="42"/>
      <c r="HP4" s="42"/>
      <c r="HQ4" s="42"/>
      <c r="HR4" s="42"/>
      <c r="HS4" s="42"/>
      <c r="HT4" s="42"/>
      <c r="HU4" s="42"/>
      <c r="HV4" s="42"/>
      <c r="HW4" s="42"/>
      <c r="HX4" s="42"/>
      <c r="HY4" s="42"/>
      <c r="HZ4" s="42"/>
      <c r="IA4" s="42"/>
      <c r="IB4" s="42"/>
      <c r="IC4" s="42"/>
      <c r="ID4" s="42"/>
      <c r="IE4" s="42"/>
      <c r="IF4" s="42"/>
      <c r="IG4" s="42"/>
      <c r="IH4" s="42"/>
      <c r="II4" s="42"/>
      <c r="IJ4" s="42"/>
      <c r="IK4" s="42"/>
      <c r="IL4" s="42"/>
      <c r="IM4" s="42"/>
      <c r="IN4" s="42"/>
      <c r="IO4" s="42"/>
      <c r="IP4" s="42"/>
      <c r="IQ4" s="42"/>
      <c r="IR4" s="42"/>
      <c r="IS4" s="42"/>
      <c r="IT4" s="42"/>
      <c r="IU4" s="42"/>
      <c r="IV4" s="42"/>
      <c r="IW4" s="42"/>
    </row>
    <row r="5" customFormat="false" ht="12" hidden="false" customHeight="true" outlineLevel="0" collapsed="false">
      <c r="A5" s="43" t="s">
        <v>32</v>
      </c>
      <c r="B5" s="42"/>
      <c r="C5" s="44" t="str">
        <f aca="false">'Dth Fixed INPUT PG'!C5</f>
        <v>Jan-02</v>
      </c>
      <c r="D5" s="44" t="str">
        <f aca="false">'Dth Fixed INPUT PG'!D5</f>
        <v>Feb-02</v>
      </c>
      <c r="E5" s="44" t="str">
        <f aca="false">'Dth Fixed INPUT PG'!E5</f>
        <v>Mar-02</v>
      </c>
      <c r="F5" s="44" t="str">
        <f aca="false">'Dth Fixed INPUT PG'!F5</f>
        <v>Apr-02</v>
      </c>
      <c r="G5" s="44" t="str">
        <f aca="false">'Dth Fixed INPUT PG'!G5</f>
        <v>May-02</v>
      </c>
      <c r="H5" s="44" t="str">
        <f aca="false">'Dth Fixed INPUT PG'!H5</f>
        <v>Jun-02</v>
      </c>
      <c r="I5" s="44" t="str">
        <f aca="false">'Dth Fixed INPUT PG'!I5</f>
        <v>Jul-02</v>
      </c>
      <c r="J5" s="44" t="str">
        <f aca="false">'Dth Fixed INPUT PG'!J5</f>
        <v>Aug-02</v>
      </c>
      <c r="K5" s="44" t="str">
        <f aca="false">'Dth Fixed INPUT PG'!K5</f>
        <v>Sep-02</v>
      </c>
      <c r="L5" s="44" t="str">
        <f aca="false">'Dth Fixed INPUT PG'!L5</f>
        <v>Oct-02</v>
      </c>
      <c r="M5" s="44" t="str">
        <f aca="false">'Dth Fixed INPUT PG'!M5</f>
        <v>Nov-02</v>
      </c>
      <c r="N5" s="44" t="str">
        <f aca="false">'Dth Fixed INPUT PG'!N5</f>
        <v>Dec-02</v>
      </c>
      <c r="O5" s="44" t="str">
        <f aca="false">'Dth Fixed INPUT PG'!O5</f>
        <v>Jan-03</v>
      </c>
      <c r="P5" s="44" t="str">
        <f aca="false">'Dth Fixed INPUT PG'!P5</f>
        <v>Feb-03</v>
      </c>
      <c r="Q5" s="44" t="str">
        <f aca="false">'Dth Fixed INPUT PG'!Q5</f>
        <v>Mar-03</v>
      </c>
      <c r="R5" s="44" t="str">
        <f aca="false">'Dth Fixed INPUT PG'!R5</f>
        <v>Apr-03</v>
      </c>
      <c r="S5" s="44" t="str">
        <f aca="false">'Dth Fixed INPUT PG'!S5</f>
        <v>May-03</v>
      </c>
      <c r="T5" s="44" t="str">
        <f aca="false">'Dth Fixed INPUT PG'!T5</f>
        <v>Jun-03</v>
      </c>
      <c r="U5" s="44" t="str">
        <f aca="false">'Dth Fixed INPUT PG'!U5</f>
        <v>Jul-03</v>
      </c>
      <c r="V5" s="44" t="str">
        <f aca="false">'Dth Fixed INPUT PG'!V5</f>
        <v>Aug-03</v>
      </c>
      <c r="W5" s="44" t="str">
        <f aca="false">'Dth Fixed INPUT PG'!W5</f>
        <v>Sep-03</v>
      </c>
      <c r="X5" s="44" t="str">
        <f aca="false">'Dth Fixed INPUT PG'!X5</f>
        <v>Oct-03</v>
      </c>
      <c r="Y5" s="44" t="str">
        <f aca="false">'Dth Fixed INPUT PG'!Y5</f>
        <v>Nov-03</v>
      </c>
      <c r="Z5" s="44" t="str">
        <f aca="false">'Dth Fixed INPUT PG'!Z5</f>
        <v>Dec-03</v>
      </c>
      <c r="AA5" s="44" t="str">
        <f aca="false">'Dth Fixed INPUT PG'!AA5</f>
        <v>TOTAL</v>
      </c>
      <c r="AB5" s="42"/>
      <c r="AC5" s="42"/>
      <c r="AD5" s="42"/>
      <c r="AE5" s="42"/>
      <c r="AF5" s="42"/>
      <c r="AG5" s="42"/>
      <c r="AH5" s="42"/>
      <c r="AI5" s="42"/>
      <c r="AJ5" s="42"/>
      <c r="AK5" s="42"/>
      <c r="AL5" s="42"/>
      <c r="AM5" s="42"/>
      <c r="AN5" s="42"/>
      <c r="AO5" s="42"/>
      <c r="AP5" s="42"/>
      <c r="AQ5" s="42"/>
      <c r="AR5" s="42"/>
      <c r="AS5" s="42"/>
      <c r="AT5" s="42"/>
      <c r="AU5" s="42"/>
      <c r="AV5" s="42"/>
      <c r="AW5" s="42"/>
      <c r="AX5" s="42"/>
      <c r="AY5" s="42"/>
      <c r="AZ5" s="42"/>
      <c r="BA5" s="42"/>
      <c r="BB5" s="42"/>
      <c r="BC5" s="42"/>
      <c r="BD5" s="42"/>
      <c r="BE5" s="42"/>
      <c r="BF5" s="42"/>
      <c r="BG5" s="42"/>
      <c r="BH5" s="42"/>
      <c r="BI5" s="42"/>
      <c r="BJ5" s="42"/>
      <c r="BK5" s="42"/>
      <c r="BL5" s="42"/>
      <c r="BM5" s="42"/>
      <c r="BN5" s="42"/>
      <c r="BO5" s="42"/>
      <c r="BP5" s="42"/>
      <c r="BQ5" s="42"/>
      <c r="BR5" s="42"/>
      <c r="BS5" s="42"/>
      <c r="BT5" s="42"/>
      <c r="BU5" s="42"/>
      <c r="BV5" s="42"/>
      <c r="BW5" s="42"/>
      <c r="BX5" s="42"/>
      <c r="BY5" s="42"/>
      <c r="BZ5" s="42"/>
      <c r="CA5" s="42"/>
      <c r="CB5" s="42"/>
      <c r="CC5" s="42"/>
      <c r="CD5" s="42"/>
      <c r="CE5" s="42"/>
      <c r="CF5" s="42"/>
      <c r="CG5" s="42"/>
      <c r="CH5" s="42"/>
      <c r="CI5" s="42"/>
      <c r="CJ5" s="42"/>
      <c r="CK5" s="42"/>
      <c r="CL5" s="42"/>
      <c r="CM5" s="42"/>
      <c r="CN5" s="42"/>
      <c r="CO5" s="42"/>
      <c r="CP5" s="42"/>
      <c r="CQ5" s="42"/>
      <c r="CR5" s="42"/>
      <c r="CS5" s="42"/>
      <c r="CT5" s="42"/>
      <c r="CU5" s="42"/>
      <c r="CV5" s="42"/>
      <c r="CW5" s="42"/>
      <c r="CX5" s="42"/>
      <c r="CY5" s="42"/>
      <c r="CZ5" s="42"/>
      <c r="DA5" s="42"/>
      <c r="DB5" s="42"/>
      <c r="DC5" s="42"/>
      <c r="DD5" s="42"/>
      <c r="DE5" s="42"/>
      <c r="DF5" s="42"/>
      <c r="DG5" s="42"/>
      <c r="DH5" s="42"/>
      <c r="DI5" s="42"/>
      <c r="DJ5" s="42"/>
      <c r="DK5" s="42"/>
      <c r="DL5" s="42"/>
      <c r="DM5" s="42"/>
      <c r="DN5" s="42"/>
      <c r="DO5" s="42"/>
      <c r="DP5" s="42"/>
      <c r="DQ5" s="42"/>
      <c r="DR5" s="42"/>
      <c r="DS5" s="42"/>
      <c r="DT5" s="42"/>
      <c r="DU5" s="42"/>
      <c r="DV5" s="42"/>
      <c r="DW5" s="42"/>
      <c r="DX5" s="42"/>
      <c r="DY5" s="42"/>
      <c r="DZ5" s="42"/>
      <c r="EA5" s="42"/>
      <c r="EB5" s="42"/>
      <c r="EC5" s="42"/>
      <c r="ED5" s="42"/>
      <c r="EE5" s="42"/>
      <c r="EF5" s="42"/>
      <c r="EG5" s="42"/>
      <c r="EH5" s="42"/>
      <c r="EI5" s="42"/>
      <c r="EJ5" s="42"/>
      <c r="EK5" s="42"/>
      <c r="EL5" s="42"/>
      <c r="EM5" s="42"/>
      <c r="EN5" s="42"/>
      <c r="EO5" s="42"/>
      <c r="EP5" s="42"/>
      <c r="EQ5" s="42"/>
      <c r="ER5" s="42"/>
      <c r="ES5" s="42"/>
      <c r="ET5" s="42"/>
      <c r="EU5" s="42"/>
      <c r="EV5" s="42"/>
      <c r="EW5" s="42"/>
      <c r="EX5" s="42"/>
      <c r="EY5" s="42"/>
      <c r="EZ5" s="42"/>
      <c r="FA5" s="42"/>
      <c r="FB5" s="42"/>
      <c r="FC5" s="42"/>
      <c r="FD5" s="42"/>
      <c r="FE5" s="42"/>
      <c r="FF5" s="42"/>
      <c r="FG5" s="42"/>
      <c r="FH5" s="42"/>
      <c r="FI5" s="42"/>
      <c r="FJ5" s="42"/>
      <c r="FK5" s="42"/>
      <c r="FL5" s="42"/>
      <c r="FM5" s="42"/>
      <c r="FN5" s="42"/>
      <c r="FO5" s="42"/>
      <c r="FP5" s="42"/>
      <c r="FQ5" s="42"/>
      <c r="FR5" s="42"/>
      <c r="FS5" s="42"/>
      <c r="FT5" s="42"/>
      <c r="FU5" s="42"/>
      <c r="FV5" s="42"/>
      <c r="FW5" s="42"/>
      <c r="FX5" s="42"/>
      <c r="FY5" s="42"/>
      <c r="FZ5" s="42"/>
      <c r="GA5" s="42"/>
      <c r="GB5" s="42"/>
      <c r="GC5" s="42"/>
      <c r="GD5" s="42"/>
      <c r="GE5" s="42"/>
      <c r="GF5" s="42"/>
      <c r="GG5" s="42"/>
      <c r="GH5" s="42"/>
      <c r="GI5" s="42"/>
      <c r="GJ5" s="42"/>
      <c r="GK5" s="42"/>
      <c r="GL5" s="42"/>
      <c r="GM5" s="42"/>
      <c r="GN5" s="42"/>
      <c r="GO5" s="42"/>
      <c r="GP5" s="42"/>
      <c r="GQ5" s="42"/>
      <c r="GR5" s="42"/>
      <c r="GS5" s="42"/>
      <c r="GT5" s="42"/>
      <c r="GU5" s="42"/>
      <c r="GV5" s="42"/>
      <c r="GW5" s="42"/>
      <c r="GX5" s="42"/>
      <c r="GY5" s="42"/>
      <c r="GZ5" s="42"/>
      <c r="HA5" s="42"/>
      <c r="HB5" s="42"/>
      <c r="HC5" s="42"/>
      <c r="HD5" s="42"/>
      <c r="HE5" s="42"/>
      <c r="HF5" s="42"/>
      <c r="HG5" s="42"/>
      <c r="HH5" s="42"/>
      <c r="HI5" s="42"/>
      <c r="HJ5" s="42"/>
      <c r="HK5" s="42"/>
      <c r="HL5" s="42"/>
      <c r="HM5" s="42"/>
      <c r="HN5" s="42"/>
      <c r="HO5" s="42"/>
      <c r="HP5" s="42"/>
      <c r="HQ5" s="42"/>
      <c r="HR5" s="42"/>
      <c r="HS5" s="42"/>
      <c r="HT5" s="42"/>
      <c r="HU5" s="42"/>
      <c r="HV5" s="42"/>
      <c r="HW5" s="42"/>
      <c r="HX5" s="42"/>
      <c r="HY5" s="42"/>
      <c r="HZ5" s="42"/>
      <c r="IA5" s="42"/>
      <c r="IB5" s="42"/>
      <c r="IC5" s="42"/>
      <c r="ID5" s="42"/>
      <c r="IE5" s="42"/>
      <c r="IF5" s="42"/>
      <c r="IG5" s="42"/>
      <c r="IH5" s="42"/>
      <c r="II5" s="42"/>
      <c r="IJ5" s="42"/>
      <c r="IK5" s="42"/>
      <c r="IL5" s="42"/>
      <c r="IM5" s="42"/>
      <c r="IN5" s="42"/>
      <c r="IO5" s="42"/>
      <c r="IP5" s="42"/>
      <c r="IQ5" s="42"/>
      <c r="IR5" s="42"/>
      <c r="IS5" s="42"/>
      <c r="IT5" s="42"/>
      <c r="IU5" s="42"/>
      <c r="IV5" s="42"/>
      <c r="IW5" s="42"/>
    </row>
    <row r="6" customFormat="false" ht="11.25" hidden="false" customHeight="true" outlineLevel="0" collapsed="false">
      <c r="A6" s="45" t="s">
        <v>33</v>
      </c>
      <c r="B6" s="42"/>
      <c r="C6" s="46" t="n">
        <f aca="false">C15+C27</f>
        <v>-1565.4904</v>
      </c>
      <c r="D6" s="46" t="n">
        <f aca="false">D15+D27</f>
        <v>3266.889</v>
      </c>
      <c r="E6" s="46" t="n">
        <f aca="false">E15+E27</f>
        <v>15695.457</v>
      </c>
      <c r="F6" s="46" t="n">
        <f aca="false">F15+F27</f>
        <v>1911.5032</v>
      </c>
      <c r="G6" s="46" t="n">
        <f aca="false">G15+G27</f>
        <v>3026.557</v>
      </c>
      <c r="H6" s="46" t="n">
        <f aca="false">H15+H27</f>
        <v>6817.2548</v>
      </c>
      <c r="I6" s="46" t="n">
        <f aca="false">I15+I27</f>
        <v>-11685.9387</v>
      </c>
      <c r="J6" s="46" t="n">
        <f aca="false">J15+J27</f>
        <v>-16847.2291</v>
      </c>
      <c r="K6" s="46" t="n">
        <f aca="false">K15+K27</f>
        <v>-11882.7452</v>
      </c>
      <c r="L6" s="46" t="n">
        <f aca="false">L15+L27</f>
        <v>-6040.8097</v>
      </c>
      <c r="M6" s="46" t="n">
        <f aca="false">M15+M27</f>
        <v>23.0398</v>
      </c>
      <c r="N6" s="46" t="n">
        <f aca="false">N15+N27</f>
        <v>-2140.4344</v>
      </c>
      <c r="O6" s="46" t="n">
        <f aca="false">O15+O27</f>
        <v>-2979.1764</v>
      </c>
      <c r="P6" s="46" t="n">
        <f aca="false">P15+P27</f>
        <v>527.7683</v>
      </c>
      <c r="Q6" s="46" t="n">
        <f aca="false">Q15+Q27</f>
        <v>3827.3075</v>
      </c>
      <c r="R6" s="46" t="n">
        <f aca="false">R15+R27</f>
        <v>-888.4968</v>
      </c>
      <c r="S6" s="46" t="n">
        <f aca="false">S15+S27</f>
        <v>8800.7505</v>
      </c>
      <c r="T6" s="46" t="n">
        <f aca="false">T15+T27</f>
        <v>2011.5365</v>
      </c>
      <c r="U6" s="46" t="n">
        <f aca="false">U15+U27</f>
        <v>-13199.314</v>
      </c>
      <c r="V6" s="46" t="n">
        <f aca="false">V15+V27</f>
        <v>-17941.2172</v>
      </c>
      <c r="W6" s="46" t="n">
        <f aca="false">W15+W27</f>
        <v>-15455.1635</v>
      </c>
      <c r="X6" s="46" t="n">
        <f aca="false">X15+X27</f>
        <v>-5683.1527</v>
      </c>
      <c r="Y6" s="46" t="n">
        <f aca="false">Y15+Y27</f>
        <v>-16633.3333</v>
      </c>
      <c r="Z6" s="46" t="n">
        <f aca="false">Z15+Z27</f>
        <v>-19935.4839</v>
      </c>
      <c r="AA6" s="46" t="n">
        <f aca="false">AA15+AA27</f>
        <v>-4086.7879</v>
      </c>
      <c r="AB6" s="42"/>
      <c r="AC6" s="42"/>
      <c r="AD6" s="42"/>
      <c r="AE6" s="42"/>
      <c r="AF6" s="42"/>
      <c r="AG6" s="42"/>
      <c r="AH6" s="42"/>
      <c r="AI6" s="42"/>
      <c r="AJ6" s="42"/>
      <c r="AK6" s="42"/>
      <c r="AL6" s="42"/>
      <c r="AM6" s="42"/>
      <c r="AN6" s="42"/>
      <c r="AO6" s="42"/>
      <c r="AP6" s="42"/>
      <c r="AQ6" s="42"/>
      <c r="AR6" s="42"/>
      <c r="AS6" s="42"/>
      <c r="AT6" s="42"/>
      <c r="AU6" s="42"/>
      <c r="AV6" s="42"/>
      <c r="AW6" s="42"/>
      <c r="AX6" s="42"/>
      <c r="AY6" s="42"/>
      <c r="AZ6" s="42"/>
      <c r="BA6" s="42"/>
      <c r="BB6" s="42"/>
      <c r="BC6" s="42"/>
      <c r="BD6" s="42"/>
      <c r="BE6" s="42"/>
      <c r="BF6" s="42"/>
      <c r="BG6" s="42"/>
      <c r="BH6" s="42"/>
      <c r="BI6" s="42"/>
      <c r="BJ6" s="42"/>
      <c r="BK6" s="42"/>
      <c r="BL6" s="42"/>
      <c r="BM6" s="42"/>
      <c r="BN6" s="42"/>
      <c r="BO6" s="42"/>
      <c r="BP6" s="42"/>
      <c r="BQ6" s="42"/>
      <c r="BR6" s="42"/>
      <c r="BS6" s="42"/>
      <c r="BT6" s="42"/>
      <c r="BU6" s="42"/>
      <c r="BV6" s="42"/>
      <c r="BW6" s="42"/>
      <c r="BX6" s="42"/>
      <c r="BY6" s="42"/>
      <c r="BZ6" s="42"/>
      <c r="CA6" s="42"/>
      <c r="CB6" s="42"/>
      <c r="CC6" s="42"/>
      <c r="CD6" s="42"/>
      <c r="CE6" s="42"/>
      <c r="CF6" s="42"/>
      <c r="CG6" s="42"/>
      <c r="CH6" s="42"/>
      <c r="CI6" s="42"/>
      <c r="CJ6" s="42"/>
      <c r="CK6" s="42"/>
      <c r="CL6" s="42"/>
      <c r="CM6" s="42"/>
      <c r="CN6" s="42"/>
      <c r="CO6" s="42"/>
      <c r="CP6" s="42"/>
      <c r="CQ6" s="42"/>
      <c r="CR6" s="42"/>
      <c r="CS6" s="42"/>
      <c r="CT6" s="42"/>
      <c r="CU6" s="42"/>
      <c r="CV6" s="42"/>
      <c r="CW6" s="42"/>
      <c r="CX6" s="42"/>
      <c r="CY6" s="42"/>
      <c r="CZ6" s="42"/>
      <c r="DA6" s="42"/>
      <c r="DB6" s="42"/>
      <c r="DC6" s="42"/>
      <c r="DD6" s="42"/>
      <c r="DE6" s="42"/>
      <c r="DF6" s="42"/>
      <c r="DG6" s="42"/>
      <c r="DH6" s="42"/>
      <c r="DI6" s="42"/>
      <c r="DJ6" s="42"/>
      <c r="DK6" s="42"/>
      <c r="DL6" s="42"/>
      <c r="DM6" s="42"/>
      <c r="DN6" s="42"/>
      <c r="DO6" s="42"/>
      <c r="DP6" s="42"/>
      <c r="DQ6" s="42"/>
      <c r="DR6" s="42"/>
      <c r="DS6" s="42"/>
      <c r="DT6" s="42"/>
      <c r="DU6" s="42"/>
      <c r="DV6" s="42"/>
      <c r="DW6" s="42"/>
      <c r="DX6" s="42"/>
      <c r="DY6" s="42"/>
      <c r="DZ6" s="42"/>
      <c r="EA6" s="42"/>
      <c r="EB6" s="42"/>
      <c r="EC6" s="42"/>
      <c r="ED6" s="42"/>
      <c r="EE6" s="42"/>
      <c r="EF6" s="42"/>
      <c r="EG6" s="42"/>
      <c r="EH6" s="42"/>
      <c r="EI6" s="42"/>
      <c r="EJ6" s="42"/>
      <c r="EK6" s="42"/>
      <c r="EL6" s="42"/>
      <c r="EM6" s="42"/>
      <c r="EN6" s="42"/>
      <c r="EO6" s="42"/>
      <c r="EP6" s="42"/>
      <c r="EQ6" s="42"/>
      <c r="ER6" s="42"/>
      <c r="ES6" s="42"/>
      <c r="ET6" s="42"/>
      <c r="EU6" s="42"/>
      <c r="EV6" s="42"/>
      <c r="EW6" s="42"/>
      <c r="EX6" s="42"/>
      <c r="EY6" s="42"/>
      <c r="EZ6" s="42"/>
      <c r="FA6" s="42"/>
      <c r="FB6" s="42"/>
      <c r="FC6" s="42"/>
      <c r="FD6" s="42"/>
      <c r="FE6" s="42"/>
      <c r="FF6" s="42"/>
      <c r="FG6" s="42"/>
      <c r="FH6" s="42"/>
      <c r="FI6" s="42"/>
      <c r="FJ6" s="42"/>
      <c r="FK6" s="42"/>
      <c r="FL6" s="42"/>
      <c r="FM6" s="42"/>
      <c r="FN6" s="42"/>
      <c r="FO6" s="42"/>
      <c r="FP6" s="42"/>
      <c r="FQ6" s="42"/>
      <c r="FR6" s="42"/>
      <c r="FS6" s="42"/>
      <c r="FT6" s="42"/>
      <c r="FU6" s="42"/>
      <c r="FV6" s="42"/>
      <c r="FW6" s="42"/>
      <c r="FX6" s="42"/>
      <c r="FY6" s="42"/>
      <c r="FZ6" s="42"/>
      <c r="GA6" s="42"/>
      <c r="GB6" s="42"/>
      <c r="GC6" s="42"/>
      <c r="GD6" s="42"/>
      <c r="GE6" s="42"/>
      <c r="GF6" s="42"/>
      <c r="GG6" s="42"/>
      <c r="GH6" s="42"/>
      <c r="GI6" s="42"/>
      <c r="GJ6" s="42"/>
      <c r="GK6" s="42"/>
      <c r="GL6" s="42"/>
      <c r="GM6" s="42"/>
      <c r="GN6" s="42"/>
      <c r="GO6" s="42"/>
      <c r="GP6" s="42"/>
      <c r="GQ6" s="42"/>
      <c r="GR6" s="42"/>
      <c r="GS6" s="42"/>
      <c r="GT6" s="42"/>
      <c r="GU6" s="42"/>
      <c r="GV6" s="42"/>
      <c r="GW6" s="42"/>
      <c r="GX6" s="42"/>
      <c r="GY6" s="42"/>
      <c r="GZ6" s="42"/>
      <c r="HA6" s="42"/>
      <c r="HB6" s="42"/>
      <c r="HC6" s="42"/>
      <c r="HD6" s="42"/>
      <c r="HE6" s="42"/>
      <c r="HF6" s="42"/>
      <c r="HG6" s="42"/>
      <c r="HH6" s="42"/>
      <c r="HI6" s="42"/>
      <c r="HJ6" s="42"/>
      <c r="HK6" s="42"/>
      <c r="HL6" s="42"/>
      <c r="HM6" s="42"/>
      <c r="HN6" s="42"/>
      <c r="HO6" s="42"/>
      <c r="HP6" s="42"/>
      <c r="HQ6" s="42"/>
      <c r="HR6" s="42"/>
      <c r="HS6" s="42"/>
      <c r="HT6" s="42"/>
      <c r="HU6" s="42"/>
      <c r="HV6" s="42"/>
      <c r="HW6" s="42"/>
      <c r="HX6" s="42"/>
      <c r="HY6" s="42"/>
      <c r="HZ6" s="42"/>
      <c r="IA6" s="42"/>
      <c r="IB6" s="42"/>
      <c r="IC6" s="42"/>
      <c r="ID6" s="42"/>
      <c r="IE6" s="42"/>
      <c r="IF6" s="42"/>
      <c r="IG6" s="42"/>
      <c r="IH6" s="42"/>
      <c r="II6" s="42"/>
      <c r="IJ6" s="42"/>
      <c r="IK6" s="42"/>
      <c r="IL6" s="42"/>
      <c r="IM6" s="42"/>
      <c r="IN6" s="42"/>
      <c r="IO6" s="42"/>
      <c r="IP6" s="42"/>
      <c r="IQ6" s="42"/>
      <c r="IR6" s="42"/>
      <c r="IS6" s="42"/>
      <c r="IT6" s="42"/>
      <c r="IU6" s="42"/>
      <c r="IV6" s="42"/>
      <c r="IW6" s="42"/>
    </row>
    <row r="7" customFormat="false" ht="11.25" hidden="false" customHeight="true" outlineLevel="0" collapsed="false">
      <c r="A7" s="45" t="s">
        <v>34</v>
      </c>
      <c r="B7" s="42"/>
      <c r="C7" s="46" t="n">
        <f aca="false">C16+C28</f>
        <v>-7967.7097</v>
      </c>
      <c r="D7" s="46" t="n">
        <f aca="false">D16+D28</f>
        <v>5964.2857</v>
      </c>
      <c r="E7" s="46" t="n">
        <f aca="false">E16+E28</f>
        <v>-15451.6129</v>
      </c>
      <c r="F7" s="46" t="n">
        <f aca="false">F16+F28</f>
        <v>-5366.6667</v>
      </c>
      <c r="G7" s="46" t="n">
        <f aca="false">G16+G28</f>
        <v>-7322.5806</v>
      </c>
      <c r="H7" s="46" t="n">
        <f aca="false">H16+H28</f>
        <v>6633.3667</v>
      </c>
      <c r="I7" s="46" t="n">
        <f aca="false">I16+I28</f>
        <v>-25451.6129</v>
      </c>
      <c r="J7" s="46" t="n">
        <f aca="false">J16+J28</f>
        <v>-40419.3548</v>
      </c>
      <c r="K7" s="46" t="n">
        <f aca="false">K16+K28</f>
        <v>-23066.6667</v>
      </c>
      <c r="L7" s="46" t="n">
        <f aca="false">L16+L28</f>
        <v>-6096.7742</v>
      </c>
      <c r="M7" s="46" t="n">
        <f aca="false">M16+M28</f>
        <v>-12366.6333</v>
      </c>
      <c r="N7" s="46" t="n">
        <f aca="false">N16+N28</f>
        <v>-16419.3226</v>
      </c>
      <c r="O7" s="46" t="n">
        <f aca="false">O16+O28</f>
        <v>-19483.871</v>
      </c>
      <c r="P7" s="46" t="n">
        <f aca="false">P16+P28</f>
        <v>-19714.25</v>
      </c>
      <c r="Q7" s="46" t="n">
        <f aca="false">Q16+Q28</f>
        <v>-12290.3548</v>
      </c>
      <c r="R7" s="46" t="n">
        <f aca="false">R16+R28</f>
        <v>-6966.6667</v>
      </c>
      <c r="S7" s="46" t="n">
        <f aca="false">S16+S28</f>
        <v>-1741.9032</v>
      </c>
      <c r="T7" s="46" t="n">
        <f aca="false">T16+T28</f>
        <v>-4466.6667</v>
      </c>
      <c r="U7" s="46" t="n">
        <f aca="false">U16+U28</f>
        <v>-37709.7097</v>
      </c>
      <c r="V7" s="46" t="n">
        <f aca="false">V16+V28</f>
        <v>-47806.4516</v>
      </c>
      <c r="W7" s="46" t="n">
        <f aca="false">W16+W28</f>
        <v>-37366.6667</v>
      </c>
      <c r="X7" s="46" t="n">
        <f aca="false">X16+X28</f>
        <v>-17064.5161</v>
      </c>
      <c r="Y7" s="46" t="n">
        <f aca="false">Y16+Y28</f>
        <v>-17666.6667</v>
      </c>
      <c r="Z7" s="46" t="n">
        <f aca="false">Z16+Z28</f>
        <v>-23967.7419</v>
      </c>
      <c r="AA7" s="46" t="n">
        <f aca="false">AA16+AA28</f>
        <v>-16519.1726</v>
      </c>
      <c r="AB7" s="42"/>
      <c r="AC7" s="42"/>
      <c r="AD7" s="42"/>
      <c r="AE7" s="42"/>
      <c r="AF7" s="42"/>
      <c r="AG7" s="42"/>
      <c r="AH7" s="42"/>
      <c r="AI7" s="42"/>
      <c r="AJ7" s="42"/>
      <c r="AK7" s="42"/>
      <c r="AL7" s="42"/>
      <c r="AM7" s="42"/>
      <c r="AN7" s="42"/>
      <c r="AO7" s="42"/>
      <c r="AP7" s="42"/>
      <c r="AQ7" s="42"/>
      <c r="AR7" s="42"/>
      <c r="AS7" s="42"/>
      <c r="AT7" s="42"/>
      <c r="AU7" s="42"/>
      <c r="AV7" s="42"/>
      <c r="AW7" s="42"/>
      <c r="AX7" s="42"/>
      <c r="AY7" s="42"/>
      <c r="AZ7" s="42"/>
      <c r="BA7" s="42"/>
      <c r="BB7" s="42"/>
      <c r="BC7" s="42"/>
      <c r="BD7" s="42"/>
      <c r="BE7" s="42"/>
      <c r="BF7" s="42"/>
      <c r="BG7" s="42"/>
      <c r="BH7" s="42"/>
      <c r="BI7" s="42"/>
      <c r="BJ7" s="42"/>
      <c r="BK7" s="42"/>
      <c r="BL7" s="42"/>
      <c r="BM7" s="42"/>
      <c r="BN7" s="42"/>
      <c r="BO7" s="42"/>
      <c r="BP7" s="42"/>
      <c r="BQ7" s="42"/>
      <c r="BR7" s="42"/>
      <c r="BS7" s="42"/>
      <c r="BT7" s="42"/>
      <c r="BU7" s="42"/>
      <c r="BV7" s="42"/>
      <c r="BW7" s="42"/>
      <c r="BX7" s="42"/>
      <c r="BY7" s="42"/>
      <c r="BZ7" s="42"/>
      <c r="CA7" s="42"/>
      <c r="CB7" s="42"/>
      <c r="CC7" s="42"/>
      <c r="CD7" s="42"/>
      <c r="CE7" s="42"/>
      <c r="CF7" s="42"/>
      <c r="CG7" s="42"/>
      <c r="CH7" s="42"/>
      <c r="CI7" s="42"/>
      <c r="CJ7" s="42"/>
      <c r="CK7" s="42"/>
      <c r="CL7" s="42"/>
      <c r="CM7" s="42"/>
      <c r="CN7" s="42"/>
      <c r="CO7" s="42"/>
      <c r="CP7" s="42"/>
      <c r="CQ7" s="42"/>
      <c r="CR7" s="42"/>
      <c r="CS7" s="42"/>
      <c r="CT7" s="42"/>
      <c r="CU7" s="42"/>
      <c r="CV7" s="42"/>
      <c r="CW7" s="42"/>
      <c r="CX7" s="42"/>
      <c r="CY7" s="42"/>
      <c r="CZ7" s="42"/>
      <c r="DA7" s="42"/>
      <c r="DB7" s="42"/>
      <c r="DC7" s="42"/>
      <c r="DD7" s="42"/>
      <c r="DE7" s="42"/>
      <c r="DF7" s="42"/>
      <c r="DG7" s="42"/>
      <c r="DH7" s="42"/>
      <c r="DI7" s="42"/>
      <c r="DJ7" s="42"/>
      <c r="DK7" s="42"/>
      <c r="DL7" s="42"/>
      <c r="DM7" s="42"/>
      <c r="DN7" s="42"/>
      <c r="DO7" s="42"/>
      <c r="DP7" s="42"/>
      <c r="DQ7" s="42"/>
      <c r="DR7" s="42"/>
      <c r="DS7" s="42"/>
      <c r="DT7" s="42"/>
      <c r="DU7" s="42"/>
      <c r="DV7" s="42"/>
      <c r="DW7" s="42"/>
      <c r="DX7" s="42"/>
      <c r="DY7" s="42"/>
      <c r="DZ7" s="42"/>
      <c r="EA7" s="42"/>
      <c r="EB7" s="42"/>
      <c r="EC7" s="42"/>
      <c r="ED7" s="42"/>
      <c r="EE7" s="42"/>
      <c r="EF7" s="42"/>
      <c r="EG7" s="42"/>
      <c r="EH7" s="42"/>
      <c r="EI7" s="42"/>
      <c r="EJ7" s="42"/>
      <c r="EK7" s="42"/>
      <c r="EL7" s="42"/>
      <c r="EM7" s="42"/>
      <c r="EN7" s="42"/>
      <c r="EO7" s="42"/>
      <c r="EP7" s="42"/>
      <c r="EQ7" s="42"/>
      <c r="ER7" s="42"/>
      <c r="ES7" s="42"/>
      <c r="ET7" s="42"/>
      <c r="EU7" s="42"/>
      <c r="EV7" s="42"/>
      <c r="EW7" s="42"/>
      <c r="EX7" s="42"/>
      <c r="EY7" s="42"/>
      <c r="EZ7" s="42"/>
      <c r="FA7" s="42"/>
      <c r="FB7" s="42"/>
      <c r="FC7" s="42"/>
      <c r="FD7" s="42"/>
      <c r="FE7" s="42"/>
      <c r="FF7" s="42"/>
      <c r="FG7" s="42"/>
      <c r="FH7" s="42"/>
      <c r="FI7" s="42"/>
      <c r="FJ7" s="42"/>
      <c r="FK7" s="42"/>
      <c r="FL7" s="42"/>
      <c r="FM7" s="42"/>
      <c r="FN7" s="42"/>
      <c r="FO7" s="42"/>
      <c r="FP7" s="42"/>
      <c r="FQ7" s="42"/>
      <c r="FR7" s="42"/>
      <c r="FS7" s="42"/>
      <c r="FT7" s="42"/>
      <c r="FU7" s="42"/>
      <c r="FV7" s="42"/>
      <c r="FW7" s="42"/>
      <c r="FX7" s="42"/>
      <c r="FY7" s="42"/>
      <c r="FZ7" s="42"/>
      <c r="GA7" s="42"/>
      <c r="GB7" s="42"/>
      <c r="GC7" s="42"/>
      <c r="GD7" s="42"/>
      <c r="GE7" s="42"/>
      <c r="GF7" s="42"/>
      <c r="GG7" s="42"/>
      <c r="GH7" s="42"/>
      <c r="GI7" s="42"/>
      <c r="GJ7" s="42"/>
      <c r="GK7" s="42"/>
      <c r="GL7" s="42"/>
      <c r="GM7" s="42"/>
      <c r="GN7" s="42"/>
      <c r="GO7" s="42"/>
      <c r="GP7" s="42"/>
      <c r="GQ7" s="42"/>
      <c r="GR7" s="42"/>
      <c r="GS7" s="42"/>
      <c r="GT7" s="42"/>
      <c r="GU7" s="42"/>
      <c r="GV7" s="42"/>
      <c r="GW7" s="42"/>
      <c r="GX7" s="42"/>
      <c r="GY7" s="42"/>
      <c r="GZ7" s="42"/>
      <c r="HA7" s="42"/>
      <c r="HB7" s="42"/>
      <c r="HC7" s="42"/>
      <c r="HD7" s="42"/>
      <c r="HE7" s="42"/>
      <c r="HF7" s="42"/>
      <c r="HG7" s="42"/>
      <c r="HH7" s="42"/>
      <c r="HI7" s="42"/>
      <c r="HJ7" s="42"/>
      <c r="HK7" s="42"/>
      <c r="HL7" s="42"/>
      <c r="HM7" s="42"/>
      <c r="HN7" s="42"/>
      <c r="HO7" s="42"/>
      <c r="HP7" s="42"/>
      <c r="HQ7" s="42"/>
      <c r="HR7" s="42"/>
      <c r="HS7" s="42"/>
      <c r="HT7" s="42"/>
      <c r="HU7" s="42"/>
      <c r="HV7" s="42"/>
      <c r="HW7" s="42"/>
      <c r="HX7" s="42"/>
      <c r="HY7" s="42"/>
      <c r="HZ7" s="42"/>
      <c r="IA7" s="42"/>
      <c r="IB7" s="42"/>
      <c r="IC7" s="42"/>
      <c r="ID7" s="42"/>
      <c r="IE7" s="42"/>
      <c r="IF7" s="42"/>
      <c r="IG7" s="42"/>
      <c r="IH7" s="42"/>
      <c r="II7" s="42"/>
      <c r="IJ7" s="42"/>
      <c r="IK7" s="42"/>
      <c r="IL7" s="42"/>
      <c r="IM7" s="42"/>
      <c r="IN7" s="42"/>
      <c r="IO7" s="42"/>
      <c r="IP7" s="42"/>
      <c r="IQ7" s="42"/>
      <c r="IR7" s="42"/>
      <c r="IS7" s="42"/>
      <c r="IT7" s="42"/>
      <c r="IU7" s="42"/>
      <c r="IV7" s="42"/>
      <c r="IW7" s="42"/>
    </row>
    <row r="8" customFormat="false" ht="11.25" hidden="false" customHeight="true" outlineLevel="0" collapsed="false">
      <c r="A8" s="45" t="s">
        <v>35</v>
      </c>
      <c r="B8" s="42"/>
      <c r="C8" s="46" t="n">
        <f aca="false">C17+C29</f>
        <v>20000</v>
      </c>
      <c r="D8" s="46" t="n">
        <f aca="false">D17+D29</f>
        <v>10000</v>
      </c>
      <c r="E8" s="46" t="n">
        <f aca="false">E17+E29</f>
        <v>10000</v>
      </c>
      <c r="F8" s="46" t="n">
        <f aca="false">F17+F29</f>
        <v>-5000</v>
      </c>
      <c r="G8" s="46" t="n">
        <f aca="false">G17+G29</f>
        <v>10000</v>
      </c>
      <c r="H8" s="46" t="n">
        <f aca="false">H17+H29</f>
        <v>10000</v>
      </c>
      <c r="I8" s="46" t="n">
        <f aca="false">I17+I29</f>
        <v>30000</v>
      </c>
      <c r="J8" s="46" t="n">
        <f aca="false">J17+J29</f>
        <v>30000</v>
      </c>
      <c r="K8" s="46" t="n">
        <f aca="false">K17+K29</f>
        <v>30000</v>
      </c>
      <c r="L8" s="46" t="n">
        <f aca="false">L17+L29</f>
        <v>30000</v>
      </c>
      <c r="M8" s="46" t="n">
        <f aca="false">M17+M29</f>
        <v>20000</v>
      </c>
      <c r="N8" s="46" t="n">
        <f aca="false">N17+N29</f>
        <v>20000</v>
      </c>
      <c r="O8" s="46" t="n">
        <f aca="false">O17+O29</f>
        <v>20000</v>
      </c>
      <c r="P8" s="46" t="n">
        <f aca="false">P17+P29</f>
        <v>20000</v>
      </c>
      <c r="Q8" s="46" t="n">
        <f aca="false">Q17+Q29</f>
        <v>20000</v>
      </c>
      <c r="R8" s="46" t="n">
        <f aca="false">R17+R29</f>
        <v>5000</v>
      </c>
      <c r="S8" s="46" t="n">
        <f aca="false">S17+S29</f>
        <v>5000</v>
      </c>
      <c r="T8" s="46" t="n">
        <f aca="false">T17+T29</f>
        <v>5000</v>
      </c>
      <c r="U8" s="46" t="n">
        <f aca="false">U17+U29</f>
        <v>5000</v>
      </c>
      <c r="V8" s="46" t="n">
        <f aca="false">V17+V29</f>
        <v>5000</v>
      </c>
      <c r="W8" s="46" t="n">
        <f aca="false">W17+W29</f>
        <v>5000</v>
      </c>
      <c r="X8" s="46" t="n">
        <f aca="false">X17+X29</f>
        <v>5000</v>
      </c>
      <c r="Y8" s="46" t="n">
        <f aca="false">Y17+Y29</f>
        <v>0</v>
      </c>
      <c r="Z8" s="46" t="n">
        <f aca="false">Z17+Z29</f>
        <v>0</v>
      </c>
      <c r="AA8" s="46" t="n">
        <f aca="false">AA17+AA29</f>
        <v>12945.2055</v>
      </c>
      <c r="AB8" s="42"/>
      <c r="AC8" s="42"/>
      <c r="AD8" s="42"/>
      <c r="AE8" s="42"/>
      <c r="AF8" s="42"/>
      <c r="AG8" s="42"/>
      <c r="AH8" s="42"/>
      <c r="AI8" s="42"/>
      <c r="AJ8" s="42"/>
      <c r="AK8" s="42"/>
      <c r="AL8" s="42"/>
      <c r="AM8" s="42"/>
      <c r="AN8" s="42"/>
      <c r="AO8" s="42"/>
      <c r="AP8" s="42"/>
      <c r="AQ8" s="42"/>
      <c r="AR8" s="42"/>
      <c r="AS8" s="42"/>
      <c r="AT8" s="42"/>
      <c r="AU8" s="42"/>
      <c r="AV8" s="42"/>
      <c r="AW8" s="42"/>
      <c r="AX8" s="42"/>
      <c r="AY8" s="42"/>
      <c r="AZ8" s="42"/>
      <c r="BA8" s="42"/>
      <c r="BB8" s="42"/>
      <c r="BC8" s="42"/>
      <c r="BD8" s="42"/>
      <c r="BE8" s="42"/>
      <c r="BF8" s="42"/>
      <c r="BG8" s="42"/>
      <c r="BH8" s="42"/>
      <c r="BI8" s="42"/>
      <c r="BJ8" s="42"/>
      <c r="BK8" s="42"/>
      <c r="BL8" s="42"/>
      <c r="BM8" s="42"/>
      <c r="BN8" s="42"/>
      <c r="BO8" s="42"/>
      <c r="BP8" s="42"/>
      <c r="BQ8" s="42"/>
      <c r="BR8" s="42"/>
      <c r="BS8" s="42"/>
      <c r="BT8" s="42"/>
      <c r="BU8" s="42"/>
      <c r="BV8" s="42"/>
      <c r="BW8" s="42"/>
      <c r="BX8" s="42"/>
      <c r="BY8" s="42"/>
      <c r="BZ8" s="42"/>
      <c r="CA8" s="42"/>
      <c r="CB8" s="42"/>
      <c r="CC8" s="42"/>
      <c r="CD8" s="42"/>
      <c r="CE8" s="42"/>
      <c r="CF8" s="42"/>
      <c r="CG8" s="42"/>
      <c r="CH8" s="42"/>
      <c r="CI8" s="42"/>
      <c r="CJ8" s="42"/>
      <c r="CK8" s="42"/>
      <c r="CL8" s="42"/>
      <c r="CM8" s="42"/>
      <c r="CN8" s="42"/>
      <c r="CO8" s="42"/>
      <c r="CP8" s="42"/>
      <c r="CQ8" s="42"/>
      <c r="CR8" s="42"/>
      <c r="CS8" s="42"/>
      <c r="CT8" s="42"/>
      <c r="CU8" s="42"/>
      <c r="CV8" s="42"/>
      <c r="CW8" s="42"/>
      <c r="CX8" s="42"/>
      <c r="CY8" s="42"/>
      <c r="CZ8" s="42"/>
      <c r="DA8" s="42"/>
      <c r="DB8" s="42"/>
      <c r="DC8" s="42"/>
      <c r="DD8" s="42"/>
      <c r="DE8" s="42"/>
      <c r="DF8" s="42"/>
      <c r="DG8" s="42"/>
      <c r="DH8" s="42"/>
      <c r="DI8" s="42"/>
      <c r="DJ8" s="42"/>
      <c r="DK8" s="42"/>
      <c r="DL8" s="42"/>
      <c r="DM8" s="42"/>
      <c r="DN8" s="42"/>
      <c r="DO8" s="42"/>
      <c r="DP8" s="42"/>
      <c r="DQ8" s="42"/>
      <c r="DR8" s="42"/>
      <c r="DS8" s="42"/>
      <c r="DT8" s="42"/>
      <c r="DU8" s="42"/>
      <c r="DV8" s="42"/>
      <c r="DW8" s="42"/>
      <c r="DX8" s="42"/>
      <c r="DY8" s="42"/>
      <c r="DZ8" s="42"/>
      <c r="EA8" s="42"/>
      <c r="EB8" s="42"/>
      <c r="EC8" s="42"/>
      <c r="ED8" s="42"/>
      <c r="EE8" s="42"/>
      <c r="EF8" s="42"/>
      <c r="EG8" s="42"/>
      <c r="EH8" s="42"/>
      <c r="EI8" s="42"/>
      <c r="EJ8" s="42"/>
      <c r="EK8" s="42"/>
      <c r="EL8" s="42"/>
      <c r="EM8" s="42"/>
      <c r="EN8" s="42"/>
      <c r="EO8" s="42"/>
      <c r="EP8" s="42"/>
      <c r="EQ8" s="42"/>
      <c r="ER8" s="42"/>
      <c r="ES8" s="42"/>
      <c r="ET8" s="42"/>
      <c r="EU8" s="42"/>
      <c r="EV8" s="42"/>
      <c r="EW8" s="42"/>
      <c r="EX8" s="42"/>
      <c r="EY8" s="42"/>
      <c r="EZ8" s="42"/>
      <c r="FA8" s="42"/>
      <c r="FB8" s="42"/>
      <c r="FC8" s="42"/>
      <c r="FD8" s="42"/>
      <c r="FE8" s="42"/>
      <c r="FF8" s="42"/>
      <c r="FG8" s="42"/>
      <c r="FH8" s="42"/>
      <c r="FI8" s="42"/>
      <c r="FJ8" s="42"/>
      <c r="FK8" s="42"/>
      <c r="FL8" s="42"/>
      <c r="FM8" s="42"/>
      <c r="FN8" s="42"/>
      <c r="FO8" s="42"/>
      <c r="FP8" s="42"/>
      <c r="FQ8" s="42"/>
      <c r="FR8" s="42"/>
      <c r="FS8" s="42"/>
      <c r="FT8" s="42"/>
      <c r="FU8" s="42"/>
      <c r="FV8" s="42"/>
      <c r="FW8" s="42"/>
      <c r="FX8" s="42"/>
      <c r="FY8" s="42"/>
      <c r="FZ8" s="42"/>
      <c r="GA8" s="42"/>
      <c r="GB8" s="42"/>
      <c r="GC8" s="42"/>
      <c r="GD8" s="42"/>
      <c r="GE8" s="42"/>
      <c r="GF8" s="42"/>
      <c r="GG8" s="42"/>
      <c r="GH8" s="42"/>
      <c r="GI8" s="42"/>
      <c r="GJ8" s="42"/>
      <c r="GK8" s="42"/>
      <c r="GL8" s="42"/>
      <c r="GM8" s="42"/>
      <c r="GN8" s="42"/>
      <c r="GO8" s="42"/>
      <c r="GP8" s="42"/>
      <c r="GQ8" s="42"/>
      <c r="GR8" s="42"/>
      <c r="GS8" s="42"/>
      <c r="GT8" s="42"/>
      <c r="GU8" s="42"/>
      <c r="GV8" s="42"/>
      <c r="GW8" s="42"/>
      <c r="GX8" s="42"/>
      <c r="GY8" s="42"/>
      <c r="GZ8" s="42"/>
      <c r="HA8" s="42"/>
      <c r="HB8" s="42"/>
      <c r="HC8" s="42"/>
      <c r="HD8" s="42"/>
      <c r="HE8" s="42"/>
      <c r="HF8" s="42"/>
      <c r="HG8" s="42"/>
      <c r="HH8" s="42"/>
      <c r="HI8" s="42"/>
      <c r="HJ8" s="42"/>
      <c r="HK8" s="42"/>
      <c r="HL8" s="42"/>
      <c r="HM8" s="42"/>
      <c r="HN8" s="42"/>
      <c r="HO8" s="42"/>
      <c r="HP8" s="42"/>
      <c r="HQ8" s="42"/>
      <c r="HR8" s="42"/>
      <c r="HS8" s="42"/>
      <c r="HT8" s="42"/>
      <c r="HU8" s="42"/>
      <c r="HV8" s="42"/>
      <c r="HW8" s="42"/>
      <c r="HX8" s="42"/>
      <c r="HY8" s="42"/>
      <c r="HZ8" s="42"/>
      <c r="IA8" s="42"/>
      <c r="IB8" s="42"/>
      <c r="IC8" s="42"/>
      <c r="ID8" s="42"/>
      <c r="IE8" s="42"/>
      <c r="IF8" s="42"/>
      <c r="IG8" s="42"/>
      <c r="IH8" s="42"/>
      <c r="II8" s="42"/>
      <c r="IJ8" s="42"/>
      <c r="IK8" s="42"/>
      <c r="IL8" s="42"/>
      <c r="IM8" s="42"/>
      <c r="IN8" s="42"/>
      <c r="IO8" s="42"/>
      <c r="IP8" s="42"/>
      <c r="IQ8" s="42"/>
      <c r="IR8" s="42"/>
      <c r="IS8" s="42"/>
      <c r="IT8" s="42"/>
      <c r="IU8" s="42"/>
      <c r="IV8" s="42"/>
      <c r="IW8" s="42"/>
    </row>
    <row r="9" customFormat="false" ht="11.25" hidden="false" customHeight="true" outlineLevel="0" collapsed="false">
      <c r="A9" s="45" t="s">
        <v>36</v>
      </c>
      <c r="B9" s="42"/>
      <c r="C9" s="46" t="n">
        <f aca="false">C18+C30</f>
        <v>0</v>
      </c>
      <c r="D9" s="46" t="n">
        <f aca="false">D18+D30</f>
        <v>0</v>
      </c>
      <c r="E9" s="46" t="n">
        <f aca="false">E18+E30</f>
        <v>0</v>
      </c>
      <c r="F9" s="46" t="n">
        <f aca="false">F18+F30</f>
        <v>0</v>
      </c>
      <c r="G9" s="46" t="n">
        <f aca="false">G18+G30</f>
        <v>0</v>
      </c>
      <c r="H9" s="46" t="n">
        <f aca="false">H18+H30</f>
        <v>0</v>
      </c>
      <c r="I9" s="46" t="n">
        <f aca="false">I18+I30</f>
        <v>0</v>
      </c>
      <c r="J9" s="46" t="n">
        <f aca="false">J18+J30</f>
        <v>0</v>
      </c>
      <c r="K9" s="46" t="n">
        <f aca="false">K18+K30</f>
        <v>0</v>
      </c>
      <c r="L9" s="46" t="n">
        <f aca="false">L18+L30</f>
        <v>0</v>
      </c>
      <c r="M9" s="46" t="n">
        <f aca="false">M18+M30</f>
        <v>0</v>
      </c>
      <c r="N9" s="46" t="n">
        <f aca="false">N18+N30</f>
        <v>0</v>
      </c>
      <c r="O9" s="46" t="n">
        <f aca="false">O18+O30</f>
        <v>0</v>
      </c>
      <c r="P9" s="46" t="n">
        <f aca="false">P18+P30</f>
        <v>0</v>
      </c>
      <c r="Q9" s="46" t="n">
        <f aca="false">Q18+Q30</f>
        <v>0</v>
      </c>
      <c r="R9" s="46" t="n">
        <f aca="false">R18+R30</f>
        <v>0</v>
      </c>
      <c r="S9" s="46" t="n">
        <f aca="false">S18+S30</f>
        <v>0</v>
      </c>
      <c r="T9" s="46" t="n">
        <f aca="false">T18+T30</f>
        <v>0</v>
      </c>
      <c r="U9" s="46" t="n">
        <f aca="false">U18+U30</f>
        <v>0</v>
      </c>
      <c r="V9" s="46" t="n">
        <f aca="false">V18+V30</f>
        <v>0</v>
      </c>
      <c r="W9" s="46" t="n">
        <f aca="false">W18+W30</f>
        <v>0</v>
      </c>
      <c r="X9" s="46" t="n">
        <f aca="false">X18+X30</f>
        <v>0</v>
      </c>
      <c r="Y9" s="46" t="n">
        <f aca="false">Y18+Y30</f>
        <v>0</v>
      </c>
      <c r="Z9" s="46" t="n">
        <f aca="false">Z18+Z30</f>
        <v>0</v>
      </c>
      <c r="AA9" s="46" t="n">
        <f aca="false">AA18+AA30</f>
        <v>0</v>
      </c>
      <c r="AB9" s="42"/>
      <c r="AC9" s="42"/>
      <c r="AD9" s="42"/>
      <c r="AE9" s="42"/>
      <c r="AF9" s="42"/>
      <c r="AG9" s="42"/>
      <c r="AH9" s="42"/>
      <c r="AI9" s="42"/>
      <c r="AJ9" s="42"/>
      <c r="AK9" s="42"/>
      <c r="AL9" s="42"/>
      <c r="AM9" s="42"/>
      <c r="AN9" s="42"/>
      <c r="AO9" s="42"/>
      <c r="AP9" s="42"/>
      <c r="AQ9" s="42"/>
      <c r="AR9" s="42"/>
      <c r="AS9" s="42"/>
      <c r="AT9" s="42"/>
      <c r="AU9" s="42"/>
      <c r="AV9" s="42"/>
      <c r="AW9" s="42"/>
      <c r="AX9" s="42"/>
      <c r="AY9" s="42"/>
      <c r="AZ9" s="42"/>
      <c r="BA9" s="42"/>
      <c r="BB9" s="42"/>
      <c r="BC9" s="42"/>
      <c r="BD9" s="42"/>
      <c r="BE9" s="42"/>
      <c r="BF9" s="42"/>
      <c r="BG9" s="42"/>
      <c r="BH9" s="42"/>
      <c r="BI9" s="42"/>
      <c r="BJ9" s="42"/>
      <c r="BK9" s="42"/>
      <c r="BL9" s="42"/>
      <c r="BM9" s="42"/>
      <c r="BN9" s="42"/>
      <c r="BO9" s="42"/>
      <c r="BP9" s="42"/>
      <c r="BQ9" s="42"/>
      <c r="BR9" s="42"/>
      <c r="BS9" s="42"/>
      <c r="BT9" s="42"/>
      <c r="BU9" s="42"/>
      <c r="BV9" s="42"/>
      <c r="BW9" s="42"/>
      <c r="BX9" s="42"/>
      <c r="BY9" s="42"/>
      <c r="BZ9" s="42"/>
      <c r="CA9" s="42"/>
      <c r="CB9" s="42"/>
      <c r="CC9" s="42"/>
      <c r="CD9" s="42"/>
      <c r="CE9" s="42"/>
      <c r="CF9" s="42"/>
      <c r="CG9" s="42"/>
      <c r="CH9" s="42"/>
      <c r="CI9" s="42"/>
      <c r="CJ9" s="42"/>
      <c r="CK9" s="42"/>
      <c r="CL9" s="42"/>
      <c r="CM9" s="42"/>
      <c r="CN9" s="42"/>
      <c r="CO9" s="42"/>
      <c r="CP9" s="42"/>
      <c r="CQ9" s="42"/>
      <c r="CR9" s="42"/>
      <c r="CS9" s="42"/>
      <c r="CT9" s="42"/>
      <c r="CU9" s="42"/>
      <c r="CV9" s="42"/>
      <c r="CW9" s="42"/>
      <c r="CX9" s="42"/>
      <c r="CY9" s="42"/>
      <c r="CZ9" s="42"/>
      <c r="DA9" s="42"/>
      <c r="DB9" s="42"/>
      <c r="DC9" s="42"/>
      <c r="DD9" s="42"/>
      <c r="DE9" s="42"/>
      <c r="DF9" s="42"/>
      <c r="DG9" s="42"/>
      <c r="DH9" s="42"/>
      <c r="DI9" s="42"/>
      <c r="DJ9" s="42"/>
      <c r="DK9" s="42"/>
      <c r="DL9" s="42"/>
      <c r="DM9" s="42"/>
      <c r="DN9" s="42"/>
      <c r="DO9" s="42"/>
      <c r="DP9" s="42"/>
      <c r="DQ9" s="42"/>
      <c r="DR9" s="42"/>
      <c r="DS9" s="42"/>
      <c r="DT9" s="42"/>
      <c r="DU9" s="42"/>
      <c r="DV9" s="42"/>
      <c r="DW9" s="42"/>
      <c r="DX9" s="42"/>
      <c r="DY9" s="42"/>
      <c r="DZ9" s="42"/>
      <c r="EA9" s="42"/>
      <c r="EB9" s="42"/>
      <c r="EC9" s="42"/>
      <c r="ED9" s="42"/>
      <c r="EE9" s="42"/>
      <c r="EF9" s="42"/>
      <c r="EG9" s="42"/>
      <c r="EH9" s="42"/>
      <c r="EI9" s="42"/>
      <c r="EJ9" s="42"/>
      <c r="EK9" s="42"/>
      <c r="EL9" s="42"/>
      <c r="EM9" s="42"/>
      <c r="EN9" s="42"/>
      <c r="EO9" s="42"/>
      <c r="EP9" s="42"/>
      <c r="EQ9" s="42"/>
      <c r="ER9" s="42"/>
      <c r="ES9" s="42"/>
      <c r="ET9" s="42"/>
      <c r="EU9" s="42"/>
      <c r="EV9" s="42"/>
      <c r="EW9" s="42"/>
      <c r="EX9" s="42"/>
      <c r="EY9" s="42"/>
      <c r="EZ9" s="42"/>
      <c r="FA9" s="42"/>
      <c r="FB9" s="42"/>
      <c r="FC9" s="42"/>
      <c r="FD9" s="42"/>
      <c r="FE9" s="42"/>
      <c r="FF9" s="42"/>
      <c r="FG9" s="42"/>
      <c r="FH9" s="42"/>
      <c r="FI9" s="42"/>
      <c r="FJ9" s="42"/>
      <c r="FK9" s="42"/>
      <c r="FL9" s="42"/>
      <c r="FM9" s="42"/>
      <c r="FN9" s="42"/>
      <c r="FO9" s="42"/>
      <c r="FP9" s="42"/>
      <c r="FQ9" s="42"/>
      <c r="FR9" s="42"/>
      <c r="FS9" s="42"/>
      <c r="FT9" s="42"/>
      <c r="FU9" s="42"/>
      <c r="FV9" s="42"/>
      <c r="FW9" s="42"/>
      <c r="FX9" s="42"/>
      <c r="FY9" s="42"/>
      <c r="FZ9" s="42"/>
      <c r="GA9" s="42"/>
      <c r="GB9" s="42"/>
      <c r="GC9" s="42"/>
      <c r="GD9" s="42"/>
      <c r="GE9" s="42"/>
      <c r="GF9" s="42"/>
      <c r="GG9" s="42"/>
      <c r="GH9" s="42"/>
      <c r="GI9" s="42"/>
      <c r="GJ9" s="42"/>
      <c r="GK9" s="42"/>
      <c r="GL9" s="42"/>
      <c r="GM9" s="42"/>
      <c r="GN9" s="42"/>
      <c r="GO9" s="42"/>
      <c r="GP9" s="42"/>
      <c r="GQ9" s="42"/>
      <c r="GR9" s="42"/>
      <c r="GS9" s="42"/>
      <c r="GT9" s="42"/>
      <c r="GU9" s="42"/>
      <c r="GV9" s="42"/>
      <c r="GW9" s="42"/>
      <c r="GX9" s="42"/>
      <c r="GY9" s="42"/>
      <c r="GZ9" s="42"/>
      <c r="HA9" s="42"/>
      <c r="HB9" s="42"/>
      <c r="HC9" s="42"/>
      <c r="HD9" s="42"/>
      <c r="HE9" s="42"/>
      <c r="HF9" s="42"/>
      <c r="HG9" s="42"/>
      <c r="HH9" s="42"/>
      <c r="HI9" s="42"/>
      <c r="HJ9" s="42"/>
      <c r="HK9" s="42"/>
      <c r="HL9" s="42"/>
      <c r="HM9" s="42"/>
      <c r="HN9" s="42"/>
      <c r="HO9" s="42"/>
      <c r="HP9" s="42"/>
      <c r="HQ9" s="42"/>
      <c r="HR9" s="42"/>
      <c r="HS9" s="42"/>
      <c r="HT9" s="42"/>
      <c r="HU9" s="42"/>
      <c r="HV9" s="42"/>
      <c r="HW9" s="42"/>
      <c r="HX9" s="42"/>
      <c r="HY9" s="42"/>
      <c r="HZ9" s="42"/>
      <c r="IA9" s="42"/>
      <c r="IB9" s="42"/>
      <c r="IC9" s="42"/>
      <c r="ID9" s="42"/>
      <c r="IE9" s="42"/>
      <c r="IF9" s="42"/>
      <c r="IG9" s="42"/>
      <c r="IH9" s="42"/>
      <c r="II9" s="42"/>
      <c r="IJ9" s="42"/>
      <c r="IK9" s="42"/>
      <c r="IL9" s="42"/>
      <c r="IM9" s="42"/>
      <c r="IN9" s="42"/>
      <c r="IO9" s="42"/>
      <c r="IP9" s="42"/>
      <c r="IQ9" s="42"/>
      <c r="IR9" s="42"/>
      <c r="IS9" s="42"/>
      <c r="IT9" s="42"/>
      <c r="IU9" s="42"/>
      <c r="IV9" s="42"/>
      <c r="IW9" s="42"/>
    </row>
    <row r="10" customFormat="false" ht="11.25" hidden="false" customHeight="true" outlineLevel="0" collapsed="false">
      <c r="A10" s="47" t="s">
        <v>37</v>
      </c>
      <c r="B10" s="48"/>
      <c r="C10" s="49" t="n">
        <f aca="false">SUM($C$6:$C$9)</f>
        <v>10466.7999</v>
      </c>
      <c r="D10" s="49" t="n">
        <f aca="false">SUM($D$6:$D$9)</f>
        <v>19231.1747</v>
      </c>
      <c r="E10" s="49" t="n">
        <f aca="false">SUM($E$6:$E$9)</f>
        <v>10243.8441</v>
      </c>
      <c r="F10" s="49" t="n">
        <f aca="false">SUM($F$6:$F$9)</f>
        <v>-8455.1635</v>
      </c>
      <c r="G10" s="49" t="n">
        <f aca="false">SUM($G$6:$G$9)</f>
        <v>5703.9764</v>
      </c>
      <c r="H10" s="49" t="n">
        <f aca="false">SUM($H$6:$H$9)</f>
        <v>23450.6215</v>
      </c>
      <c r="I10" s="49" t="n">
        <f aca="false">SUM($I$6:$I$9)</f>
        <v>-7137.5516</v>
      </c>
      <c r="J10" s="49" t="n">
        <f aca="false">SUM($J$6:$J$9)</f>
        <v>-27266.5839</v>
      </c>
      <c r="K10" s="49" t="n">
        <f aca="false">SUM($K$6:$K$9)</f>
        <v>-4949.4119</v>
      </c>
      <c r="L10" s="49" t="n">
        <f aca="false">SUM($L$6:$L$9)</f>
        <v>17862.4161</v>
      </c>
      <c r="M10" s="49" t="n">
        <f aca="false">SUM($M$6:$M$9)</f>
        <v>7656.4065</v>
      </c>
      <c r="N10" s="49" t="n">
        <f aca="false">SUM($N$6:$N$9)</f>
        <v>1440.243</v>
      </c>
      <c r="O10" s="49" t="n">
        <f aca="false">SUM($O$6:$O$9)</f>
        <v>-2463.0474</v>
      </c>
      <c r="P10" s="49" t="n">
        <f aca="false">SUM($P$6:$P$9)</f>
        <v>813.5183</v>
      </c>
      <c r="Q10" s="49" t="n">
        <f aca="false">SUM($Q$6:$Q$9)</f>
        <v>11536.9527</v>
      </c>
      <c r="R10" s="49" t="n">
        <f aca="false">SUM($R$6:$R$9)</f>
        <v>-2855.1635</v>
      </c>
      <c r="S10" s="49" t="n">
        <f aca="false">SUM($S$6:$S$9)</f>
        <v>12058.8473</v>
      </c>
      <c r="T10" s="49" t="n">
        <f aca="false">SUM($T$6:$T$9)</f>
        <v>2544.8698</v>
      </c>
      <c r="U10" s="49" t="n">
        <f aca="false">SUM($U$6:$U$9)</f>
        <v>-45909.0237</v>
      </c>
      <c r="V10" s="49" t="n">
        <f aca="false">SUM($V$6:$V$9)</f>
        <v>-60747.6688</v>
      </c>
      <c r="W10" s="49" t="n">
        <f aca="false">SUM($W$6:$W$9)</f>
        <v>-47821.8302</v>
      </c>
      <c r="X10" s="49" t="n">
        <f aca="false">SUM($X$6:$X$9)</f>
        <v>-17747.6688</v>
      </c>
      <c r="Y10" s="49" t="n">
        <f aca="false">SUM($Y$6:$Y$9)</f>
        <v>-34300</v>
      </c>
      <c r="Z10" s="49" t="n">
        <f aca="false">SUM($Z$6:$Z$9)</f>
        <v>-43903.2258</v>
      </c>
      <c r="AA10" s="50" t="n">
        <f aca="false">SUM(AA6:AA9)</f>
        <v>-7660.755</v>
      </c>
      <c r="AB10" s="42"/>
      <c r="AC10" s="42"/>
      <c r="AD10" s="42"/>
      <c r="AE10" s="42"/>
      <c r="AF10" s="42"/>
      <c r="AG10" s="42"/>
      <c r="AH10" s="42"/>
      <c r="AI10" s="42"/>
      <c r="AJ10" s="42"/>
      <c r="AK10" s="42"/>
      <c r="AL10" s="42"/>
      <c r="AM10" s="42"/>
      <c r="AN10" s="42"/>
      <c r="AO10" s="42"/>
      <c r="AP10" s="42"/>
      <c r="AQ10" s="42"/>
      <c r="AR10" s="42"/>
      <c r="AS10" s="42"/>
      <c r="AT10" s="42"/>
      <c r="AU10" s="42"/>
      <c r="AV10" s="42"/>
      <c r="AW10" s="42"/>
      <c r="AX10" s="42"/>
      <c r="AY10" s="42"/>
      <c r="AZ10" s="42"/>
      <c r="BA10" s="42"/>
      <c r="BB10" s="42"/>
      <c r="BC10" s="42"/>
      <c r="BD10" s="42"/>
      <c r="BE10" s="42"/>
      <c r="BF10" s="42"/>
      <c r="BG10" s="42"/>
      <c r="BH10" s="42"/>
      <c r="BI10" s="42"/>
      <c r="BJ10" s="42"/>
      <c r="BK10" s="42"/>
      <c r="BL10" s="42"/>
      <c r="BM10" s="42"/>
      <c r="BN10" s="42"/>
      <c r="BO10" s="42"/>
      <c r="BP10" s="42"/>
      <c r="BQ10" s="42"/>
      <c r="BR10" s="42"/>
      <c r="BS10" s="42"/>
      <c r="BT10" s="42"/>
      <c r="BU10" s="42"/>
      <c r="BV10" s="42"/>
      <c r="BW10" s="42"/>
      <c r="BX10" s="42"/>
      <c r="BY10" s="42"/>
      <c r="BZ10" s="42"/>
      <c r="CA10" s="42"/>
      <c r="CB10" s="42"/>
      <c r="CC10" s="42"/>
      <c r="CD10" s="42"/>
      <c r="CE10" s="42"/>
      <c r="CF10" s="42"/>
      <c r="CG10" s="42"/>
      <c r="CH10" s="42"/>
      <c r="CI10" s="42"/>
      <c r="CJ10" s="42"/>
      <c r="CK10" s="42"/>
      <c r="CL10" s="42"/>
      <c r="CM10" s="42"/>
      <c r="CN10" s="42"/>
      <c r="CO10" s="42"/>
      <c r="CP10" s="42"/>
      <c r="CQ10" s="42"/>
      <c r="CR10" s="42"/>
      <c r="CS10" s="42"/>
      <c r="CT10" s="42"/>
      <c r="CU10" s="42"/>
      <c r="CV10" s="42"/>
      <c r="CW10" s="42"/>
      <c r="CX10" s="42"/>
      <c r="CY10" s="42"/>
      <c r="CZ10" s="42"/>
      <c r="DA10" s="42"/>
      <c r="DB10" s="42"/>
      <c r="DC10" s="42"/>
      <c r="DD10" s="42"/>
      <c r="DE10" s="42"/>
      <c r="DF10" s="42"/>
      <c r="DG10" s="42"/>
      <c r="DH10" s="42"/>
      <c r="DI10" s="42"/>
      <c r="DJ10" s="42"/>
      <c r="DK10" s="42"/>
      <c r="DL10" s="42"/>
      <c r="DM10" s="42"/>
      <c r="DN10" s="42"/>
      <c r="DO10" s="42"/>
      <c r="DP10" s="42"/>
      <c r="DQ10" s="42"/>
      <c r="DR10" s="42"/>
      <c r="DS10" s="42"/>
      <c r="DT10" s="42"/>
      <c r="DU10" s="42"/>
      <c r="DV10" s="42"/>
      <c r="DW10" s="42"/>
      <c r="DX10" s="42"/>
      <c r="DY10" s="42"/>
      <c r="DZ10" s="42"/>
      <c r="EA10" s="42"/>
      <c r="EB10" s="42"/>
      <c r="EC10" s="42"/>
      <c r="ED10" s="42"/>
      <c r="EE10" s="42"/>
      <c r="EF10" s="42"/>
      <c r="EG10" s="42"/>
      <c r="EH10" s="42"/>
      <c r="EI10" s="42"/>
      <c r="EJ10" s="42"/>
      <c r="EK10" s="42"/>
      <c r="EL10" s="42"/>
      <c r="EM10" s="42"/>
      <c r="EN10" s="42"/>
      <c r="EO10" s="42"/>
      <c r="EP10" s="42"/>
      <c r="EQ10" s="42"/>
      <c r="ER10" s="42"/>
      <c r="ES10" s="42"/>
      <c r="ET10" s="42"/>
      <c r="EU10" s="42"/>
      <c r="EV10" s="42"/>
      <c r="EW10" s="42"/>
      <c r="EX10" s="42"/>
      <c r="EY10" s="42"/>
      <c r="EZ10" s="42"/>
      <c r="FA10" s="42"/>
      <c r="FB10" s="42"/>
      <c r="FC10" s="42"/>
      <c r="FD10" s="42"/>
      <c r="FE10" s="42"/>
      <c r="FF10" s="42"/>
      <c r="FG10" s="42"/>
      <c r="FH10" s="42"/>
      <c r="FI10" s="42"/>
      <c r="FJ10" s="42"/>
      <c r="FK10" s="42"/>
      <c r="FL10" s="42"/>
      <c r="FM10" s="42"/>
      <c r="FN10" s="42"/>
      <c r="FO10" s="42"/>
      <c r="FP10" s="42"/>
      <c r="FQ10" s="42"/>
      <c r="FR10" s="42"/>
      <c r="FS10" s="42"/>
      <c r="FT10" s="42"/>
      <c r="FU10" s="42"/>
      <c r="FV10" s="42"/>
      <c r="FW10" s="42"/>
      <c r="FX10" s="42"/>
      <c r="FY10" s="42"/>
      <c r="FZ10" s="42"/>
      <c r="GA10" s="42"/>
      <c r="GB10" s="42"/>
      <c r="GC10" s="42"/>
      <c r="GD10" s="42"/>
      <c r="GE10" s="42"/>
      <c r="GF10" s="42"/>
      <c r="GG10" s="42"/>
      <c r="GH10" s="42"/>
      <c r="GI10" s="42"/>
      <c r="GJ10" s="42"/>
      <c r="GK10" s="42"/>
      <c r="GL10" s="42"/>
      <c r="GM10" s="42"/>
      <c r="GN10" s="42"/>
      <c r="GO10" s="42"/>
      <c r="GP10" s="42"/>
      <c r="GQ10" s="42"/>
      <c r="GR10" s="42"/>
      <c r="GS10" s="42"/>
      <c r="GT10" s="42"/>
      <c r="GU10" s="42"/>
      <c r="GV10" s="42"/>
      <c r="GW10" s="42"/>
      <c r="GX10" s="42"/>
      <c r="GY10" s="42"/>
      <c r="GZ10" s="42"/>
      <c r="HA10" s="42"/>
      <c r="HB10" s="42"/>
      <c r="HC10" s="42"/>
      <c r="HD10" s="42"/>
      <c r="HE10" s="42"/>
      <c r="HF10" s="42"/>
      <c r="HG10" s="42"/>
      <c r="HH10" s="42"/>
      <c r="HI10" s="42"/>
      <c r="HJ10" s="42"/>
      <c r="HK10" s="42"/>
      <c r="HL10" s="42"/>
      <c r="HM10" s="42"/>
      <c r="HN10" s="42"/>
      <c r="HO10" s="42"/>
      <c r="HP10" s="42"/>
      <c r="HQ10" s="42"/>
      <c r="HR10" s="42"/>
      <c r="HS10" s="42"/>
      <c r="HT10" s="42"/>
      <c r="HU10" s="42"/>
      <c r="HV10" s="42"/>
      <c r="HW10" s="42"/>
      <c r="HX10" s="42"/>
      <c r="HY10" s="42"/>
      <c r="HZ10" s="42"/>
      <c r="IA10" s="42"/>
      <c r="IB10" s="42"/>
      <c r="IC10" s="42"/>
      <c r="ID10" s="42"/>
      <c r="IE10" s="42"/>
      <c r="IF10" s="42"/>
      <c r="IG10" s="42"/>
      <c r="IH10" s="42"/>
      <c r="II10" s="42"/>
      <c r="IJ10" s="42"/>
      <c r="IK10" s="42"/>
      <c r="IL10" s="42"/>
      <c r="IM10" s="42"/>
      <c r="IN10" s="42"/>
      <c r="IO10" s="42"/>
      <c r="IP10" s="42"/>
      <c r="IQ10" s="42"/>
      <c r="IR10" s="42"/>
      <c r="IS10" s="42"/>
      <c r="IT10" s="42"/>
      <c r="IU10" s="42"/>
      <c r="IV10" s="42"/>
      <c r="IW10" s="42"/>
    </row>
    <row r="11" customFormat="false" ht="13.5" hidden="true" customHeight="true" outlineLevel="0" collapsed="false">
      <c r="A11" s="42"/>
      <c r="B11" s="42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42"/>
      <c r="AB11" s="42"/>
      <c r="AC11" s="42"/>
      <c r="AD11" s="42"/>
      <c r="AE11" s="42"/>
      <c r="AF11" s="42"/>
      <c r="AG11" s="42"/>
      <c r="AH11" s="42"/>
      <c r="AI11" s="42"/>
      <c r="AJ11" s="42"/>
      <c r="AK11" s="42"/>
      <c r="AL11" s="42"/>
      <c r="AM11" s="42"/>
      <c r="AN11" s="42"/>
      <c r="AO11" s="42"/>
      <c r="AP11" s="42"/>
      <c r="AQ11" s="42"/>
      <c r="AR11" s="42"/>
      <c r="AS11" s="42"/>
      <c r="AT11" s="42"/>
      <c r="AU11" s="42"/>
      <c r="AV11" s="42"/>
      <c r="AW11" s="42"/>
      <c r="AX11" s="42"/>
      <c r="AY11" s="42"/>
      <c r="AZ11" s="42"/>
      <c r="BA11" s="42"/>
      <c r="BB11" s="42"/>
      <c r="BC11" s="42"/>
      <c r="BD11" s="42"/>
      <c r="BE11" s="42"/>
      <c r="BF11" s="42"/>
      <c r="BG11" s="42"/>
      <c r="BH11" s="42"/>
      <c r="BI11" s="42"/>
      <c r="BJ11" s="42"/>
      <c r="BK11" s="42"/>
      <c r="BL11" s="42"/>
      <c r="BM11" s="42"/>
      <c r="BN11" s="42"/>
      <c r="BO11" s="42"/>
      <c r="BP11" s="42"/>
      <c r="BQ11" s="42"/>
      <c r="BR11" s="42"/>
      <c r="BS11" s="42"/>
      <c r="BT11" s="42"/>
      <c r="BU11" s="42"/>
      <c r="BV11" s="42"/>
      <c r="BW11" s="42"/>
      <c r="BX11" s="42"/>
      <c r="BY11" s="42"/>
      <c r="BZ11" s="42"/>
      <c r="CA11" s="42"/>
      <c r="CB11" s="42"/>
      <c r="CC11" s="42"/>
      <c r="CD11" s="42"/>
      <c r="CE11" s="42"/>
      <c r="CF11" s="42"/>
      <c r="CG11" s="42"/>
      <c r="CH11" s="42"/>
      <c r="CI11" s="42"/>
      <c r="CJ11" s="42"/>
      <c r="CK11" s="42"/>
      <c r="CL11" s="42"/>
      <c r="CM11" s="42"/>
      <c r="CN11" s="42"/>
      <c r="CO11" s="42"/>
      <c r="CP11" s="42"/>
      <c r="CQ11" s="42"/>
      <c r="CR11" s="42"/>
      <c r="CS11" s="42"/>
      <c r="CT11" s="42"/>
      <c r="CU11" s="42"/>
      <c r="CV11" s="42"/>
      <c r="CW11" s="42"/>
      <c r="CX11" s="42"/>
      <c r="CY11" s="42"/>
      <c r="CZ11" s="42"/>
      <c r="DA11" s="42"/>
      <c r="DB11" s="42"/>
      <c r="DC11" s="42"/>
      <c r="DD11" s="42"/>
      <c r="DE11" s="42"/>
      <c r="DF11" s="42"/>
      <c r="DG11" s="42"/>
      <c r="DH11" s="42"/>
      <c r="DI11" s="42"/>
      <c r="DJ11" s="42"/>
      <c r="DK11" s="42"/>
      <c r="DL11" s="42"/>
      <c r="DM11" s="42"/>
      <c r="DN11" s="42"/>
      <c r="DO11" s="42"/>
      <c r="DP11" s="42"/>
      <c r="DQ11" s="42"/>
      <c r="DR11" s="42"/>
      <c r="DS11" s="42"/>
      <c r="DT11" s="42"/>
      <c r="DU11" s="42"/>
      <c r="DV11" s="42"/>
      <c r="DW11" s="42"/>
      <c r="DX11" s="42"/>
      <c r="DY11" s="42"/>
      <c r="DZ11" s="42"/>
      <c r="EA11" s="42"/>
      <c r="EB11" s="42"/>
      <c r="EC11" s="42"/>
      <c r="ED11" s="42"/>
      <c r="EE11" s="42"/>
      <c r="EF11" s="42"/>
      <c r="EG11" s="42"/>
      <c r="EH11" s="42"/>
      <c r="EI11" s="42"/>
      <c r="EJ11" s="42"/>
      <c r="EK11" s="42"/>
      <c r="EL11" s="42"/>
      <c r="EM11" s="42"/>
      <c r="EN11" s="42"/>
      <c r="EO11" s="42"/>
      <c r="EP11" s="42"/>
      <c r="EQ11" s="42"/>
      <c r="ER11" s="42"/>
      <c r="ES11" s="42"/>
      <c r="ET11" s="42"/>
      <c r="EU11" s="42"/>
      <c r="EV11" s="42"/>
      <c r="EW11" s="42"/>
      <c r="EX11" s="42"/>
      <c r="EY11" s="42"/>
      <c r="EZ11" s="42"/>
      <c r="FA11" s="42"/>
      <c r="FB11" s="42"/>
      <c r="FC11" s="42"/>
      <c r="FD11" s="42"/>
      <c r="FE11" s="42"/>
      <c r="FF11" s="42"/>
      <c r="FG11" s="42"/>
      <c r="FH11" s="42"/>
      <c r="FI11" s="42"/>
      <c r="FJ11" s="42"/>
      <c r="FK11" s="42"/>
      <c r="FL11" s="42"/>
      <c r="FM11" s="42"/>
      <c r="FN11" s="42"/>
      <c r="FO11" s="42"/>
      <c r="FP11" s="42"/>
      <c r="FQ11" s="42"/>
      <c r="FR11" s="42"/>
      <c r="FS11" s="42"/>
      <c r="FT11" s="42"/>
      <c r="FU11" s="42"/>
      <c r="FV11" s="42"/>
      <c r="FW11" s="42"/>
      <c r="FX11" s="42"/>
      <c r="FY11" s="42"/>
      <c r="FZ11" s="42"/>
      <c r="GA11" s="42"/>
      <c r="GB11" s="42"/>
      <c r="GC11" s="42"/>
      <c r="GD11" s="42"/>
      <c r="GE11" s="42"/>
      <c r="GF11" s="42"/>
      <c r="GG11" s="42"/>
      <c r="GH11" s="42"/>
      <c r="GI11" s="42"/>
      <c r="GJ11" s="42"/>
      <c r="GK11" s="42"/>
      <c r="GL11" s="42"/>
      <c r="GM11" s="42"/>
      <c r="GN11" s="42"/>
      <c r="GO11" s="42"/>
      <c r="GP11" s="42"/>
      <c r="GQ11" s="42"/>
      <c r="GR11" s="42"/>
      <c r="GS11" s="42"/>
      <c r="GT11" s="42"/>
      <c r="GU11" s="42"/>
      <c r="GV11" s="42"/>
      <c r="GW11" s="42"/>
      <c r="GX11" s="42"/>
      <c r="GY11" s="42"/>
      <c r="GZ11" s="42"/>
      <c r="HA11" s="42"/>
      <c r="HB11" s="42"/>
      <c r="HC11" s="42"/>
      <c r="HD11" s="42"/>
      <c r="HE11" s="42"/>
      <c r="HF11" s="42"/>
      <c r="HG11" s="42"/>
      <c r="HH11" s="42"/>
      <c r="HI11" s="42"/>
      <c r="HJ11" s="42"/>
      <c r="HK11" s="42"/>
      <c r="HL11" s="42"/>
      <c r="HM11" s="42"/>
      <c r="HN11" s="42"/>
      <c r="HO11" s="42"/>
      <c r="HP11" s="42"/>
      <c r="HQ11" s="42"/>
      <c r="HR11" s="42"/>
      <c r="HS11" s="42"/>
      <c r="HT11" s="42"/>
      <c r="HU11" s="42"/>
      <c r="HV11" s="42"/>
      <c r="HW11" s="42"/>
      <c r="HX11" s="42"/>
      <c r="HY11" s="42"/>
      <c r="HZ11" s="42"/>
      <c r="IA11" s="42"/>
      <c r="IB11" s="42"/>
      <c r="IC11" s="42"/>
      <c r="ID11" s="42"/>
      <c r="IE11" s="42"/>
      <c r="IF11" s="42"/>
      <c r="IG11" s="42"/>
      <c r="IH11" s="42"/>
      <c r="II11" s="42"/>
      <c r="IJ11" s="42"/>
      <c r="IK11" s="42"/>
      <c r="IL11" s="42"/>
      <c r="IM11" s="42"/>
      <c r="IN11" s="42"/>
      <c r="IO11" s="42"/>
      <c r="IP11" s="42"/>
      <c r="IQ11" s="42"/>
      <c r="IR11" s="42"/>
      <c r="IS11" s="42"/>
      <c r="IT11" s="42"/>
      <c r="IU11" s="42"/>
      <c r="IV11" s="42"/>
      <c r="IW11" s="42"/>
    </row>
    <row r="12" customFormat="false" ht="13.5" hidden="false" customHeight="true" outlineLevel="0" collapsed="false">
      <c r="A12" s="42"/>
      <c r="B12" s="42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51"/>
      <c r="Z12" s="51"/>
      <c r="AA12" s="42"/>
      <c r="AB12" s="42"/>
      <c r="AC12" s="42"/>
      <c r="AD12" s="42"/>
      <c r="AE12" s="42"/>
      <c r="AF12" s="42"/>
      <c r="AG12" s="42"/>
      <c r="AH12" s="42"/>
      <c r="AI12" s="42"/>
      <c r="AJ12" s="42"/>
      <c r="AK12" s="42"/>
      <c r="AL12" s="42"/>
      <c r="AM12" s="42"/>
      <c r="AN12" s="42"/>
      <c r="AO12" s="42"/>
      <c r="AP12" s="42"/>
      <c r="AQ12" s="42"/>
      <c r="AR12" s="42"/>
      <c r="AS12" s="42"/>
      <c r="AT12" s="42"/>
      <c r="AU12" s="42"/>
      <c r="AV12" s="42"/>
      <c r="AW12" s="42"/>
      <c r="AX12" s="42"/>
      <c r="AY12" s="42"/>
      <c r="AZ12" s="42"/>
      <c r="BA12" s="42"/>
      <c r="BB12" s="42"/>
      <c r="BC12" s="42"/>
      <c r="BD12" s="42"/>
      <c r="BE12" s="42"/>
      <c r="BF12" s="42"/>
      <c r="BG12" s="42"/>
      <c r="BH12" s="42"/>
      <c r="BI12" s="42"/>
      <c r="BJ12" s="42"/>
      <c r="BK12" s="42"/>
      <c r="BL12" s="42"/>
      <c r="BM12" s="42"/>
      <c r="BN12" s="42"/>
      <c r="BO12" s="42"/>
      <c r="BP12" s="42"/>
      <c r="BQ12" s="42"/>
      <c r="BR12" s="42"/>
      <c r="BS12" s="42"/>
      <c r="BT12" s="42"/>
      <c r="BU12" s="42"/>
      <c r="BV12" s="42"/>
      <c r="BW12" s="42"/>
      <c r="BX12" s="42"/>
      <c r="BY12" s="42"/>
      <c r="BZ12" s="42"/>
      <c r="CA12" s="42"/>
      <c r="CB12" s="42"/>
      <c r="CC12" s="42"/>
      <c r="CD12" s="42"/>
      <c r="CE12" s="42"/>
      <c r="CF12" s="42"/>
      <c r="CG12" s="42"/>
      <c r="CH12" s="42"/>
      <c r="CI12" s="42"/>
      <c r="CJ12" s="42"/>
      <c r="CK12" s="42"/>
      <c r="CL12" s="42"/>
      <c r="CM12" s="42"/>
      <c r="CN12" s="42"/>
      <c r="CO12" s="42"/>
      <c r="CP12" s="42"/>
      <c r="CQ12" s="42"/>
      <c r="CR12" s="42"/>
      <c r="CS12" s="42"/>
      <c r="CT12" s="42"/>
      <c r="CU12" s="42"/>
      <c r="CV12" s="42"/>
      <c r="CW12" s="42"/>
      <c r="CX12" s="42"/>
      <c r="CY12" s="42"/>
      <c r="CZ12" s="42"/>
      <c r="DA12" s="42"/>
      <c r="DB12" s="42"/>
      <c r="DC12" s="42"/>
      <c r="DD12" s="42"/>
      <c r="DE12" s="42"/>
      <c r="DF12" s="42"/>
      <c r="DG12" s="42"/>
      <c r="DH12" s="42"/>
      <c r="DI12" s="42"/>
      <c r="DJ12" s="42"/>
      <c r="DK12" s="42"/>
      <c r="DL12" s="42"/>
      <c r="DM12" s="42"/>
      <c r="DN12" s="42"/>
      <c r="DO12" s="42"/>
      <c r="DP12" s="42"/>
      <c r="DQ12" s="42"/>
      <c r="DR12" s="42"/>
      <c r="DS12" s="42"/>
      <c r="DT12" s="42"/>
      <c r="DU12" s="42"/>
      <c r="DV12" s="42"/>
      <c r="DW12" s="42"/>
      <c r="DX12" s="42"/>
      <c r="DY12" s="42"/>
      <c r="DZ12" s="42"/>
      <c r="EA12" s="42"/>
      <c r="EB12" s="42"/>
      <c r="EC12" s="42"/>
      <c r="ED12" s="42"/>
      <c r="EE12" s="42"/>
      <c r="EF12" s="42"/>
      <c r="EG12" s="42"/>
      <c r="EH12" s="42"/>
      <c r="EI12" s="42"/>
      <c r="EJ12" s="42"/>
      <c r="EK12" s="42"/>
      <c r="EL12" s="42"/>
      <c r="EM12" s="42"/>
      <c r="EN12" s="42"/>
      <c r="EO12" s="42"/>
      <c r="EP12" s="42"/>
      <c r="EQ12" s="42"/>
      <c r="ER12" s="42"/>
      <c r="ES12" s="42"/>
      <c r="ET12" s="42"/>
      <c r="EU12" s="42"/>
      <c r="EV12" s="42"/>
      <c r="EW12" s="42"/>
      <c r="EX12" s="42"/>
      <c r="EY12" s="42"/>
      <c r="EZ12" s="42"/>
      <c r="FA12" s="42"/>
      <c r="FB12" s="42"/>
      <c r="FC12" s="42"/>
      <c r="FD12" s="42"/>
      <c r="FE12" s="42"/>
      <c r="FF12" s="42"/>
      <c r="FG12" s="42"/>
      <c r="FH12" s="42"/>
      <c r="FI12" s="42"/>
      <c r="FJ12" s="42"/>
      <c r="FK12" s="42"/>
      <c r="FL12" s="42"/>
      <c r="FM12" s="42"/>
      <c r="FN12" s="42"/>
      <c r="FO12" s="42"/>
      <c r="FP12" s="42"/>
      <c r="FQ12" s="42"/>
      <c r="FR12" s="42"/>
      <c r="FS12" s="42"/>
      <c r="FT12" s="42"/>
      <c r="FU12" s="42"/>
      <c r="FV12" s="42"/>
      <c r="FW12" s="42"/>
      <c r="FX12" s="42"/>
      <c r="FY12" s="42"/>
      <c r="FZ12" s="42"/>
      <c r="GA12" s="42"/>
      <c r="GB12" s="42"/>
      <c r="GC12" s="42"/>
      <c r="GD12" s="42"/>
      <c r="GE12" s="42"/>
      <c r="GF12" s="42"/>
      <c r="GG12" s="42"/>
      <c r="GH12" s="42"/>
      <c r="GI12" s="42"/>
      <c r="GJ12" s="42"/>
      <c r="GK12" s="42"/>
      <c r="GL12" s="42"/>
      <c r="GM12" s="42"/>
      <c r="GN12" s="42"/>
      <c r="GO12" s="42"/>
      <c r="GP12" s="42"/>
      <c r="GQ12" s="42"/>
      <c r="GR12" s="42"/>
      <c r="GS12" s="42"/>
      <c r="GT12" s="42"/>
      <c r="GU12" s="42"/>
      <c r="GV12" s="42"/>
      <c r="GW12" s="42"/>
      <c r="GX12" s="42"/>
      <c r="GY12" s="42"/>
      <c r="GZ12" s="42"/>
      <c r="HA12" s="42"/>
      <c r="HB12" s="42"/>
      <c r="HC12" s="42"/>
      <c r="HD12" s="42"/>
      <c r="HE12" s="42"/>
      <c r="HF12" s="42"/>
      <c r="HG12" s="42"/>
      <c r="HH12" s="42"/>
      <c r="HI12" s="42"/>
      <c r="HJ12" s="42"/>
      <c r="HK12" s="42"/>
      <c r="HL12" s="42"/>
      <c r="HM12" s="42"/>
      <c r="HN12" s="42"/>
      <c r="HO12" s="42"/>
      <c r="HP12" s="42"/>
      <c r="HQ12" s="42"/>
      <c r="HR12" s="42"/>
      <c r="HS12" s="42"/>
      <c r="HT12" s="42"/>
      <c r="HU12" s="42"/>
      <c r="HV12" s="42"/>
      <c r="HW12" s="42"/>
      <c r="HX12" s="42"/>
      <c r="HY12" s="42"/>
      <c r="HZ12" s="42"/>
      <c r="IA12" s="42"/>
      <c r="IB12" s="42"/>
      <c r="IC12" s="42"/>
      <c r="ID12" s="42"/>
      <c r="IE12" s="42"/>
      <c r="IF12" s="42"/>
      <c r="IG12" s="42"/>
      <c r="IH12" s="42"/>
      <c r="II12" s="42"/>
      <c r="IJ12" s="42"/>
      <c r="IK12" s="42"/>
      <c r="IL12" s="42"/>
      <c r="IM12" s="42"/>
      <c r="IN12" s="42"/>
      <c r="IO12" s="42"/>
      <c r="IP12" s="42"/>
      <c r="IQ12" s="42"/>
      <c r="IR12" s="42"/>
      <c r="IS12" s="42"/>
      <c r="IT12" s="42"/>
      <c r="IU12" s="42"/>
      <c r="IV12" s="42"/>
      <c r="IW12" s="42"/>
    </row>
    <row r="13" customFormat="false" ht="13.5" hidden="false" customHeight="true" outlineLevel="0" collapsed="false">
      <c r="A13" s="42"/>
      <c r="B13" s="42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42"/>
      <c r="AL13" s="42"/>
      <c r="AM13" s="42"/>
      <c r="AN13" s="42"/>
      <c r="AO13" s="42"/>
      <c r="AP13" s="42"/>
      <c r="AQ13" s="42"/>
      <c r="AR13" s="42"/>
      <c r="AS13" s="42"/>
      <c r="AT13" s="42"/>
      <c r="AU13" s="42"/>
      <c r="AV13" s="42"/>
      <c r="AW13" s="42"/>
      <c r="AX13" s="42"/>
      <c r="AY13" s="42"/>
      <c r="AZ13" s="42"/>
      <c r="BA13" s="42"/>
      <c r="BB13" s="42"/>
      <c r="BC13" s="42"/>
      <c r="BD13" s="42"/>
      <c r="BE13" s="42"/>
      <c r="BF13" s="42"/>
      <c r="BG13" s="42"/>
      <c r="BH13" s="42"/>
      <c r="BI13" s="42"/>
      <c r="BJ13" s="42"/>
      <c r="BK13" s="42"/>
      <c r="BL13" s="42"/>
      <c r="BM13" s="42"/>
      <c r="BN13" s="42"/>
      <c r="BO13" s="42"/>
      <c r="BP13" s="42"/>
      <c r="BQ13" s="42"/>
      <c r="BR13" s="42"/>
      <c r="BS13" s="42"/>
      <c r="BT13" s="42"/>
      <c r="BU13" s="42"/>
      <c r="BV13" s="42"/>
      <c r="BW13" s="42"/>
      <c r="BX13" s="42"/>
      <c r="BY13" s="42"/>
      <c r="BZ13" s="42"/>
      <c r="CA13" s="42"/>
      <c r="CB13" s="42"/>
      <c r="CC13" s="42"/>
      <c r="CD13" s="42"/>
      <c r="CE13" s="42"/>
      <c r="CF13" s="42"/>
      <c r="CG13" s="42"/>
      <c r="CH13" s="42"/>
      <c r="CI13" s="42"/>
      <c r="CJ13" s="42"/>
      <c r="CK13" s="42"/>
      <c r="CL13" s="42"/>
      <c r="CM13" s="42"/>
      <c r="CN13" s="42"/>
      <c r="CO13" s="42"/>
      <c r="CP13" s="42"/>
      <c r="CQ13" s="42"/>
      <c r="CR13" s="42"/>
      <c r="CS13" s="42"/>
      <c r="CT13" s="42"/>
      <c r="CU13" s="42"/>
      <c r="CV13" s="42"/>
      <c r="CW13" s="42"/>
      <c r="CX13" s="42"/>
      <c r="CY13" s="42"/>
      <c r="CZ13" s="42"/>
      <c r="DA13" s="42"/>
      <c r="DB13" s="42"/>
      <c r="DC13" s="42"/>
      <c r="DD13" s="42"/>
      <c r="DE13" s="42"/>
      <c r="DF13" s="42"/>
      <c r="DG13" s="42"/>
      <c r="DH13" s="42"/>
      <c r="DI13" s="42"/>
      <c r="DJ13" s="42"/>
      <c r="DK13" s="42"/>
      <c r="DL13" s="42"/>
      <c r="DM13" s="42"/>
      <c r="DN13" s="42"/>
      <c r="DO13" s="42"/>
      <c r="DP13" s="42"/>
      <c r="DQ13" s="42"/>
      <c r="DR13" s="42"/>
      <c r="DS13" s="42"/>
      <c r="DT13" s="42"/>
      <c r="DU13" s="42"/>
      <c r="DV13" s="42"/>
      <c r="DW13" s="42"/>
      <c r="DX13" s="42"/>
      <c r="DY13" s="42"/>
      <c r="DZ13" s="42"/>
      <c r="EA13" s="42"/>
      <c r="EB13" s="42"/>
      <c r="EC13" s="42"/>
      <c r="ED13" s="42"/>
      <c r="EE13" s="42"/>
      <c r="EF13" s="42"/>
      <c r="EG13" s="42"/>
      <c r="EH13" s="42"/>
      <c r="EI13" s="42"/>
      <c r="EJ13" s="42"/>
      <c r="EK13" s="42"/>
      <c r="EL13" s="42"/>
      <c r="EM13" s="42"/>
      <c r="EN13" s="42"/>
      <c r="EO13" s="42"/>
      <c r="EP13" s="42"/>
      <c r="EQ13" s="42"/>
      <c r="ER13" s="42"/>
      <c r="ES13" s="42"/>
      <c r="ET13" s="42"/>
      <c r="EU13" s="42"/>
      <c r="EV13" s="42"/>
      <c r="EW13" s="42"/>
      <c r="EX13" s="42"/>
      <c r="EY13" s="42"/>
      <c r="EZ13" s="42"/>
      <c r="FA13" s="42"/>
      <c r="FB13" s="42"/>
      <c r="FC13" s="42"/>
      <c r="FD13" s="42"/>
      <c r="FE13" s="42"/>
      <c r="FF13" s="42"/>
      <c r="FG13" s="42"/>
      <c r="FH13" s="42"/>
      <c r="FI13" s="42"/>
      <c r="FJ13" s="42"/>
      <c r="FK13" s="42"/>
      <c r="FL13" s="42"/>
      <c r="FM13" s="42"/>
      <c r="FN13" s="42"/>
      <c r="FO13" s="42"/>
      <c r="FP13" s="42"/>
      <c r="FQ13" s="42"/>
      <c r="FR13" s="42"/>
      <c r="FS13" s="42"/>
      <c r="FT13" s="42"/>
      <c r="FU13" s="42"/>
      <c r="FV13" s="42"/>
      <c r="FW13" s="42"/>
      <c r="FX13" s="42"/>
      <c r="FY13" s="42"/>
      <c r="FZ13" s="42"/>
      <c r="GA13" s="42"/>
      <c r="GB13" s="42"/>
      <c r="GC13" s="42"/>
      <c r="GD13" s="42"/>
      <c r="GE13" s="42"/>
      <c r="GF13" s="42"/>
      <c r="GG13" s="42"/>
      <c r="GH13" s="42"/>
      <c r="GI13" s="42"/>
      <c r="GJ13" s="42"/>
      <c r="GK13" s="42"/>
      <c r="GL13" s="42"/>
      <c r="GM13" s="42"/>
      <c r="GN13" s="42"/>
      <c r="GO13" s="42"/>
      <c r="GP13" s="42"/>
      <c r="GQ13" s="42"/>
      <c r="GR13" s="42"/>
      <c r="GS13" s="42"/>
      <c r="GT13" s="42"/>
      <c r="GU13" s="42"/>
      <c r="GV13" s="42"/>
      <c r="GW13" s="42"/>
      <c r="GX13" s="42"/>
      <c r="GY13" s="42"/>
      <c r="GZ13" s="42"/>
      <c r="HA13" s="42"/>
      <c r="HB13" s="42"/>
      <c r="HC13" s="42"/>
      <c r="HD13" s="42"/>
      <c r="HE13" s="42"/>
      <c r="HF13" s="42"/>
      <c r="HG13" s="42"/>
      <c r="HH13" s="42"/>
      <c r="HI13" s="42"/>
      <c r="HJ13" s="42"/>
      <c r="HK13" s="42"/>
      <c r="HL13" s="42"/>
      <c r="HM13" s="42"/>
      <c r="HN13" s="42"/>
      <c r="HO13" s="42"/>
      <c r="HP13" s="42"/>
      <c r="HQ13" s="42"/>
      <c r="HR13" s="42"/>
      <c r="HS13" s="42"/>
      <c r="HT13" s="42"/>
      <c r="HU13" s="42"/>
      <c r="HV13" s="42"/>
      <c r="HW13" s="42"/>
      <c r="HX13" s="42"/>
      <c r="HY13" s="42"/>
      <c r="HZ13" s="42"/>
      <c r="IA13" s="42"/>
      <c r="IB13" s="42"/>
      <c r="IC13" s="42"/>
      <c r="ID13" s="42"/>
      <c r="IE13" s="42"/>
      <c r="IF13" s="42"/>
      <c r="IG13" s="42"/>
      <c r="IH13" s="42"/>
      <c r="II13" s="42"/>
      <c r="IJ13" s="42"/>
      <c r="IK13" s="42"/>
      <c r="IL13" s="42"/>
      <c r="IM13" s="42"/>
      <c r="IN13" s="42"/>
      <c r="IO13" s="42"/>
      <c r="IP13" s="42"/>
      <c r="IQ13" s="42"/>
      <c r="IR13" s="42"/>
      <c r="IS13" s="42"/>
      <c r="IT13" s="42"/>
      <c r="IU13" s="42"/>
      <c r="IV13" s="42"/>
      <c r="IW13" s="42"/>
    </row>
    <row r="14" customFormat="false" ht="12" hidden="false" customHeight="true" outlineLevel="0" collapsed="false">
      <c r="A14" s="43" t="s">
        <v>38</v>
      </c>
      <c r="B14" s="42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42"/>
      <c r="AB14" s="42"/>
      <c r="AC14" s="42"/>
      <c r="AD14" s="42"/>
      <c r="AE14" s="42"/>
      <c r="AF14" s="42"/>
      <c r="AG14" s="42"/>
      <c r="AH14" s="42"/>
      <c r="AI14" s="42"/>
      <c r="AJ14" s="42"/>
      <c r="AK14" s="42"/>
      <c r="AL14" s="42"/>
      <c r="AM14" s="42"/>
      <c r="AN14" s="42"/>
      <c r="AO14" s="42"/>
      <c r="AP14" s="42"/>
      <c r="AQ14" s="42"/>
      <c r="AR14" s="42"/>
      <c r="AS14" s="42"/>
      <c r="AT14" s="42"/>
      <c r="AU14" s="42"/>
      <c r="AV14" s="42"/>
      <c r="AW14" s="42"/>
      <c r="AX14" s="42"/>
      <c r="AY14" s="42"/>
      <c r="AZ14" s="42"/>
      <c r="BA14" s="42"/>
      <c r="BB14" s="42"/>
      <c r="BC14" s="42"/>
      <c r="BD14" s="42"/>
      <c r="BE14" s="42"/>
      <c r="BF14" s="42"/>
      <c r="BG14" s="42"/>
      <c r="BH14" s="42"/>
      <c r="BI14" s="42"/>
      <c r="BJ14" s="42"/>
      <c r="BK14" s="42"/>
      <c r="BL14" s="42"/>
      <c r="BM14" s="42"/>
      <c r="BN14" s="42"/>
      <c r="BO14" s="42"/>
      <c r="BP14" s="42"/>
      <c r="BQ14" s="42"/>
      <c r="BR14" s="42"/>
      <c r="BS14" s="42"/>
      <c r="BT14" s="42"/>
      <c r="BU14" s="42"/>
      <c r="BV14" s="42"/>
      <c r="BW14" s="42"/>
      <c r="BX14" s="42"/>
      <c r="BY14" s="42"/>
      <c r="BZ14" s="42"/>
      <c r="CA14" s="42"/>
      <c r="CB14" s="42"/>
      <c r="CC14" s="42"/>
      <c r="CD14" s="42"/>
      <c r="CE14" s="42"/>
      <c r="CF14" s="42"/>
      <c r="CG14" s="42"/>
      <c r="CH14" s="42"/>
      <c r="CI14" s="42"/>
      <c r="CJ14" s="42"/>
      <c r="CK14" s="42"/>
      <c r="CL14" s="42"/>
      <c r="CM14" s="42"/>
      <c r="CN14" s="42"/>
      <c r="CO14" s="42"/>
      <c r="CP14" s="42"/>
      <c r="CQ14" s="42"/>
      <c r="CR14" s="42"/>
      <c r="CS14" s="42"/>
      <c r="CT14" s="42"/>
      <c r="CU14" s="42"/>
      <c r="CV14" s="42"/>
      <c r="CW14" s="42"/>
      <c r="CX14" s="42"/>
      <c r="CY14" s="42"/>
      <c r="CZ14" s="42"/>
      <c r="DA14" s="42"/>
      <c r="DB14" s="42"/>
      <c r="DC14" s="42"/>
      <c r="DD14" s="42"/>
      <c r="DE14" s="42"/>
      <c r="DF14" s="42"/>
      <c r="DG14" s="42"/>
      <c r="DH14" s="42"/>
      <c r="DI14" s="42"/>
      <c r="DJ14" s="42"/>
      <c r="DK14" s="42"/>
      <c r="DL14" s="42"/>
      <c r="DM14" s="42"/>
      <c r="DN14" s="42"/>
      <c r="DO14" s="42"/>
      <c r="DP14" s="42"/>
      <c r="DQ14" s="42"/>
      <c r="DR14" s="42"/>
      <c r="DS14" s="42"/>
      <c r="DT14" s="42"/>
      <c r="DU14" s="42"/>
      <c r="DV14" s="42"/>
      <c r="DW14" s="42"/>
      <c r="DX14" s="42"/>
      <c r="DY14" s="42"/>
      <c r="DZ14" s="42"/>
      <c r="EA14" s="42"/>
      <c r="EB14" s="42"/>
      <c r="EC14" s="42"/>
      <c r="ED14" s="42"/>
      <c r="EE14" s="42"/>
      <c r="EF14" s="42"/>
      <c r="EG14" s="42"/>
      <c r="EH14" s="42"/>
      <c r="EI14" s="42"/>
      <c r="EJ14" s="42"/>
      <c r="EK14" s="42"/>
      <c r="EL14" s="42"/>
      <c r="EM14" s="42"/>
      <c r="EN14" s="42"/>
      <c r="EO14" s="42"/>
      <c r="EP14" s="42"/>
      <c r="EQ14" s="42"/>
      <c r="ER14" s="42"/>
      <c r="ES14" s="42"/>
      <c r="ET14" s="42"/>
      <c r="EU14" s="42"/>
      <c r="EV14" s="42"/>
      <c r="EW14" s="42"/>
      <c r="EX14" s="42"/>
      <c r="EY14" s="42"/>
      <c r="EZ14" s="42"/>
      <c r="FA14" s="42"/>
      <c r="FB14" s="42"/>
      <c r="FC14" s="42"/>
      <c r="FD14" s="42"/>
      <c r="FE14" s="42"/>
      <c r="FF14" s="42"/>
      <c r="FG14" s="42"/>
      <c r="FH14" s="42"/>
      <c r="FI14" s="42"/>
      <c r="FJ14" s="42"/>
      <c r="FK14" s="42"/>
      <c r="FL14" s="42"/>
      <c r="FM14" s="42"/>
      <c r="FN14" s="42"/>
      <c r="FO14" s="42"/>
      <c r="FP14" s="42"/>
      <c r="FQ14" s="42"/>
      <c r="FR14" s="42"/>
      <c r="FS14" s="42"/>
      <c r="FT14" s="42"/>
      <c r="FU14" s="42"/>
      <c r="FV14" s="42"/>
      <c r="FW14" s="42"/>
      <c r="FX14" s="42"/>
      <c r="FY14" s="42"/>
      <c r="FZ14" s="42"/>
      <c r="GA14" s="42"/>
      <c r="GB14" s="42"/>
      <c r="GC14" s="42"/>
      <c r="GD14" s="42"/>
      <c r="GE14" s="42"/>
      <c r="GF14" s="42"/>
      <c r="GG14" s="42"/>
      <c r="GH14" s="42"/>
      <c r="GI14" s="42"/>
      <c r="GJ14" s="42"/>
      <c r="GK14" s="42"/>
      <c r="GL14" s="42"/>
      <c r="GM14" s="42"/>
      <c r="GN14" s="42"/>
      <c r="GO14" s="42"/>
      <c r="GP14" s="42"/>
      <c r="GQ14" s="42"/>
      <c r="GR14" s="42"/>
      <c r="GS14" s="42"/>
      <c r="GT14" s="42"/>
      <c r="GU14" s="42"/>
      <c r="GV14" s="42"/>
      <c r="GW14" s="42"/>
      <c r="GX14" s="42"/>
      <c r="GY14" s="42"/>
      <c r="GZ14" s="42"/>
      <c r="HA14" s="42"/>
      <c r="HB14" s="42"/>
      <c r="HC14" s="42"/>
      <c r="HD14" s="42"/>
      <c r="HE14" s="42"/>
      <c r="HF14" s="42"/>
      <c r="HG14" s="42"/>
      <c r="HH14" s="42"/>
      <c r="HI14" s="42"/>
      <c r="HJ14" s="42"/>
      <c r="HK14" s="42"/>
      <c r="HL14" s="42"/>
      <c r="HM14" s="42"/>
      <c r="HN14" s="42"/>
      <c r="HO14" s="42"/>
      <c r="HP14" s="42"/>
      <c r="HQ14" s="42"/>
      <c r="HR14" s="42"/>
      <c r="HS14" s="42"/>
      <c r="HT14" s="42"/>
      <c r="HU14" s="42"/>
      <c r="HV14" s="42"/>
      <c r="HW14" s="42"/>
      <c r="HX14" s="42"/>
      <c r="HY14" s="42"/>
      <c r="HZ14" s="42"/>
      <c r="IA14" s="42"/>
      <c r="IB14" s="42"/>
      <c r="IC14" s="42"/>
      <c r="ID14" s="42"/>
      <c r="IE14" s="42"/>
      <c r="IF14" s="42"/>
      <c r="IG14" s="42"/>
      <c r="IH14" s="42"/>
      <c r="II14" s="42"/>
      <c r="IJ14" s="42"/>
      <c r="IK14" s="42"/>
      <c r="IL14" s="42"/>
      <c r="IM14" s="42"/>
      <c r="IN14" s="42"/>
      <c r="IO14" s="42"/>
      <c r="IP14" s="42"/>
      <c r="IQ14" s="42"/>
      <c r="IR14" s="42"/>
      <c r="IS14" s="42"/>
      <c r="IT14" s="42"/>
      <c r="IU14" s="42"/>
      <c r="IV14" s="42"/>
      <c r="IW14" s="42"/>
    </row>
    <row r="15" customFormat="false" ht="11.25" hidden="false" customHeight="true" outlineLevel="0" collapsed="false">
      <c r="A15" s="45" t="s">
        <v>33</v>
      </c>
      <c r="B15" s="42"/>
      <c r="C15" s="46" t="n">
        <f aca="false">'Dth Fixed INPUT PG'!C15</f>
        <v>-1565.4904</v>
      </c>
      <c r="D15" s="46" t="n">
        <f aca="false">'Dth Fixed INPUT PG'!D15</f>
        <v>3266.889</v>
      </c>
      <c r="E15" s="46" t="n">
        <f aca="false">'Dth Fixed INPUT PG'!E15</f>
        <v>15695.457</v>
      </c>
      <c r="F15" s="46" t="n">
        <f aca="false">'Dth Fixed INPUT PG'!F15</f>
        <v>1911.5032</v>
      </c>
      <c r="G15" s="46" t="n">
        <f aca="false">'Dth Fixed INPUT PG'!G15</f>
        <v>3026.557</v>
      </c>
      <c r="H15" s="46" t="n">
        <f aca="false">'Dth Fixed INPUT PG'!H15</f>
        <v>6817.2548</v>
      </c>
      <c r="I15" s="46" t="n">
        <f aca="false">'Dth Fixed INPUT PG'!I15</f>
        <v>-11685.9387</v>
      </c>
      <c r="J15" s="46" t="n">
        <f aca="false">'Dth Fixed INPUT PG'!J15</f>
        <v>-16847.2291</v>
      </c>
      <c r="K15" s="46" t="n">
        <f aca="false">'Dth Fixed INPUT PG'!K15</f>
        <v>-11882.7452</v>
      </c>
      <c r="L15" s="46" t="n">
        <f aca="false">'Dth Fixed INPUT PG'!L15</f>
        <v>-6040.8097</v>
      </c>
      <c r="M15" s="46" t="n">
        <f aca="false">'Dth Fixed INPUT PG'!M15</f>
        <v>23.0398</v>
      </c>
      <c r="N15" s="46" t="n">
        <f aca="false">'Dth Fixed INPUT PG'!N15</f>
        <v>-2140.4344</v>
      </c>
      <c r="O15" s="46" t="n">
        <f aca="false">'Dth Fixed INPUT PG'!O15</f>
        <v>-2979.1764</v>
      </c>
      <c r="P15" s="46" t="n">
        <f aca="false">'Dth Fixed INPUT PG'!P15</f>
        <v>527.7683</v>
      </c>
      <c r="Q15" s="46" t="n">
        <f aca="false">'Dth Fixed INPUT PG'!Q15</f>
        <v>3827.3075</v>
      </c>
      <c r="R15" s="46" t="n">
        <f aca="false">'Dth Fixed INPUT PG'!R15</f>
        <v>-888.4968</v>
      </c>
      <c r="S15" s="46" t="n">
        <f aca="false">'Dth Fixed INPUT PG'!S15</f>
        <v>8800.7505</v>
      </c>
      <c r="T15" s="46" t="n">
        <f aca="false">'Dth Fixed INPUT PG'!T15</f>
        <v>2011.5365</v>
      </c>
      <c r="U15" s="46" t="n">
        <f aca="false">'Dth Fixed INPUT PG'!U15</f>
        <v>-13199.314</v>
      </c>
      <c r="V15" s="46" t="n">
        <f aca="false">'Dth Fixed INPUT PG'!V15</f>
        <v>-17941.2172</v>
      </c>
      <c r="W15" s="46" t="n">
        <f aca="false">'Dth Fixed INPUT PG'!W15</f>
        <v>-15455.1635</v>
      </c>
      <c r="X15" s="46" t="n">
        <f aca="false">'Dth Fixed INPUT PG'!X15</f>
        <v>-5683.1527</v>
      </c>
      <c r="Y15" s="46" t="n">
        <f aca="false">'Dth Fixed INPUT PG'!Y15</f>
        <v>-16633.3333</v>
      </c>
      <c r="Z15" s="46" t="n">
        <f aca="false">'Dth Fixed INPUT PG'!Z15</f>
        <v>-19935.4839</v>
      </c>
      <c r="AA15" s="46" t="n">
        <f aca="false">'Dth Fixed INPUT PG'!AA15</f>
        <v>-4086.7879</v>
      </c>
      <c r="AB15" s="42"/>
      <c r="AC15" s="42"/>
      <c r="AD15" s="42"/>
      <c r="AE15" s="42"/>
      <c r="AF15" s="42"/>
      <c r="AG15" s="42"/>
      <c r="AH15" s="42"/>
      <c r="AI15" s="42"/>
      <c r="AJ15" s="42"/>
      <c r="AK15" s="42"/>
      <c r="AL15" s="42"/>
      <c r="AM15" s="42"/>
      <c r="AN15" s="42"/>
      <c r="AO15" s="42"/>
      <c r="AP15" s="42"/>
      <c r="AQ15" s="42"/>
      <c r="AR15" s="42"/>
      <c r="AS15" s="42"/>
      <c r="AT15" s="42"/>
      <c r="AU15" s="42"/>
      <c r="AV15" s="42"/>
      <c r="AW15" s="42"/>
      <c r="AX15" s="42"/>
      <c r="AY15" s="42"/>
      <c r="AZ15" s="42"/>
      <c r="BA15" s="42"/>
      <c r="BB15" s="42"/>
      <c r="BC15" s="42"/>
      <c r="BD15" s="42"/>
      <c r="BE15" s="42"/>
      <c r="BF15" s="42"/>
      <c r="BG15" s="42"/>
      <c r="BH15" s="42"/>
      <c r="BI15" s="42"/>
      <c r="BJ15" s="42"/>
      <c r="BK15" s="42"/>
      <c r="BL15" s="42"/>
      <c r="BM15" s="42"/>
      <c r="BN15" s="42"/>
      <c r="BO15" s="42"/>
      <c r="BP15" s="42"/>
      <c r="BQ15" s="42"/>
      <c r="BR15" s="42"/>
      <c r="BS15" s="42"/>
      <c r="BT15" s="42"/>
      <c r="BU15" s="42"/>
      <c r="BV15" s="42"/>
      <c r="BW15" s="42"/>
      <c r="BX15" s="42"/>
      <c r="BY15" s="42"/>
      <c r="BZ15" s="42"/>
      <c r="CA15" s="42"/>
      <c r="CB15" s="42"/>
      <c r="CC15" s="42"/>
      <c r="CD15" s="42"/>
      <c r="CE15" s="42"/>
      <c r="CF15" s="42"/>
      <c r="CG15" s="42"/>
      <c r="CH15" s="42"/>
      <c r="CI15" s="42"/>
      <c r="CJ15" s="42"/>
      <c r="CK15" s="42"/>
      <c r="CL15" s="42"/>
      <c r="CM15" s="42"/>
      <c r="CN15" s="42"/>
      <c r="CO15" s="42"/>
      <c r="CP15" s="42"/>
      <c r="CQ15" s="42"/>
      <c r="CR15" s="42"/>
      <c r="CS15" s="42"/>
      <c r="CT15" s="42"/>
      <c r="CU15" s="42"/>
      <c r="CV15" s="42"/>
      <c r="CW15" s="42"/>
      <c r="CX15" s="42"/>
      <c r="CY15" s="42"/>
      <c r="CZ15" s="42"/>
      <c r="DA15" s="42"/>
      <c r="DB15" s="42"/>
      <c r="DC15" s="42"/>
      <c r="DD15" s="42"/>
      <c r="DE15" s="42"/>
      <c r="DF15" s="42"/>
      <c r="DG15" s="42"/>
      <c r="DH15" s="42"/>
      <c r="DI15" s="42"/>
      <c r="DJ15" s="42"/>
      <c r="DK15" s="42"/>
      <c r="DL15" s="42"/>
      <c r="DM15" s="42"/>
      <c r="DN15" s="42"/>
      <c r="DO15" s="42"/>
      <c r="DP15" s="42"/>
      <c r="DQ15" s="42"/>
      <c r="DR15" s="42"/>
      <c r="DS15" s="42"/>
      <c r="DT15" s="42"/>
      <c r="DU15" s="42"/>
      <c r="DV15" s="42"/>
      <c r="DW15" s="42"/>
      <c r="DX15" s="42"/>
      <c r="DY15" s="42"/>
      <c r="DZ15" s="42"/>
      <c r="EA15" s="42"/>
      <c r="EB15" s="42"/>
      <c r="EC15" s="42"/>
      <c r="ED15" s="42"/>
      <c r="EE15" s="42"/>
      <c r="EF15" s="42"/>
      <c r="EG15" s="42"/>
      <c r="EH15" s="42"/>
      <c r="EI15" s="42"/>
      <c r="EJ15" s="42"/>
      <c r="EK15" s="42"/>
      <c r="EL15" s="42"/>
      <c r="EM15" s="42"/>
      <c r="EN15" s="42"/>
      <c r="EO15" s="42"/>
      <c r="EP15" s="42"/>
      <c r="EQ15" s="42"/>
      <c r="ER15" s="42"/>
      <c r="ES15" s="42"/>
      <c r="ET15" s="42"/>
      <c r="EU15" s="42"/>
      <c r="EV15" s="42"/>
      <c r="EW15" s="42"/>
      <c r="EX15" s="42"/>
      <c r="EY15" s="42"/>
      <c r="EZ15" s="42"/>
      <c r="FA15" s="42"/>
      <c r="FB15" s="42"/>
      <c r="FC15" s="42"/>
      <c r="FD15" s="42"/>
      <c r="FE15" s="42"/>
      <c r="FF15" s="42"/>
      <c r="FG15" s="42"/>
      <c r="FH15" s="42"/>
      <c r="FI15" s="42"/>
      <c r="FJ15" s="42"/>
      <c r="FK15" s="42"/>
      <c r="FL15" s="42"/>
      <c r="FM15" s="42"/>
      <c r="FN15" s="42"/>
      <c r="FO15" s="42"/>
      <c r="FP15" s="42"/>
      <c r="FQ15" s="42"/>
      <c r="FR15" s="42"/>
      <c r="FS15" s="42"/>
      <c r="FT15" s="42"/>
      <c r="FU15" s="42"/>
      <c r="FV15" s="42"/>
      <c r="FW15" s="42"/>
      <c r="FX15" s="42"/>
      <c r="FY15" s="42"/>
      <c r="FZ15" s="42"/>
      <c r="GA15" s="42"/>
      <c r="GB15" s="42"/>
      <c r="GC15" s="42"/>
      <c r="GD15" s="42"/>
      <c r="GE15" s="42"/>
      <c r="GF15" s="42"/>
      <c r="GG15" s="42"/>
      <c r="GH15" s="42"/>
      <c r="GI15" s="42"/>
      <c r="GJ15" s="42"/>
      <c r="GK15" s="42"/>
      <c r="GL15" s="42"/>
      <c r="GM15" s="42"/>
      <c r="GN15" s="42"/>
      <c r="GO15" s="42"/>
      <c r="GP15" s="42"/>
      <c r="GQ15" s="42"/>
      <c r="GR15" s="42"/>
      <c r="GS15" s="42"/>
      <c r="GT15" s="42"/>
      <c r="GU15" s="42"/>
      <c r="GV15" s="42"/>
      <c r="GW15" s="42"/>
      <c r="GX15" s="42"/>
      <c r="GY15" s="42"/>
      <c r="GZ15" s="42"/>
      <c r="HA15" s="42"/>
      <c r="HB15" s="42"/>
      <c r="HC15" s="42"/>
      <c r="HD15" s="42"/>
      <c r="HE15" s="42"/>
      <c r="HF15" s="42"/>
      <c r="HG15" s="42"/>
      <c r="HH15" s="42"/>
      <c r="HI15" s="42"/>
      <c r="HJ15" s="42"/>
      <c r="HK15" s="42"/>
      <c r="HL15" s="42"/>
      <c r="HM15" s="42"/>
      <c r="HN15" s="42"/>
      <c r="HO15" s="42"/>
      <c r="HP15" s="42"/>
      <c r="HQ15" s="42"/>
      <c r="HR15" s="42"/>
      <c r="HS15" s="42"/>
      <c r="HT15" s="42"/>
      <c r="HU15" s="42"/>
      <c r="HV15" s="42"/>
      <c r="HW15" s="42"/>
      <c r="HX15" s="42"/>
      <c r="HY15" s="42"/>
      <c r="HZ15" s="42"/>
      <c r="IA15" s="42"/>
      <c r="IB15" s="42"/>
      <c r="IC15" s="42"/>
      <c r="ID15" s="42"/>
      <c r="IE15" s="42"/>
      <c r="IF15" s="42"/>
      <c r="IG15" s="42"/>
      <c r="IH15" s="42"/>
      <c r="II15" s="42"/>
      <c r="IJ15" s="42"/>
      <c r="IK15" s="42"/>
      <c r="IL15" s="42"/>
      <c r="IM15" s="42"/>
      <c r="IN15" s="42"/>
      <c r="IO15" s="42"/>
      <c r="IP15" s="42"/>
      <c r="IQ15" s="42"/>
      <c r="IR15" s="42"/>
      <c r="IS15" s="42"/>
      <c r="IT15" s="42"/>
      <c r="IU15" s="42"/>
      <c r="IV15" s="42"/>
      <c r="IW15" s="42"/>
    </row>
    <row r="16" customFormat="false" ht="11.25" hidden="false" customHeight="true" outlineLevel="0" collapsed="false">
      <c r="A16" s="45" t="s">
        <v>34</v>
      </c>
      <c r="B16" s="42"/>
      <c r="C16" s="46" t="n">
        <f aca="false">'Dth Fixed INPUT PG'!C16</f>
        <v>-7967.7097</v>
      </c>
      <c r="D16" s="46" t="n">
        <f aca="false">'Dth Fixed INPUT PG'!D16</f>
        <v>5964.2857</v>
      </c>
      <c r="E16" s="46" t="n">
        <f aca="false">'Dth Fixed INPUT PG'!E16</f>
        <v>-15451.6129</v>
      </c>
      <c r="F16" s="46" t="n">
        <f aca="false">'Dth Fixed INPUT PG'!F16</f>
        <v>-5366.6667</v>
      </c>
      <c r="G16" s="46" t="n">
        <f aca="false">'Dth Fixed INPUT PG'!G16</f>
        <v>-7322.5806</v>
      </c>
      <c r="H16" s="46" t="n">
        <f aca="false">'Dth Fixed INPUT PG'!H16</f>
        <v>6633.3667</v>
      </c>
      <c r="I16" s="46" t="n">
        <f aca="false">'Dth Fixed INPUT PG'!I16</f>
        <v>-25451.6129</v>
      </c>
      <c r="J16" s="46" t="n">
        <f aca="false">'Dth Fixed INPUT PG'!J16</f>
        <v>-40419.3548</v>
      </c>
      <c r="K16" s="46" t="n">
        <f aca="false">'Dth Fixed INPUT PG'!K16</f>
        <v>-23066.6667</v>
      </c>
      <c r="L16" s="46" t="n">
        <f aca="false">'Dth Fixed INPUT PG'!L16</f>
        <v>-6096.7742</v>
      </c>
      <c r="M16" s="46" t="n">
        <f aca="false">'Dth Fixed INPUT PG'!M16</f>
        <v>-12366.6333</v>
      </c>
      <c r="N16" s="46" t="n">
        <f aca="false">'Dth Fixed INPUT PG'!N16</f>
        <v>-16419.3226</v>
      </c>
      <c r="O16" s="46" t="n">
        <f aca="false">'Dth Fixed INPUT PG'!O16</f>
        <v>-19483.871</v>
      </c>
      <c r="P16" s="46" t="n">
        <f aca="false">'Dth Fixed INPUT PG'!P16</f>
        <v>-19714.25</v>
      </c>
      <c r="Q16" s="46" t="n">
        <f aca="false">'Dth Fixed INPUT PG'!Q16</f>
        <v>-12290.3548</v>
      </c>
      <c r="R16" s="46" t="n">
        <f aca="false">'Dth Fixed INPUT PG'!R16</f>
        <v>-6966.6667</v>
      </c>
      <c r="S16" s="46" t="n">
        <f aca="false">'Dth Fixed INPUT PG'!S16</f>
        <v>-1741.9032</v>
      </c>
      <c r="T16" s="46" t="n">
        <f aca="false">'Dth Fixed INPUT PG'!T16</f>
        <v>-4466.6667</v>
      </c>
      <c r="U16" s="46" t="n">
        <f aca="false">'Dth Fixed INPUT PG'!U16</f>
        <v>-37709.7097</v>
      </c>
      <c r="V16" s="46" t="n">
        <f aca="false">'Dth Fixed INPUT PG'!V16</f>
        <v>-47806.4516</v>
      </c>
      <c r="W16" s="46" t="n">
        <f aca="false">'Dth Fixed INPUT PG'!W16</f>
        <v>-37366.6667</v>
      </c>
      <c r="X16" s="46" t="n">
        <f aca="false">'Dth Fixed INPUT PG'!X16</f>
        <v>-17064.5161</v>
      </c>
      <c r="Y16" s="46" t="n">
        <f aca="false">'Dth Fixed INPUT PG'!Y16</f>
        <v>-17666.6667</v>
      </c>
      <c r="Z16" s="46" t="n">
        <f aca="false">'Dth Fixed INPUT PG'!Z16</f>
        <v>-23967.7419</v>
      </c>
      <c r="AA16" s="46" t="n">
        <f aca="false">'Dth Fixed INPUT PG'!AA16</f>
        <v>-16519.1726</v>
      </c>
      <c r="AB16" s="42"/>
      <c r="AC16" s="42"/>
      <c r="AD16" s="42"/>
      <c r="AE16" s="42"/>
      <c r="AF16" s="42"/>
      <c r="AG16" s="42"/>
      <c r="AH16" s="42"/>
      <c r="AI16" s="42"/>
      <c r="AJ16" s="42"/>
      <c r="AK16" s="42"/>
      <c r="AL16" s="42"/>
      <c r="AM16" s="42"/>
      <c r="AN16" s="42"/>
      <c r="AO16" s="42"/>
      <c r="AP16" s="42"/>
      <c r="AQ16" s="42"/>
      <c r="AR16" s="42"/>
      <c r="AS16" s="42"/>
      <c r="AT16" s="42"/>
      <c r="AU16" s="42"/>
      <c r="AV16" s="42"/>
      <c r="AW16" s="42"/>
      <c r="AX16" s="42"/>
      <c r="AY16" s="42"/>
      <c r="AZ16" s="42"/>
      <c r="BA16" s="42"/>
      <c r="BB16" s="42"/>
      <c r="BC16" s="42"/>
      <c r="BD16" s="42"/>
      <c r="BE16" s="42"/>
      <c r="BF16" s="42"/>
      <c r="BG16" s="42"/>
      <c r="BH16" s="42"/>
      <c r="BI16" s="42"/>
      <c r="BJ16" s="42"/>
      <c r="BK16" s="42"/>
      <c r="BL16" s="42"/>
      <c r="BM16" s="42"/>
      <c r="BN16" s="42"/>
      <c r="BO16" s="42"/>
      <c r="BP16" s="42"/>
      <c r="BQ16" s="42"/>
      <c r="BR16" s="42"/>
      <c r="BS16" s="42"/>
      <c r="BT16" s="42"/>
      <c r="BU16" s="42"/>
      <c r="BV16" s="42"/>
      <c r="BW16" s="42"/>
      <c r="BX16" s="42"/>
      <c r="BY16" s="42"/>
      <c r="BZ16" s="42"/>
      <c r="CA16" s="42"/>
      <c r="CB16" s="42"/>
      <c r="CC16" s="42"/>
      <c r="CD16" s="42"/>
      <c r="CE16" s="42"/>
      <c r="CF16" s="42"/>
      <c r="CG16" s="42"/>
      <c r="CH16" s="42"/>
      <c r="CI16" s="42"/>
      <c r="CJ16" s="42"/>
      <c r="CK16" s="42"/>
      <c r="CL16" s="42"/>
      <c r="CM16" s="42"/>
      <c r="CN16" s="42"/>
      <c r="CO16" s="42"/>
      <c r="CP16" s="42"/>
      <c r="CQ16" s="42"/>
      <c r="CR16" s="42"/>
      <c r="CS16" s="42"/>
      <c r="CT16" s="42"/>
      <c r="CU16" s="42"/>
      <c r="CV16" s="42"/>
      <c r="CW16" s="42"/>
      <c r="CX16" s="42"/>
      <c r="CY16" s="42"/>
      <c r="CZ16" s="42"/>
      <c r="DA16" s="42"/>
      <c r="DB16" s="42"/>
      <c r="DC16" s="42"/>
      <c r="DD16" s="42"/>
      <c r="DE16" s="42"/>
      <c r="DF16" s="42"/>
      <c r="DG16" s="42"/>
      <c r="DH16" s="42"/>
      <c r="DI16" s="42"/>
      <c r="DJ16" s="42"/>
      <c r="DK16" s="42"/>
      <c r="DL16" s="42"/>
      <c r="DM16" s="42"/>
      <c r="DN16" s="42"/>
      <c r="DO16" s="42"/>
      <c r="DP16" s="42"/>
      <c r="DQ16" s="42"/>
      <c r="DR16" s="42"/>
      <c r="DS16" s="42"/>
      <c r="DT16" s="42"/>
      <c r="DU16" s="42"/>
      <c r="DV16" s="42"/>
      <c r="DW16" s="42"/>
      <c r="DX16" s="42"/>
      <c r="DY16" s="42"/>
      <c r="DZ16" s="42"/>
      <c r="EA16" s="42"/>
      <c r="EB16" s="42"/>
      <c r="EC16" s="42"/>
      <c r="ED16" s="42"/>
      <c r="EE16" s="42"/>
      <c r="EF16" s="42"/>
      <c r="EG16" s="42"/>
      <c r="EH16" s="42"/>
      <c r="EI16" s="42"/>
      <c r="EJ16" s="42"/>
      <c r="EK16" s="42"/>
      <c r="EL16" s="42"/>
      <c r="EM16" s="42"/>
      <c r="EN16" s="42"/>
      <c r="EO16" s="42"/>
      <c r="EP16" s="42"/>
      <c r="EQ16" s="42"/>
      <c r="ER16" s="42"/>
      <c r="ES16" s="42"/>
      <c r="ET16" s="42"/>
      <c r="EU16" s="42"/>
      <c r="EV16" s="42"/>
      <c r="EW16" s="42"/>
      <c r="EX16" s="42"/>
      <c r="EY16" s="42"/>
      <c r="EZ16" s="42"/>
      <c r="FA16" s="42"/>
      <c r="FB16" s="42"/>
      <c r="FC16" s="42"/>
      <c r="FD16" s="42"/>
      <c r="FE16" s="42"/>
      <c r="FF16" s="42"/>
      <c r="FG16" s="42"/>
      <c r="FH16" s="42"/>
      <c r="FI16" s="42"/>
      <c r="FJ16" s="42"/>
      <c r="FK16" s="42"/>
      <c r="FL16" s="42"/>
      <c r="FM16" s="42"/>
      <c r="FN16" s="42"/>
      <c r="FO16" s="42"/>
      <c r="FP16" s="42"/>
      <c r="FQ16" s="42"/>
      <c r="FR16" s="42"/>
      <c r="FS16" s="42"/>
      <c r="FT16" s="42"/>
      <c r="FU16" s="42"/>
      <c r="FV16" s="42"/>
      <c r="FW16" s="42"/>
      <c r="FX16" s="42"/>
      <c r="FY16" s="42"/>
      <c r="FZ16" s="42"/>
      <c r="GA16" s="42"/>
      <c r="GB16" s="42"/>
      <c r="GC16" s="42"/>
      <c r="GD16" s="42"/>
      <c r="GE16" s="42"/>
      <c r="GF16" s="42"/>
      <c r="GG16" s="42"/>
      <c r="GH16" s="42"/>
      <c r="GI16" s="42"/>
      <c r="GJ16" s="42"/>
      <c r="GK16" s="42"/>
      <c r="GL16" s="42"/>
      <c r="GM16" s="42"/>
      <c r="GN16" s="42"/>
      <c r="GO16" s="42"/>
      <c r="GP16" s="42"/>
      <c r="GQ16" s="42"/>
      <c r="GR16" s="42"/>
      <c r="GS16" s="42"/>
      <c r="GT16" s="42"/>
      <c r="GU16" s="42"/>
      <c r="GV16" s="42"/>
      <c r="GW16" s="42"/>
      <c r="GX16" s="42"/>
      <c r="GY16" s="42"/>
      <c r="GZ16" s="42"/>
      <c r="HA16" s="42"/>
      <c r="HB16" s="42"/>
      <c r="HC16" s="42"/>
      <c r="HD16" s="42"/>
      <c r="HE16" s="42"/>
      <c r="HF16" s="42"/>
      <c r="HG16" s="42"/>
      <c r="HH16" s="42"/>
      <c r="HI16" s="42"/>
      <c r="HJ16" s="42"/>
      <c r="HK16" s="42"/>
      <c r="HL16" s="42"/>
      <c r="HM16" s="42"/>
      <c r="HN16" s="42"/>
      <c r="HO16" s="42"/>
      <c r="HP16" s="42"/>
      <c r="HQ16" s="42"/>
      <c r="HR16" s="42"/>
      <c r="HS16" s="42"/>
      <c r="HT16" s="42"/>
      <c r="HU16" s="42"/>
      <c r="HV16" s="42"/>
      <c r="HW16" s="42"/>
      <c r="HX16" s="42"/>
      <c r="HY16" s="42"/>
      <c r="HZ16" s="42"/>
      <c r="IA16" s="42"/>
      <c r="IB16" s="42"/>
      <c r="IC16" s="42"/>
      <c r="ID16" s="42"/>
      <c r="IE16" s="42"/>
      <c r="IF16" s="42"/>
      <c r="IG16" s="42"/>
      <c r="IH16" s="42"/>
      <c r="II16" s="42"/>
      <c r="IJ16" s="42"/>
      <c r="IK16" s="42"/>
      <c r="IL16" s="42"/>
      <c r="IM16" s="42"/>
      <c r="IN16" s="42"/>
      <c r="IO16" s="42"/>
      <c r="IP16" s="42"/>
      <c r="IQ16" s="42"/>
      <c r="IR16" s="42"/>
      <c r="IS16" s="42"/>
      <c r="IT16" s="42"/>
      <c r="IU16" s="42"/>
      <c r="IV16" s="42"/>
      <c r="IW16" s="42"/>
    </row>
    <row r="17" customFormat="false" ht="11.25" hidden="false" customHeight="true" outlineLevel="0" collapsed="false">
      <c r="A17" s="45" t="s">
        <v>35</v>
      </c>
      <c r="B17" s="42"/>
      <c r="C17" s="46" t="n">
        <f aca="false">'Dth Fixed INPUT PG'!C17</f>
        <v>20000</v>
      </c>
      <c r="D17" s="46" t="n">
        <f aca="false">'Dth Fixed INPUT PG'!D17</f>
        <v>10000</v>
      </c>
      <c r="E17" s="46" t="n">
        <f aca="false">'Dth Fixed INPUT PG'!E17</f>
        <v>10000</v>
      </c>
      <c r="F17" s="46" t="n">
        <f aca="false">'Dth Fixed INPUT PG'!F17</f>
        <v>-5000</v>
      </c>
      <c r="G17" s="46" t="n">
        <f aca="false">'Dth Fixed INPUT PG'!G17</f>
        <v>10000</v>
      </c>
      <c r="H17" s="46" t="n">
        <f aca="false">'Dth Fixed INPUT PG'!H17</f>
        <v>10000</v>
      </c>
      <c r="I17" s="46" t="n">
        <f aca="false">'Dth Fixed INPUT PG'!I17</f>
        <v>30000</v>
      </c>
      <c r="J17" s="46" t="n">
        <f aca="false">'Dth Fixed INPUT PG'!J17</f>
        <v>30000</v>
      </c>
      <c r="K17" s="46" t="n">
        <f aca="false">'Dth Fixed INPUT PG'!K17</f>
        <v>30000</v>
      </c>
      <c r="L17" s="46" t="n">
        <f aca="false">'Dth Fixed INPUT PG'!L17</f>
        <v>30000</v>
      </c>
      <c r="M17" s="46" t="n">
        <f aca="false">'Dth Fixed INPUT PG'!M17</f>
        <v>20000</v>
      </c>
      <c r="N17" s="46" t="n">
        <f aca="false">'Dth Fixed INPUT PG'!N17</f>
        <v>20000</v>
      </c>
      <c r="O17" s="46" t="n">
        <f aca="false">'Dth Fixed INPUT PG'!O17</f>
        <v>20000</v>
      </c>
      <c r="P17" s="46" t="n">
        <f aca="false">'Dth Fixed INPUT PG'!P17</f>
        <v>20000</v>
      </c>
      <c r="Q17" s="46" t="n">
        <f aca="false">'Dth Fixed INPUT PG'!Q17</f>
        <v>20000</v>
      </c>
      <c r="R17" s="46" t="n">
        <f aca="false">'Dth Fixed INPUT PG'!R17</f>
        <v>5000</v>
      </c>
      <c r="S17" s="46" t="n">
        <f aca="false">'Dth Fixed INPUT PG'!S17</f>
        <v>5000</v>
      </c>
      <c r="T17" s="46" t="n">
        <f aca="false">'Dth Fixed INPUT PG'!T17</f>
        <v>5000</v>
      </c>
      <c r="U17" s="46" t="n">
        <f aca="false">'Dth Fixed INPUT PG'!U17</f>
        <v>5000</v>
      </c>
      <c r="V17" s="46" t="n">
        <f aca="false">'Dth Fixed INPUT PG'!V17</f>
        <v>5000</v>
      </c>
      <c r="W17" s="46" t="n">
        <f aca="false">'Dth Fixed INPUT PG'!W17</f>
        <v>5000</v>
      </c>
      <c r="X17" s="46" t="n">
        <f aca="false">'Dth Fixed INPUT PG'!X17</f>
        <v>5000</v>
      </c>
      <c r="Y17" s="46" t="n">
        <f aca="false">'Dth Fixed INPUT PG'!Y17</f>
        <v>0</v>
      </c>
      <c r="Z17" s="46" t="n">
        <f aca="false">'Dth Fixed INPUT PG'!Z17</f>
        <v>0</v>
      </c>
      <c r="AA17" s="46" t="n">
        <f aca="false">'Dth Fixed INPUT PG'!AA17</f>
        <v>12945.2055</v>
      </c>
      <c r="AB17" s="42"/>
      <c r="AC17" s="42"/>
      <c r="AD17" s="42"/>
      <c r="AE17" s="42"/>
      <c r="AF17" s="42"/>
      <c r="AG17" s="42"/>
      <c r="AH17" s="42"/>
      <c r="AI17" s="42"/>
      <c r="AJ17" s="42"/>
      <c r="AK17" s="42"/>
      <c r="AL17" s="42"/>
      <c r="AM17" s="42"/>
      <c r="AN17" s="42"/>
      <c r="AO17" s="42"/>
      <c r="AP17" s="42"/>
      <c r="AQ17" s="42"/>
      <c r="AR17" s="42"/>
      <c r="AS17" s="42"/>
      <c r="AT17" s="42"/>
      <c r="AU17" s="42"/>
      <c r="AV17" s="42"/>
      <c r="AW17" s="42"/>
      <c r="AX17" s="42"/>
      <c r="AY17" s="42"/>
      <c r="AZ17" s="42"/>
      <c r="BA17" s="42"/>
      <c r="BB17" s="42"/>
      <c r="BC17" s="42"/>
      <c r="BD17" s="42"/>
      <c r="BE17" s="42"/>
      <c r="BF17" s="42"/>
      <c r="BG17" s="42"/>
      <c r="BH17" s="42"/>
      <c r="BI17" s="42"/>
      <c r="BJ17" s="42"/>
      <c r="BK17" s="42"/>
      <c r="BL17" s="42"/>
      <c r="BM17" s="42"/>
      <c r="BN17" s="42"/>
      <c r="BO17" s="42"/>
      <c r="BP17" s="42"/>
      <c r="BQ17" s="42"/>
      <c r="BR17" s="42"/>
      <c r="BS17" s="42"/>
      <c r="BT17" s="42"/>
      <c r="BU17" s="42"/>
      <c r="BV17" s="42"/>
      <c r="BW17" s="42"/>
      <c r="BX17" s="42"/>
      <c r="BY17" s="42"/>
      <c r="BZ17" s="42"/>
      <c r="CA17" s="42"/>
      <c r="CB17" s="42"/>
      <c r="CC17" s="42"/>
      <c r="CD17" s="42"/>
      <c r="CE17" s="42"/>
      <c r="CF17" s="42"/>
      <c r="CG17" s="42"/>
      <c r="CH17" s="42"/>
      <c r="CI17" s="42"/>
      <c r="CJ17" s="42"/>
      <c r="CK17" s="42"/>
      <c r="CL17" s="42"/>
      <c r="CM17" s="42"/>
      <c r="CN17" s="42"/>
      <c r="CO17" s="42"/>
      <c r="CP17" s="42"/>
      <c r="CQ17" s="42"/>
      <c r="CR17" s="42"/>
      <c r="CS17" s="42"/>
      <c r="CT17" s="42"/>
      <c r="CU17" s="42"/>
      <c r="CV17" s="42"/>
      <c r="CW17" s="42"/>
      <c r="CX17" s="42"/>
      <c r="CY17" s="42"/>
      <c r="CZ17" s="42"/>
      <c r="DA17" s="42"/>
      <c r="DB17" s="42"/>
      <c r="DC17" s="42"/>
      <c r="DD17" s="42"/>
      <c r="DE17" s="42"/>
      <c r="DF17" s="42"/>
      <c r="DG17" s="42"/>
      <c r="DH17" s="42"/>
      <c r="DI17" s="42"/>
      <c r="DJ17" s="42"/>
      <c r="DK17" s="42"/>
      <c r="DL17" s="42"/>
      <c r="DM17" s="42"/>
      <c r="DN17" s="42"/>
      <c r="DO17" s="42"/>
      <c r="DP17" s="42"/>
      <c r="DQ17" s="42"/>
      <c r="DR17" s="42"/>
      <c r="DS17" s="42"/>
      <c r="DT17" s="42"/>
      <c r="DU17" s="42"/>
      <c r="DV17" s="42"/>
      <c r="DW17" s="42"/>
      <c r="DX17" s="42"/>
      <c r="DY17" s="42"/>
      <c r="DZ17" s="42"/>
      <c r="EA17" s="42"/>
      <c r="EB17" s="42"/>
      <c r="EC17" s="42"/>
      <c r="ED17" s="42"/>
      <c r="EE17" s="42"/>
      <c r="EF17" s="42"/>
      <c r="EG17" s="42"/>
      <c r="EH17" s="42"/>
      <c r="EI17" s="42"/>
      <c r="EJ17" s="42"/>
      <c r="EK17" s="42"/>
      <c r="EL17" s="42"/>
      <c r="EM17" s="42"/>
      <c r="EN17" s="42"/>
      <c r="EO17" s="42"/>
      <c r="EP17" s="42"/>
      <c r="EQ17" s="42"/>
      <c r="ER17" s="42"/>
      <c r="ES17" s="42"/>
      <c r="ET17" s="42"/>
      <c r="EU17" s="42"/>
      <c r="EV17" s="42"/>
      <c r="EW17" s="42"/>
      <c r="EX17" s="42"/>
      <c r="EY17" s="42"/>
      <c r="EZ17" s="42"/>
      <c r="FA17" s="42"/>
      <c r="FB17" s="42"/>
      <c r="FC17" s="42"/>
      <c r="FD17" s="42"/>
      <c r="FE17" s="42"/>
      <c r="FF17" s="42"/>
      <c r="FG17" s="42"/>
      <c r="FH17" s="42"/>
      <c r="FI17" s="42"/>
      <c r="FJ17" s="42"/>
      <c r="FK17" s="42"/>
      <c r="FL17" s="42"/>
      <c r="FM17" s="42"/>
      <c r="FN17" s="42"/>
      <c r="FO17" s="42"/>
      <c r="FP17" s="42"/>
      <c r="FQ17" s="42"/>
      <c r="FR17" s="42"/>
      <c r="FS17" s="42"/>
      <c r="FT17" s="42"/>
      <c r="FU17" s="42"/>
      <c r="FV17" s="42"/>
      <c r="FW17" s="42"/>
      <c r="FX17" s="42"/>
      <c r="FY17" s="42"/>
      <c r="FZ17" s="42"/>
      <c r="GA17" s="42"/>
      <c r="GB17" s="42"/>
      <c r="GC17" s="42"/>
      <c r="GD17" s="42"/>
      <c r="GE17" s="42"/>
      <c r="GF17" s="42"/>
      <c r="GG17" s="42"/>
      <c r="GH17" s="42"/>
      <c r="GI17" s="42"/>
      <c r="GJ17" s="42"/>
      <c r="GK17" s="42"/>
      <c r="GL17" s="42"/>
      <c r="GM17" s="42"/>
      <c r="GN17" s="42"/>
      <c r="GO17" s="42"/>
      <c r="GP17" s="42"/>
      <c r="GQ17" s="42"/>
      <c r="GR17" s="42"/>
      <c r="GS17" s="42"/>
      <c r="GT17" s="42"/>
      <c r="GU17" s="42"/>
      <c r="GV17" s="42"/>
      <c r="GW17" s="42"/>
      <c r="GX17" s="42"/>
      <c r="GY17" s="42"/>
      <c r="GZ17" s="42"/>
      <c r="HA17" s="42"/>
      <c r="HB17" s="42"/>
      <c r="HC17" s="42"/>
      <c r="HD17" s="42"/>
      <c r="HE17" s="42"/>
      <c r="HF17" s="42"/>
      <c r="HG17" s="42"/>
      <c r="HH17" s="42"/>
      <c r="HI17" s="42"/>
      <c r="HJ17" s="42"/>
      <c r="HK17" s="42"/>
      <c r="HL17" s="42"/>
      <c r="HM17" s="42"/>
      <c r="HN17" s="42"/>
      <c r="HO17" s="42"/>
      <c r="HP17" s="42"/>
      <c r="HQ17" s="42"/>
      <c r="HR17" s="42"/>
      <c r="HS17" s="42"/>
      <c r="HT17" s="42"/>
      <c r="HU17" s="42"/>
      <c r="HV17" s="42"/>
      <c r="HW17" s="42"/>
      <c r="HX17" s="42"/>
      <c r="HY17" s="42"/>
      <c r="HZ17" s="42"/>
      <c r="IA17" s="42"/>
      <c r="IB17" s="42"/>
      <c r="IC17" s="42"/>
      <c r="ID17" s="42"/>
      <c r="IE17" s="42"/>
      <c r="IF17" s="42"/>
      <c r="IG17" s="42"/>
      <c r="IH17" s="42"/>
      <c r="II17" s="42"/>
      <c r="IJ17" s="42"/>
      <c r="IK17" s="42"/>
      <c r="IL17" s="42"/>
      <c r="IM17" s="42"/>
      <c r="IN17" s="42"/>
      <c r="IO17" s="42"/>
      <c r="IP17" s="42"/>
      <c r="IQ17" s="42"/>
      <c r="IR17" s="42"/>
      <c r="IS17" s="42"/>
      <c r="IT17" s="42"/>
      <c r="IU17" s="42"/>
      <c r="IV17" s="42"/>
      <c r="IW17" s="42"/>
    </row>
    <row r="18" customFormat="false" ht="11.25" hidden="false" customHeight="true" outlineLevel="0" collapsed="false">
      <c r="A18" s="45" t="s">
        <v>36</v>
      </c>
      <c r="B18" s="42"/>
      <c r="C18" s="46" t="n">
        <f aca="false">'Dth Fixed INPUT PG'!C18</f>
        <v>0</v>
      </c>
      <c r="D18" s="46" t="n">
        <f aca="false">'Dth Fixed INPUT PG'!D18</f>
        <v>0</v>
      </c>
      <c r="E18" s="46" t="n">
        <f aca="false">'Dth Fixed INPUT PG'!E18</f>
        <v>0</v>
      </c>
      <c r="F18" s="46" t="n">
        <f aca="false">'Dth Fixed INPUT PG'!F18</f>
        <v>0</v>
      </c>
      <c r="G18" s="46" t="n">
        <f aca="false">'Dth Fixed INPUT PG'!G18</f>
        <v>0</v>
      </c>
      <c r="H18" s="46" t="n">
        <f aca="false">'Dth Fixed INPUT PG'!H18</f>
        <v>0</v>
      </c>
      <c r="I18" s="46" t="n">
        <f aca="false">'Dth Fixed INPUT PG'!I18</f>
        <v>0</v>
      </c>
      <c r="J18" s="46" t="n">
        <f aca="false">'Dth Fixed INPUT PG'!J18</f>
        <v>0</v>
      </c>
      <c r="K18" s="46" t="n">
        <f aca="false">'Dth Fixed INPUT PG'!K18</f>
        <v>0</v>
      </c>
      <c r="L18" s="46" t="n">
        <f aca="false">'Dth Fixed INPUT PG'!L18</f>
        <v>0</v>
      </c>
      <c r="M18" s="46" t="n">
        <f aca="false">'Dth Fixed INPUT PG'!M18</f>
        <v>0</v>
      </c>
      <c r="N18" s="46" t="n">
        <f aca="false">'Dth Fixed INPUT PG'!N18</f>
        <v>0</v>
      </c>
      <c r="O18" s="46" t="n">
        <f aca="false">'Dth Fixed INPUT PG'!O18</f>
        <v>0</v>
      </c>
      <c r="P18" s="46" t="n">
        <f aca="false">'Dth Fixed INPUT PG'!P18</f>
        <v>0</v>
      </c>
      <c r="Q18" s="46" t="n">
        <f aca="false">'Dth Fixed INPUT PG'!Q18</f>
        <v>0</v>
      </c>
      <c r="R18" s="46" t="n">
        <f aca="false">'Dth Fixed INPUT PG'!R18</f>
        <v>0</v>
      </c>
      <c r="S18" s="46" t="n">
        <f aca="false">'Dth Fixed INPUT PG'!S18</f>
        <v>0</v>
      </c>
      <c r="T18" s="46" t="n">
        <f aca="false">'Dth Fixed INPUT PG'!T18</f>
        <v>0</v>
      </c>
      <c r="U18" s="46" t="n">
        <f aca="false">'Dth Fixed INPUT PG'!U18</f>
        <v>0</v>
      </c>
      <c r="V18" s="46" t="n">
        <f aca="false">'Dth Fixed INPUT PG'!V18</f>
        <v>0</v>
      </c>
      <c r="W18" s="46" t="n">
        <f aca="false">'Dth Fixed INPUT PG'!W18</f>
        <v>0</v>
      </c>
      <c r="X18" s="46" t="n">
        <f aca="false">'Dth Fixed INPUT PG'!X18</f>
        <v>0</v>
      </c>
      <c r="Y18" s="46" t="n">
        <f aca="false">'Dth Fixed INPUT PG'!Y18</f>
        <v>0</v>
      </c>
      <c r="Z18" s="46" t="n">
        <f aca="false">'Dth Fixed INPUT PG'!Z18</f>
        <v>0</v>
      </c>
      <c r="AA18" s="46" t="n">
        <f aca="false">'Dth Fixed INPUT PG'!AA18</f>
        <v>0</v>
      </c>
      <c r="AB18" s="42"/>
      <c r="AC18" s="42"/>
      <c r="AD18" s="42"/>
      <c r="AE18" s="42"/>
      <c r="AF18" s="42"/>
      <c r="AG18" s="42"/>
      <c r="AH18" s="42"/>
      <c r="AI18" s="42"/>
      <c r="AJ18" s="42"/>
      <c r="AK18" s="42"/>
      <c r="AL18" s="42"/>
      <c r="AM18" s="42"/>
      <c r="AN18" s="42"/>
      <c r="AO18" s="42"/>
      <c r="AP18" s="42"/>
      <c r="AQ18" s="42"/>
      <c r="AR18" s="42"/>
      <c r="AS18" s="42"/>
      <c r="AT18" s="42"/>
      <c r="AU18" s="42"/>
      <c r="AV18" s="42"/>
      <c r="AW18" s="42"/>
      <c r="AX18" s="42"/>
      <c r="AY18" s="42"/>
      <c r="AZ18" s="42"/>
      <c r="BA18" s="42"/>
      <c r="BB18" s="42"/>
      <c r="BC18" s="42"/>
      <c r="BD18" s="42"/>
      <c r="BE18" s="42"/>
      <c r="BF18" s="42"/>
      <c r="BG18" s="42"/>
      <c r="BH18" s="42"/>
      <c r="BI18" s="42"/>
      <c r="BJ18" s="42"/>
      <c r="BK18" s="42"/>
      <c r="BL18" s="42"/>
      <c r="BM18" s="42"/>
      <c r="BN18" s="42"/>
      <c r="BO18" s="42"/>
      <c r="BP18" s="42"/>
      <c r="BQ18" s="42"/>
      <c r="BR18" s="42"/>
      <c r="BS18" s="42"/>
      <c r="BT18" s="42"/>
      <c r="BU18" s="42"/>
      <c r="BV18" s="42"/>
      <c r="BW18" s="42"/>
      <c r="BX18" s="42"/>
      <c r="BY18" s="42"/>
      <c r="BZ18" s="42"/>
      <c r="CA18" s="42"/>
      <c r="CB18" s="42"/>
      <c r="CC18" s="42"/>
      <c r="CD18" s="42"/>
      <c r="CE18" s="42"/>
      <c r="CF18" s="42"/>
      <c r="CG18" s="42"/>
      <c r="CH18" s="42"/>
      <c r="CI18" s="42"/>
      <c r="CJ18" s="42"/>
      <c r="CK18" s="42"/>
      <c r="CL18" s="42"/>
      <c r="CM18" s="42"/>
      <c r="CN18" s="42"/>
      <c r="CO18" s="42"/>
      <c r="CP18" s="42"/>
      <c r="CQ18" s="42"/>
      <c r="CR18" s="42"/>
      <c r="CS18" s="42"/>
      <c r="CT18" s="42"/>
      <c r="CU18" s="42"/>
      <c r="CV18" s="42"/>
      <c r="CW18" s="42"/>
      <c r="CX18" s="42"/>
      <c r="CY18" s="42"/>
      <c r="CZ18" s="42"/>
      <c r="DA18" s="42"/>
      <c r="DB18" s="42"/>
      <c r="DC18" s="42"/>
      <c r="DD18" s="42"/>
      <c r="DE18" s="42"/>
      <c r="DF18" s="42"/>
      <c r="DG18" s="42"/>
      <c r="DH18" s="42"/>
      <c r="DI18" s="42"/>
      <c r="DJ18" s="42"/>
      <c r="DK18" s="42"/>
      <c r="DL18" s="42"/>
      <c r="DM18" s="42"/>
      <c r="DN18" s="42"/>
      <c r="DO18" s="42"/>
      <c r="DP18" s="42"/>
      <c r="DQ18" s="42"/>
      <c r="DR18" s="42"/>
      <c r="DS18" s="42"/>
      <c r="DT18" s="42"/>
      <c r="DU18" s="42"/>
      <c r="DV18" s="42"/>
      <c r="DW18" s="42"/>
      <c r="DX18" s="42"/>
      <c r="DY18" s="42"/>
      <c r="DZ18" s="42"/>
      <c r="EA18" s="42"/>
      <c r="EB18" s="42"/>
      <c r="EC18" s="42"/>
      <c r="ED18" s="42"/>
      <c r="EE18" s="42"/>
      <c r="EF18" s="42"/>
      <c r="EG18" s="42"/>
      <c r="EH18" s="42"/>
      <c r="EI18" s="42"/>
      <c r="EJ18" s="42"/>
      <c r="EK18" s="42"/>
      <c r="EL18" s="42"/>
      <c r="EM18" s="42"/>
      <c r="EN18" s="42"/>
      <c r="EO18" s="42"/>
      <c r="EP18" s="42"/>
      <c r="EQ18" s="42"/>
      <c r="ER18" s="42"/>
      <c r="ES18" s="42"/>
      <c r="ET18" s="42"/>
      <c r="EU18" s="42"/>
      <c r="EV18" s="42"/>
      <c r="EW18" s="42"/>
      <c r="EX18" s="42"/>
      <c r="EY18" s="42"/>
      <c r="EZ18" s="42"/>
      <c r="FA18" s="42"/>
      <c r="FB18" s="42"/>
      <c r="FC18" s="42"/>
      <c r="FD18" s="42"/>
      <c r="FE18" s="42"/>
      <c r="FF18" s="42"/>
      <c r="FG18" s="42"/>
      <c r="FH18" s="42"/>
      <c r="FI18" s="42"/>
      <c r="FJ18" s="42"/>
      <c r="FK18" s="42"/>
      <c r="FL18" s="42"/>
      <c r="FM18" s="42"/>
      <c r="FN18" s="42"/>
      <c r="FO18" s="42"/>
      <c r="FP18" s="42"/>
      <c r="FQ18" s="42"/>
      <c r="FR18" s="42"/>
      <c r="FS18" s="42"/>
      <c r="FT18" s="42"/>
      <c r="FU18" s="42"/>
      <c r="FV18" s="42"/>
      <c r="FW18" s="42"/>
      <c r="FX18" s="42"/>
      <c r="FY18" s="42"/>
      <c r="FZ18" s="42"/>
      <c r="GA18" s="42"/>
      <c r="GB18" s="42"/>
      <c r="GC18" s="42"/>
      <c r="GD18" s="42"/>
      <c r="GE18" s="42"/>
      <c r="GF18" s="42"/>
      <c r="GG18" s="42"/>
      <c r="GH18" s="42"/>
      <c r="GI18" s="42"/>
      <c r="GJ18" s="42"/>
      <c r="GK18" s="42"/>
      <c r="GL18" s="42"/>
      <c r="GM18" s="42"/>
      <c r="GN18" s="42"/>
      <c r="GO18" s="42"/>
      <c r="GP18" s="42"/>
      <c r="GQ18" s="42"/>
      <c r="GR18" s="42"/>
      <c r="GS18" s="42"/>
      <c r="GT18" s="42"/>
      <c r="GU18" s="42"/>
      <c r="GV18" s="42"/>
      <c r="GW18" s="42"/>
      <c r="GX18" s="42"/>
      <c r="GY18" s="42"/>
      <c r="GZ18" s="42"/>
      <c r="HA18" s="42"/>
      <c r="HB18" s="42"/>
      <c r="HC18" s="42"/>
      <c r="HD18" s="42"/>
      <c r="HE18" s="42"/>
      <c r="HF18" s="42"/>
      <c r="HG18" s="42"/>
      <c r="HH18" s="42"/>
      <c r="HI18" s="42"/>
      <c r="HJ18" s="42"/>
      <c r="HK18" s="42"/>
      <c r="HL18" s="42"/>
      <c r="HM18" s="42"/>
      <c r="HN18" s="42"/>
      <c r="HO18" s="42"/>
      <c r="HP18" s="42"/>
      <c r="HQ18" s="42"/>
      <c r="HR18" s="42"/>
      <c r="HS18" s="42"/>
      <c r="HT18" s="42"/>
      <c r="HU18" s="42"/>
      <c r="HV18" s="42"/>
      <c r="HW18" s="42"/>
      <c r="HX18" s="42"/>
      <c r="HY18" s="42"/>
      <c r="HZ18" s="42"/>
      <c r="IA18" s="42"/>
      <c r="IB18" s="42"/>
      <c r="IC18" s="42"/>
      <c r="ID18" s="42"/>
      <c r="IE18" s="42"/>
      <c r="IF18" s="42"/>
      <c r="IG18" s="42"/>
      <c r="IH18" s="42"/>
      <c r="II18" s="42"/>
      <c r="IJ18" s="42"/>
      <c r="IK18" s="42"/>
      <c r="IL18" s="42"/>
      <c r="IM18" s="42"/>
      <c r="IN18" s="42"/>
      <c r="IO18" s="42"/>
      <c r="IP18" s="42"/>
      <c r="IQ18" s="42"/>
      <c r="IR18" s="42"/>
      <c r="IS18" s="42"/>
      <c r="IT18" s="42"/>
      <c r="IU18" s="42"/>
      <c r="IV18" s="42"/>
      <c r="IW18" s="42"/>
    </row>
    <row r="19" customFormat="false" ht="11.25" hidden="false" customHeight="true" outlineLevel="0" collapsed="false">
      <c r="A19" s="47" t="s">
        <v>37</v>
      </c>
      <c r="B19" s="48"/>
      <c r="C19" s="49" t="n">
        <f aca="false">SUM(C15:C18)</f>
        <v>10466.7999</v>
      </c>
      <c r="D19" s="49" t="n">
        <f aca="false">SUM(D15:D18)</f>
        <v>19231.1747</v>
      </c>
      <c r="E19" s="49" t="n">
        <f aca="false">SUM(E15:E18)</f>
        <v>10243.8441</v>
      </c>
      <c r="F19" s="49" t="n">
        <f aca="false">SUM(F15:F18)</f>
        <v>-8455.1635</v>
      </c>
      <c r="G19" s="49" t="n">
        <f aca="false">SUM(G15:G18)</f>
        <v>5703.9764</v>
      </c>
      <c r="H19" s="49" t="n">
        <f aca="false">SUM(H15:H18)</f>
        <v>23450.6215</v>
      </c>
      <c r="I19" s="49" t="n">
        <f aca="false">SUM(I15:I18)</f>
        <v>-7137.5516</v>
      </c>
      <c r="J19" s="49" t="n">
        <f aca="false">SUM(J15:J18)</f>
        <v>-27266.5839</v>
      </c>
      <c r="K19" s="49" t="n">
        <f aca="false">SUM(K15:K18)</f>
        <v>-4949.4119</v>
      </c>
      <c r="L19" s="49" t="n">
        <f aca="false">SUM(L15:L18)</f>
        <v>17862.4161</v>
      </c>
      <c r="M19" s="49" t="n">
        <f aca="false">SUM(M15:M18)</f>
        <v>7656.4065</v>
      </c>
      <c r="N19" s="49" t="n">
        <f aca="false">SUM(N15:N18)</f>
        <v>1440.243</v>
      </c>
      <c r="O19" s="49" t="n">
        <f aca="false">SUM(O15:O18)</f>
        <v>-2463.0474</v>
      </c>
      <c r="P19" s="49" t="n">
        <f aca="false">SUM(P15:P18)</f>
        <v>813.5183</v>
      </c>
      <c r="Q19" s="49" t="n">
        <f aca="false">SUM(Q15:Q18)</f>
        <v>11536.9527</v>
      </c>
      <c r="R19" s="49" t="n">
        <f aca="false">SUM(R15:R18)</f>
        <v>-2855.1635</v>
      </c>
      <c r="S19" s="49" t="n">
        <f aca="false">SUM(S15:S18)</f>
        <v>12058.8473</v>
      </c>
      <c r="T19" s="49" t="n">
        <f aca="false">SUM(T15:T18)</f>
        <v>2544.8698</v>
      </c>
      <c r="U19" s="49" t="n">
        <f aca="false">SUM(U15:U18)</f>
        <v>-45909.0237</v>
      </c>
      <c r="V19" s="49" t="n">
        <f aca="false">SUM(V15:V18)</f>
        <v>-60747.6688</v>
      </c>
      <c r="W19" s="49" t="n">
        <f aca="false">SUM(W15:W18)</f>
        <v>-47821.8302</v>
      </c>
      <c r="X19" s="49" t="n">
        <f aca="false">SUM(X15:X18)</f>
        <v>-17747.6688</v>
      </c>
      <c r="Y19" s="49" t="n">
        <f aca="false">SUM(Y15:Y18)</f>
        <v>-34300</v>
      </c>
      <c r="Z19" s="49" t="n">
        <f aca="false">SUM(Z15:Z18)</f>
        <v>-43903.2258</v>
      </c>
      <c r="AA19" s="49" t="n">
        <f aca="false">SUM(AA15:AA18)</f>
        <v>-7660.755</v>
      </c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  <c r="BF19" s="42"/>
      <c r="BG19" s="42"/>
      <c r="BH19" s="42"/>
      <c r="BI19" s="42"/>
      <c r="BJ19" s="42"/>
      <c r="BK19" s="42"/>
      <c r="BL19" s="42"/>
      <c r="BM19" s="42"/>
      <c r="BN19" s="42"/>
      <c r="BO19" s="42"/>
      <c r="BP19" s="42"/>
      <c r="BQ19" s="42"/>
      <c r="BR19" s="42"/>
      <c r="BS19" s="42"/>
      <c r="BT19" s="42"/>
      <c r="BU19" s="42"/>
      <c r="BV19" s="42"/>
      <c r="BW19" s="42"/>
      <c r="BX19" s="42"/>
      <c r="BY19" s="42"/>
      <c r="BZ19" s="42"/>
      <c r="CA19" s="42"/>
      <c r="CB19" s="42"/>
      <c r="CC19" s="42"/>
      <c r="CD19" s="42"/>
      <c r="CE19" s="42"/>
      <c r="CF19" s="42"/>
      <c r="CG19" s="42"/>
      <c r="CH19" s="42"/>
      <c r="CI19" s="42"/>
      <c r="CJ19" s="42"/>
      <c r="CK19" s="42"/>
      <c r="CL19" s="42"/>
      <c r="CM19" s="42"/>
      <c r="CN19" s="42"/>
      <c r="CO19" s="42"/>
      <c r="CP19" s="42"/>
      <c r="CQ19" s="42"/>
      <c r="CR19" s="42"/>
      <c r="CS19" s="42"/>
      <c r="CT19" s="42"/>
      <c r="CU19" s="42"/>
      <c r="CV19" s="42"/>
      <c r="CW19" s="42"/>
      <c r="CX19" s="42"/>
      <c r="CY19" s="42"/>
      <c r="CZ19" s="42"/>
      <c r="DA19" s="42"/>
      <c r="DB19" s="42"/>
      <c r="DC19" s="42"/>
      <c r="DD19" s="42"/>
      <c r="DE19" s="42"/>
      <c r="DF19" s="42"/>
      <c r="DG19" s="42"/>
      <c r="DH19" s="42"/>
      <c r="DI19" s="42"/>
      <c r="DJ19" s="42"/>
      <c r="DK19" s="42"/>
      <c r="DL19" s="42"/>
      <c r="DM19" s="42"/>
      <c r="DN19" s="42"/>
      <c r="DO19" s="42"/>
      <c r="DP19" s="42"/>
      <c r="DQ19" s="42"/>
      <c r="DR19" s="42"/>
      <c r="DS19" s="42"/>
      <c r="DT19" s="42"/>
      <c r="DU19" s="42"/>
      <c r="DV19" s="42"/>
      <c r="DW19" s="42"/>
      <c r="DX19" s="42"/>
      <c r="DY19" s="42"/>
      <c r="DZ19" s="42"/>
      <c r="EA19" s="42"/>
      <c r="EB19" s="42"/>
      <c r="EC19" s="42"/>
      <c r="ED19" s="42"/>
      <c r="EE19" s="42"/>
      <c r="EF19" s="42"/>
      <c r="EG19" s="42"/>
      <c r="EH19" s="42"/>
      <c r="EI19" s="42"/>
      <c r="EJ19" s="42"/>
      <c r="EK19" s="42"/>
      <c r="EL19" s="42"/>
      <c r="EM19" s="42"/>
      <c r="EN19" s="42"/>
      <c r="EO19" s="42"/>
      <c r="EP19" s="42"/>
      <c r="EQ19" s="42"/>
      <c r="ER19" s="42"/>
      <c r="ES19" s="42"/>
      <c r="ET19" s="42"/>
      <c r="EU19" s="42"/>
      <c r="EV19" s="42"/>
      <c r="EW19" s="42"/>
      <c r="EX19" s="42"/>
      <c r="EY19" s="42"/>
      <c r="EZ19" s="42"/>
      <c r="FA19" s="42"/>
      <c r="FB19" s="42"/>
      <c r="FC19" s="42"/>
      <c r="FD19" s="42"/>
      <c r="FE19" s="42"/>
      <c r="FF19" s="42"/>
      <c r="FG19" s="42"/>
      <c r="FH19" s="42"/>
      <c r="FI19" s="42"/>
      <c r="FJ19" s="42"/>
      <c r="FK19" s="42"/>
      <c r="FL19" s="42"/>
      <c r="FM19" s="42"/>
      <c r="FN19" s="42"/>
      <c r="FO19" s="42"/>
      <c r="FP19" s="42"/>
      <c r="FQ19" s="42"/>
      <c r="FR19" s="42"/>
      <c r="FS19" s="42"/>
      <c r="FT19" s="42"/>
      <c r="FU19" s="42"/>
      <c r="FV19" s="42"/>
      <c r="FW19" s="42"/>
      <c r="FX19" s="42"/>
      <c r="FY19" s="42"/>
      <c r="FZ19" s="42"/>
      <c r="GA19" s="42"/>
      <c r="GB19" s="42"/>
      <c r="GC19" s="42"/>
      <c r="GD19" s="42"/>
      <c r="GE19" s="42"/>
      <c r="GF19" s="42"/>
      <c r="GG19" s="42"/>
      <c r="GH19" s="42"/>
      <c r="GI19" s="42"/>
      <c r="GJ19" s="42"/>
      <c r="GK19" s="42"/>
      <c r="GL19" s="42"/>
      <c r="GM19" s="42"/>
      <c r="GN19" s="42"/>
      <c r="GO19" s="42"/>
      <c r="GP19" s="42"/>
      <c r="GQ19" s="42"/>
      <c r="GR19" s="42"/>
      <c r="GS19" s="42"/>
      <c r="GT19" s="42"/>
      <c r="GU19" s="42"/>
      <c r="GV19" s="42"/>
      <c r="GW19" s="42"/>
      <c r="GX19" s="42"/>
      <c r="GY19" s="42"/>
      <c r="GZ19" s="42"/>
      <c r="HA19" s="42"/>
      <c r="HB19" s="42"/>
      <c r="HC19" s="42"/>
      <c r="HD19" s="42"/>
      <c r="HE19" s="42"/>
      <c r="HF19" s="42"/>
      <c r="HG19" s="42"/>
      <c r="HH19" s="42"/>
      <c r="HI19" s="42"/>
      <c r="HJ19" s="42"/>
      <c r="HK19" s="42"/>
      <c r="HL19" s="42"/>
      <c r="HM19" s="42"/>
      <c r="HN19" s="42"/>
      <c r="HO19" s="42"/>
      <c r="HP19" s="42"/>
      <c r="HQ19" s="42"/>
      <c r="HR19" s="42"/>
      <c r="HS19" s="42"/>
      <c r="HT19" s="42"/>
      <c r="HU19" s="42"/>
      <c r="HV19" s="42"/>
      <c r="HW19" s="42"/>
      <c r="HX19" s="42"/>
      <c r="HY19" s="42"/>
      <c r="HZ19" s="42"/>
      <c r="IA19" s="42"/>
      <c r="IB19" s="42"/>
      <c r="IC19" s="42"/>
      <c r="ID19" s="42"/>
      <c r="IE19" s="42"/>
      <c r="IF19" s="42"/>
      <c r="IG19" s="42"/>
      <c r="IH19" s="42"/>
      <c r="II19" s="42"/>
      <c r="IJ19" s="42"/>
      <c r="IK19" s="42"/>
      <c r="IL19" s="42"/>
      <c r="IM19" s="42"/>
      <c r="IN19" s="42"/>
      <c r="IO19" s="42"/>
      <c r="IP19" s="42"/>
      <c r="IQ19" s="42"/>
      <c r="IR19" s="42"/>
      <c r="IS19" s="42"/>
      <c r="IT19" s="42"/>
      <c r="IU19" s="42"/>
      <c r="IV19" s="42"/>
      <c r="IW19" s="42"/>
    </row>
    <row r="20" customFormat="false" ht="13.5" hidden="false" customHeight="true" outlineLevel="0" collapsed="false">
      <c r="A20" s="42"/>
      <c r="B20" s="42"/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42"/>
      <c r="AB20" s="42"/>
      <c r="AC20" s="42"/>
      <c r="AD20" s="42"/>
      <c r="AE20" s="42"/>
      <c r="AF20" s="42"/>
      <c r="AG20" s="42"/>
      <c r="AH20" s="42"/>
      <c r="AI20" s="42"/>
      <c r="AJ20" s="42"/>
      <c r="AK20" s="42"/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42"/>
      <c r="BE20" s="42"/>
      <c r="BF20" s="42"/>
      <c r="BG20" s="42"/>
      <c r="BH20" s="42"/>
      <c r="BI20" s="42"/>
      <c r="BJ20" s="42"/>
      <c r="BK20" s="42"/>
      <c r="BL20" s="42"/>
      <c r="BM20" s="42"/>
      <c r="BN20" s="42"/>
      <c r="BO20" s="42"/>
      <c r="BP20" s="42"/>
      <c r="BQ20" s="42"/>
      <c r="BR20" s="42"/>
      <c r="BS20" s="42"/>
      <c r="BT20" s="42"/>
      <c r="BU20" s="42"/>
      <c r="BV20" s="42"/>
      <c r="BW20" s="42"/>
      <c r="BX20" s="42"/>
      <c r="BY20" s="42"/>
      <c r="BZ20" s="42"/>
      <c r="CA20" s="42"/>
      <c r="CB20" s="42"/>
      <c r="CC20" s="42"/>
      <c r="CD20" s="42"/>
      <c r="CE20" s="42"/>
      <c r="CF20" s="42"/>
      <c r="CG20" s="42"/>
      <c r="CH20" s="42"/>
      <c r="CI20" s="42"/>
      <c r="CJ20" s="42"/>
      <c r="CK20" s="42"/>
      <c r="CL20" s="42"/>
      <c r="CM20" s="42"/>
      <c r="CN20" s="42"/>
      <c r="CO20" s="42"/>
      <c r="CP20" s="42"/>
      <c r="CQ20" s="42"/>
      <c r="CR20" s="42"/>
      <c r="CS20" s="42"/>
      <c r="CT20" s="42"/>
      <c r="CU20" s="42"/>
      <c r="CV20" s="42"/>
      <c r="CW20" s="42"/>
      <c r="CX20" s="42"/>
      <c r="CY20" s="42"/>
      <c r="CZ20" s="42"/>
      <c r="DA20" s="42"/>
      <c r="DB20" s="42"/>
      <c r="DC20" s="42"/>
      <c r="DD20" s="42"/>
      <c r="DE20" s="42"/>
      <c r="DF20" s="42"/>
      <c r="DG20" s="42"/>
      <c r="DH20" s="42"/>
      <c r="DI20" s="42"/>
      <c r="DJ20" s="42"/>
      <c r="DK20" s="42"/>
      <c r="DL20" s="42"/>
      <c r="DM20" s="42"/>
      <c r="DN20" s="42"/>
      <c r="DO20" s="42"/>
      <c r="DP20" s="42"/>
      <c r="DQ20" s="42"/>
      <c r="DR20" s="42"/>
      <c r="DS20" s="42"/>
      <c r="DT20" s="42"/>
      <c r="DU20" s="42"/>
      <c r="DV20" s="42"/>
      <c r="DW20" s="42"/>
      <c r="DX20" s="42"/>
      <c r="DY20" s="42"/>
      <c r="DZ20" s="42"/>
      <c r="EA20" s="42"/>
      <c r="EB20" s="42"/>
      <c r="EC20" s="42"/>
      <c r="ED20" s="42"/>
      <c r="EE20" s="42"/>
      <c r="EF20" s="42"/>
      <c r="EG20" s="42"/>
      <c r="EH20" s="42"/>
      <c r="EI20" s="42"/>
      <c r="EJ20" s="42"/>
      <c r="EK20" s="42"/>
      <c r="EL20" s="42"/>
      <c r="EM20" s="42"/>
      <c r="EN20" s="42"/>
      <c r="EO20" s="42"/>
      <c r="EP20" s="42"/>
      <c r="EQ20" s="42"/>
      <c r="ER20" s="42"/>
      <c r="ES20" s="42"/>
      <c r="ET20" s="42"/>
      <c r="EU20" s="42"/>
      <c r="EV20" s="42"/>
      <c r="EW20" s="42"/>
      <c r="EX20" s="42"/>
      <c r="EY20" s="42"/>
      <c r="EZ20" s="42"/>
      <c r="FA20" s="42"/>
      <c r="FB20" s="42"/>
      <c r="FC20" s="42"/>
      <c r="FD20" s="42"/>
      <c r="FE20" s="42"/>
      <c r="FF20" s="42"/>
      <c r="FG20" s="42"/>
      <c r="FH20" s="42"/>
      <c r="FI20" s="42"/>
      <c r="FJ20" s="42"/>
      <c r="FK20" s="42"/>
      <c r="FL20" s="42"/>
      <c r="FM20" s="42"/>
      <c r="FN20" s="42"/>
      <c r="FO20" s="42"/>
      <c r="FP20" s="42"/>
      <c r="FQ20" s="42"/>
      <c r="FR20" s="42"/>
      <c r="FS20" s="42"/>
      <c r="FT20" s="42"/>
      <c r="FU20" s="42"/>
      <c r="FV20" s="42"/>
      <c r="FW20" s="42"/>
      <c r="FX20" s="42"/>
      <c r="FY20" s="42"/>
      <c r="FZ20" s="42"/>
      <c r="GA20" s="42"/>
      <c r="GB20" s="42"/>
      <c r="GC20" s="42"/>
      <c r="GD20" s="42"/>
      <c r="GE20" s="42"/>
      <c r="GF20" s="42"/>
      <c r="GG20" s="42"/>
      <c r="GH20" s="42"/>
      <c r="GI20" s="42"/>
      <c r="GJ20" s="42"/>
      <c r="GK20" s="42"/>
      <c r="GL20" s="42"/>
      <c r="GM20" s="42"/>
      <c r="GN20" s="42"/>
      <c r="GO20" s="42"/>
      <c r="GP20" s="42"/>
      <c r="GQ20" s="42"/>
      <c r="GR20" s="42"/>
      <c r="GS20" s="42"/>
      <c r="GT20" s="42"/>
      <c r="GU20" s="42"/>
      <c r="GV20" s="42"/>
      <c r="GW20" s="42"/>
      <c r="GX20" s="42"/>
      <c r="GY20" s="42"/>
      <c r="GZ20" s="42"/>
      <c r="HA20" s="42"/>
      <c r="HB20" s="42"/>
      <c r="HC20" s="42"/>
      <c r="HD20" s="42"/>
      <c r="HE20" s="42"/>
      <c r="HF20" s="42"/>
      <c r="HG20" s="42"/>
      <c r="HH20" s="42"/>
      <c r="HI20" s="42"/>
      <c r="HJ20" s="42"/>
      <c r="HK20" s="42"/>
      <c r="HL20" s="42"/>
      <c r="HM20" s="42"/>
      <c r="HN20" s="42"/>
      <c r="HO20" s="42"/>
      <c r="HP20" s="42"/>
      <c r="HQ20" s="42"/>
      <c r="HR20" s="42"/>
      <c r="HS20" s="42"/>
      <c r="HT20" s="42"/>
      <c r="HU20" s="42"/>
      <c r="HV20" s="42"/>
      <c r="HW20" s="42"/>
      <c r="HX20" s="42"/>
      <c r="HY20" s="42"/>
      <c r="HZ20" s="42"/>
      <c r="IA20" s="42"/>
      <c r="IB20" s="42"/>
      <c r="IC20" s="42"/>
      <c r="ID20" s="42"/>
      <c r="IE20" s="42"/>
      <c r="IF20" s="42"/>
      <c r="IG20" s="42"/>
      <c r="IH20" s="42"/>
      <c r="II20" s="42"/>
      <c r="IJ20" s="42"/>
      <c r="IK20" s="42"/>
      <c r="IL20" s="42"/>
      <c r="IM20" s="42"/>
      <c r="IN20" s="42"/>
      <c r="IO20" s="42"/>
      <c r="IP20" s="42"/>
      <c r="IQ20" s="42"/>
      <c r="IR20" s="42"/>
      <c r="IS20" s="42"/>
      <c r="IT20" s="42"/>
      <c r="IU20" s="42"/>
      <c r="IV20" s="42"/>
      <c r="IW20" s="42"/>
    </row>
    <row r="21" customFormat="false" ht="11.25" hidden="false" customHeight="true" outlineLevel="0" collapsed="false">
      <c r="A21" s="45" t="s">
        <v>39</v>
      </c>
      <c r="B21" s="42"/>
      <c r="C21" s="46" t="n">
        <f aca="false">'Dth Fixed INPUT PG'!C21</f>
        <v>20000</v>
      </c>
      <c r="D21" s="46" t="n">
        <f aca="false">'Dth Fixed INPUT PG'!D21</f>
        <v>20000</v>
      </c>
      <c r="E21" s="46" t="n">
        <f aca="false">'Dth Fixed INPUT PG'!E21</f>
        <v>20000</v>
      </c>
      <c r="F21" s="46" t="n">
        <f aca="false">'Dth Fixed INPUT PG'!F21</f>
        <v>20000</v>
      </c>
      <c r="G21" s="46" t="n">
        <f aca="false">'Dth Fixed INPUT PG'!G21</f>
        <v>20000</v>
      </c>
      <c r="H21" s="46" t="n">
        <f aca="false">'Dth Fixed INPUT PG'!H21</f>
        <v>20000</v>
      </c>
      <c r="I21" s="46" t="n">
        <f aca="false">'Dth Fixed INPUT PG'!I21</f>
        <v>20000</v>
      </c>
      <c r="J21" s="46" t="n">
        <f aca="false">'Dth Fixed INPUT PG'!J21</f>
        <v>20000</v>
      </c>
      <c r="K21" s="46" t="n">
        <f aca="false">'Dth Fixed INPUT PG'!K21</f>
        <v>20000</v>
      </c>
      <c r="L21" s="46" t="n">
        <f aca="false">'Dth Fixed INPUT PG'!L21</f>
        <v>20000</v>
      </c>
      <c r="M21" s="46" t="n">
        <f aca="false">'Dth Fixed INPUT PG'!M21</f>
        <v>20000</v>
      </c>
      <c r="N21" s="46" t="n">
        <f aca="false">'Dth Fixed INPUT PG'!N21</f>
        <v>20000</v>
      </c>
      <c r="O21" s="46" t="n">
        <f aca="false">'Dth Fixed INPUT PG'!O21</f>
        <v>40000</v>
      </c>
      <c r="P21" s="46" t="n">
        <f aca="false">'Dth Fixed INPUT PG'!P21</f>
        <v>40000</v>
      </c>
      <c r="Q21" s="46" t="n">
        <f aca="false">'Dth Fixed INPUT PG'!Q21</f>
        <v>40000</v>
      </c>
      <c r="R21" s="46" t="n">
        <f aca="false">'Dth Fixed INPUT PG'!R21</f>
        <v>40000</v>
      </c>
      <c r="S21" s="46" t="n">
        <f aca="false">'Dth Fixed INPUT PG'!S21</f>
        <v>40000</v>
      </c>
      <c r="T21" s="46" t="n">
        <f aca="false">'Dth Fixed INPUT PG'!T21</f>
        <v>40000</v>
      </c>
      <c r="U21" s="46" t="n">
        <f aca="false">'Dth Fixed INPUT PG'!U21</f>
        <v>40000</v>
      </c>
      <c r="V21" s="46" t="n">
        <f aca="false">'Dth Fixed INPUT PG'!V21</f>
        <v>40000</v>
      </c>
      <c r="W21" s="46" t="n">
        <f aca="false">'Dth Fixed INPUT PG'!W21</f>
        <v>40000</v>
      </c>
      <c r="X21" s="46" t="n">
        <f aca="false">'Dth Fixed INPUT PG'!X21</f>
        <v>40000</v>
      </c>
      <c r="Y21" s="46" t="n">
        <f aca="false">'Dth Fixed INPUT PG'!Y21</f>
        <v>40000</v>
      </c>
      <c r="Z21" s="46" t="n">
        <f aca="false">'Dth Fixed INPUT PG'!Z21</f>
        <v>40000</v>
      </c>
      <c r="AA21" s="45"/>
      <c r="AB21" s="42"/>
      <c r="AC21" s="42"/>
      <c r="AD21" s="42"/>
      <c r="AE21" s="42"/>
      <c r="AF21" s="42"/>
      <c r="AG21" s="42"/>
      <c r="AH21" s="42"/>
      <c r="AI21" s="42"/>
      <c r="AJ21" s="42"/>
      <c r="AK21" s="42"/>
      <c r="AL21" s="42"/>
      <c r="AM21" s="42"/>
      <c r="AN21" s="42"/>
      <c r="AO21" s="42"/>
      <c r="AP21" s="42"/>
      <c r="AQ21" s="42"/>
      <c r="AR21" s="42"/>
      <c r="AS21" s="42"/>
      <c r="AT21" s="42"/>
      <c r="AU21" s="42"/>
      <c r="AV21" s="42"/>
      <c r="AW21" s="42"/>
      <c r="AX21" s="42"/>
      <c r="AY21" s="42"/>
      <c r="AZ21" s="42"/>
      <c r="BA21" s="42"/>
      <c r="BB21" s="42"/>
      <c r="BC21" s="42"/>
      <c r="BD21" s="42"/>
      <c r="BE21" s="42"/>
      <c r="BF21" s="42"/>
      <c r="BG21" s="42"/>
      <c r="BH21" s="42"/>
      <c r="BI21" s="42"/>
      <c r="BJ21" s="42"/>
      <c r="BK21" s="42"/>
      <c r="BL21" s="42"/>
      <c r="BM21" s="42"/>
      <c r="BN21" s="42"/>
      <c r="BO21" s="42"/>
      <c r="BP21" s="42"/>
      <c r="BQ21" s="42"/>
      <c r="BR21" s="42"/>
      <c r="BS21" s="42"/>
      <c r="BT21" s="42"/>
      <c r="BU21" s="42"/>
      <c r="BV21" s="42"/>
      <c r="BW21" s="42"/>
      <c r="BX21" s="42"/>
      <c r="BY21" s="42"/>
      <c r="BZ21" s="42"/>
      <c r="CA21" s="42"/>
      <c r="CB21" s="42"/>
      <c r="CC21" s="42"/>
      <c r="CD21" s="42"/>
      <c r="CE21" s="42"/>
      <c r="CF21" s="42"/>
      <c r="CG21" s="42"/>
      <c r="CH21" s="42"/>
      <c r="CI21" s="42"/>
      <c r="CJ21" s="42"/>
      <c r="CK21" s="42"/>
      <c r="CL21" s="42"/>
      <c r="CM21" s="42"/>
      <c r="CN21" s="42"/>
      <c r="CO21" s="42"/>
      <c r="CP21" s="42"/>
      <c r="CQ21" s="42"/>
      <c r="CR21" s="42"/>
      <c r="CS21" s="42"/>
      <c r="CT21" s="42"/>
      <c r="CU21" s="42"/>
      <c r="CV21" s="42"/>
      <c r="CW21" s="42"/>
      <c r="CX21" s="42"/>
      <c r="CY21" s="42"/>
      <c r="CZ21" s="42"/>
      <c r="DA21" s="42"/>
      <c r="DB21" s="42"/>
      <c r="DC21" s="42"/>
      <c r="DD21" s="42"/>
      <c r="DE21" s="42"/>
      <c r="DF21" s="42"/>
      <c r="DG21" s="42"/>
      <c r="DH21" s="42"/>
      <c r="DI21" s="42"/>
      <c r="DJ21" s="42"/>
      <c r="DK21" s="42"/>
      <c r="DL21" s="42"/>
      <c r="DM21" s="42"/>
      <c r="DN21" s="42"/>
      <c r="DO21" s="42"/>
      <c r="DP21" s="42"/>
      <c r="DQ21" s="42"/>
      <c r="DR21" s="42"/>
      <c r="DS21" s="42"/>
      <c r="DT21" s="42"/>
      <c r="DU21" s="42"/>
      <c r="DV21" s="42"/>
      <c r="DW21" s="42"/>
      <c r="DX21" s="42"/>
      <c r="DY21" s="42"/>
      <c r="DZ21" s="42"/>
      <c r="EA21" s="42"/>
      <c r="EB21" s="42"/>
      <c r="EC21" s="42"/>
      <c r="ED21" s="42"/>
      <c r="EE21" s="42"/>
      <c r="EF21" s="42"/>
      <c r="EG21" s="42"/>
      <c r="EH21" s="42"/>
      <c r="EI21" s="42"/>
      <c r="EJ21" s="42"/>
      <c r="EK21" s="42"/>
      <c r="EL21" s="42"/>
      <c r="EM21" s="42"/>
      <c r="EN21" s="42"/>
      <c r="EO21" s="42"/>
      <c r="EP21" s="42"/>
      <c r="EQ21" s="42"/>
      <c r="ER21" s="42"/>
      <c r="ES21" s="42"/>
      <c r="ET21" s="42"/>
      <c r="EU21" s="42"/>
      <c r="EV21" s="42"/>
      <c r="EW21" s="42"/>
      <c r="EX21" s="42"/>
      <c r="EY21" s="42"/>
      <c r="EZ21" s="42"/>
      <c r="FA21" s="42"/>
      <c r="FB21" s="42"/>
      <c r="FC21" s="42"/>
      <c r="FD21" s="42"/>
      <c r="FE21" s="42"/>
      <c r="FF21" s="42"/>
      <c r="FG21" s="42"/>
      <c r="FH21" s="42"/>
      <c r="FI21" s="42"/>
      <c r="FJ21" s="42"/>
      <c r="FK21" s="42"/>
      <c r="FL21" s="42"/>
      <c r="FM21" s="42"/>
      <c r="FN21" s="42"/>
      <c r="FO21" s="42"/>
      <c r="FP21" s="42"/>
      <c r="FQ21" s="42"/>
      <c r="FR21" s="42"/>
      <c r="FS21" s="42"/>
      <c r="FT21" s="42"/>
      <c r="FU21" s="42"/>
      <c r="FV21" s="42"/>
      <c r="FW21" s="42"/>
      <c r="FX21" s="42"/>
      <c r="FY21" s="42"/>
      <c r="FZ21" s="42"/>
      <c r="GA21" s="42"/>
      <c r="GB21" s="42"/>
      <c r="GC21" s="42"/>
      <c r="GD21" s="42"/>
      <c r="GE21" s="42"/>
      <c r="GF21" s="42"/>
      <c r="GG21" s="42"/>
      <c r="GH21" s="42"/>
      <c r="GI21" s="42"/>
      <c r="GJ21" s="42"/>
      <c r="GK21" s="42"/>
      <c r="GL21" s="42"/>
      <c r="GM21" s="42"/>
      <c r="GN21" s="42"/>
      <c r="GO21" s="42"/>
      <c r="GP21" s="42"/>
      <c r="GQ21" s="42"/>
      <c r="GR21" s="42"/>
      <c r="GS21" s="42"/>
      <c r="GT21" s="42"/>
      <c r="GU21" s="42"/>
      <c r="GV21" s="42"/>
      <c r="GW21" s="42"/>
      <c r="GX21" s="42"/>
      <c r="GY21" s="42"/>
      <c r="GZ21" s="42"/>
      <c r="HA21" s="42"/>
      <c r="HB21" s="42"/>
      <c r="HC21" s="42"/>
      <c r="HD21" s="42"/>
      <c r="HE21" s="42"/>
      <c r="HF21" s="42"/>
      <c r="HG21" s="42"/>
      <c r="HH21" s="42"/>
      <c r="HI21" s="42"/>
      <c r="HJ21" s="42"/>
      <c r="HK21" s="42"/>
      <c r="HL21" s="42"/>
      <c r="HM21" s="42"/>
      <c r="HN21" s="42"/>
      <c r="HO21" s="42"/>
      <c r="HP21" s="42"/>
      <c r="HQ21" s="42"/>
      <c r="HR21" s="42"/>
      <c r="HS21" s="42"/>
      <c r="HT21" s="42"/>
      <c r="HU21" s="42"/>
      <c r="HV21" s="42"/>
      <c r="HW21" s="42"/>
      <c r="HX21" s="42"/>
      <c r="HY21" s="42"/>
      <c r="HZ21" s="42"/>
      <c r="IA21" s="42"/>
      <c r="IB21" s="42"/>
      <c r="IC21" s="42"/>
      <c r="ID21" s="42"/>
      <c r="IE21" s="42"/>
      <c r="IF21" s="42"/>
      <c r="IG21" s="42"/>
      <c r="IH21" s="42"/>
      <c r="II21" s="42"/>
      <c r="IJ21" s="42"/>
      <c r="IK21" s="42"/>
      <c r="IL21" s="42"/>
      <c r="IM21" s="42"/>
      <c r="IN21" s="42"/>
      <c r="IO21" s="42"/>
      <c r="IP21" s="42"/>
      <c r="IQ21" s="42"/>
      <c r="IR21" s="42"/>
      <c r="IS21" s="42"/>
      <c r="IT21" s="42"/>
      <c r="IU21" s="42"/>
      <c r="IV21" s="42"/>
      <c r="IW21" s="42"/>
    </row>
    <row r="22" customFormat="false" ht="11.25" hidden="false" customHeight="true" outlineLevel="0" collapsed="false">
      <c r="A22" s="47" t="s">
        <v>40</v>
      </c>
      <c r="B22" s="48"/>
      <c r="C22" s="49" t="n">
        <f aca="false">IF((ABS($C$19)&gt;$C$21),((ABS($C$19)-$C$21)*(ABS($C$19)/$C$19)),0)</f>
        <v>0</v>
      </c>
      <c r="D22" s="49" t="n">
        <f aca="false">IF((ABS($D$19)&gt;$D$21),((ABS($D$19)-$D$21)*(ABS($D$19)/$D$19)),0)</f>
        <v>0</v>
      </c>
      <c r="E22" s="49" t="n">
        <f aca="false">IF((ABS($E$19)&gt;$E$21),((ABS($E$19)-$E$21)*(ABS($E$19)/$E$19)),0)</f>
        <v>0</v>
      </c>
      <c r="F22" s="49" t="n">
        <f aca="false">IF((ABS($F$19)&gt;$F$21),((ABS($F$19)-$F$21)*(ABS($F$19)/$F$19)),0)</f>
        <v>0</v>
      </c>
      <c r="G22" s="49" t="n">
        <f aca="false">IF((ABS($G$19)&gt;$G$21),((ABS($G$19)-$G$21)*(ABS($G$19)/$G$19)),0)</f>
        <v>0</v>
      </c>
      <c r="H22" s="49" t="n">
        <f aca="false">IF((ABS($H$19)&gt;$H$21),((ABS($H$19)-$H$21)*(ABS($H$19)/$H$19)),0)</f>
        <v>3450.6215</v>
      </c>
      <c r="I22" s="49" t="n">
        <f aca="false">IF((ABS($I$19)&gt;$I$21),((ABS($I$19)-$I$21)*(ABS($I$19)/$I$19)),0)</f>
        <v>0</v>
      </c>
      <c r="J22" s="49" t="n">
        <f aca="false">IF((ABS($J$19)&gt;$J$21),((ABS($J$19)-$J$21)*(ABS($J$19)/$J$19)),0)</f>
        <v>-7266.5839</v>
      </c>
      <c r="K22" s="49" t="n">
        <f aca="false">IF((ABS($K$19)&gt;$K$21),((ABS($K$19)-$K$21)*(ABS($K$19)/$K$19)),0)</f>
        <v>0</v>
      </c>
      <c r="L22" s="49" t="n">
        <f aca="false">IF((ABS($L$19)&gt;$L$21),((ABS($L$19)-$L$21)*(ABS($L$19)/$L$19)),0)</f>
        <v>0</v>
      </c>
      <c r="M22" s="49" t="n">
        <f aca="false">IF((ABS($M$19)&gt;$M$21),((ABS($M$19)-$M$21)*(ABS($M$19)/$M$19)),0)</f>
        <v>0</v>
      </c>
      <c r="N22" s="49" t="n">
        <f aca="false">IF((ABS($N$19)&gt;$N$21),((ABS($N$19)-$N$21)*(ABS($N$19)/$N$19)),0)</f>
        <v>0</v>
      </c>
      <c r="O22" s="49" t="n">
        <f aca="false">IF((ABS($O$19)&gt;$O$21),((ABS($O$19)-$O$21)*(ABS($O$19)/$O$19)),0)</f>
        <v>0</v>
      </c>
      <c r="P22" s="49" t="n">
        <f aca="false">IF((ABS($P$19)&gt;$P$21),((ABS($P$19)-$P$21)*(ABS($P$19)/$P$19)),0)</f>
        <v>0</v>
      </c>
      <c r="Q22" s="49" t="n">
        <f aca="false">IF((ABS($Q$19)&gt;$Q$21),((ABS($Q$19)-$Q$21)*(ABS($Q$19)/$Q$19)),0)</f>
        <v>0</v>
      </c>
      <c r="R22" s="49" t="n">
        <f aca="false">IF((ABS($R$19)&gt;$R$21),((ABS($R$19)-$R$21)*(ABS($R$19)/$R$19)),0)</f>
        <v>0</v>
      </c>
      <c r="S22" s="49" t="n">
        <f aca="false">IF((ABS($S$19)&gt;$S$21),((ABS($S$19)-$S$21)*(ABS($S$19)/$S$19)),0)</f>
        <v>0</v>
      </c>
      <c r="T22" s="49" t="n">
        <f aca="false">IF((ABS($T$19)&gt;$T$21),((ABS($T$19)-$T$21)*(ABS($T$19)/$T$19)),0)</f>
        <v>0</v>
      </c>
      <c r="U22" s="49" t="n">
        <f aca="false">IF((ABS($U$19)&gt;$U$21),((ABS($U$19)-$U$21)*(ABS($U$19)/$U$19)),0)</f>
        <v>-5909.0237</v>
      </c>
      <c r="V22" s="49" t="n">
        <f aca="false">IF((ABS($V$19)&gt;$V$21),((ABS($V$19)-$V$21)*(ABS($V$19)/$V$19)),0)</f>
        <v>-20747.6688</v>
      </c>
      <c r="W22" s="49" t="n">
        <f aca="false">IF((ABS($W$19)&gt;$W$21),((ABS($W$19)-$W$21)*(ABS($W$19)/$W$19)),0)</f>
        <v>-7821.8302</v>
      </c>
      <c r="X22" s="49" t="n">
        <f aca="false">IF((ABS($X$19)&gt;$X$21),((ABS($X$19)-$X$21)*(ABS($X$19)/$X$19)),0)</f>
        <v>0</v>
      </c>
      <c r="Y22" s="49" t="n">
        <f aca="false">IF((ABS($Y$19)&gt;$Y$21),((ABS($Y$19)-$Y$21)*(ABS($Y$19)/$Y$19)),0)</f>
        <v>0</v>
      </c>
      <c r="Z22" s="50" t="n">
        <f aca="false">IF((ABS($Z$19)&gt;$Z$21),((ABS($Z$19)-$Z$21)*(ABS($Z$19)/$Z$19)),0)</f>
        <v>-3903.2258</v>
      </c>
      <c r="AA22" s="42"/>
      <c r="AB22" s="42"/>
      <c r="AC22" s="42"/>
      <c r="AD22" s="42"/>
      <c r="AE22" s="42"/>
      <c r="AF22" s="42"/>
      <c r="AG22" s="42"/>
      <c r="AH22" s="42"/>
      <c r="AI22" s="42"/>
      <c r="AJ22" s="42"/>
      <c r="AK22" s="42"/>
      <c r="AL22" s="42"/>
      <c r="AM22" s="42"/>
      <c r="AN22" s="42"/>
      <c r="AO22" s="42"/>
      <c r="AP22" s="42"/>
      <c r="AQ22" s="42"/>
      <c r="AR22" s="42"/>
      <c r="AS22" s="42"/>
      <c r="AT22" s="42"/>
      <c r="AU22" s="42"/>
      <c r="AV22" s="42"/>
      <c r="AW22" s="42"/>
      <c r="AX22" s="42"/>
      <c r="AY22" s="42"/>
      <c r="AZ22" s="42"/>
      <c r="BA22" s="42"/>
      <c r="BB22" s="42"/>
      <c r="BC22" s="42"/>
      <c r="BD22" s="42"/>
      <c r="BE22" s="42"/>
      <c r="BF22" s="42"/>
      <c r="BG22" s="42"/>
      <c r="BH22" s="42"/>
      <c r="BI22" s="42"/>
      <c r="BJ22" s="42"/>
      <c r="BK22" s="42"/>
      <c r="BL22" s="42"/>
      <c r="BM22" s="42"/>
      <c r="BN22" s="42"/>
      <c r="BO22" s="42"/>
      <c r="BP22" s="42"/>
      <c r="BQ22" s="42"/>
      <c r="BR22" s="42"/>
      <c r="BS22" s="42"/>
      <c r="BT22" s="42"/>
      <c r="BU22" s="42"/>
      <c r="BV22" s="42"/>
      <c r="BW22" s="42"/>
      <c r="BX22" s="42"/>
      <c r="BY22" s="42"/>
      <c r="BZ22" s="42"/>
      <c r="CA22" s="42"/>
      <c r="CB22" s="42"/>
      <c r="CC22" s="42"/>
      <c r="CD22" s="42"/>
      <c r="CE22" s="42"/>
      <c r="CF22" s="42"/>
      <c r="CG22" s="42"/>
      <c r="CH22" s="42"/>
      <c r="CI22" s="42"/>
      <c r="CJ22" s="42"/>
      <c r="CK22" s="42"/>
      <c r="CL22" s="42"/>
      <c r="CM22" s="42"/>
      <c r="CN22" s="42"/>
      <c r="CO22" s="42"/>
      <c r="CP22" s="42"/>
      <c r="CQ22" s="42"/>
      <c r="CR22" s="42"/>
      <c r="CS22" s="42"/>
      <c r="CT22" s="42"/>
      <c r="CU22" s="42"/>
      <c r="CV22" s="42"/>
      <c r="CW22" s="42"/>
      <c r="CX22" s="42"/>
      <c r="CY22" s="42"/>
      <c r="CZ22" s="42"/>
      <c r="DA22" s="42"/>
      <c r="DB22" s="42"/>
      <c r="DC22" s="42"/>
      <c r="DD22" s="42"/>
      <c r="DE22" s="42"/>
      <c r="DF22" s="42"/>
      <c r="DG22" s="42"/>
      <c r="DH22" s="42"/>
      <c r="DI22" s="42"/>
      <c r="DJ22" s="42"/>
      <c r="DK22" s="42"/>
      <c r="DL22" s="42"/>
      <c r="DM22" s="42"/>
      <c r="DN22" s="42"/>
      <c r="DO22" s="42"/>
      <c r="DP22" s="42"/>
      <c r="DQ22" s="42"/>
      <c r="DR22" s="42"/>
      <c r="DS22" s="42"/>
      <c r="DT22" s="42"/>
      <c r="DU22" s="42"/>
      <c r="DV22" s="42"/>
      <c r="DW22" s="42"/>
      <c r="DX22" s="42"/>
      <c r="DY22" s="42"/>
      <c r="DZ22" s="42"/>
      <c r="EA22" s="42"/>
      <c r="EB22" s="42"/>
      <c r="EC22" s="42"/>
      <c r="ED22" s="42"/>
      <c r="EE22" s="42"/>
      <c r="EF22" s="42"/>
      <c r="EG22" s="42"/>
      <c r="EH22" s="42"/>
      <c r="EI22" s="42"/>
      <c r="EJ22" s="42"/>
      <c r="EK22" s="42"/>
      <c r="EL22" s="42"/>
      <c r="EM22" s="42"/>
      <c r="EN22" s="42"/>
      <c r="EO22" s="42"/>
      <c r="EP22" s="42"/>
      <c r="EQ22" s="42"/>
      <c r="ER22" s="42"/>
      <c r="ES22" s="42"/>
      <c r="ET22" s="42"/>
      <c r="EU22" s="42"/>
      <c r="EV22" s="42"/>
      <c r="EW22" s="42"/>
      <c r="EX22" s="42"/>
      <c r="EY22" s="42"/>
      <c r="EZ22" s="42"/>
      <c r="FA22" s="42"/>
      <c r="FB22" s="42"/>
      <c r="FC22" s="42"/>
      <c r="FD22" s="42"/>
      <c r="FE22" s="42"/>
      <c r="FF22" s="42"/>
      <c r="FG22" s="42"/>
      <c r="FH22" s="42"/>
      <c r="FI22" s="42"/>
      <c r="FJ22" s="42"/>
      <c r="FK22" s="42"/>
      <c r="FL22" s="42"/>
      <c r="FM22" s="42"/>
      <c r="FN22" s="42"/>
      <c r="FO22" s="42"/>
      <c r="FP22" s="42"/>
      <c r="FQ22" s="42"/>
      <c r="FR22" s="42"/>
      <c r="FS22" s="42"/>
      <c r="FT22" s="42"/>
      <c r="FU22" s="42"/>
      <c r="FV22" s="42"/>
      <c r="FW22" s="42"/>
      <c r="FX22" s="42"/>
      <c r="FY22" s="42"/>
      <c r="FZ22" s="42"/>
      <c r="GA22" s="42"/>
      <c r="GB22" s="42"/>
      <c r="GC22" s="42"/>
      <c r="GD22" s="42"/>
      <c r="GE22" s="42"/>
      <c r="GF22" s="42"/>
      <c r="GG22" s="42"/>
      <c r="GH22" s="42"/>
      <c r="GI22" s="42"/>
      <c r="GJ22" s="42"/>
      <c r="GK22" s="42"/>
      <c r="GL22" s="42"/>
      <c r="GM22" s="42"/>
      <c r="GN22" s="42"/>
      <c r="GO22" s="42"/>
      <c r="GP22" s="42"/>
      <c r="GQ22" s="42"/>
      <c r="GR22" s="42"/>
      <c r="GS22" s="42"/>
      <c r="GT22" s="42"/>
      <c r="GU22" s="42"/>
      <c r="GV22" s="42"/>
      <c r="GW22" s="42"/>
      <c r="GX22" s="42"/>
      <c r="GY22" s="42"/>
      <c r="GZ22" s="42"/>
      <c r="HA22" s="42"/>
      <c r="HB22" s="42"/>
      <c r="HC22" s="42"/>
      <c r="HD22" s="42"/>
      <c r="HE22" s="42"/>
      <c r="HF22" s="42"/>
      <c r="HG22" s="42"/>
      <c r="HH22" s="42"/>
      <c r="HI22" s="42"/>
      <c r="HJ22" s="42"/>
      <c r="HK22" s="42"/>
      <c r="HL22" s="42"/>
      <c r="HM22" s="42"/>
      <c r="HN22" s="42"/>
      <c r="HO22" s="42"/>
      <c r="HP22" s="42"/>
      <c r="HQ22" s="42"/>
      <c r="HR22" s="42"/>
      <c r="HS22" s="42"/>
      <c r="HT22" s="42"/>
      <c r="HU22" s="42"/>
      <c r="HV22" s="42"/>
      <c r="HW22" s="42"/>
      <c r="HX22" s="42"/>
      <c r="HY22" s="42"/>
      <c r="HZ22" s="42"/>
      <c r="IA22" s="42"/>
      <c r="IB22" s="42"/>
      <c r="IC22" s="42"/>
      <c r="ID22" s="42"/>
      <c r="IE22" s="42"/>
      <c r="IF22" s="42"/>
      <c r="IG22" s="42"/>
      <c r="IH22" s="42"/>
      <c r="II22" s="42"/>
      <c r="IJ22" s="42"/>
      <c r="IK22" s="42"/>
      <c r="IL22" s="42"/>
      <c r="IM22" s="42"/>
      <c r="IN22" s="42"/>
      <c r="IO22" s="42"/>
      <c r="IP22" s="42"/>
      <c r="IQ22" s="42"/>
      <c r="IR22" s="42"/>
      <c r="IS22" s="42"/>
      <c r="IT22" s="42"/>
      <c r="IU22" s="42"/>
      <c r="IV22" s="42"/>
      <c r="IW22" s="42"/>
    </row>
    <row r="23" customFormat="false" ht="13.5" hidden="false" customHeight="true" outlineLevel="0" collapsed="false">
      <c r="A23" s="42"/>
      <c r="B23" s="42"/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42"/>
      <c r="AB23" s="42"/>
      <c r="AC23" s="42"/>
      <c r="AD23" s="42"/>
      <c r="AE23" s="42"/>
      <c r="AF23" s="42"/>
      <c r="AG23" s="42"/>
      <c r="AH23" s="42"/>
      <c r="AI23" s="42"/>
      <c r="AJ23" s="42"/>
      <c r="AK23" s="42"/>
      <c r="AL23" s="42"/>
      <c r="AM23" s="42"/>
      <c r="AN23" s="42"/>
      <c r="AO23" s="42"/>
      <c r="AP23" s="42"/>
      <c r="AQ23" s="42"/>
      <c r="AR23" s="42"/>
      <c r="AS23" s="42"/>
      <c r="AT23" s="42"/>
      <c r="AU23" s="42"/>
      <c r="AV23" s="42"/>
      <c r="AW23" s="42"/>
      <c r="AX23" s="42"/>
      <c r="AY23" s="42"/>
      <c r="AZ23" s="42"/>
      <c r="BA23" s="42"/>
      <c r="BB23" s="42"/>
      <c r="BC23" s="42"/>
      <c r="BD23" s="42"/>
      <c r="BE23" s="42"/>
      <c r="BF23" s="42"/>
      <c r="BG23" s="42"/>
      <c r="BH23" s="42"/>
      <c r="BI23" s="42"/>
      <c r="BJ23" s="42"/>
      <c r="BK23" s="42"/>
      <c r="BL23" s="42"/>
      <c r="BM23" s="42"/>
      <c r="BN23" s="42"/>
      <c r="BO23" s="42"/>
      <c r="BP23" s="42"/>
      <c r="BQ23" s="42"/>
      <c r="BR23" s="42"/>
      <c r="BS23" s="42"/>
      <c r="BT23" s="42"/>
      <c r="BU23" s="42"/>
      <c r="BV23" s="42"/>
      <c r="BW23" s="42"/>
      <c r="BX23" s="42"/>
      <c r="BY23" s="42"/>
      <c r="BZ23" s="42"/>
      <c r="CA23" s="42"/>
      <c r="CB23" s="42"/>
      <c r="CC23" s="42"/>
      <c r="CD23" s="42"/>
      <c r="CE23" s="42"/>
      <c r="CF23" s="42"/>
      <c r="CG23" s="42"/>
      <c r="CH23" s="42"/>
      <c r="CI23" s="42"/>
      <c r="CJ23" s="42"/>
      <c r="CK23" s="42"/>
      <c r="CL23" s="42"/>
      <c r="CM23" s="42"/>
      <c r="CN23" s="42"/>
      <c r="CO23" s="42"/>
      <c r="CP23" s="42"/>
      <c r="CQ23" s="42"/>
      <c r="CR23" s="42"/>
      <c r="CS23" s="42"/>
      <c r="CT23" s="42"/>
      <c r="CU23" s="42"/>
      <c r="CV23" s="42"/>
      <c r="CW23" s="42"/>
      <c r="CX23" s="42"/>
      <c r="CY23" s="42"/>
      <c r="CZ23" s="42"/>
      <c r="DA23" s="42"/>
      <c r="DB23" s="42"/>
      <c r="DC23" s="42"/>
      <c r="DD23" s="42"/>
      <c r="DE23" s="42"/>
      <c r="DF23" s="42"/>
      <c r="DG23" s="42"/>
      <c r="DH23" s="42"/>
      <c r="DI23" s="42"/>
      <c r="DJ23" s="42"/>
      <c r="DK23" s="42"/>
      <c r="DL23" s="42"/>
      <c r="DM23" s="42"/>
      <c r="DN23" s="42"/>
      <c r="DO23" s="42"/>
      <c r="DP23" s="42"/>
      <c r="DQ23" s="42"/>
      <c r="DR23" s="42"/>
      <c r="DS23" s="42"/>
      <c r="DT23" s="42"/>
      <c r="DU23" s="42"/>
      <c r="DV23" s="42"/>
      <c r="DW23" s="42"/>
      <c r="DX23" s="42"/>
      <c r="DY23" s="42"/>
      <c r="DZ23" s="42"/>
      <c r="EA23" s="42"/>
      <c r="EB23" s="42"/>
      <c r="EC23" s="42"/>
      <c r="ED23" s="42"/>
      <c r="EE23" s="42"/>
      <c r="EF23" s="42"/>
      <c r="EG23" s="42"/>
      <c r="EH23" s="42"/>
      <c r="EI23" s="42"/>
      <c r="EJ23" s="42"/>
      <c r="EK23" s="42"/>
      <c r="EL23" s="42"/>
      <c r="EM23" s="42"/>
      <c r="EN23" s="42"/>
      <c r="EO23" s="42"/>
      <c r="EP23" s="42"/>
      <c r="EQ23" s="42"/>
      <c r="ER23" s="42"/>
      <c r="ES23" s="42"/>
      <c r="ET23" s="42"/>
      <c r="EU23" s="42"/>
      <c r="EV23" s="42"/>
      <c r="EW23" s="42"/>
      <c r="EX23" s="42"/>
      <c r="EY23" s="42"/>
      <c r="EZ23" s="42"/>
      <c r="FA23" s="42"/>
      <c r="FB23" s="42"/>
      <c r="FC23" s="42"/>
      <c r="FD23" s="42"/>
      <c r="FE23" s="42"/>
      <c r="FF23" s="42"/>
      <c r="FG23" s="42"/>
      <c r="FH23" s="42"/>
      <c r="FI23" s="42"/>
      <c r="FJ23" s="42"/>
      <c r="FK23" s="42"/>
      <c r="FL23" s="42"/>
      <c r="FM23" s="42"/>
      <c r="FN23" s="42"/>
      <c r="FO23" s="42"/>
      <c r="FP23" s="42"/>
      <c r="FQ23" s="42"/>
      <c r="FR23" s="42"/>
      <c r="FS23" s="42"/>
      <c r="FT23" s="42"/>
      <c r="FU23" s="42"/>
      <c r="FV23" s="42"/>
      <c r="FW23" s="42"/>
      <c r="FX23" s="42"/>
      <c r="FY23" s="42"/>
      <c r="FZ23" s="42"/>
      <c r="GA23" s="42"/>
      <c r="GB23" s="42"/>
      <c r="GC23" s="42"/>
      <c r="GD23" s="42"/>
      <c r="GE23" s="42"/>
      <c r="GF23" s="42"/>
      <c r="GG23" s="42"/>
      <c r="GH23" s="42"/>
      <c r="GI23" s="42"/>
      <c r="GJ23" s="42"/>
      <c r="GK23" s="42"/>
      <c r="GL23" s="42"/>
      <c r="GM23" s="42"/>
      <c r="GN23" s="42"/>
      <c r="GO23" s="42"/>
      <c r="GP23" s="42"/>
      <c r="GQ23" s="42"/>
      <c r="GR23" s="42"/>
      <c r="GS23" s="42"/>
      <c r="GT23" s="42"/>
      <c r="GU23" s="42"/>
      <c r="GV23" s="42"/>
      <c r="GW23" s="42"/>
      <c r="GX23" s="42"/>
      <c r="GY23" s="42"/>
      <c r="GZ23" s="42"/>
      <c r="HA23" s="42"/>
      <c r="HB23" s="42"/>
      <c r="HC23" s="42"/>
      <c r="HD23" s="42"/>
      <c r="HE23" s="42"/>
      <c r="HF23" s="42"/>
      <c r="HG23" s="42"/>
      <c r="HH23" s="42"/>
      <c r="HI23" s="42"/>
      <c r="HJ23" s="42"/>
      <c r="HK23" s="42"/>
      <c r="HL23" s="42"/>
      <c r="HM23" s="42"/>
      <c r="HN23" s="42"/>
      <c r="HO23" s="42"/>
      <c r="HP23" s="42"/>
      <c r="HQ23" s="42"/>
      <c r="HR23" s="42"/>
      <c r="HS23" s="42"/>
      <c r="HT23" s="42"/>
      <c r="HU23" s="42"/>
      <c r="HV23" s="42"/>
      <c r="HW23" s="42"/>
      <c r="HX23" s="42"/>
      <c r="HY23" s="42"/>
      <c r="HZ23" s="42"/>
      <c r="IA23" s="42"/>
      <c r="IB23" s="42"/>
      <c r="IC23" s="42"/>
      <c r="ID23" s="42"/>
      <c r="IE23" s="42"/>
      <c r="IF23" s="42"/>
      <c r="IG23" s="42"/>
      <c r="IH23" s="42"/>
      <c r="II23" s="42"/>
      <c r="IJ23" s="42"/>
      <c r="IK23" s="42"/>
      <c r="IL23" s="42"/>
      <c r="IM23" s="42"/>
      <c r="IN23" s="42"/>
      <c r="IO23" s="42"/>
      <c r="IP23" s="42"/>
      <c r="IQ23" s="42"/>
      <c r="IR23" s="42"/>
      <c r="IS23" s="42"/>
      <c r="IT23" s="42"/>
      <c r="IU23" s="42"/>
      <c r="IV23" s="42"/>
      <c r="IW23" s="42"/>
    </row>
    <row r="24" customFormat="false" ht="13.5" hidden="true" customHeight="true" outlineLevel="0" collapsed="false">
      <c r="A24" s="42"/>
      <c r="B24" s="42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42"/>
      <c r="AB24" s="42"/>
      <c r="AC24" s="42"/>
      <c r="AD24" s="42"/>
      <c r="AE24" s="42"/>
      <c r="AF24" s="42"/>
      <c r="AG24" s="42"/>
      <c r="AH24" s="42"/>
      <c r="AI24" s="42"/>
      <c r="AJ24" s="42"/>
      <c r="AK24" s="42"/>
      <c r="AL24" s="42"/>
      <c r="AM24" s="42"/>
      <c r="AN24" s="42"/>
      <c r="AO24" s="42"/>
      <c r="AP24" s="42"/>
      <c r="AQ24" s="42"/>
      <c r="AR24" s="42"/>
      <c r="AS24" s="42"/>
      <c r="AT24" s="42"/>
      <c r="AU24" s="42"/>
      <c r="AV24" s="42"/>
      <c r="AW24" s="42"/>
      <c r="AX24" s="42"/>
      <c r="AY24" s="42"/>
      <c r="AZ24" s="42"/>
      <c r="BA24" s="42"/>
      <c r="BB24" s="42"/>
      <c r="BC24" s="42"/>
      <c r="BD24" s="42"/>
      <c r="BE24" s="42"/>
      <c r="BF24" s="42"/>
      <c r="BG24" s="42"/>
      <c r="BH24" s="42"/>
      <c r="BI24" s="42"/>
      <c r="BJ24" s="42"/>
      <c r="BK24" s="42"/>
      <c r="BL24" s="42"/>
      <c r="BM24" s="42"/>
      <c r="BN24" s="42"/>
      <c r="BO24" s="42"/>
      <c r="BP24" s="42"/>
      <c r="BQ24" s="42"/>
      <c r="BR24" s="42"/>
      <c r="BS24" s="42"/>
      <c r="BT24" s="42"/>
      <c r="BU24" s="42"/>
      <c r="BV24" s="42"/>
      <c r="BW24" s="42"/>
      <c r="BX24" s="42"/>
      <c r="BY24" s="42"/>
      <c r="BZ24" s="42"/>
      <c r="CA24" s="42"/>
      <c r="CB24" s="42"/>
      <c r="CC24" s="42"/>
      <c r="CD24" s="42"/>
      <c r="CE24" s="42"/>
      <c r="CF24" s="42"/>
      <c r="CG24" s="42"/>
      <c r="CH24" s="42"/>
      <c r="CI24" s="42"/>
      <c r="CJ24" s="42"/>
      <c r="CK24" s="42"/>
      <c r="CL24" s="42"/>
      <c r="CM24" s="42"/>
      <c r="CN24" s="42"/>
      <c r="CO24" s="42"/>
      <c r="CP24" s="42"/>
      <c r="CQ24" s="42"/>
      <c r="CR24" s="42"/>
      <c r="CS24" s="42"/>
      <c r="CT24" s="42"/>
      <c r="CU24" s="42"/>
      <c r="CV24" s="42"/>
      <c r="CW24" s="42"/>
      <c r="CX24" s="42"/>
      <c r="CY24" s="42"/>
      <c r="CZ24" s="42"/>
      <c r="DA24" s="42"/>
      <c r="DB24" s="42"/>
      <c r="DC24" s="42"/>
      <c r="DD24" s="42"/>
      <c r="DE24" s="42"/>
      <c r="DF24" s="42"/>
      <c r="DG24" s="42"/>
      <c r="DH24" s="42"/>
      <c r="DI24" s="42"/>
      <c r="DJ24" s="42"/>
      <c r="DK24" s="42"/>
      <c r="DL24" s="42"/>
      <c r="DM24" s="42"/>
      <c r="DN24" s="42"/>
      <c r="DO24" s="42"/>
      <c r="DP24" s="42"/>
      <c r="DQ24" s="42"/>
      <c r="DR24" s="42"/>
      <c r="DS24" s="42"/>
      <c r="DT24" s="42"/>
      <c r="DU24" s="42"/>
      <c r="DV24" s="42"/>
      <c r="DW24" s="42"/>
      <c r="DX24" s="42"/>
      <c r="DY24" s="42"/>
      <c r="DZ24" s="42"/>
      <c r="EA24" s="42"/>
      <c r="EB24" s="42"/>
      <c r="EC24" s="42"/>
      <c r="ED24" s="42"/>
      <c r="EE24" s="42"/>
      <c r="EF24" s="42"/>
      <c r="EG24" s="42"/>
      <c r="EH24" s="42"/>
      <c r="EI24" s="42"/>
      <c r="EJ24" s="42"/>
      <c r="EK24" s="42"/>
      <c r="EL24" s="42"/>
      <c r="EM24" s="42"/>
      <c r="EN24" s="42"/>
      <c r="EO24" s="42"/>
      <c r="EP24" s="42"/>
      <c r="EQ24" s="42"/>
      <c r="ER24" s="42"/>
      <c r="ES24" s="42"/>
      <c r="ET24" s="42"/>
      <c r="EU24" s="42"/>
      <c r="EV24" s="42"/>
      <c r="EW24" s="42"/>
      <c r="EX24" s="42"/>
      <c r="EY24" s="42"/>
      <c r="EZ24" s="42"/>
      <c r="FA24" s="42"/>
      <c r="FB24" s="42"/>
      <c r="FC24" s="42"/>
      <c r="FD24" s="42"/>
      <c r="FE24" s="42"/>
      <c r="FF24" s="42"/>
      <c r="FG24" s="42"/>
      <c r="FH24" s="42"/>
      <c r="FI24" s="42"/>
      <c r="FJ24" s="42"/>
      <c r="FK24" s="42"/>
      <c r="FL24" s="42"/>
      <c r="FM24" s="42"/>
      <c r="FN24" s="42"/>
      <c r="FO24" s="42"/>
      <c r="FP24" s="42"/>
      <c r="FQ24" s="42"/>
      <c r="FR24" s="42"/>
      <c r="FS24" s="42"/>
      <c r="FT24" s="42"/>
      <c r="FU24" s="42"/>
      <c r="FV24" s="42"/>
      <c r="FW24" s="42"/>
      <c r="FX24" s="42"/>
      <c r="FY24" s="42"/>
      <c r="FZ24" s="42"/>
      <c r="GA24" s="42"/>
      <c r="GB24" s="42"/>
      <c r="GC24" s="42"/>
      <c r="GD24" s="42"/>
      <c r="GE24" s="42"/>
      <c r="GF24" s="42"/>
      <c r="GG24" s="42"/>
      <c r="GH24" s="42"/>
      <c r="GI24" s="42"/>
      <c r="GJ24" s="42"/>
      <c r="GK24" s="42"/>
      <c r="GL24" s="42"/>
      <c r="GM24" s="42"/>
      <c r="GN24" s="42"/>
      <c r="GO24" s="42"/>
      <c r="GP24" s="42"/>
      <c r="GQ24" s="42"/>
      <c r="GR24" s="42"/>
      <c r="GS24" s="42"/>
      <c r="GT24" s="42"/>
      <c r="GU24" s="42"/>
      <c r="GV24" s="42"/>
      <c r="GW24" s="42"/>
      <c r="GX24" s="42"/>
      <c r="GY24" s="42"/>
      <c r="GZ24" s="42"/>
      <c r="HA24" s="42"/>
      <c r="HB24" s="42"/>
      <c r="HC24" s="42"/>
      <c r="HD24" s="42"/>
      <c r="HE24" s="42"/>
      <c r="HF24" s="42"/>
      <c r="HG24" s="42"/>
      <c r="HH24" s="42"/>
      <c r="HI24" s="42"/>
      <c r="HJ24" s="42"/>
      <c r="HK24" s="42"/>
      <c r="HL24" s="42"/>
      <c r="HM24" s="42"/>
      <c r="HN24" s="42"/>
      <c r="HO24" s="42"/>
      <c r="HP24" s="42"/>
      <c r="HQ24" s="42"/>
      <c r="HR24" s="42"/>
      <c r="HS24" s="42"/>
      <c r="HT24" s="42"/>
      <c r="HU24" s="42"/>
      <c r="HV24" s="42"/>
      <c r="HW24" s="42"/>
      <c r="HX24" s="42"/>
      <c r="HY24" s="42"/>
      <c r="HZ24" s="42"/>
      <c r="IA24" s="42"/>
      <c r="IB24" s="42"/>
      <c r="IC24" s="42"/>
      <c r="ID24" s="42"/>
      <c r="IE24" s="42"/>
      <c r="IF24" s="42"/>
      <c r="IG24" s="42"/>
      <c r="IH24" s="42"/>
      <c r="II24" s="42"/>
      <c r="IJ24" s="42"/>
      <c r="IK24" s="42"/>
      <c r="IL24" s="42"/>
      <c r="IM24" s="42"/>
      <c r="IN24" s="42"/>
      <c r="IO24" s="42"/>
      <c r="IP24" s="42"/>
      <c r="IQ24" s="42"/>
      <c r="IR24" s="42"/>
      <c r="IS24" s="42"/>
      <c r="IT24" s="42"/>
      <c r="IU24" s="42"/>
      <c r="IV24" s="42"/>
      <c r="IW24" s="42"/>
    </row>
    <row r="25" customFormat="false" ht="13.5" hidden="false" customHeight="true" outlineLevel="0" collapsed="false">
      <c r="A25" s="42"/>
      <c r="B25" s="42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  <c r="BF25" s="42"/>
      <c r="BG25" s="42"/>
      <c r="BH25" s="42"/>
      <c r="BI25" s="42"/>
      <c r="BJ25" s="42"/>
      <c r="BK25" s="42"/>
      <c r="BL25" s="42"/>
      <c r="BM25" s="42"/>
      <c r="BN25" s="42"/>
      <c r="BO25" s="42"/>
      <c r="BP25" s="42"/>
      <c r="BQ25" s="42"/>
      <c r="BR25" s="42"/>
      <c r="BS25" s="42"/>
      <c r="BT25" s="42"/>
      <c r="BU25" s="42"/>
      <c r="BV25" s="42"/>
      <c r="BW25" s="42"/>
      <c r="BX25" s="42"/>
      <c r="BY25" s="42"/>
      <c r="BZ25" s="42"/>
      <c r="CA25" s="42"/>
      <c r="CB25" s="42"/>
      <c r="CC25" s="42"/>
      <c r="CD25" s="42"/>
      <c r="CE25" s="42"/>
      <c r="CF25" s="42"/>
      <c r="CG25" s="42"/>
      <c r="CH25" s="42"/>
      <c r="CI25" s="42"/>
      <c r="CJ25" s="42"/>
      <c r="CK25" s="42"/>
      <c r="CL25" s="42"/>
      <c r="CM25" s="42"/>
      <c r="CN25" s="42"/>
      <c r="CO25" s="42"/>
      <c r="CP25" s="42"/>
      <c r="CQ25" s="42"/>
      <c r="CR25" s="42"/>
      <c r="CS25" s="42"/>
      <c r="CT25" s="42"/>
      <c r="CU25" s="42"/>
      <c r="CV25" s="42"/>
      <c r="CW25" s="42"/>
      <c r="CX25" s="42"/>
      <c r="CY25" s="42"/>
      <c r="CZ25" s="42"/>
      <c r="DA25" s="42"/>
      <c r="DB25" s="42"/>
      <c r="DC25" s="42"/>
      <c r="DD25" s="42"/>
      <c r="DE25" s="42"/>
      <c r="DF25" s="42"/>
      <c r="DG25" s="42"/>
      <c r="DH25" s="42"/>
      <c r="DI25" s="42"/>
      <c r="DJ25" s="42"/>
      <c r="DK25" s="42"/>
      <c r="DL25" s="42"/>
      <c r="DM25" s="42"/>
      <c r="DN25" s="42"/>
      <c r="DO25" s="42"/>
      <c r="DP25" s="42"/>
      <c r="DQ25" s="42"/>
      <c r="DR25" s="42"/>
      <c r="DS25" s="42"/>
      <c r="DT25" s="42"/>
      <c r="DU25" s="42"/>
      <c r="DV25" s="42"/>
      <c r="DW25" s="42"/>
      <c r="DX25" s="42"/>
      <c r="DY25" s="42"/>
      <c r="DZ25" s="42"/>
      <c r="EA25" s="42"/>
      <c r="EB25" s="42"/>
      <c r="EC25" s="42"/>
      <c r="ED25" s="42"/>
      <c r="EE25" s="42"/>
      <c r="EF25" s="42"/>
      <c r="EG25" s="42"/>
      <c r="EH25" s="42"/>
      <c r="EI25" s="42"/>
      <c r="EJ25" s="42"/>
      <c r="EK25" s="42"/>
      <c r="EL25" s="42"/>
      <c r="EM25" s="42"/>
      <c r="EN25" s="42"/>
      <c r="EO25" s="42"/>
      <c r="EP25" s="42"/>
      <c r="EQ25" s="42"/>
      <c r="ER25" s="42"/>
      <c r="ES25" s="42"/>
      <c r="ET25" s="42"/>
      <c r="EU25" s="42"/>
      <c r="EV25" s="42"/>
      <c r="EW25" s="42"/>
      <c r="EX25" s="42"/>
      <c r="EY25" s="42"/>
      <c r="EZ25" s="42"/>
      <c r="FA25" s="42"/>
      <c r="FB25" s="42"/>
      <c r="FC25" s="42"/>
      <c r="FD25" s="42"/>
      <c r="FE25" s="42"/>
      <c r="FF25" s="42"/>
      <c r="FG25" s="42"/>
      <c r="FH25" s="42"/>
      <c r="FI25" s="42"/>
      <c r="FJ25" s="42"/>
      <c r="FK25" s="42"/>
      <c r="FL25" s="42"/>
      <c r="FM25" s="42"/>
      <c r="FN25" s="42"/>
      <c r="FO25" s="42"/>
      <c r="FP25" s="42"/>
      <c r="FQ25" s="42"/>
      <c r="FR25" s="42"/>
      <c r="FS25" s="42"/>
      <c r="FT25" s="42"/>
      <c r="FU25" s="42"/>
      <c r="FV25" s="42"/>
      <c r="FW25" s="42"/>
      <c r="FX25" s="42"/>
      <c r="FY25" s="42"/>
      <c r="FZ25" s="42"/>
      <c r="GA25" s="42"/>
      <c r="GB25" s="42"/>
      <c r="GC25" s="42"/>
      <c r="GD25" s="42"/>
      <c r="GE25" s="42"/>
      <c r="GF25" s="42"/>
      <c r="GG25" s="42"/>
      <c r="GH25" s="42"/>
      <c r="GI25" s="42"/>
      <c r="GJ25" s="42"/>
      <c r="GK25" s="42"/>
      <c r="GL25" s="42"/>
      <c r="GM25" s="42"/>
      <c r="GN25" s="42"/>
      <c r="GO25" s="42"/>
      <c r="GP25" s="42"/>
      <c r="GQ25" s="42"/>
      <c r="GR25" s="42"/>
      <c r="GS25" s="42"/>
      <c r="GT25" s="42"/>
      <c r="GU25" s="42"/>
      <c r="GV25" s="42"/>
      <c r="GW25" s="42"/>
      <c r="GX25" s="42"/>
      <c r="GY25" s="42"/>
      <c r="GZ25" s="42"/>
      <c r="HA25" s="42"/>
      <c r="HB25" s="42"/>
      <c r="HC25" s="42"/>
      <c r="HD25" s="42"/>
      <c r="HE25" s="42"/>
      <c r="HF25" s="42"/>
      <c r="HG25" s="42"/>
      <c r="HH25" s="42"/>
      <c r="HI25" s="42"/>
      <c r="HJ25" s="42"/>
      <c r="HK25" s="42"/>
      <c r="HL25" s="42"/>
      <c r="HM25" s="42"/>
      <c r="HN25" s="42"/>
      <c r="HO25" s="42"/>
      <c r="HP25" s="42"/>
      <c r="HQ25" s="42"/>
      <c r="HR25" s="42"/>
      <c r="HS25" s="42"/>
      <c r="HT25" s="42"/>
      <c r="HU25" s="42"/>
      <c r="HV25" s="42"/>
      <c r="HW25" s="42"/>
      <c r="HX25" s="42"/>
      <c r="HY25" s="42"/>
      <c r="HZ25" s="42"/>
      <c r="IA25" s="42"/>
      <c r="IB25" s="42"/>
      <c r="IC25" s="42"/>
      <c r="ID25" s="42"/>
      <c r="IE25" s="42"/>
      <c r="IF25" s="42"/>
      <c r="IG25" s="42"/>
      <c r="IH25" s="42"/>
      <c r="II25" s="42"/>
      <c r="IJ25" s="42"/>
      <c r="IK25" s="42"/>
      <c r="IL25" s="42"/>
      <c r="IM25" s="42"/>
      <c r="IN25" s="42"/>
      <c r="IO25" s="42"/>
      <c r="IP25" s="42"/>
      <c r="IQ25" s="42"/>
      <c r="IR25" s="42"/>
      <c r="IS25" s="42"/>
      <c r="IT25" s="42"/>
      <c r="IU25" s="42"/>
      <c r="IV25" s="42"/>
      <c r="IW25" s="42"/>
    </row>
    <row r="26" customFormat="false" ht="12" hidden="false" customHeight="true" outlineLevel="0" collapsed="false">
      <c r="A26" s="43" t="s">
        <v>41</v>
      </c>
      <c r="B26" s="42"/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2"/>
      <c r="AL26" s="42"/>
      <c r="AM26" s="42"/>
      <c r="AN26" s="42"/>
      <c r="AO26" s="42"/>
      <c r="AP26" s="42"/>
      <c r="AQ26" s="42"/>
      <c r="AR26" s="42"/>
      <c r="AS26" s="42"/>
      <c r="AT26" s="42"/>
      <c r="AU26" s="42"/>
      <c r="AV26" s="42"/>
      <c r="AW26" s="42"/>
      <c r="AX26" s="42"/>
      <c r="AY26" s="42"/>
      <c r="AZ26" s="42"/>
      <c r="BA26" s="42"/>
      <c r="BB26" s="42"/>
      <c r="BC26" s="42"/>
      <c r="BD26" s="42"/>
      <c r="BE26" s="42"/>
      <c r="BF26" s="42"/>
      <c r="BG26" s="42"/>
      <c r="BH26" s="42"/>
      <c r="BI26" s="42"/>
      <c r="BJ26" s="42"/>
      <c r="BK26" s="42"/>
      <c r="BL26" s="42"/>
      <c r="BM26" s="42"/>
      <c r="BN26" s="42"/>
      <c r="BO26" s="42"/>
      <c r="BP26" s="42"/>
      <c r="BQ26" s="42"/>
      <c r="BR26" s="42"/>
      <c r="BS26" s="42"/>
      <c r="BT26" s="42"/>
      <c r="BU26" s="42"/>
      <c r="BV26" s="42"/>
      <c r="BW26" s="42"/>
      <c r="BX26" s="42"/>
      <c r="BY26" s="42"/>
      <c r="BZ26" s="42"/>
      <c r="CA26" s="42"/>
      <c r="CB26" s="42"/>
      <c r="CC26" s="42"/>
      <c r="CD26" s="42"/>
      <c r="CE26" s="42"/>
      <c r="CF26" s="42"/>
      <c r="CG26" s="42"/>
      <c r="CH26" s="42"/>
      <c r="CI26" s="42"/>
      <c r="CJ26" s="42"/>
      <c r="CK26" s="42"/>
      <c r="CL26" s="42"/>
      <c r="CM26" s="42"/>
      <c r="CN26" s="42"/>
      <c r="CO26" s="42"/>
      <c r="CP26" s="42"/>
      <c r="CQ26" s="42"/>
      <c r="CR26" s="42"/>
      <c r="CS26" s="42"/>
      <c r="CT26" s="42"/>
      <c r="CU26" s="42"/>
      <c r="CV26" s="42"/>
      <c r="CW26" s="42"/>
      <c r="CX26" s="42"/>
      <c r="CY26" s="42"/>
      <c r="CZ26" s="42"/>
      <c r="DA26" s="42"/>
      <c r="DB26" s="42"/>
      <c r="DC26" s="42"/>
      <c r="DD26" s="42"/>
      <c r="DE26" s="42"/>
      <c r="DF26" s="42"/>
      <c r="DG26" s="42"/>
      <c r="DH26" s="42"/>
      <c r="DI26" s="42"/>
      <c r="DJ26" s="42"/>
      <c r="DK26" s="42"/>
      <c r="DL26" s="42"/>
      <c r="DM26" s="42"/>
      <c r="DN26" s="42"/>
      <c r="DO26" s="42"/>
      <c r="DP26" s="42"/>
      <c r="DQ26" s="42"/>
      <c r="DR26" s="42"/>
      <c r="DS26" s="42"/>
      <c r="DT26" s="42"/>
      <c r="DU26" s="42"/>
      <c r="DV26" s="42"/>
      <c r="DW26" s="42"/>
      <c r="DX26" s="42"/>
      <c r="DY26" s="42"/>
      <c r="DZ26" s="42"/>
      <c r="EA26" s="42"/>
      <c r="EB26" s="42"/>
      <c r="EC26" s="42"/>
      <c r="ED26" s="42"/>
      <c r="EE26" s="42"/>
      <c r="EF26" s="42"/>
      <c r="EG26" s="42"/>
      <c r="EH26" s="42"/>
      <c r="EI26" s="42"/>
      <c r="EJ26" s="42"/>
      <c r="EK26" s="42"/>
      <c r="EL26" s="42"/>
      <c r="EM26" s="42"/>
      <c r="EN26" s="42"/>
      <c r="EO26" s="42"/>
      <c r="EP26" s="42"/>
      <c r="EQ26" s="42"/>
      <c r="ER26" s="42"/>
      <c r="ES26" s="42"/>
      <c r="ET26" s="42"/>
      <c r="EU26" s="42"/>
      <c r="EV26" s="42"/>
      <c r="EW26" s="42"/>
      <c r="EX26" s="42"/>
      <c r="EY26" s="42"/>
      <c r="EZ26" s="42"/>
      <c r="FA26" s="42"/>
      <c r="FB26" s="42"/>
      <c r="FC26" s="42"/>
      <c r="FD26" s="42"/>
      <c r="FE26" s="42"/>
      <c r="FF26" s="42"/>
      <c r="FG26" s="42"/>
      <c r="FH26" s="42"/>
      <c r="FI26" s="42"/>
      <c r="FJ26" s="42"/>
      <c r="FK26" s="42"/>
      <c r="FL26" s="42"/>
      <c r="FM26" s="42"/>
      <c r="FN26" s="42"/>
      <c r="FO26" s="42"/>
      <c r="FP26" s="42"/>
      <c r="FQ26" s="42"/>
      <c r="FR26" s="42"/>
      <c r="FS26" s="42"/>
      <c r="FT26" s="42"/>
      <c r="FU26" s="42"/>
      <c r="FV26" s="42"/>
      <c r="FW26" s="42"/>
      <c r="FX26" s="42"/>
      <c r="FY26" s="42"/>
      <c r="FZ26" s="42"/>
      <c r="GA26" s="42"/>
      <c r="GB26" s="42"/>
      <c r="GC26" s="42"/>
      <c r="GD26" s="42"/>
      <c r="GE26" s="42"/>
      <c r="GF26" s="42"/>
      <c r="GG26" s="42"/>
      <c r="GH26" s="42"/>
      <c r="GI26" s="42"/>
      <c r="GJ26" s="42"/>
      <c r="GK26" s="42"/>
      <c r="GL26" s="42"/>
      <c r="GM26" s="42"/>
      <c r="GN26" s="42"/>
      <c r="GO26" s="42"/>
      <c r="GP26" s="42"/>
      <c r="GQ26" s="42"/>
      <c r="GR26" s="42"/>
      <c r="GS26" s="42"/>
      <c r="GT26" s="42"/>
      <c r="GU26" s="42"/>
      <c r="GV26" s="42"/>
      <c r="GW26" s="42"/>
      <c r="GX26" s="42"/>
      <c r="GY26" s="42"/>
      <c r="GZ26" s="42"/>
      <c r="HA26" s="42"/>
      <c r="HB26" s="42"/>
      <c r="HC26" s="42"/>
      <c r="HD26" s="42"/>
      <c r="HE26" s="42"/>
      <c r="HF26" s="42"/>
      <c r="HG26" s="42"/>
      <c r="HH26" s="42"/>
      <c r="HI26" s="42"/>
      <c r="HJ26" s="42"/>
      <c r="HK26" s="42"/>
      <c r="HL26" s="42"/>
      <c r="HM26" s="42"/>
      <c r="HN26" s="42"/>
      <c r="HO26" s="42"/>
      <c r="HP26" s="42"/>
      <c r="HQ26" s="42"/>
      <c r="HR26" s="42"/>
      <c r="HS26" s="42"/>
      <c r="HT26" s="42"/>
      <c r="HU26" s="42"/>
      <c r="HV26" s="42"/>
      <c r="HW26" s="42"/>
      <c r="HX26" s="42"/>
      <c r="HY26" s="42"/>
      <c r="HZ26" s="42"/>
      <c r="IA26" s="42"/>
      <c r="IB26" s="42"/>
      <c r="IC26" s="42"/>
      <c r="ID26" s="42"/>
      <c r="IE26" s="42"/>
      <c r="IF26" s="42"/>
      <c r="IG26" s="42"/>
      <c r="IH26" s="42"/>
      <c r="II26" s="42"/>
      <c r="IJ26" s="42"/>
      <c r="IK26" s="42"/>
      <c r="IL26" s="42"/>
      <c r="IM26" s="42"/>
      <c r="IN26" s="42"/>
      <c r="IO26" s="42"/>
      <c r="IP26" s="42"/>
      <c r="IQ26" s="42"/>
      <c r="IR26" s="42"/>
      <c r="IS26" s="42"/>
      <c r="IT26" s="42"/>
      <c r="IU26" s="42"/>
      <c r="IV26" s="42"/>
      <c r="IW26" s="42"/>
    </row>
    <row r="27" customFormat="false" ht="11.25" hidden="false" customHeight="true" outlineLevel="0" collapsed="false">
      <c r="A27" s="45" t="s">
        <v>33</v>
      </c>
      <c r="B27" s="42"/>
      <c r="C27" s="46" t="n">
        <f aca="false">'Dth Fixed INPUT PG'!C27</f>
        <v>0</v>
      </c>
      <c r="D27" s="46" t="n">
        <f aca="false">'Dth Fixed INPUT PG'!D27</f>
        <v>0</v>
      </c>
      <c r="E27" s="46" t="n">
        <f aca="false">'Dth Fixed INPUT PG'!E27</f>
        <v>0</v>
      </c>
      <c r="F27" s="46" t="n">
        <f aca="false">'Dth Fixed INPUT PG'!F27</f>
        <v>0</v>
      </c>
      <c r="G27" s="46" t="n">
        <f aca="false">'Dth Fixed INPUT PG'!G27</f>
        <v>0</v>
      </c>
      <c r="H27" s="46" t="n">
        <f aca="false">'Dth Fixed INPUT PG'!H27</f>
        <v>0</v>
      </c>
      <c r="I27" s="46" t="n">
        <f aca="false">'Dth Fixed INPUT PG'!I27</f>
        <v>0</v>
      </c>
      <c r="J27" s="46" t="n">
        <f aca="false">'Dth Fixed INPUT PG'!J27</f>
        <v>0</v>
      </c>
      <c r="K27" s="46" t="n">
        <f aca="false">'Dth Fixed INPUT PG'!K27</f>
        <v>0</v>
      </c>
      <c r="L27" s="46" t="n">
        <f aca="false">'Dth Fixed INPUT PG'!L27</f>
        <v>0</v>
      </c>
      <c r="M27" s="46" t="n">
        <f aca="false">'Dth Fixed INPUT PG'!M27</f>
        <v>0</v>
      </c>
      <c r="N27" s="46" t="n">
        <f aca="false">'Dth Fixed INPUT PG'!N27</f>
        <v>0</v>
      </c>
      <c r="O27" s="46" t="n">
        <f aca="false">'Dth Fixed INPUT PG'!O27</f>
        <v>0</v>
      </c>
      <c r="P27" s="46" t="n">
        <f aca="false">'Dth Fixed INPUT PG'!P27</f>
        <v>0</v>
      </c>
      <c r="Q27" s="46" t="n">
        <f aca="false">'Dth Fixed INPUT PG'!Q27</f>
        <v>0</v>
      </c>
      <c r="R27" s="46" t="n">
        <f aca="false">'Dth Fixed INPUT PG'!R27</f>
        <v>0</v>
      </c>
      <c r="S27" s="46" t="n">
        <f aca="false">'Dth Fixed INPUT PG'!S27</f>
        <v>0</v>
      </c>
      <c r="T27" s="46" t="n">
        <f aca="false">'Dth Fixed INPUT PG'!T27</f>
        <v>0</v>
      </c>
      <c r="U27" s="46" t="n">
        <f aca="false">'Dth Fixed INPUT PG'!U27</f>
        <v>0</v>
      </c>
      <c r="V27" s="46" t="n">
        <f aca="false">'Dth Fixed INPUT PG'!V27</f>
        <v>0</v>
      </c>
      <c r="W27" s="46" t="n">
        <f aca="false">'Dth Fixed INPUT PG'!W27</f>
        <v>0</v>
      </c>
      <c r="X27" s="46" t="n">
        <f aca="false">'Dth Fixed INPUT PG'!X27</f>
        <v>0</v>
      </c>
      <c r="Y27" s="46" t="n">
        <f aca="false">'Dth Fixed INPUT PG'!Y27</f>
        <v>0</v>
      </c>
      <c r="Z27" s="46" t="n">
        <f aca="false">'Dth Fixed INPUT PG'!Z27</f>
        <v>0</v>
      </c>
      <c r="AA27" s="46" t="n">
        <f aca="false">'Dth Fixed INPUT PG'!AA27</f>
        <v>0</v>
      </c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2"/>
      <c r="AS27" s="42"/>
      <c r="AT27" s="42"/>
      <c r="AU27" s="42"/>
      <c r="AV27" s="42"/>
      <c r="AW27" s="42"/>
      <c r="AX27" s="42"/>
      <c r="AY27" s="42"/>
      <c r="AZ27" s="42"/>
      <c r="BA27" s="42"/>
      <c r="BB27" s="42"/>
      <c r="BC27" s="42"/>
      <c r="BD27" s="42"/>
      <c r="BE27" s="42"/>
      <c r="BF27" s="42"/>
      <c r="BG27" s="42"/>
      <c r="BH27" s="42"/>
      <c r="BI27" s="42"/>
      <c r="BJ27" s="42"/>
      <c r="BK27" s="42"/>
      <c r="BL27" s="42"/>
      <c r="BM27" s="42"/>
      <c r="BN27" s="42"/>
      <c r="BO27" s="42"/>
      <c r="BP27" s="42"/>
      <c r="BQ27" s="42"/>
      <c r="BR27" s="42"/>
      <c r="BS27" s="42"/>
      <c r="BT27" s="42"/>
      <c r="BU27" s="42"/>
      <c r="BV27" s="42"/>
      <c r="BW27" s="42"/>
      <c r="BX27" s="42"/>
      <c r="BY27" s="42"/>
      <c r="BZ27" s="42"/>
      <c r="CA27" s="42"/>
      <c r="CB27" s="42"/>
      <c r="CC27" s="42"/>
      <c r="CD27" s="42"/>
      <c r="CE27" s="42"/>
      <c r="CF27" s="42"/>
      <c r="CG27" s="42"/>
      <c r="CH27" s="42"/>
      <c r="CI27" s="42"/>
      <c r="CJ27" s="42"/>
      <c r="CK27" s="42"/>
      <c r="CL27" s="42"/>
      <c r="CM27" s="42"/>
      <c r="CN27" s="42"/>
      <c r="CO27" s="42"/>
      <c r="CP27" s="42"/>
      <c r="CQ27" s="42"/>
      <c r="CR27" s="42"/>
      <c r="CS27" s="42"/>
      <c r="CT27" s="42"/>
      <c r="CU27" s="42"/>
      <c r="CV27" s="42"/>
      <c r="CW27" s="42"/>
      <c r="CX27" s="42"/>
      <c r="CY27" s="42"/>
      <c r="CZ27" s="42"/>
      <c r="DA27" s="42"/>
      <c r="DB27" s="42"/>
      <c r="DC27" s="42"/>
      <c r="DD27" s="42"/>
      <c r="DE27" s="42"/>
      <c r="DF27" s="42"/>
      <c r="DG27" s="42"/>
      <c r="DH27" s="42"/>
      <c r="DI27" s="42"/>
      <c r="DJ27" s="42"/>
      <c r="DK27" s="42"/>
      <c r="DL27" s="42"/>
      <c r="DM27" s="42"/>
      <c r="DN27" s="42"/>
      <c r="DO27" s="42"/>
      <c r="DP27" s="42"/>
      <c r="DQ27" s="42"/>
      <c r="DR27" s="42"/>
      <c r="DS27" s="42"/>
      <c r="DT27" s="42"/>
      <c r="DU27" s="42"/>
      <c r="DV27" s="42"/>
      <c r="DW27" s="42"/>
      <c r="DX27" s="42"/>
      <c r="DY27" s="42"/>
      <c r="DZ27" s="42"/>
      <c r="EA27" s="42"/>
      <c r="EB27" s="42"/>
      <c r="EC27" s="42"/>
      <c r="ED27" s="42"/>
      <c r="EE27" s="42"/>
      <c r="EF27" s="42"/>
      <c r="EG27" s="42"/>
      <c r="EH27" s="42"/>
      <c r="EI27" s="42"/>
      <c r="EJ27" s="42"/>
      <c r="EK27" s="42"/>
      <c r="EL27" s="42"/>
      <c r="EM27" s="42"/>
      <c r="EN27" s="42"/>
      <c r="EO27" s="42"/>
      <c r="EP27" s="42"/>
      <c r="EQ27" s="42"/>
      <c r="ER27" s="42"/>
      <c r="ES27" s="42"/>
      <c r="ET27" s="42"/>
      <c r="EU27" s="42"/>
      <c r="EV27" s="42"/>
      <c r="EW27" s="42"/>
      <c r="EX27" s="42"/>
      <c r="EY27" s="42"/>
      <c r="EZ27" s="42"/>
      <c r="FA27" s="42"/>
      <c r="FB27" s="42"/>
      <c r="FC27" s="42"/>
      <c r="FD27" s="42"/>
      <c r="FE27" s="42"/>
      <c r="FF27" s="42"/>
      <c r="FG27" s="42"/>
      <c r="FH27" s="42"/>
      <c r="FI27" s="42"/>
      <c r="FJ27" s="42"/>
      <c r="FK27" s="42"/>
      <c r="FL27" s="42"/>
      <c r="FM27" s="42"/>
      <c r="FN27" s="42"/>
      <c r="FO27" s="42"/>
      <c r="FP27" s="42"/>
      <c r="FQ27" s="42"/>
      <c r="FR27" s="42"/>
      <c r="FS27" s="42"/>
      <c r="FT27" s="42"/>
      <c r="FU27" s="42"/>
      <c r="FV27" s="42"/>
      <c r="FW27" s="42"/>
      <c r="FX27" s="42"/>
      <c r="FY27" s="42"/>
      <c r="FZ27" s="42"/>
      <c r="GA27" s="42"/>
      <c r="GB27" s="42"/>
      <c r="GC27" s="42"/>
      <c r="GD27" s="42"/>
      <c r="GE27" s="42"/>
      <c r="GF27" s="42"/>
      <c r="GG27" s="42"/>
      <c r="GH27" s="42"/>
      <c r="GI27" s="42"/>
      <c r="GJ27" s="42"/>
      <c r="GK27" s="42"/>
      <c r="GL27" s="42"/>
      <c r="GM27" s="42"/>
      <c r="GN27" s="42"/>
      <c r="GO27" s="42"/>
      <c r="GP27" s="42"/>
      <c r="GQ27" s="42"/>
      <c r="GR27" s="42"/>
      <c r="GS27" s="42"/>
      <c r="GT27" s="42"/>
      <c r="GU27" s="42"/>
      <c r="GV27" s="42"/>
      <c r="GW27" s="42"/>
      <c r="GX27" s="42"/>
      <c r="GY27" s="42"/>
      <c r="GZ27" s="42"/>
      <c r="HA27" s="42"/>
      <c r="HB27" s="42"/>
      <c r="HC27" s="42"/>
      <c r="HD27" s="42"/>
      <c r="HE27" s="42"/>
      <c r="HF27" s="42"/>
      <c r="HG27" s="42"/>
      <c r="HH27" s="42"/>
      <c r="HI27" s="42"/>
      <c r="HJ27" s="42"/>
      <c r="HK27" s="42"/>
      <c r="HL27" s="42"/>
      <c r="HM27" s="42"/>
      <c r="HN27" s="42"/>
      <c r="HO27" s="42"/>
      <c r="HP27" s="42"/>
      <c r="HQ27" s="42"/>
      <c r="HR27" s="42"/>
      <c r="HS27" s="42"/>
      <c r="HT27" s="42"/>
      <c r="HU27" s="42"/>
      <c r="HV27" s="42"/>
      <c r="HW27" s="42"/>
      <c r="HX27" s="42"/>
      <c r="HY27" s="42"/>
      <c r="HZ27" s="42"/>
      <c r="IA27" s="42"/>
      <c r="IB27" s="42"/>
      <c r="IC27" s="42"/>
      <c r="ID27" s="42"/>
      <c r="IE27" s="42"/>
      <c r="IF27" s="42"/>
      <c r="IG27" s="42"/>
      <c r="IH27" s="42"/>
      <c r="II27" s="42"/>
      <c r="IJ27" s="42"/>
      <c r="IK27" s="42"/>
      <c r="IL27" s="42"/>
      <c r="IM27" s="42"/>
      <c r="IN27" s="42"/>
      <c r="IO27" s="42"/>
      <c r="IP27" s="42"/>
      <c r="IQ27" s="42"/>
      <c r="IR27" s="42"/>
      <c r="IS27" s="42"/>
      <c r="IT27" s="42"/>
      <c r="IU27" s="42"/>
      <c r="IV27" s="42"/>
      <c r="IW27" s="42"/>
    </row>
    <row r="28" customFormat="false" ht="11.25" hidden="false" customHeight="true" outlineLevel="0" collapsed="false">
      <c r="A28" s="45" t="s">
        <v>34</v>
      </c>
      <c r="B28" s="42"/>
      <c r="C28" s="46" t="n">
        <f aca="false">'Dth Fixed INPUT PG'!C28</f>
        <v>0</v>
      </c>
      <c r="D28" s="46" t="n">
        <f aca="false">'Dth Fixed INPUT PG'!D28</f>
        <v>0</v>
      </c>
      <c r="E28" s="46" t="n">
        <f aca="false">'Dth Fixed INPUT PG'!E28</f>
        <v>0</v>
      </c>
      <c r="F28" s="46" t="n">
        <f aca="false">'Dth Fixed INPUT PG'!F28</f>
        <v>0</v>
      </c>
      <c r="G28" s="46" t="n">
        <f aca="false">'Dth Fixed INPUT PG'!G28</f>
        <v>0</v>
      </c>
      <c r="H28" s="46" t="n">
        <f aca="false">'Dth Fixed INPUT PG'!H28</f>
        <v>0</v>
      </c>
      <c r="I28" s="46" t="n">
        <f aca="false">'Dth Fixed INPUT PG'!I28</f>
        <v>0</v>
      </c>
      <c r="J28" s="46" t="n">
        <f aca="false">'Dth Fixed INPUT PG'!J28</f>
        <v>0</v>
      </c>
      <c r="K28" s="46" t="n">
        <f aca="false">'Dth Fixed INPUT PG'!K28</f>
        <v>0</v>
      </c>
      <c r="L28" s="46" t="n">
        <f aca="false">'Dth Fixed INPUT PG'!L28</f>
        <v>0</v>
      </c>
      <c r="M28" s="46" t="n">
        <f aca="false">'Dth Fixed INPUT PG'!M28</f>
        <v>0</v>
      </c>
      <c r="N28" s="46" t="n">
        <f aca="false">'Dth Fixed INPUT PG'!N28</f>
        <v>0</v>
      </c>
      <c r="O28" s="46" t="n">
        <f aca="false">'Dth Fixed INPUT PG'!O28</f>
        <v>0</v>
      </c>
      <c r="P28" s="46" t="n">
        <f aca="false">'Dth Fixed INPUT PG'!P28</f>
        <v>0</v>
      </c>
      <c r="Q28" s="46" t="n">
        <f aca="false">'Dth Fixed INPUT PG'!Q28</f>
        <v>0</v>
      </c>
      <c r="R28" s="46" t="n">
        <f aca="false">'Dth Fixed INPUT PG'!R28</f>
        <v>0</v>
      </c>
      <c r="S28" s="46" t="n">
        <f aca="false">'Dth Fixed INPUT PG'!S28</f>
        <v>0</v>
      </c>
      <c r="T28" s="46" t="n">
        <f aca="false">'Dth Fixed INPUT PG'!T28</f>
        <v>0</v>
      </c>
      <c r="U28" s="46" t="n">
        <f aca="false">'Dth Fixed INPUT PG'!U28</f>
        <v>0</v>
      </c>
      <c r="V28" s="46" t="n">
        <f aca="false">'Dth Fixed INPUT PG'!V28</f>
        <v>0</v>
      </c>
      <c r="W28" s="46" t="n">
        <f aca="false">'Dth Fixed INPUT PG'!W28</f>
        <v>0</v>
      </c>
      <c r="X28" s="46" t="n">
        <f aca="false">'Dth Fixed INPUT PG'!X28</f>
        <v>0</v>
      </c>
      <c r="Y28" s="46" t="n">
        <f aca="false">'Dth Fixed INPUT PG'!Y28</f>
        <v>0</v>
      </c>
      <c r="Z28" s="46" t="n">
        <f aca="false">'Dth Fixed INPUT PG'!Z28</f>
        <v>0</v>
      </c>
      <c r="AA28" s="46" t="n">
        <f aca="false">'Dth Fixed INPUT PG'!AA28</f>
        <v>0</v>
      </c>
      <c r="AB28" s="42"/>
      <c r="AC28" s="42"/>
      <c r="AD28" s="42"/>
      <c r="AE28" s="42"/>
      <c r="AF28" s="42"/>
      <c r="AG28" s="42"/>
      <c r="AH28" s="42"/>
      <c r="AI28" s="42"/>
      <c r="AJ28" s="42"/>
      <c r="AK28" s="42"/>
      <c r="AL28" s="42"/>
      <c r="AM28" s="42"/>
      <c r="AN28" s="42"/>
      <c r="AO28" s="42"/>
      <c r="AP28" s="42"/>
      <c r="AQ28" s="42"/>
      <c r="AR28" s="42"/>
      <c r="AS28" s="42"/>
      <c r="AT28" s="42"/>
      <c r="AU28" s="42"/>
      <c r="AV28" s="42"/>
      <c r="AW28" s="42"/>
      <c r="AX28" s="42"/>
      <c r="AY28" s="42"/>
      <c r="AZ28" s="42"/>
      <c r="BA28" s="42"/>
      <c r="BB28" s="42"/>
      <c r="BC28" s="42"/>
      <c r="BD28" s="42"/>
      <c r="BE28" s="42"/>
      <c r="BF28" s="42"/>
      <c r="BG28" s="42"/>
      <c r="BH28" s="42"/>
      <c r="BI28" s="42"/>
      <c r="BJ28" s="42"/>
      <c r="BK28" s="42"/>
      <c r="BL28" s="42"/>
      <c r="BM28" s="42"/>
      <c r="BN28" s="42"/>
      <c r="BO28" s="42"/>
      <c r="BP28" s="42"/>
      <c r="BQ28" s="42"/>
      <c r="BR28" s="42"/>
      <c r="BS28" s="42"/>
      <c r="BT28" s="42"/>
      <c r="BU28" s="42"/>
      <c r="BV28" s="42"/>
      <c r="BW28" s="42"/>
      <c r="BX28" s="42"/>
      <c r="BY28" s="42"/>
      <c r="BZ28" s="42"/>
      <c r="CA28" s="42"/>
      <c r="CB28" s="42"/>
      <c r="CC28" s="42"/>
      <c r="CD28" s="42"/>
      <c r="CE28" s="42"/>
      <c r="CF28" s="42"/>
      <c r="CG28" s="42"/>
      <c r="CH28" s="42"/>
      <c r="CI28" s="42"/>
      <c r="CJ28" s="42"/>
      <c r="CK28" s="42"/>
      <c r="CL28" s="42"/>
      <c r="CM28" s="42"/>
      <c r="CN28" s="42"/>
      <c r="CO28" s="42"/>
      <c r="CP28" s="42"/>
      <c r="CQ28" s="42"/>
      <c r="CR28" s="42"/>
      <c r="CS28" s="42"/>
      <c r="CT28" s="42"/>
      <c r="CU28" s="42"/>
      <c r="CV28" s="42"/>
      <c r="CW28" s="42"/>
      <c r="CX28" s="42"/>
      <c r="CY28" s="42"/>
      <c r="CZ28" s="42"/>
      <c r="DA28" s="42"/>
      <c r="DB28" s="42"/>
      <c r="DC28" s="42"/>
      <c r="DD28" s="42"/>
      <c r="DE28" s="42"/>
      <c r="DF28" s="42"/>
      <c r="DG28" s="42"/>
      <c r="DH28" s="42"/>
      <c r="DI28" s="42"/>
      <c r="DJ28" s="42"/>
      <c r="DK28" s="42"/>
      <c r="DL28" s="42"/>
      <c r="DM28" s="42"/>
      <c r="DN28" s="42"/>
      <c r="DO28" s="42"/>
      <c r="DP28" s="42"/>
      <c r="DQ28" s="42"/>
      <c r="DR28" s="42"/>
      <c r="DS28" s="42"/>
      <c r="DT28" s="42"/>
      <c r="DU28" s="42"/>
      <c r="DV28" s="42"/>
      <c r="DW28" s="42"/>
      <c r="DX28" s="42"/>
      <c r="DY28" s="42"/>
      <c r="DZ28" s="42"/>
      <c r="EA28" s="42"/>
      <c r="EB28" s="42"/>
      <c r="EC28" s="42"/>
      <c r="ED28" s="42"/>
      <c r="EE28" s="42"/>
      <c r="EF28" s="42"/>
      <c r="EG28" s="42"/>
      <c r="EH28" s="42"/>
      <c r="EI28" s="42"/>
      <c r="EJ28" s="42"/>
      <c r="EK28" s="42"/>
      <c r="EL28" s="42"/>
      <c r="EM28" s="42"/>
      <c r="EN28" s="42"/>
      <c r="EO28" s="42"/>
      <c r="EP28" s="42"/>
      <c r="EQ28" s="42"/>
      <c r="ER28" s="42"/>
      <c r="ES28" s="42"/>
      <c r="ET28" s="42"/>
      <c r="EU28" s="42"/>
      <c r="EV28" s="42"/>
      <c r="EW28" s="42"/>
      <c r="EX28" s="42"/>
      <c r="EY28" s="42"/>
      <c r="EZ28" s="42"/>
      <c r="FA28" s="42"/>
      <c r="FB28" s="42"/>
      <c r="FC28" s="42"/>
      <c r="FD28" s="42"/>
      <c r="FE28" s="42"/>
      <c r="FF28" s="42"/>
      <c r="FG28" s="42"/>
      <c r="FH28" s="42"/>
      <c r="FI28" s="42"/>
      <c r="FJ28" s="42"/>
      <c r="FK28" s="42"/>
      <c r="FL28" s="42"/>
      <c r="FM28" s="42"/>
      <c r="FN28" s="42"/>
      <c r="FO28" s="42"/>
      <c r="FP28" s="42"/>
      <c r="FQ28" s="42"/>
      <c r="FR28" s="42"/>
      <c r="FS28" s="42"/>
      <c r="FT28" s="42"/>
      <c r="FU28" s="42"/>
      <c r="FV28" s="42"/>
      <c r="FW28" s="42"/>
      <c r="FX28" s="42"/>
      <c r="FY28" s="42"/>
      <c r="FZ28" s="42"/>
      <c r="GA28" s="42"/>
      <c r="GB28" s="42"/>
      <c r="GC28" s="42"/>
      <c r="GD28" s="42"/>
      <c r="GE28" s="42"/>
      <c r="GF28" s="42"/>
      <c r="GG28" s="42"/>
      <c r="GH28" s="42"/>
      <c r="GI28" s="42"/>
      <c r="GJ28" s="42"/>
      <c r="GK28" s="42"/>
      <c r="GL28" s="42"/>
      <c r="GM28" s="42"/>
      <c r="GN28" s="42"/>
      <c r="GO28" s="42"/>
      <c r="GP28" s="42"/>
      <c r="GQ28" s="42"/>
      <c r="GR28" s="42"/>
      <c r="GS28" s="42"/>
      <c r="GT28" s="42"/>
      <c r="GU28" s="42"/>
      <c r="GV28" s="42"/>
      <c r="GW28" s="42"/>
      <c r="GX28" s="42"/>
      <c r="GY28" s="42"/>
      <c r="GZ28" s="42"/>
      <c r="HA28" s="42"/>
      <c r="HB28" s="42"/>
      <c r="HC28" s="42"/>
      <c r="HD28" s="42"/>
      <c r="HE28" s="42"/>
      <c r="HF28" s="42"/>
      <c r="HG28" s="42"/>
      <c r="HH28" s="42"/>
      <c r="HI28" s="42"/>
      <c r="HJ28" s="42"/>
      <c r="HK28" s="42"/>
      <c r="HL28" s="42"/>
      <c r="HM28" s="42"/>
      <c r="HN28" s="42"/>
      <c r="HO28" s="42"/>
      <c r="HP28" s="42"/>
      <c r="HQ28" s="42"/>
      <c r="HR28" s="42"/>
      <c r="HS28" s="42"/>
      <c r="HT28" s="42"/>
      <c r="HU28" s="42"/>
      <c r="HV28" s="42"/>
      <c r="HW28" s="42"/>
      <c r="HX28" s="42"/>
      <c r="HY28" s="42"/>
      <c r="HZ28" s="42"/>
      <c r="IA28" s="42"/>
      <c r="IB28" s="42"/>
      <c r="IC28" s="42"/>
      <c r="ID28" s="42"/>
      <c r="IE28" s="42"/>
      <c r="IF28" s="42"/>
      <c r="IG28" s="42"/>
      <c r="IH28" s="42"/>
      <c r="II28" s="42"/>
      <c r="IJ28" s="42"/>
      <c r="IK28" s="42"/>
      <c r="IL28" s="42"/>
      <c r="IM28" s="42"/>
      <c r="IN28" s="42"/>
      <c r="IO28" s="42"/>
      <c r="IP28" s="42"/>
      <c r="IQ28" s="42"/>
      <c r="IR28" s="42"/>
      <c r="IS28" s="42"/>
      <c r="IT28" s="42"/>
      <c r="IU28" s="42"/>
      <c r="IV28" s="42"/>
      <c r="IW28" s="42"/>
    </row>
    <row r="29" customFormat="false" ht="11.25" hidden="false" customHeight="true" outlineLevel="0" collapsed="false">
      <c r="A29" s="45" t="s">
        <v>35</v>
      </c>
      <c r="B29" s="42"/>
      <c r="C29" s="46" t="n">
        <f aca="false">'Dth Fixed INPUT PG'!C29</f>
        <v>0</v>
      </c>
      <c r="D29" s="46" t="n">
        <f aca="false">'Dth Fixed INPUT PG'!D29</f>
        <v>0</v>
      </c>
      <c r="E29" s="46" t="n">
        <f aca="false">'Dth Fixed INPUT PG'!E29</f>
        <v>0</v>
      </c>
      <c r="F29" s="46" t="n">
        <f aca="false">'Dth Fixed INPUT PG'!F29</f>
        <v>0</v>
      </c>
      <c r="G29" s="46" t="n">
        <f aca="false">'Dth Fixed INPUT PG'!G29</f>
        <v>0</v>
      </c>
      <c r="H29" s="46" t="n">
        <f aca="false">'Dth Fixed INPUT PG'!H29</f>
        <v>0</v>
      </c>
      <c r="I29" s="46" t="n">
        <f aca="false">'Dth Fixed INPUT PG'!I29</f>
        <v>0</v>
      </c>
      <c r="J29" s="46" t="n">
        <f aca="false">'Dth Fixed INPUT PG'!J29</f>
        <v>0</v>
      </c>
      <c r="K29" s="46" t="n">
        <f aca="false">'Dth Fixed INPUT PG'!K29</f>
        <v>0</v>
      </c>
      <c r="L29" s="46" t="n">
        <f aca="false">'Dth Fixed INPUT PG'!L29</f>
        <v>0</v>
      </c>
      <c r="M29" s="46" t="n">
        <f aca="false">'Dth Fixed INPUT PG'!M29</f>
        <v>0</v>
      </c>
      <c r="N29" s="46" t="n">
        <f aca="false">'Dth Fixed INPUT PG'!N29</f>
        <v>0</v>
      </c>
      <c r="O29" s="46" t="n">
        <f aca="false">'Dth Fixed INPUT PG'!O29</f>
        <v>0</v>
      </c>
      <c r="P29" s="46" t="n">
        <f aca="false">'Dth Fixed INPUT PG'!P29</f>
        <v>0</v>
      </c>
      <c r="Q29" s="46" t="n">
        <f aca="false">'Dth Fixed INPUT PG'!Q29</f>
        <v>0</v>
      </c>
      <c r="R29" s="46" t="n">
        <f aca="false">'Dth Fixed INPUT PG'!R29</f>
        <v>0</v>
      </c>
      <c r="S29" s="46" t="n">
        <f aca="false">'Dth Fixed INPUT PG'!S29</f>
        <v>0</v>
      </c>
      <c r="T29" s="46" t="n">
        <f aca="false">'Dth Fixed INPUT PG'!T29</f>
        <v>0</v>
      </c>
      <c r="U29" s="46" t="n">
        <f aca="false">'Dth Fixed INPUT PG'!U29</f>
        <v>0</v>
      </c>
      <c r="V29" s="46" t="n">
        <f aca="false">'Dth Fixed INPUT PG'!V29</f>
        <v>0</v>
      </c>
      <c r="W29" s="46" t="n">
        <f aca="false">'Dth Fixed INPUT PG'!W29</f>
        <v>0</v>
      </c>
      <c r="X29" s="46" t="n">
        <f aca="false">'Dth Fixed INPUT PG'!X29</f>
        <v>0</v>
      </c>
      <c r="Y29" s="46" t="n">
        <f aca="false">'Dth Fixed INPUT PG'!Y29</f>
        <v>0</v>
      </c>
      <c r="Z29" s="46" t="n">
        <f aca="false">'Dth Fixed INPUT PG'!Z29</f>
        <v>0</v>
      </c>
      <c r="AA29" s="46" t="n">
        <f aca="false">'Dth Fixed INPUT PG'!AA29</f>
        <v>0</v>
      </c>
      <c r="AB29" s="42"/>
      <c r="AC29" s="42"/>
      <c r="AD29" s="42"/>
      <c r="AE29" s="42"/>
      <c r="AF29" s="42"/>
      <c r="AG29" s="42"/>
      <c r="AH29" s="42"/>
      <c r="AI29" s="42"/>
      <c r="AJ29" s="42"/>
      <c r="AK29" s="42"/>
      <c r="AL29" s="42"/>
      <c r="AM29" s="42"/>
      <c r="AN29" s="42"/>
      <c r="AO29" s="42"/>
      <c r="AP29" s="42"/>
      <c r="AQ29" s="42"/>
      <c r="AR29" s="42"/>
      <c r="AS29" s="42"/>
      <c r="AT29" s="42"/>
      <c r="AU29" s="42"/>
      <c r="AV29" s="42"/>
      <c r="AW29" s="42"/>
      <c r="AX29" s="42"/>
      <c r="AY29" s="42"/>
      <c r="AZ29" s="42"/>
      <c r="BA29" s="42"/>
      <c r="BB29" s="42"/>
      <c r="BC29" s="42"/>
      <c r="BD29" s="42"/>
      <c r="BE29" s="42"/>
      <c r="BF29" s="42"/>
      <c r="BG29" s="42"/>
      <c r="BH29" s="42"/>
      <c r="BI29" s="42"/>
      <c r="BJ29" s="42"/>
      <c r="BK29" s="42"/>
      <c r="BL29" s="42"/>
      <c r="BM29" s="42"/>
      <c r="BN29" s="42"/>
      <c r="BO29" s="42"/>
      <c r="BP29" s="42"/>
      <c r="BQ29" s="42"/>
      <c r="BR29" s="42"/>
      <c r="BS29" s="42"/>
      <c r="BT29" s="42"/>
      <c r="BU29" s="42"/>
      <c r="BV29" s="42"/>
      <c r="BW29" s="42"/>
      <c r="BX29" s="42"/>
      <c r="BY29" s="42"/>
      <c r="BZ29" s="42"/>
      <c r="CA29" s="42"/>
      <c r="CB29" s="42"/>
      <c r="CC29" s="42"/>
      <c r="CD29" s="42"/>
      <c r="CE29" s="42"/>
      <c r="CF29" s="42"/>
      <c r="CG29" s="42"/>
      <c r="CH29" s="42"/>
      <c r="CI29" s="42"/>
      <c r="CJ29" s="42"/>
      <c r="CK29" s="42"/>
      <c r="CL29" s="42"/>
      <c r="CM29" s="42"/>
      <c r="CN29" s="42"/>
      <c r="CO29" s="42"/>
      <c r="CP29" s="42"/>
      <c r="CQ29" s="42"/>
      <c r="CR29" s="42"/>
      <c r="CS29" s="42"/>
      <c r="CT29" s="42"/>
      <c r="CU29" s="42"/>
      <c r="CV29" s="42"/>
      <c r="CW29" s="42"/>
      <c r="CX29" s="42"/>
      <c r="CY29" s="42"/>
      <c r="CZ29" s="42"/>
      <c r="DA29" s="42"/>
      <c r="DB29" s="42"/>
      <c r="DC29" s="42"/>
      <c r="DD29" s="42"/>
      <c r="DE29" s="42"/>
      <c r="DF29" s="42"/>
      <c r="DG29" s="42"/>
      <c r="DH29" s="42"/>
      <c r="DI29" s="42"/>
      <c r="DJ29" s="42"/>
      <c r="DK29" s="42"/>
      <c r="DL29" s="42"/>
      <c r="DM29" s="42"/>
      <c r="DN29" s="42"/>
      <c r="DO29" s="42"/>
      <c r="DP29" s="42"/>
      <c r="DQ29" s="42"/>
      <c r="DR29" s="42"/>
      <c r="DS29" s="42"/>
      <c r="DT29" s="42"/>
      <c r="DU29" s="42"/>
      <c r="DV29" s="42"/>
      <c r="DW29" s="42"/>
      <c r="DX29" s="42"/>
      <c r="DY29" s="42"/>
      <c r="DZ29" s="42"/>
      <c r="EA29" s="42"/>
      <c r="EB29" s="42"/>
      <c r="EC29" s="42"/>
      <c r="ED29" s="42"/>
      <c r="EE29" s="42"/>
      <c r="EF29" s="42"/>
      <c r="EG29" s="42"/>
      <c r="EH29" s="42"/>
      <c r="EI29" s="42"/>
      <c r="EJ29" s="42"/>
      <c r="EK29" s="42"/>
      <c r="EL29" s="42"/>
      <c r="EM29" s="42"/>
      <c r="EN29" s="42"/>
      <c r="EO29" s="42"/>
      <c r="EP29" s="42"/>
      <c r="EQ29" s="42"/>
      <c r="ER29" s="42"/>
      <c r="ES29" s="42"/>
      <c r="ET29" s="42"/>
      <c r="EU29" s="42"/>
      <c r="EV29" s="42"/>
      <c r="EW29" s="42"/>
      <c r="EX29" s="42"/>
      <c r="EY29" s="42"/>
      <c r="EZ29" s="42"/>
      <c r="FA29" s="42"/>
      <c r="FB29" s="42"/>
      <c r="FC29" s="42"/>
      <c r="FD29" s="42"/>
      <c r="FE29" s="42"/>
      <c r="FF29" s="42"/>
      <c r="FG29" s="42"/>
      <c r="FH29" s="42"/>
      <c r="FI29" s="42"/>
      <c r="FJ29" s="42"/>
      <c r="FK29" s="42"/>
      <c r="FL29" s="42"/>
      <c r="FM29" s="42"/>
      <c r="FN29" s="42"/>
      <c r="FO29" s="42"/>
      <c r="FP29" s="42"/>
      <c r="FQ29" s="42"/>
      <c r="FR29" s="42"/>
      <c r="FS29" s="42"/>
      <c r="FT29" s="42"/>
      <c r="FU29" s="42"/>
      <c r="FV29" s="42"/>
      <c r="FW29" s="42"/>
      <c r="FX29" s="42"/>
      <c r="FY29" s="42"/>
      <c r="FZ29" s="42"/>
      <c r="GA29" s="42"/>
      <c r="GB29" s="42"/>
      <c r="GC29" s="42"/>
      <c r="GD29" s="42"/>
      <c r="GE29" s="42"/>
      <c r="GF29" s="42"/>
      <c r="GG29" s="42"/>
      <c r="GH29" s="42"/>
      <c r="GI29" s="42"/>
      <c r="GJ29" s="42"/>
      <c r="GK29" s="42"/>
      <c r="GL29" s="42"/>
      <c r="GM29" s="42"/>
      <c r="GN29" s="42"/>
      <c r="GO29" s="42"/>
      <c r="GP29" s="42"/>
      <c r="GQ29" s="42"/>
      <c r="GR29" s="42"/>
      <c r="GS29" s="42"/>
      <c r="GT29" s="42"/>
      <c r="GU29" s="42"/>
      <c r="GV29" s="42"/>
      <c r="GW29" s="42"/>
      <c r="GX29" s="42"/>
      <c r="GY29" s="42"/>
      <c r="GZ29" s="42"/>
      <c r="HA29" s="42"/>
      <c r="HB29" s="42"/>
      <c r="HC29" s="42"/>
      <c r="HD29" s="42"/>
      <c r="HE29" s="42"/>
      <c r="HF29" s="42"/>
      <c r="HG29" s="42"/>
      <c r="HH29" s="42"/>
      <c r="HI29" s="42"/>
      <c r="HJ29" s="42"/>
      <c r="HK29" s="42"/>
      <c r="HL29" s="42"/>
      <c r="HM29" s="42"/>
      <c r="HN29" s="42"/>
      <c r="HO29" s="42"/>
      <c r="HP29" s="42"/>
      <c r="HQ29" s="42"/>
      <c r="HR29" s="42"/>
      <c r="HS29" s="42"/>
      <c r="HT29" s="42"/>
      <c r="HU29" s="42"/>
      <c r="HV29" s="42"/>
      <c r="HW29" s="42"/>
      <c r="HX29" s="42"/>
      <c r="HY29" s="42"/>
      <c r="HZ29" s="42"/>
      <c r="IA29" s="42"/>
      <c r="IB29" s="42"/>
      <c r="IC29" s="42"/>
      <c r="ID29" s="42"/>
      <c r="IE29" s="42"/>
      <c r="IF29" s="42"/>
      <c r="IG29" s="42"/>
      <c r="IH29" s="42"/>
      <c r="II29" s="42"/>
      <c r="IJ29" s="42"/>
      <c r="IK29" s="42"/>
      <c r="IL29" s="42"/>
      <c r="IM29" s="42"/>
      <c r="IN29" s="42"/>
      <c r="IO29" s="42"/>
      <c r="IP29" s="42"/>
      <c r="IQ29" s="42"/>
      <c r="IR29" s="42"/>
      <c r="IS29" s="42"/>
      <c r="IT29" s="42"/>
      <c r="IU29" s="42"/>
      <c r="IV29" s="42"/>
      <c r="IW29" s="42"/>
    </row>
    <row r="30" customFormat="false" ht="11.25" hidden="false" customHeight="true" outlineLevel="0" collapsed="false">
      <c r="A30" s="45" t="s">
        <v>36</v>
      </c>
      <c r="B30" s="42"/>
      <c r="C30" s="46" t="n">
        <f aca="false">'Dth Fixed INPUT PG'!C30</f>
        <v>0</v>
      </c>
      <c r="D30" s="46" t="n">
        <f aca="false">'Dth Fixed INPUT PG'!D30</f>
        <v>0</v>
      </c>
      <c r="E30" s="46" t="n">
        <f aca="false">'Dth Fixed INPUT PG'!E30</f>
        <v>0</v>
      </c>
      <c r="F30" s="46" t="n">
        <f aca="false">'Dth Fixed INPUT PG'!F30</f>
        <v>0</v>
      </c>
      <c r="G30" s="46" t="n">
        <f aca="false">'Dth Fixed INPUT PG'!G30</f>
        <v>0</v>
      </c>
      <c r="H30" s="46" t="n">
        <f aca="false">'Dth Fixed INPUT PG'!H30</f>
        <v>0</v>
      </c>
      <c r="I30" s="46" t="n">
        <f aca="false">'Dth Fixed INPUT PG'!I30</f>
        <v>0</v>
      </c>
      <c r="J30" s="46" t="n">
        <f aca="false">'Dth Fixed INPUT PG'!J30</f>
        <v>0</v>
      </c>
      <c r="K30" s="46" t="n">
        <f aca="false">'Dth Fixed INPUT PG'!K30</f>
        <v>0</v>
      </c>
      <c r="L30" s="46" t="n">
        <f aca="false">'Dth Fixed INPUT PG'!L30</f>
        <v>0</v>
      </c>
      <c r="M30" s="46" t="n">
        <f aca="false">'Dth Fixed INPUT PG'!M30</f>
        <v>0</v>
      </c>
      <c r="N30" s="46" t="n">
        <f aca="false">'Dth Fixed INPUT PG'!N30</f>
        <v>0</v>
      </c>
      <c r="O30" s="46" t="n">
        <f aca="false">'Dth Fixed INPUT PG'!O30</f>
        <v>0</v>
      </c>
      <c r="P30" s="46" t="n">
        <f aca="false">'Dth Fixed INPUT PG'!P30</f>
        <v>0</v>
      </c>
      <c r="Q30" s="46" t="n">
        <f aca="false">'Dth Fixed INPUT PG'!Q30</f>
        <v>0</v>
      </c>
      <c r="R30" s="46" t="n">
        <f aca="false">'Dth Fixed INPUT PG'!R30</f>
        <v>0</v>
      </c>
      <c r="S30" s="46" t="n">
        <f aca="false">'Dth Fixed INPUT PG'!S30</f>
        <v>0</v>
      </c>
      <c r="T30" s="46" t="n">
        <f aca="false">'Dth Fixed INPUT PG'!T30</f>
        <v>0</v>
      </c>
      <c r="U30" s="46" t="n">
        <f aca="false">'Dth Fixed INPUT PG'!U30</f>
        <v>0</v>
      </c>
      <c r="V30" s="46" t="n">
        <f aca="false">'Dth Fixed INPUT PG'!V30</f>
        <v>0</v>
      </c>
      <c r="W30" s="46" t="n">
        <f aca="false">'Dth Fixed INPUT PG'!W30</f>
        <v>0</v>
      </c>
      <c r="X30" s="46" t="n">
        <f aca="false">'Dth Fixed INPUT PG'!X30</f>
        <v>0</v>
      </c>
      <c r="Y30" s="46" t="n">
        <f aca="false">'Dth Fixed INPUT PG'!Y30</f>
        <v>0</v>
      </c>
      <c r="Z30" s="46" t="n">
        <f aca="false">'Dth Fixed INPUT PG'!Z30</f>
        <v>0</v>
      </c>
      <c r="AA30" s="46" t="n">
        <f aca="false">'Dth Fixed INPUT PG'!AA30</f>
        <v>0</v>
      </c>
      <c r="AB30" s="42"/>
      <c r="AC30" s="42"/>
      <c r="AD30" s="42"/>
      <c r="AE30" s="42"/>
      <c r="AF30" s="42"/>
      <c r="AG30" s="42"/>
      <c r="AH30" s="42"/>
      <c r="AI30" s="42"/>
      <c r="AJ30" s="42"/>
      <c r="AK30" s="42"/>
      <c r="AL30" s="42"/>
      <c r="AM30" s="42"/>
      <c r="AN30" s="42"/>
      <c r="AO30" s="42"/>
      <c r="AP30" s="42"/>
      <c r="AQ30" s="42"/>
      <c r="AR30" s="42"/>
      <c r="AS30" s="42"/>
      <c r="AT30" s="42"/>
      <c r="AU30" s="42"/>
      <c r="AV30" s="42"/>
      <c r="AW30" s="42"/>
      <c r="AX30" s="42"/>
      <c r="AY30" s="42"/>
      <c r="AZ30" s="42"/>
      <c r="BA30" s="42"/>
      <c r="BB30" s="42"/>
      <c r="BC30" s="42"/>
      <c r="BD30" s="42"/>
      <c r="BE30" s="42"/>
      <c r="BF30" s="42"/>
      <c r="BG30" s="42"/>
      <c r="BH30" s="42"/>
      <c r="BI30" s="42"/>
      <c r="BJ30" s="42"/>
      <c r="BK30" s="42"/>
      <c r="BL30" s="42"/>
      <c r="BM30" s="42"/>
      <c r="BN30" s="42"/>
      <c r="BO30" s="42"/>
      <c r="BP30" s="42"/>
      <c r="BQ30" s="42"/>
      <c r="BR30" s="42"/>
      <c r="BS30" s="42"/>
      <c r="BT30" s="42"/>
      <c r="BU30" s="42"/>
      <c r="BV30" s="42"/>
      <c r="BW30" s="42"/>
      <c r="BX30" s="42"/>
      <c r="BY30" s="42"/>
      <c r="BZ30" s="42"/>
      <c r="CA30" s="42"/>
      <c r="CB30" s="42"/>
      <c r="CC30" s="42"/>
      <c r="CD30" s="42"/>
      <c r="CE30" s="42"/>
      <c r="CF30" s="42"/>
      <c r="CG30" s="42"/>
      <c r="CH30" s="42"/>
      <c r="CI30" s="42"/>
      <c r="CJ30" s="42"/>
      <c r="CK30" s="42"/>
      <c r="CL30" s="42"/>
      <c r="CM30" s="42"/>
      <c r="CN30" s="42"/>
      <c r="CO30" s="42"/>
      <c r="CP30" s="42"/>
      <c r="CQ30" s="42"/>
      <c r="CR30" s="42"/>
      <c r="CS30" s="42"/>
      <c r="CT30" s="42"/>
      <c r="CU30" s="42"/>
      <c r="CV30" s="42"/>
      <c r="CW30" s="42"/>
      <c r="CX30" s="42"/>
      <c r="CY30" s="42"/>
      <c r="CZ30" s="42"/>
      <c r="DA30" s="42"/>
      <c r="DB30" s="42"/>
      <c r="DC30" s="42"/>
      <c r="DD30" s="42"/>
      <c r="DE30" s="42"/>
      <c r="DF30" s="42"/>
      <c r="DG30" s="42"/>
      <c r="DH30" s="42"/>
      <c r="DI30" s="42"/>
      <c r="DJ30" s="42"/>
      <c r="DK30" s="42"/>
      <c r="DL30" s="42"/>
      <c r="DM30" s="42"/>
      <c r="DN30" s="42"/>
      <c r="DO30" s="42"/>
      <c r="DP30" s="42"/>
      <c r="DQ30" s="42"/>
      <c r="DR30" s="42"/>
      <c r="DS30" s="42"/>
      <c r="DT30" s="42"/>
      <c r="DU30" s="42"/>
      <c r="DV30" s="42"/>
      <c r="DW30" s="42"/>
      <c r="DX30" s="42"/>
      <c r="DY30" s="42"/>
      <c r="DZ30" s="42"/>
      <c r="EA30" s="42"/>
      <c r="EB30" s="42"/>
      <c r="EC30" s="42"/>
      <c r="ED30" s="42"/>
      <c r="EE30" s="42"/>
      <c r="EF30" s="42"/>
      <c r="EG30" s="42"/>
      <c r="EH30" s="42"/>
      <c r="EI30" s="42"/>
      <c r="EJ30" s="42"/>
      <c r="EK30" s="42"/>
      <c r="EL30" s="42"/>
      <c r="EM30" s="42"/>
      <c r="EN30" s="42"/>
      <c r="EO30" s="42"/>
      <c r="EP30" s="42"/>
      <c r="EQ30" s="42"/>
      <c r="ER30" s="42"/>
      <c r="ES30" s="42"/>
      <c r="ET30" s="42"/>
      <c r="EU30" s="42"/>
      <c r="EV30" s="42"/>
      <c r="EW30" s="42"/>
      <c r="EX30" s="42"/>
      <c r="EY30" s="42"/>
      <c r="EZ30" s="42"/>
      <c r="FA30" s="42"/>
      <c r="FB30" s="42"/>
      <c r="FC30" s="42"/>
      <c r="FD30" s="42"/>
      <c r="FE30" s="42"/>
      <c r="FF30" s="42"/>
      <c r="FG30" s="42"/>
      <c r="FH30" s="42"/>
      <c r="FI30" s="42"/>
      <c r="FJ30" s="42"/>
      <c r="FK30" s="42"/>
      <c r="FL30" s="42"/>
      <c r="FM30" s="42"/>
      <c r="FN30" s="42"/>
      <c r="FO30" s="42"/>
      <c r="FP30" s="42"/>
      <c r="FQ30" s="42"/>
      <c r="FR30" s="42"/>
      <c r="FS30" s="42"/>
      <c r="FT30" s="42"/>
      <c r="FU30" s="42"/>
      <c r="FV30" s="42"/>
      <c r="FW30" s="42"/>
      <c r="FX30" s="42"/>
      <c r="FY30" s="42"/>
      <c r="FZ30" s="42"/>
      <c r="GA30" s="42"/>
      <c r="GB30" s="42"/>
      <c r="GC30" s="42"/>
      <c r="GD30" s="42"/>
      <c r="GE30" s="42"/>
      <c r="GF30" s="42"/>
      <c r="GG30" s="42"/>
      <c r="GH30" s="42"/>
      <c r="GI30" s="42"/>
      <c r="GJ30" s="42"/>
      <c r="GK30" s="42"/>
      <c r="GL30" s="42"/>
      <c r="GM30" s="42"/>
      <c r="GN30" s="42"/>
      <c r="GO30" s="42"/>
      <c r="GP30" s="42"/>
      <c r="GQ30" s="42"/>
      <c r="GR30" s="42"/>
      <c r="GS30" s="42"/>
      <c r="GT30" s="42"/>
      <c r="GU30" s="42"/>
      <c r="GV30" s="42"/>
      <c r="GW30" s="42"/>
      <c r="GX30" s="42"/>
      <c r="GY30" s="42"/>
      <c r="GZ30" s="42"/>
      <c r="HA30" s="42"/>
      <c r="HB30" s="42"/>
      <c r="HC30" s="42"/>
      <c r="HD30" s="42"/>
      <c r="HE30" s="42"/>
      <c r="HF30" s="42"/>
      <c r="HG30" s="42"/>
      <c r="HH30" s="42"/>
      <c r="HI30" s="42"/>
      <c r="HJ30" s="42"/>
      <c r="HK30" s="42"/>
      <c r="HL30" s="42"/>
      <c r="HM30" s="42"/>
      <c r="HN30" s="42"/>
      <c r="HO30" s="42"/>
      <c r="HP30" s="42"/>
      <c r="HQ30" s="42"/>
      <c r="HR30" s="42"/>
      <c r="HS30" s="42"/>
      <c r="HT30" s="42"/>
      <c r="HU30" s="42"/>
      <c r="HV30" s="42"/>
      <c r="HW30" s="42"/>
      <c r="HX30" s="42"/>
      <c r="HY30" s="42"/>
      <c r="HZ30" s="42"/>
      <c r="IA30" s="42"/>
      <c r="IB30" s="42"/>
      <c r="IC30" s="42"/>
      <c r="ID30" s="42"/>
      <c r="IE30" s="42"/>
      <c r="IF30" s="42"/>
      <c r="IG30" s="42"/>
      <c r="IH30" s="42"/>
      <c r="II30" s="42"/>
      <c r="IJ30" s="42"/>
      <c r="IK30" s="42"/>
      <c r="IL30" s="42"/>
      <c r="IM30" s="42"/>
      <c r="IN30" s="42"/>
      <c r="IO30" s="42"/>
      <c r="IP30" s="42"/>
      <c r="IQ30" s="42"/>
      <c r="IR30" s="42"/>
      <c r="IS30" s="42"/>
      <c r="IT30" s="42"/>
      <c r="IU30" s="42"/>
      <c r="IV30" s="42"/>
      <c r="IW30" s="42"/>
    </row>
    <row r="31" customFormat="false" ht="11.25" hidden="false" customHeight="true" outlineLevel="0" collapsed="false">
      <c r="A31" s="47" t="s">
        <v>37</v>
      </c>
      <c r="B31" s="48"/>
      <c r="C31" s="49" t="n">
        <f aca="false">SUM($C$27:$C$30)</f>
        <v>0</v>
      </c>
      <c r="D31" s="49" t="n">
        <f aca="false">SUM($D$27:$D$30)</f>
        <v>0</v>
      </c>
      <c r="E31" s="49" t="n">
        <f aca="false">SUM($E$27:$E$30)</f>
        <v>0</v>
      </c>
      <c r="F31" s="49" t="n">
        <f aca="false">SUM($F$27:$F$30)</f>
        <v>0</v>
      </c>
      <c r="G31" s="49" t="n">
        <f aca="false">SUM($G$27:$G$30)</f>
        <v>0</v>
      </c>
      <c r="H31" s="49" t="n">
        <f aca="false">SUM($H$27:$H$30)</f>
        <v>0</v>
      </c>
      <c r="I31" s="49" t="n">
        <f aca="false">SUM($I$27:$I$30)</f>
        <v>0</v>
      </c>
      <c r="J31" s="49" t="n">
        <f aca="false">SUM($J$27:$J$30)</f>
        <v>0</v>
      </c>
      <c r="K31" s="49" t="n">
        <f aca="false">SUM($K$27:$K$30)</f>
        <v>0</v>
      </c>
      <c r="L31" s="49" t="n">
        <f aca="false">SUM($L$27:$L$30)</f>
        <v>0</v>
      </c>
      <c r="M31" s="49" t="n">
        <f aca="false">SUM($M$27:$M$30)</f>
        <v>0</v>
      </c>
      <c r="N31" s="49" t="n">
        <f aca="false">SUM($N$27:$N$30)</f>
        <v>0</v>
      </c>
      <c r="O31" s="49" t="n">
        <f aca="false">SUM($O$27:$O$30)</f>
        <v>0</v>
      </c>
      <c r="P31" s="49" t="n">
        <f aca="false">SUM($P$27:$P$30)</f>
        <v>0</v>
      </c>
      <c r="Q31" s="49" t="n">
        <f aca="false">SUM($Q$27:$Q$30)</f>
        <v>0</v>
      </c>
      <c r="R31" s="49" t="n">
        <f aca="false">SUM($R$27:$R$30)</f>
        <v>0</v>
      </c>
      <c r="S31" s="49" t="n">
        <f aca="false">SUM($S$27:$S$30)</f>
        <v>0</v>
      </c>
      <c r="T31" s="49" t="n">
        <f aca="false">SUM($T$27:$T$30)</f>
        <v>0</v>
      </c>
      <c r="U31" s="49" t="n">
        <f aca="false">SUM($U$27:$U$30)</f>
        <v>0</v>
      </c>
      <c r="V31" s="49" t="n">
        <f aca="false">SUM($V$27:$V$30)</f>
        <v>0</v>
      </c>
      <c r="W31" s="49" t="n">
        <f aca="false">SUM($W$27:$W$30)</f>
        <v>0</v>
      </c>
      <c r="X31" s="49" t="n">
        <f aca="false">SUM($X$27:$X$30)</f>
        <v>0</v>
      </c>
      <c r="Y31" s="49" t="n">
        <f aca="false">SUM($Y$27:$Y$30)</f>
        <v>0</v>
      </c>
      <c r="Z31" s="49" t="n">
        <f aca="false">SUM($Z$27:$Z$30)</f>
        <v>0</v>
      </c>
      <c r="AA31" s="50" t="n">
        <f aca="false">SUM($Z$27:$Z$30)</f>
        <v>0</v>
      </c>
      <c r="AB31" s="42"/>
      <c r="AC31" s="42"/>
      <c r="AD31" s="42"/>
      <c r="AE31" s="42"/>
      <c r="AF31" s="42"/>
      <c r="AG31" s="42"/>
      <c r="AH31" s="42"/>
      <c r="AI31" s="42"/>
      <c r="AJ31" s="42"/>
      <c r="AK31" s="42"/>
      <c r="AL31" s="42"/>
      <c r="AM31" s="42"/>
      <c r="AN31" s="42"/>
      <c r="AO31" s="42"/>
      <c r="AP31" s="42"/>
      <c r="AQ31" s="42"/>
      <c r="AR31" s="42"/>
      <c r="AS31" s="42"/>
      <c r="AT31" s="42"/>
      <c r="AU31" s="42"/>
      <c r="AV31" s="42"/>
      <c r="AW31" s="42"/>
      <c r="AX31" s="42"/>
      <c r="AY31" s="42"/>
      <c r="AZ31" s="42"/>
      <c r="BA31" s="42"/>
      <c r="BB31" s="42"/>
      <c r="BC31" s="42"/>
      <c r="BD31" s="42"/>
      <c r="BE31" s="42"/>
      <c r="BF31" s="42"/>
      <c r="BG31" s="42"/>
      <c r="BH31" s="42"/>
      <c r="BI31" s="42"/>
      <c r="BJ31" s="42"/>
      <c r="BK31" s="42"/>
      <c r="BL31" s="42"/>
      <c r="BM31" s="42"/>
      <c r="BN31" s="42"/>
      <c r="BO31" s="42"/>
      <c r="BP31" s="42"/>
      <c r="BQ31" s="42"/>
      <c r="BR31" s="42"/>
      <c r="BS31" s="42"/>
      <c r="BT31" s="42"/>
      <c r="BU31" s="42"/>
      <c r="BV31" s="42"/>
      <c r="BW31" s="42"/>
      <c r="BX31" s="42"/>
      <c r="BY31" s="42"/>
      <c r="BZ31" s="42"/>
      <c r="CA31" s="42"/>
      <c r="CB31" s="42"/>
      <c r="CC31" s="42"/>
      <c r="CD31" s="42"/>
      <c r="CE31" s="42"/>
      <c r="CF31" s="42"/>
      <c r="CG31" s="42"/>
      <c r="CH31" s="42"/>
      <c r="CI31" s="42"/>
      <c r="CJ31" s="42"/>
      <c r="CK31" s="42"/>
      <c r="CL31" s="42"/>
      <c r="CM31" s="42"/>
      <c r="CN31" s="42"/>
      <c r="CO31" s="42"/>
      <c r="CP31" s="42"/>
      <c r="CQ31" s="42"/>
      <c r="CR31" s="42"/>
      <c r="CS31" s="42"/>
      <c r="CT31" s="42"/>
      <c r="CU31" s="42"/>
      <c r="CV31" s="42"/>
      <c r="CW31" s="42"/>
      <c r="CX31" s="42"/>
      <c r="CY31" s="42"/>
      <c r="CZ31" s="42"/>
      <c r="DA31" s="42"/>
      <c r="DB31" s="42"/>
      <c r="DC31" s="42"/>
      <c r="DD31" s="42"/>
      <c r="DE31" s="42"/>
      <c r="DF31" s="42"/>
      <c r="DG31" s="42"/>
      <c r="DH31" s="42"/>
      <c r="DI31" s="42"/>
      <c r="DJ31" s="42"/>
      <c r="DK31" s="42"/>
      <c r="DL31" s="42"/>
      <c r="DM31" s="42"/>
      <c r="DN31" s="42"/>
      <c r="DO31" s="42"/>
      <c r="DP31" s="42"/>
      <c r="DQ31" s="42"/>
      <c r="DR31" s="42"/>
      <c r="DS31" s="42"/>
      <c r="DT31" s="42"/>
      <c r="DU31" s="42"/>
      <c r="DV31" s="42"/>
      <c r="DW31" s="42"/>
      <c r="DX31" s="42"/>
      <c r="DY31" s="42"/>
      <c r="DZ31" s="42"/>
      <c r="EA31" s="42"/>
      <c r="EB31" s="42"/>
      <c r="EC31" s="42"/>
      <c r="ED31" s="42"/>
      <c r="EE31" s="42"/>
      <c r="EF31" s="42"/>
      <c r="EG31" s="42"/>
      <c r="EH31" s="42"/>
      <c r="EI31" s="42"/>
      <c r="EJ31" s="42"/>
      <c r="EK31" s="42"/>
      <c r="EL31" s="42"/>
      <c r="EM31" s="42"/>
      <c r="EN31" s="42"/>
      <c r="EO31" s="42"/>
      <c r="EP31" s="42"/>
      <c r="EQ31" s="42"/>
      <c r="ER31" s="42"/>
      <c r="ES31" s="42"/>
      <c r="ET31" s="42"/>
      <c r="EU31" s="42"/>
      <c r="EV31" s="42"/>
      <c r="EW31" s="42"/>
      <c r="EX31" s="42"/>
      <c r="EY31" s="42"/>
      <c r="EZ31" s="42"/>
      <c r="FA31" s="42"/>
      <c r="FB31" s="42"/>
      <c r="FC31" s="42"/>
      <c r="FD31" s="42"/>
      <c r="FE31" s="42"/>
      <c r="FF31" s="42"/>
      <c r="FG31" s="42"/>
      <c r="FH31" s="42"/>
      <c r="FI31" s="42"/>
      <c r="FJ31" s="42"/>
      <c r="FK31" s="42"/>
      <c r="FL31" s="42"/>
      <c r="FM31" s="42"/>
      <c r="FN31" s="42"/>
      <c r="FO31" s="42"/>
      <c r="FP31" s="42"/>
      <c r="FQ31" s="42"/>
      <c r="FR31" s="42"/>
      <c r="FS31" s="42"/>
      <c r="FT31" s="42"/>
      <c r="FU31" s="42"/>
      <c r="FV31" s="42"/>
      <c r="FW31" s="42"/>
      <c r="FX31" s="42"/>
      <c r="FY31" s="42"/>
      <c r="FZ31" s="42"/>
      <c r="GA31" s="42"/>
      <c r="GB31" s="42"/>
      <c r="GC31" s="42"/>
      <c r="GD31" s="42"/>
      <c r="GE31" s="42"/>
      <c r="GF31" s="42"/>
      <c r="GG31" s="42"/>
      <c r="GH31" s="42"/>
      <c r="GI31" s="42"/>
      <c r="GJ31" s="42"/>
      <c r="GK31" s="42"/>
      <c r="GL31" s="42"/>
      <c r="GM31" s="42"/>
      <c r="GN31" s="42"/>
      <c r="GO31" s="42"/>
      <c r="GP31" s="42"/>
      <c r="GQ31" s="42"/>
      <c r="GR31" s="42"/>
      <c r="GS31" s="42"/>
      <c r="GT31" s="42"/>
      <c r="GU31" s="42"/>
      <c r="GV31" s="42"/>
      <c r="GW31" s="42"/>
      <c r="GX31" s="42"/>
      <c r="GY31" s="42"/>
      <c r="GZ31" s="42"/>
      <c r="HA31" s="42"/>
      <c r="HB31" s="42"/>
      <c r="HC31" s="42"/>
      <c r="HD31" s="42"/>
      <c r="HE31" s="42"/>
      <c r="HF31" s="42"/>
      <c r="HG31" s="42"/>
      <c r="HH31" s="42"/>
      <c r="HI31" s="42"/>
      <c r="HJ31" s="42"/>
      <c r="HK31" s="42"/>
      <c r="HL31" s="42"/>
      <c r="HM31" s="42"/>
      <c r="HN31" s="42"/>
      <c r="HO31" s="42"/>
      <c r="HP31" s="42"/>
      <c r="HQ31" s="42"/>
      <c r="HR31" s="42"/>
      <c r="HS31" s="42"/>
      <c r="HT31" s="42"/>
      <c r="HU31" s="42"/>
      <c r="HV31" s="42"/>
      <c r="HW31" s="42"/>
      <c r="HX31" s="42"/>
      <c r="HY31" s="42"/>
      <c r="HZ31" s="42"/>
      <c r="IA31" s="42"/>
      <c r="IB31" s="42"/>
      <c r="IC31" s="42"/>
      <c r="ID31" s="42"/>
      <c r="IE31" s="42"/>
      <c r="IF31" s="42"/>
      <c r="IG31" s="42"/>
      <c r="IH31" s="42"/>
      <c r="II31" s="42"/>
      <c r="IJ31" s="42"/>
      <c r="IK31" s="42"/>
      <c r="IL31" s="42"/>
      <c r="IM31" s="42"/>
      <c r="IN31" s="42"/>
      <c r="IO31" s="42"/>
      <c r="IP31" s="42"/>
      <c r="IQ31" s="42"/>
      <c r="IR31" s="42"/>
      <c r="IS31" s="42"/>
      <c r="IT31" s="42"/>
      <c r="IU31" s="42"/>
      <c r="IV31" s="42"/>
      <c r="IW31" s="42"/>
    </row>
    <row r="32" customFormat="false" ht="13.5" hidden="false" customHeight="true" outlineLevel="0" collapsed="false">
      <c r="A32" s="42"/>
      <c r="B32" s="42"/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42"/>
      <c r="AB32" s="42"/>
      <c r="AC32" s="42"/>
      <c r="AD32" s="42"/>
      <c r="AE32" s="42"/>
      <c r="AF32" s="42"/>
      <c r="AG32" s="42"/>
      <c r="AH32" s="42"/>
      <c r="AI32" s="42"/>
      <c r="AJ32" s="42"/>
      <c r="AK32" s="42"/>
      <c r="AL32" s="42"/>
      <c r="AM32" s="42"/>
      <c r="AN32" s="42"/>
      <c r="AO32" s="42"/>
      <c r="AP32" s="42"/>
      <c r="AQ32" s="42"/>
      <c r="AR32" s="42"/>
      <c r="AS32" s="42"/>
      <c r="AT32" s="42"/>
      <c r="AU32" s="42"/>
      <c r="AV32" s="42"/>
      <c r="AW32" s="42"/>
      <c r="AX32" s="42"/>
      <c r="AY32" s="42"/>
      <c r="AZ32" s="42"/>
      <c r="BA32" s="42"/>
      <c r="BB32" s="42"/>
      <c r="BC32" s="42"/>
      <c r="BD32" s="42"/>
      <c r="BE32" s="42"/>
      <c r="BF32" s="42"/>
      <c r="BG32" s="42"/>
      <c r="BH32" s="42"/>
      <c r="BI32" s="42"/>
      <c r="BJ32" s="42"/>
      <c r="BK32" s="42"/>
      <c r="BL32" s="42"/>
      <c r="BM32" s="42"/>
      <c r="BN32" s="42"/>
      <c r="BO32" s="42"/>
      <c r="BP32" s="42"/>
      <c r="BQ32" s="42"/>
      <c r="BR32" s="42"/>
      <c r="BS32" s="42"/>
      <c r="BT32" s="42"/>
      <c r="BU32" s="42"/>
      <c r="BV32" s="42"/>
      <c r="BW32" s="42"/>
      <c r="BX32" s="42"/>
      <c r="BY32" s="42"/>
      <c r="BZ32" s="42"/>
      <c r="CA32" s="42"/>
      <c r="CB32" s="42"/>
      <c r="CC32" s="42"/>
      <c r="CD32" s="42"/>
      <c r="CE32" s="42"/>
      <c r="CF32" s="42"/>
      <c r="CG32" s="42"/>
      <c r="CH32" s="42"/>
      <c r="CI32" s="42"/>
      <c r="CJ32" s="42"/>
      <c r="CK32" s="42"/>
      <c r="CL32" s="42"/>
      <c r="CM32" s="42"/>
      <c r="CN32" s="42"/>
      <c r="CO32" s="42"/>
      <c r="CP32" s="42"/>
      <c r="CQ32" s="42"/>
      <c r="CR32" s="42"/>
      <c r="CS32" s="42"/>
      <c r="CT32" s="42"/>
      <c r="CU32" s="42"/>
      <c r="CV32" s="42"/>
      <c r="CW32" s="42"/>
      <c r="CX32" s="42"/>
      <c r="CY32" s="42"/>
      <c r="CZ32" s="42"/>
      <c r="DA32" s="42"/>
      <c r="DB32" s="42"/>
      <c r="DC32" s="42"/>
      <c r="DD32" s="42"/>
      <c r="DE32" s="42"/>
      <c r="DF32" s="42"/>
      <c r="DG32" s="42"/>
      <c r="DH32" s="42"/>
      <c r="DI32" s="42"/>
      <c r="DJ32" s="42"/>
      <c r="DK32" s="42"/>
      <c r="DL32" s="42"/>
      <c r="DM32" s="42"/>
      <c r="DN32" s="42"/>
      <c r="DO32" s="42"/>
      <c r="DP32" s="42"/>
      <c r="DQ32" s="42"/>
      <c r="DR32" s="42"/>
      <c r="DS32" s="42"/>
      <c r="DT32" s="42"/>
      <c r="DU32" s="42"/>
      <c r="DV32" s="42"/>
      <c r="DW32" s="42"/>
      <c r="DX32" s="42"/>
      <c r="DY32" s="42"/>
      <c r="DZ32" s="42"/>
      <c r="EA32" s="42"/>
      <c r="EB32" s="42"/>
      <c r="EC32" s="42"/>
      <c r="ED32" s="42"/>
      <c r="EE32" s="42"/>
      <c r="EF32" s="42"/>
      <c r="EG32" s="42"/>
      <c r="EH32" s="42"/>
      <c r="EI32" s="42"/>
      <c r="EJ32" s="42"/>
      <c r="EK32" s="42"/>
      <c r="EL32" s="42"/>
      <c r="EM32" s="42"/>
      <c r="EN32" s="42"/>
      <c r="EO32" s="42"/>
      <c r="EP32" s="42"/>
      <c r="EQ32" s="42"/>
      <c r="ER32" s="42"/>
      <c r="ES32" s="42"/>
      <c r="ET32" s="42"/>
      <c r="EU32" s="42"/>
      <c r="EV32" s="42"/>
      <c r="EW32" s="42"/>
      <c r="EX32" s="42"/>
      <c r="EY32" s="42"/>
      <c r="EZ32" s="42"/>
      <c r="FA32" s="42"/>
      <c r="FB32" s="42"/>
      <c r="FC32" s="42"/>
      <c r="FD32" s="42"/>
      <c r="FE32" s="42"/>
      <c r="FF32" s="42"/>
      <c r="FG32" s="42"/>
      <c r="FH32" s="42"/>
      <c r="FI32" s="42"/>
      <c r="FJ32" s="42"/>
      <c r="FK32" s="42"/>
      <c r="FL32" s="42"/>
      <c r="FM32" s="42"/>
      <c r="FN32" s="42"/>
      <c r="FO32" s="42"/>
      <c r="FP32" s="42"/>
      <c r="FQ32" s="42"/>
      <c r="FR32" s="42"/>
      <c r="FS32" s="42"/>
      <c r="FT32" s="42"/>
      <c r="FU32" s="42"/>
      <c r="FV32" s="42"/>
      <c r="FW32" s="42"/>
      <c r="FX32" s="42"/>
      <c r="FY32" s="42"/>
      <c r="FZ32" s="42"/>
      <c r="GA32" s="42"/>
      <c r="GB32" s="42"/>
      <c r="GC32" s="42"/>
      <c r="GD32" s="42"/>
      <c r="GE32" s="42"/>
      <c r="GF32" s="42"/>
      <c r="GG32" s="42"/>
      <c r="GH32" s="42"/>
      <c r="GI32" s="42"/>
      <c r="GJ32" s="42"/>
      <c r="GK32" s="42"/>
      <c r="GL32" s="42"/>
      <c r="GM32" s="42"/>
      <c r="GN32" s="42"/>
      <c r="GO32" s="42"/>
      <c r="GP32" s="42"/>
      <c r="GQ32" s="42"/>
      <c r="GR32" s="42"/>
      <c r="GS32" s="42"/>
      <c r="GT32" s="42"/>
      <c r="GU32" s="42"/>
      <c r="GV32" s="42"/>
      <c r="GW32" s="42"/>
      <c r="GX32" s="42"/>
      <c r="GY32" s="42"/>
      <c r="GZ32" s="42"/>
      <c r="HA32" s="42"/>
      <c r="HB32" s="42"/>
      <c r="HC32" s="42"/>
      <c r="HD32" s="42"/>
      <c r="HE32" s="42"/>
      <c r="HF32" s="42"/>
      <c r="HG32" s="42"/>
      <c r="HH32" s="42"/>
      <c r="HI32" s="42"/>
      <c r="HJ32" s="42"/>
      <c r="HK32" s="42"/>
      <c r="HL32" s="42"/>
      <c r="HM32" s="42"/>
      <c r="HN32" s="42"/>
      <c r="HO32" s="42"/>
      <c r="HP32" s="42"/>
      <c r="HQ32" s="42"/>
      <c r="HR32" s="42"/>
      <c r="HS32" s="42"/>
      <c r="HT32" s="42"/>
      <c r="HU32" s="42"/>
      <c r="HV32" s="42"/>
      <c r="HW32" s="42"/>
      <c r="HX32" s="42"/>
      <c r="HY32" s="42"/>
      <c r="HZ32" s="42"/>
      <c r="IA32" s="42"/>
      <c r="IB32" s="42"/>
      <c r="IC32" s="42"/>
      <c r="ID32" s="42"/>
      <c r="IE32" s="42"/>
      <c r="IF32" s="42"/>
      <c r="IG32" s="42"/>
      <c r="IH32" s="42"/>
      <c r="II32" s="42"/>
      <c r="IJ32" s="42"/>
      <c r="IK32" s="42"/>
      <c r="IL32" s="42"/>
      <c r="IM32" s="42"/>
      <c r="IN32" s="42"/>
      <c r="IO32" s="42"/>
      <c r="IP32" s="42"/>
      <c r="IQ32" s="42"/>
      <c r="IR32" s="42"/>
      <c r="IS32" s="42"/>
      <c r="IT32" s="42"/>
      <c r="IU32" s="42"/>
      <c r="IV32" s="42"/>
      <c r="IW32" s="42"/>
    </row>
    <row r="33" customFormat="false" ht="11.25" hidden="false" customHeight="true" outlineLevel="0" collapsed="false">
      <c r="A33" s="45" t="s">
        <v>42</v>
      </c>
      <c r="B33" s="42"/>
      <c r="C33" s="46" t="n">
        <f aca="false">'Dth Fixed INPUT PG'!C33</f>
        <v>25000</v>
      </c>
      <c r="D33" s="46" t="n">
        <f aca="false">'Dth Fixed INPUT PG'!D33</f>
        <v>25000</v>
      </c>
      <c r="E33" s="46" t="n">
        <f aca="false">'Dth Fixed INPUT PG'!E33</f>
        <v>25000</v>
      </c>
      <c r="F33" s="46" t="n">
        <f aca="false">'Dth Fixed INPUT PG'!F33</f>
        <v>25000</v>
      </c>
      <c r="G33" s="46" t="n">
        <f aca="false">'Dth Fixed INPUT PG'!G33</f>
        <v>25000</v>
      </c>
      <c r="H33" s="46" t="n">
        <f aca="false">'Dth Fixed INPUT PG'!H33</f>
        <v>25000</v>
      </c>
      <c r="I33" s="46" t="n">
        <f aca="false">'Dth Fixed INPUT PG'!I33</f>
        <v>25000</v>
      </c>
      <c r="J33" s="46" t="n">
        <f aca="false">'Dth Fixed INPUT PG'!J33</f>
        <v>25000</v>
      </c>
      <c r="K33" s="46" t="n">
        <f aca="false">'Dth Fixed INPUT PG'!K33</f>
        <v>25000</v>
      </c>
      <c r="L33" s="46" t="n">
        <f aca="false">'Dth Fixed INPUT PG'!L33</f>
        <v>25000</v>
      </c>
      <c r="M33" s="46" t="n">
        <f aca="false">'Dth Fixed INPUT PG'!M33</f>
        <v>25000</v>
      </c>
      <c r="N33" s="46" t="n">
        <f aca="false">'Dth Fixed INPUT PG'!N33</f>
        <v>25000</v>
      </c>
      <c r="O33" s="46" t="n">
        <f aca="false">'Dth Fixed INPUT PG'!O33</f>
        <v>25000</v>
      </c>
      <c r="P33" s="46" t="n">
        <f aca="false">'Dth Fixed INPUT PG'!P33</f>
        <v>25000</v>
      </c>
      <c r="Q33" s="46" t="n">
        <f aca="false">'Dth Fixed INPUT PG'!Q33</f>
        <v>25000</v>
      </c>
      <c r="R33" s="46" t="n">
        <f aca="false">'Dth Fixed INPUT PG'!R33</f>
        <v>25000</v>
      </c>
      <c r="S33" s="46" t="n">
        <f aca="false">'Dth Fixed INPUT PG'!S33</f>
        <v>25000</v>
      </c>
      <c r="T33" s="46" t="n">
        <f aca="false">'Dth Fixed INPUT PG'!T33</f>
        <v>25000</v>
      </c>
      <c r="U33" s="46" t="n">
        <f aca="false">'Dth Fixed INPUT PG'!U33</f>
        <v>25000</v>
      </c>
      <c r="V33" s="46" t="n">
        <f aca="false">'Dth Fixed INPUT PG'!V33</f>
        <v>25000</v>
      </c>
      <c r="W33" s="46" t="n">
        <f aca="false">'Dth Fixed INPUT PG'!W33</f>
        <v>25000</v>
      </c>
      <c r="X33" s="46" t="n">
        <f aca="false">'Dth Fixed INPUT PG'!X33</f>
        <v>25000</v>
      </c>
      <c r="Y33" s="46" t="n">
        <f aca="false">'Dth Fixed INPUT PG'!Y33</f>
        <v>25000</v>
      </c>
      <c r="Z33" s="46" t="n">
        <f aca="false">'Dth Fixed INPUT PG'!Z33</f>
        <v>25000</v>
      </c>
      <c r="AA33" s="45"/>
      <c r="AB33" s="42"/>
      <c r="AC33" s="42"/>
      <c r="AD33" s="42"/>
      <c r="AE33" s="42"/>
      <c r="AF33" s="42"/>
      <c r="AG33" s="42"/>
      <c r="AH33" s="42"/>
      <c r="AI33" s="42"/>
      <c r="AJ33" s="42"/>
      <c r="AK33" s="42"/>
      <c r="AL33" s="42"/>
      <c r="AM33" s="42"/>
      <c r="AN33" s="42"/>
      <c r="AO33" s="42"/>
      <c r="AP33" s="42"/>
      <c r="AQ33" s="42"/>
      <c r="AR33" s="42"/>
      <c r="AS33" s="42"/>
      <c r="AT33" s="42"/>
      <c r="AU33" s="42"/>
      <c r="AV33" s="42"/>
      <c r="AW33" s="42"/>
      <c r="AX33" s="42"/>
      <c r="AY33" s="42"/>
      <c r="AZ33" s="42"/>
      <c r="BA33" s="42"/>
      <c r="BB33" s="42"/>
      <c r="BC33" s="42"/>
      <c r="BD33" s="42"/>
      <c r="BE33" s="42"/>
      <c r="BF33" s="42"/>
      <c r="BG33" s="42"/>
      <c r="BH33" s="42"/>
      <c r="BI33" s="42"/>
      <c r="BJ33" s="42"/>
      <c r="BK33" s="42"/>
      <c r="BL33" s="42"/>
      <c r="BM33" s="42"/>
      <c r="BN33" s="42"/>
      <c r="BO33" s="42"/>
      <c r="BP33" s="42"/>
      <c r="BQ33" s="42"/>
      <c r="BR33" s="42"/>
      <c r="BS33" s="42"/>
      <c r="BT33" s="42"/>
      <c r="BU33" s="42"/>
      <c r="BV33" s="42"/>
      <c r="BW33" s="42"/>
      <c r="BX33" s="42"/>
      <c r="BY33" s="42"/>
      <c r="BZ33" s="42"/>
      <c r="CA33" s="42"/>
      <c r="CB33" s="42"/>
      <c r="CC33" s="42"/>
      <c r="CD33" s="42"/>
      <c r="CE33" s="42"/>
      <c r="CF33" s="42"/>
      <c r="CG33" s="42"/>
      <c r="CH33" s="42"/>
      <c r="CI33" s="42"/>
      <c r="CJ33" s="42"/>
      <c r="CK33" s="42"/>
      <c r="CL33" s="42"/>
      <c r="CM33" s="42"/>
      <c r="CN33" s="42"/>
      <c r="CO33" s="42"/>
      <c r="CP33" s="42"/>
      <c r="CQ33" s="42"/>
      <c r="CR33" s="42"/>
      <c r="CS33" s="42"/>
      <c r="CT33" s="42"/>
      <c r="CU33" s="42"/>
      <c r="CV33" s="42"/>
      <c r="CW33" s="42"/>
      <c r="CX33" s="42"/>
      <c r="CY33" s="42"/>
      <c r="CZ33" s="42"/>
      <c r="DA33" s="42"/>
      <c r="DB33" s="42"/>
      <c r="DC33" s="42"/>
      <c r="DD33" s="42"/>
      <c r="DE33" s="42"/>
      <c r="DF33" s="42"/>
      <c r="DG33" s="42"/>
      <c r="DH33" s="42"/>
      <c r="DI33" s="42"/>
      <c r="DJ33" s="42"/>
      <c r="DK33" s="42"/>
      <c r="DL33" s="42"/>
      <c r="DM33" s="42"/>
      <c r="DN33" s="42"/>
      <c r="DO33" s="42"/>
      <c r="DP33" s="42"/>
      <c r="DQ33" s="42"/>
      <c r="DR33" s="42"/>
      <c r="DS33" s="42"/>
      <c r="DT33" s="42"/>
      <c r="DU33" s="42"/>
      <c r="DV33" s="42"/>
      <c r="DW33" s="42"/>
      <c r="DX33" s="42"/>
      <c r="DY33" s="42"/>
      <c r="DZ33" s="42"/>
      <c r="EA33" s="42"/>
      <c r="EB33" s="42"/>
      <c r="EC33" s="42"/>
      <c r="ED33" s="42"/>
      <c r="EE33" s="42"/>
      <c r="EF33" s="42"/>
      <c r="EG33" s="42"/>
      <c r="EH33" s="42"/>
      <c r="EI33" s="42"/>
      <c r="EJ33" s="42"/>
      <c r="EK33" s="42"/>
      <c r="EL33" s="42"/>
      <c r="EM33" s="42"/>
      <c r="EN33" s="42"/>
      <c r="EO33" s="42"/>
      <c r="EP33" s="42"/>
      <c r="EQ33" s="42"/>
      <c r="ER33" s="42"/>
      <c r="ES33" s="42"/>
      <c r="ET33" s="42"/>
      <c r="EU33" s="42"/>
      <c r="EV33" s="42"/>
      <c r="EW33" s="42"/>
      <c r="EX33" s="42"/>
      <c r="EY33" s="42"/>
      <c r="EZ33" s="42"/>
      <c r="FA33" s="42"/>
      <c r="FB33" s="42"/>
      <c r="FC33" s="42"/>
      <c r="FD33" s="42"/>
      <c r="FE33" s="42"/>
      <c r="FF33" s="42"/>
      <c r="FG33" s="42"/>
      <c r="FH33" s="42"/>
      <c r="FI33" s="42"/>
      <c r="FJ33" s="42"/>
      <c r="FK33" s="42"/>
      <c r="FL33" s="42"/>
      <c r="FM33" s="42"/>
      <c r="FN33" s="42"/>
      <c r="FO33" s="42"/>
      <c r="FP33" s="42"/>
      <c r="FQ33" s="42"/>
      <c r="FR33" s="42"/>
      <c r="FS33" s="42"/>
      <c r="FT33" s="42"/>
      <c r="FU33" s="42"/>
      <c r="FV33" s="42"/>
      <c r="FW33" s="42"/>
      <c r="FX33" s="42"/>
      <c r="FY33" s="42"/>
      <c r="FZ33" s="42"/>
      <c r="GA33" s="42"/>
      <c r="GB33" s="42"/>
      <c r="GC33" s="42"/>
      <c r="GD33" s="42"/>
      <c r="GE33" s="42"/>
      <c r="GF33" s="42"/>
      <c r="GG33" s="42"/>
      <c r="GH33" s="42"/>
      <c r="GI33" s="42"/>
      <c r="GJ33" s="42"/>
      <c r="GK33" s="42"/>
      <c r="GL33" s="42"/>
      <c r="GM33" s="42"/>
      <c r="GN33" s="42"/>
      <c r="GO33" s="42"/>
      <c r="GP33" s="42"/>
      <c r="GQ33" s="42"/>
      <c r="GR33" s="42"/>
      <c r="GS33" s="42"/>
      <c r="GT33" s="42"/>
      <c r="GU33" s="42"/>
      <c r="GV33" s="42"/>
      <c r="GW33" s="42"/>
      <c r="GX33" s="42"/>
      <c r="GY33" s="42"/>
      <c r="GZ33" s="42"/>
      <c r="HA33" s="42"/>
      <c r="HB33" s="42"/>
      <c r="HC33" s="42"/>
      <c r="HD33" s="42"/>
      <c r="HE33" s="42"/>
      <c r="HF33" s="42"/>
      <c r="HG33" s="42"/>
      <c r="HH33" s="42"/>
      <c r="HI33" s="42"/>
      <c r="HJ33" s="42"/>
      <c r="HK33" s="42"/>
      <c r="HL33" s="42"/>
      <c r="HM33" s="42"/>
      <c r="HN33" s="42"/>
      <c r="HO33" s="42"/>
      <c r="HP33" s="42"/>
      <c r="HQ33" s="42"/>
      <c r="HR33" s="42"/>
      <c r="HS33" s="42"/>
      <c r="HT33" s="42"/>
      <c r="HU33" s="42"/>
      <c r="HV33" s="42"/>
      <c r="HW33" s="42"/>
      <c r="HX33" s="42"/>
      <c r="HY33" s="42"/>
      <c r="HZ33" s="42"/>
      <c r="IA33" s="42"/>
      <c r="IB33" s="42"/>
      <c r="IC33" s="42"/>
      <c r="ID33" s="42"/>
      <c r="IE33" s="42"/>
      <c r="IF33" s="42"/>
      <c r="IG33" s="42"/>
      <c r="IH33" s="42"/>
      <c r="II33" s="42"/>
      <c r="IJ33" s="42"/>
      <c r="IK33" s="42"/>
      <c r="IL33" s="42"/>
      <c r="IM33" s="42"/>
      <c r="IN33" s="42"/>
      <c r="IO33" s="42"/>
      <c r="IP33" s="42"/>
      <c r="IQ33" s="42"/>
      <c r="IR33" s="42"/>
      <c r="IS33" s="42"/>
      <c r="IT33" s="42"/>
      <c r="IU33" s="42"/>
      <c r="IV33" s="42"/>
      <c r="IW33" s="42"/>
    </row>
    <row r="34" customFormat="false" ht="11.25" hidden="false" customHeight="true" outlineLevel="0" collapsed="false">
      <c r="A34" s="47" t="s">
        <v>40</v>
      </c>
      <c r="B34" s="48"/>
      <c r="C34" s="49" t="n">
        <f aca="false">IF((ABS($C$31)&gt;$C$33),((ABS($C$31)-$C$33)*(ABS($C$31)/$C$31)),0)</f>
        <v>0</v>
      </c>
      <c r="D34" s="49" t="n">
        <f aca="false">IF((ABS($D$31)&gt;$D$33),((ABS($D$31)-$D$33)*(ABS($D$31)/$D$31)),0)</f>
        <v>0</v>
      </c>
      <c r="E34" s="49" t="n">
        <f aca="false">IF((ABS($E$31)&gt;$E$33),((ABS($E$31)-$E$33)*(ABS($E$31)/$E$31)),0)</f>
        <v>0</v>
      </c>
      <c r="F34" s="49" t="n">
        <f aca="false">IF((ABS($F$31)&gt;$F$33),((ABS($F$31)-$F$33)*(ABS($F$31)/$F$31)),0)</f>
        <v>0</v>
      </c>
      <c r="G34" s="49" t="n">
        <f aca="false">IF((ABS($G$31)&gt;$G$33),((ABS($G$31)-$G$33)*(ABS($G$31)/$G$31)),0)</f>
        <v>0</v>
      </c>
      <c r="H34" s="49" t="n">
        <f aca="false">IF((ABS($H$31)&gt;$H$33),((ABS($H$31)-$H$33)*(ABS($H$31)/$H$31)),0)</f>
        <v>0</v>
      </c>
      <c r="I34" s="49" t="n">
        <f aca="false">IF((ABS($I$31)&gt;$I$33),((ABS($I$31)-$I$33)*(ABS($I$31)/$I$31)),0)</f>
        <v>0</v>
      </c>
      <c r="J34" s="49" t="n">
        <f aca="false">IF((ABS($J$31)&gt;$J$33),((ABS($J$31)-$J$33)*(ABS($J$31)/$J$31)),0)</f>
        <v>0</v>
      </c>
      <c r="K34" s="49" t="n">
        <f aca="false">IF((ABS($K$31)&gt;$K$33),((ABS($K$31)-$K$33)*(ABS($K$31)/$K$31)),0)</f>
        <v>0</v>
      </c>
      <c r="L34" s="49" t="n">
        <f aca="false">IF((ABS($L$31)&gt;$L$33),((ABS($L$31)-$L$33)*(ABS($L$31)/$L$31)),0)</f>
        <v>0</v>
      </c>
      <c r="M34" s="49" t="n">
        <f aca="false">IF((ABS($M$31)&gt;$M$33),((ABS($M$31)-$M$33)*(ABS($M$31)/$M$31)),0)</f>
        <v>0</v>
      </c>
      <c r="N34" s="49" t="n">
        <f aca="false">IF((ABS($N$31)&gt;$N$33),((ABS($N$31)-$N$33)*(ABS($N$31)/$N$31)),0)</f>
        <v>0</v>
      </c>
      <c r="O34" s="49" t="n">
        <f aca="false">IF((ABS($O$31)&gt;$O$33),((ABS($O$31)-$O$33)*(ABS($O$31)/$O$31)),0)</f>
        <v>0</v>
      </c>
      <c r="P34" s="49" t="n">
        <f aca="false">IF((ABS($P$31)&gt;$P$33),((ABS($P$31)-$P$33)*(ABS($P$31)/$P$31)),0)</f>
        <v>0</v>
      </c>
      <c r="Q34" s="49" t="n">
        <f aca="false">IF((ABS($Q$31)&gt;$Q$33),((ABS($Q$31)-$Q$33)*(ABS($Q$31)/$Q$31)),0)</f>
        <v>0</v>
      </c>
      <c r="R34" s="49" t="n">
        <f aca="false">IF((ABS($R$31)&gt;$R$33),((ABS($R$31)-$R$33)*(ABS($R$31)/$R$31)),0)</f>
        <v>0</v>
      </c>
      <c r="S34" s="49" t="n">
        <f aca="false">IF((ABS($S$31)&gt;$S$33),((ABS($S$31)-$S$33)*(ABS($S$31)/$S$31)),0)</f>
        <v>0</v>
      </c>
      <c r="T34" s="49" t="n">
        <f aca="false">IF((ABS($T$31)&gt;$T$33),((ABS($T$31)-$T$33)*(ABS($T$31)/$T$31)),0)</f>
        <v>0</v>
      </c>
      <c r="U34" s="49" t="n">
        <f aca="false">IF((ABS($U$31)&gt;$U$33),((ABS($U$31)-$U$33)*(ABS($U$31)/$U$31)),0)</f>
        <v>0</v>
      </c>
      <c r="V34" s="49" t="n">
        <f aca="false">IF((ABS($V$31)&gt;$V$33),((ABS($V$31)-$V$33)*(ABS($V$31)/$V$31)),0)</f>
        <v>0</v>
      </c>
      <c r="W34" s="49" t="n">
        <f aca="false">IF((ABS($W$31)&gt;$W$33),((ABS($W$31)-$W$33)*(ABS($W$31)/$W$31)),0)</f>
        <v>0</v>
      </c>
      <c r="X34" s="49" t="n">
        <f aca="false">IF((ABS($X$31)&gt;$X$33),((ABS($X$31)-$X$33)*(ABS($X$31)/$X$31)),0)</f>
        <v>0</v>
      </c>
      <c r="Y34" s="49" t="n">
        <f aca="false">IF((ABS($Y$31)&gt;$Y$33),((ABS($Y$31)-$Y$33)*(ABS($Y$31)/$Y$31)),0)</f>
        <v>0</v>
      </c>
      <c r="Z34" s="50" t="n">
        <f aca="false">IF((ABS($Z$31)&gt;$Z$33),((ABS($Z$31)-$Z$33)*(ABS($Z$31)/$Z$31)),0)</f>
        <v>0</v>
      </c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2"/>
      <c r="AS34" s="42"/>
      <c r="AT34" s="42"/>
      <c r="AU34" s="42"/>
      <c r="AV34" s="42"/>
      <c r="AW34" s="42"/>
      <c r="AX34" s="42"/>
      <c r="AY34" s="42"/>
      <c r="AZ34" s="42"/>
      <c r="BA34" s="42"/>
      <c r="BB34" s="42"/>
      <c r="BC34" s="42"/>
      <c r="BD34" s="42"/>
      <c r="BE34" s="42"/>
      <c r="BF34" s="42"/>
      <c r="BG34" s="42"/>
      <c r="BH34" s="42"/>
      <c r="BI34" s="42"/>
      <c r="BJ34" s="42"/>
      <c r="BK34" s="42"/>
      <c r="BL34" s="42"/>
      <c r="BM34" s="42"/>
      <c r="BN34" s="42"/>
      <c r="BO34" s="42"/>
      <c r="BP34" s="42"/>
      <c r="BQ34" s="42"/>
      <c r="BR34" s="42"/>
      <c r="BS34" s="42"/>
      <c r="BT34" s="42"/>
      <c r="BU34" s="42"/>
      <c r="BV34" s="42"/>
      <c r="BW34" s="42"/>
      <c r="BX34" s="42"/>
      <c r="BY34" s="42"/>
      <c r="BZ34" s="42"/>
      <c r="CA34" s="42"/>
      <c r="CB34" s="42"/>
      <c r="CC34" s="42"/>
      <c r="CD34" s="42"/>
      <c r="CE34" s="42"/>
      <c r="CF34" s="42"/>
      <c r="CG34" s="42"/>
      <c r="CH34" s="42"/>
      <c r="CI34" s="42"/>
      <c r="CJ34" s="42"/>
      <c r="CK34" s="42"/>
      <c r="CL34" s="42"/>
      <c r="CM34" s="42"/>
      <c r="CN34" s="42"/>
      <c r="CO34" s="42"/>
      <c r="CP34" s="42"/>
      <c r="CQ34" s="42"/>
      <c r="CR34" s="42"/>
      <c r="CS34" s="42"/>
      <c r="CT34" s="42"/>
      <c r="CU34" s="42"/>
      <c r="CV34" s="42"/>
      <c r="CW34" s="42"/>
      <c r="CX34" s="42"/>
      <c r="CY34" s="42"/>
      <c r="CZ34" s="42"/>
      <c r="DA34" s="42"/>
      <c r="DB34" s="42"/>
      <c r="DC34" s="42"/>
      <c r="DD34" s="42"/>
      <c r="DE34" s="42"/>
      <c r="DF34" s="42"/>
      <c r="DG34" s="42"/>
      <c r="DH34" s="42"/>
      <c r="DI34" s="42"/>
      <c r="DJ34" s="42"/>
      <c r="DK34" s="42"/>
      <c r="DL34" s="42"/>
      <c r="DM34" s="42"/>
      <c r="DN34" s="42"/>
      <c r="DO34" s="42"/>
      <c r="DP34" s="42"/>
      <c r="DQ34" s="42"/>
      <c r="DR34" s="42"/>
      <c r="DS34" s="42"/>
      <c r="DT34" s="42"/>
      <c r="DU34" s="42"/>
      <c r="DV34" s="42"/>
      <c r="DW34" s="42"/>
      <c r="DX34" s="42"/>
      <c r="DY34" s="42"/>
      <c r="DZ34" s="42"/>
      <c r="EA34" s="42"/>
      <c r="EB34" s="42"/>
      <c r="EC34" s="42"/>
      <c r="ED34" s="42"/>
      <c r="EE34" s="42"/>
      <c r="EF34" s="42"/>
      <c r="EG34" s="42"/>
      <c r="EH34" s="42"/>
      <c r="EI34" s="42"/>
      <c r="EJ34" s="42"/>
      <c r="EK34" s="42"/>
      <c r="EL34" s="42"/>
      <c r="EM34" s="42"/>
      <c r="EN34" s="42"/>
      <c r="EO34" s="42"/>
      <c r="EP34" s="42"/>
      <c r="EQ34" s="42"/>
      <c r="ER34" s="42"/>
      <c r="ES34" s="42"/>
      <c r="ET34" s="42"/>
      <c r="EU34" s="42"/>
      <c r="EV34" s="42"/>
      <c r="EW34" s="42"/>
      <c r="EX34" s="42"/>
      <c r="EY34" s="42"/>
      <c r="EZ34" s="42"/>
      <c r="FA34" s="42"/>
      <c r="FB34" s="42"/>
      <c r="FC34" s="42"/>
      <c r="FD34" s="42"/>
      <c r="FE34" s="42"/>
      <c r="FF34" s="42"/>
      <c r="FG34" s="42"/>
      <c r="FH34" s="42"/>
      <c r="FI34" s="42"/>
      <c r="FJ34" s="42"/>
      <c r="FK34" s="42"/>
      <c r="FL34" s="42"/>
      <c r="FM34" s="42"/>
      <c r="FN34" s="42"/>
      <c r="FO34" s="42"/>
      <c r="FP34" s="42"/>
      <c r="FQ34" s="42"/>
      <c r="FR34" s="42"/>
      <c r="FS34" s="42"/>
      <c r="FT34" s="42"/>
      <c r="FU34" s="42"/>
      <c r="FV34" s="42"/>
      <c r="FW34" s="42"/>
      <c r="FX34" s="42"/>
      <c r="FY34" s="42"/>
      <c r="FZ34" s="42"/>
      <c r="GA34" s="42"/>
      <c r="GB34" s="42"/>
      <c r="GC34" s="42"/>
      <c r="GD34" s="42"/>
      <c r="GE34" s="42"/>
      <c r="GF34" s="42"/>
      <c r="GG34" s="42"/>
      <c r="GH34" s="42"/>
      <c r="GI34" s="42"/>
      <c r="GJ34" s="42"/>
      <c r="GK34" s="42"/>
      <c r="GL34" s="42"/>
      <c r="GM34" s="42"/>
      <c r="GN34" s="42"/>
      <c r="GO34" s="42"/>
      <c r="GP34" s="42"/>
      <c r="GQ34" s="42"/>
      <c r="GR34" s="42"/>
      <c r="GS34" s="42"/>
      <c r="GT34" s="42"/>
      <c r="GU34" s="42"/>
      <c r="GV34" s="42"/>
      <c r="GW34" s="42"/>
      <c r="GX34" s="42"/>
      <c r="GY34" s="42"/>
      <c r="GZ34" s="42"/>
      <c r="HA34" s="42"/>
      <c r="HB34" s="42"/>
      <c r="HC34" s="42"/>
      <c r="HD34" s="42"/>
      <c r="HE34" s="42"/>
      <c r="HF34" s="42"/>
      <c r="HG34" s="42"/>
      <c r="HH34" s="42"/>
      <c r="HI34" s="42"/>
      <c r="HJ34" s="42"/>
      <c r="HK34" s="42"/>
      <c r="HL34" s="42"/>
      <c r="HM34" s="42"/>
      <c r="HN34" s="42"/>
      <c r="HO34" s="42"/>
      <c r="HP34" s="42"/>
      <c r="HQ34" s="42"/>
      <c r="HR34" s="42"/>
      <c r="HS34" s="42"/>
      <c r="HT34" s="42"/>
      <c r="HU34" s="42"/>
      <c r="HV34" s="42"/>
      <c r="HW34" s="42"/>
      <c r="HX34" s="42"/>
      <c r="HY34" s="42"/>
      <c r="HZ34" s="42"/>
      <c r="IA34" s="42"/>
      <c r="IB34" s="42"/>
      <c r="IC34" s="42"/>
      <c r="ID34" s="42"/>
      <c r="IE34" s="42"/>
      <c r="IF34" s="42"/>
      <c r="IG34" s="42"/>
      <c r="IH34" s="42"/>
      <c r="II34" s="42"/>
      <c r="IJ34" s="42"/>
      <c r="IK34" s="42"/>
      <c r="IL34" s="42"/>
      <c r="IM34" s="42"/>
      <c r="IN34" s="42"/>
      <c r="IO34" s="42"/>
      <c r="IP34" s="42"/>
      <c r="IQ34" s="42"/>
      <c r="IR34" s="42"/>
      <c r="IS34" s="42"/>
      <c r="IT34" s="42"/>
      <c r="IU34" s="42"/>
      <c r="IV34" s="42"/>
      <c r="IW34" s="42"/>
    </row>
    <row r="35" customFormat="false" ht="13.5" hidden="true" customHeight="true" outlineLevel="0" collapsed="false"/>
    <row r="36" customFormat="false" ht="13.5" hidden="true" customHeight="true" outlineLevel="0" collapsed="false"/>
    <row r="38" customFormat="false" ht="13.5" hidden="false" customHeight="true" outlineLevel="0" collapsed="false">
      <c r="A38" s="52" t="s">
        <v>43</v>
      </c>
    </row>
    <row r="39" customFormat="false" ht="13.5" hidden="false" customHeight="true" outlineLevel="0" collapsed="false">
      <c r="A39" s="53" t="s">
        <v>44</v>
      </c>
      <c r="B39" s="54"/>
      <c r="C39" s="54"/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4"/>
      <c r="AE39" s="54"/>
      <c r="AF39" s="54"/>
      <c r="AG39" s="54"/>
      <c r="AH39" s="54"/>
      <c r="AI39" s="54"/>
      <c r="AJ39" s="54"/>
      <c r="AK39" s="54"/>
      <c r="AL39" s="54"/>
      <c r="AM39" s="54"/>
      <c r="AN39" s="54"/>
      <c r="AO39" s="54"/>
      <c r="AP39" s="54"/>
      <c r="AQ39" s="54"/>
      <c r="AR39" s="54"/>
      <c r="AS39" s="54"/>
      <c r="AT39" s="54"/>
      <c r="AU39" s="54"/>
      <c r="AV39" s="54"/>
      <c r="AW39" s="54"/>
      <c r="AX39" s="54"/>
      <c r="AY39" s="54"/>
      <c r="AZ39" s="54"/>
      <c r="BA39" s="54"/>
      <c r="BB39" s="54"/>
      <c r="BC39" s="54"/>
      <c r="BD39" s="54"/>
      <c r="BE39" s="54"/>
      <c r="BF39" s="54"/>
      <c r="BG39" s="54"/>
      <c r="BH39" s="54"/>
      <c r="BI39" s="54"/>
      <c r="BJ39" s="54"/>
      <c r="BK39" s="54"/>
      <c r="BL39" s="54"/>
      <c r="BM39" s="54"/>
      <c r="BN39" s="54"/>
      <c r="BO39" s="54"/>
      <c r="BP39" s="54"/>
      <c r="BQ39" s="54"/>
      <c r="BR39" s="54"/>
      <c r="BS39" s="54"/>
      <c r="BT39" s="54"/>
      <c r="BU39" s="54"/>
      <c r="BV39" s="54"/>
      <c r="BW39" s="54"/>
      <c r="BX39" s="54"/>
      <c r="BY39" s="54"/>
      <c r="BZ39" s="54"/>
      <c r="CA39" s="54"/>
      <c r="CB39" s="54"/>
      <c r="CC39" s="54"/>
      <c r="CD39" s="54"/>
      <c r="CE39" s="54"/>
      <c r="CF39" s="54"/>
      <c r="CG39" s="54"/>
      <c r="CH39" s="54"/>
      <c r="CI39" s="54"/>
      <c r="CJ39" s="54"/>
      <c r="CK39" s="54"/>
      <c r="CL39" s="54"/>
      <c r="CM39" s="54"/>
      <c r="CN39" s="54"/>
      <c r="CO39" s="54"/>
      <c r="CP39" s="54"/>
      <c r="CQ39" s="54"/>
      <c r="CR39" s="54"/>
      <c r="CS39" s="54"/>
      <c r="CT39" s="54"/>
      <c r="CU39" s="54"/>
      <c r="CV39" s="54"/>
      <c r="CW39" s="54"/>
      <c r="CX39" s="54"/>
      <c r="CY39" s="54"/>
      <c r="CZ39" s="54"/>
      <c r="DA39" s="54"/>
      <c r="DB39" s="54"/>
      <c r="DC39" s="54"/>
      <c r="DD39" s="54"/>
      <c r="DE39" s="54"/>
      <c r="DF39" s="54"/>
      <c r="DG39" s="54"/>
      <c r="DH39" s="54"/>
      <c r="DI39" s="54"/>
      <c r="DJ39" s="54"/>
      <c r="DK39" s="54"/>
      <c r="DL39" s="54"/>
      <c r="DM39" s="54"/>
      <c r="DN39" s="54"/>
      <c r="DO39" s="54"/>
      <c r="DP39" s="54"/>
      <c r="DQ39" s="54"/>
      <c r="DR39" s="54"/>
      <c r="DS39" s="54"/>
      <c r="DT39" s="54"/>
      <c r="DU39" s="54"/>
      <c r="DV39" s="54"/>
      <c r="DW39" s="54"/>
      <c r="DX39" s="54"/>
      <c r="DY39" s="54"/>
      <c r="DZ39" s="54"/>
      <c r="EA39" s="54"/>
      <c r="EB39" s="54"/>
      <c r="EC39" s="54"/>
      <c r="ED39" s="54"/>
      <c r="EE39" s="54"/>
      <c r="EF39" s="54"/>
      <c r="EG39" s="54"/>
      <c r="EH39" s="54"/>
      <c r="EI39" s="54"/>
      <c r="EJ39" s="54"/>
      <c r="EK39" s="54"/>
      <c r="EL39" s="54"/>
      <c r="EM39" s="54"/>
      <c r="EN39" s="54"/>
      <c r="EO39" s="54"/>
      <c r="EP39" s="54"/>
      <c r="EQ39" s="54"/>
      <c r="ER39" s="54"/>
      <c r="ES39" s="54"/>
      <c r="ET39" s="54"/>
      <c r="EU39" s="54"/>
      <c r="EV39" s="54"/>
      <c r="EW39" s="54"/>
      <c r="EX39" s="54"/>
      <c r="EY39" s="54"/>
      <c r="EZ39" s="54"/>
      <c r="FA39" s="54"/>
      <c r="FB39" s="54"/>
      <c r="FC39" s="54"/>
      <c r="FD39" s="54"/>
      <c r="FE39" s="54"/>
      <c r="FF39" s="54"/>
      <c r="FG39" s="54"/>
      <c r="FH39" s="54"/>
      <c r="FI39" s="54"/>
      <c r="FJ39" s="54"/>
      <c r="FK39" s="54"/>
      <c r="FL39" s="54"/>
      <c r="FM39" s="54"/>
      <c r="FN39" s="54"/>
      <c r="FO39" s="54"/>
      <c r="FP39" s="54"/>
      <c r="FQ39" s="54"/>
      <c r="FR39" s="54"/>
      <c r="FS39" s="54"/>
      <c r="FT39" s="54"/>
      <c r="FU39" s="54"/>
      <c r="FV39" s="54"/>
      <c r="FW39" s="54"/>
      <c r="FX39" s="54"/>
      <c r="FY39" s="54"/>
      <c r="FZ39" s="54"/>
      <c r="GA39" s="54"/>
      <c r="GB39" s="54"/>
      <c r="GC39" s="54"/>
      <c r="GD39" s="54"/>
      <c r="GE39" s="54"/>
      <c r="GF39" s="54"/>
      <c r="GG39" s="54"/>
      <c r="GH39" s="54"/>
      <c r="GI39" s="54"/>
      <c r="GJ39" s="54"/>
      <c r="GK39" s="54"/>
      <c r="GL39" s="54"/>
      <c r="GM39" s="54"/>
      <c r="GN39" s="54"/>
      <c r="GO39" s="54"/>
      <c r="GP39" s="54"/>
      <c r="GQ39" s="54"/>
      <c r="GR39" s="54"/>
      <c r="GS39" s="54"/>
      <c r="GT39" s="54"/>
      <c r="GU39" s="54"/>
      <c r="GV39" s="54"/>
      <c r="GW39" s="54"/>
      <c r="GX39" s="54"/>
      <c r="GY39" s="54"/>
      <c r="GZ39" s="54"/>
      <c r="HA39" s="54"/>
      <c r="HB39" s="54"/>
      <c r="HC39" s="54"/>
      <c r="HD39" s="54"/>
      <c r="HE39" s="54"/>
      <c r="HF39" s="54"/>
      <c r="HG39" s="54"/>
      <c r="HH39" s="54"/>
      <c r="HI39" s="54"/>
      <c r="HJ39" s="54"/>
      <c r="HK39" s="54"/>
      <c r="HL39" s="54"/>
      <c r="HM39" s="54"/>
      <c r="HN39" s="54"/>
      <c r="HO39" s="54"/>
      <c r="HP39" s="54"/>
      <c r="HQ39" s="54"/>
      <c r="HR39" s="54"/>
      <c r="HS39" s="54"/>
      <c r="HT39" s="54"/>
      <c r="HU39" s="54"/>
      <c r="HV39" s="54"/>
      <c r="HW39" s="54"/>
      <c r="HX39" s="54"/>
      <c r="HY39" s="54"/>
      <c r="HZ39" s="54"/>
      <c r="IA39" s="54"/>
      <c r="IB39" s="54"/>
      <c r="IC39" s="54"/>
      <c r="ID39" s="54"/>
      <c r="IE39" s="54"/>
      <c r="IF39" s="54"/>
      <c r="IG39" s="54"/>
      <c r="IH39" s="54"/>
      <c r="II39" s="54"/>
      <c r="IJ39" s="54"/>
      <c r="IK39" s="54"/>
      <c r="IL39" s="54"/>
      <c r="IM39" s="54"/>
      <c r="IN39" s="54"/>
      <c r="IO39" s="54"/>
      <c r="IP39" s="54"/>
      <c r="IQ39" s="54"/>
      <c r="IR39" s="54"/>
      <c r="IS39" s="54"/>
      <c r="IT39" s="54"/>
      <c r="IU39" s="54"/>
      <c r="IV39" s="54"/>
      <c r="IW39" s="54"/>
    </row>
    <row r="40" customFormat="false" ht="13.5" hidden="false" customHeight="true" outlineLevel="0" collapsed="false">
      <c r="A40" s="53" t="s">
        <v>45</v>
      </c>
      <c r="B40" s="54"/>
      <c r="C40" s="54" t="n">
        <f aca="false">[1]Summary!F59</f>
        <v>0.521376251224198</v>
      </c>
      <c r="D40" s="54" t="n">
        <f aca="false">[1]Summary!G59</f>
        <v>0.2894548362746</v>
      </c>
      <c r="E40" s="54" t="n">
        <f aca="false">[1]Summary!H59</f>
        <v>0.0155695174521596</v>
      </c>
      <c r="F40" s="54" t="n">
        <f aca="false">[1]Summary!I59</f>
        <v>0.0139273404153224</v>
      </c>
      <c r="G40" s="54" t="n">
        <f aca="false">[1]Summary!J59</f>
        <v>0.0857516618599868</v>
      </c>
      <c r="H40" s="54" t="n">
        <f aca="false">[1]Summary!K59</f>
        <v>0.234662400691493</v>
      </c>
      <c r="I40" s="54" t="n">
        <f aca="false">[1]Summary!L59</f>
        <v>0.717034319502876</v>
      </c>
      <c r="J40" s="54" t="n">
        <f aca="false">[1]Summary!M59</f>
        <v>0.912034459510376</v>
      </c>
      <c r="K40" s="54" t="n">
        <f aca="false">[1]Summary!N59</f>
        <v>0.839762465865845</v>
      </c>
      <c r="L40" s="54" t="n">
        <f aca="false">[1]Summary!O59</f>
        <v>0.574975825066327</v>
      </c>
      <c r="M40" s="54" t="n">
        <f aca="false">[1]Summary!P59</f>
        <v>0.403884661759013</v>
      </c>
      <c r="N40" s="54" t="n">
        <f aca="false">[1]Summary!Q59</f>
        <v>0.446977293259922</v>
      </c>
      <c r="O40" s="54" t="n">
        <f aca="false">[1]Summary!R59</f>
        <v>0.509952825530277</v>
      </c>
      <c r="P40" s="54" t="n">
        <f aca="false">[1]Summary!S59</f>
        <v>0.445470111496546</v>
      </c>
      <c r="Q40" s="54" t="n">
        <f aca="false">[1]Summary!T59</f>
        <v>0.352958081241462</v>
      </c>
      <c r="R40" s="54" t="n">
        <f aca="false">[1]Summary!U59</f>
        <v>0.31609428955878</v>
      </c>
      <c r="S40" s="54" t="n">
        <f aca="false">[1]Summary!V59</f>
        <v>0.231494614947457</v>
      </c>
      <c r="T40" s="54" t="n">
        <f aca="false">[1]Summary!W59</f>
        <v>0.299460710891598</v>
      </c>
      <c r="U40" s="54" t="n">
        <f aca="false">[1]Summary!X59</f>
        <v>0.741071206707549</v>
      </c>
      <c r="V40" s="54" t="n">
        <f aca="false">[1]Summary!Y59</f>
        <v>0.837595705129976</v>
      </c>
      <c r="W40" s="54" t="n">
        <f aca="false">[1]Summary!Z59</f>
        <v>0.749973687371239</v>
      </c>
      <c r="X40" s="54" t="n">
        <f aca="false">[1]Summary!AA59</f>
        <v>0.502195203596976</v>
      </c>
      <c r="Y40" s="54" t="n">
        <f aca="false">[1]Summary!AB59</f>
        <v>0.450318440514761</v>
      </c>
      <c r="Z40" s="54" t="n">
        <f aca="false">[1]Summary!AC59</f>
        <v>0.508327879569583</v>
      </c>
      <c r="AA40" s="54"/>
      <c r="AB40" s="54"/>
      <c r="AC40" s="54"/>
      <c r="AD40" s="54"/>
      <c r="AE40" s="54"/>
      <c r="AF40" s="54"/>
      <c r="AG40" s="54"/>
      <c r="AH40" s="54"/>
      <c r="AI40" s="54"/>
      <c r="AJ40" s="54"/>
      <c r="AK40" s="54"/>
      <c r="AL40" s="54"/>
      <c r="AM40" s="54"/>
      <c r="AN40" s="54"/>
      <c r="AO40" s="54"/>
      <c r="AP40" s="54"/>
      <c r="AQ40" s="54"/>
      <c r="AR40" s="54"/>
      <c r="AS40" s="54"/>
      <c r="AT40" s="54"/>
      <c r="AU40" s="54"/>
      <c r="AV40" s="54"/>
      <c r="AW40" s="54"/>
      <c r="AX40" s="54"/>
      <c r="AY40" s="54"/>
      <c r="AZ40" s="54"/>
      <c r="BA40" s="54"/>
      <c r="BB40" s="54"/>
      <c r="BC40" s="54"/>
      <c r="BD40" s="54"/>
      <c r="BE40" s="54"/>
      <c r="BF40" s="54"/>
      <c r="BG40" s="54"/>
      <c r="BH40" s="54"/>
      <c r="BI40" s="54"/>
      <c r="BJ40" s="54"/>
      <c r="BK40" s="54"/>
      <c r="BL40" s="54"/>
      <c r="BM40" s="54"/>
      <c r="BN40" s="54"/>
      <c r="BO40" s="54"/>
      <c r="BP40" s="54"/>
      <c r="BQ40" s="54"/>
      <c r="BR40" s="54"/>
      <c r="BS40" s="54"/>
      <c r="BT40" s="54"/>
      <c r="BU40" s="54"/>
      <c r="BV40" s="54"/>
      <c r="BW40" s="54"/>
      <c r="BX40" s="54"/>
      <c r="BY40" s="54"/>
      <c r="BZ40" s="54"/>
      <c r="CA40" s="54"/>
      <c r="CB40" s="54"/>
      <c r="CC40" s="54"/>
      <c r="CD40" s="54"/>
      <c r="CE40" s="54"/>
      <c r="CF40" s="54"/>
      <c r="CG40" s="54"/>
      <c r="CH40" s="54"/>
      <c r="CI40" s="54"/>
      <c r="CJ40" s="54"/>
      <c r="CK40" s="54"/>
      <c r="CL40" s="54"/>
      <c r="CM40" s="54"/>
      <c r="CN40" s="54"/>
      <c r="CO40" s="54"/>
      <c r="CP40" s="54"/>
      <c r="CQ40" s="54"/>
      <c r="CR40" s="54"/>
      <c r="CS40" s="54"/>
      <c r="CT40" s="54"/>
      <c r="CU40" s="54"/>
      <c r="CV40" s="54"/>
      <c r="CW40" s="54"/>
      <c r="CX40" s="54"/>
      <c r="CY40" s="54"/>
      <c r="CZ40" s="54"/>
      <c r="DA40" s="54"/>
      <c r="DB40" s="54"/>
      <c r="DC40" s="54"/>
      <c r="DD40" s="54"/>
      <c r="DE40" s="54"/>
      <c r="DF40" s="54"/>
      <c r="DG40" s="54"/>
      <c r="DH40" s="54"/>
      <c r="DI40" s="54"/>
      <c r="DJ40" s="54"/>
      <c r="DK40" s="54"/>
      <c r="DL40" s="54"/>
      <c r="DM40" s="54"/>
      <c r="DN40" s="54"/>
      <c r="DO40" s="54"/>
      <c r="DP40" s="54"/>
      <c r="DQ40" s="54"/>
      <c r="DR40" s="54"/>
      <c r="DS40" s="54"/>
      <c r="DT40" s="54"/>
      <c r="DU40" s="54"/>
      <c r="DV40" s="54"/>
      <c r="DW40" s="54"/>
      <c r="DX40" s="54"/>
      <c r="DY40" s="54"/>
      <c r="DZ40" s="54"/>
      <c r="EA40" s="54"/>
      <c r="EB40" s="54"/>
      <c r="EC40" s="54"/>
      <c r="ED40" s="54"/>
      <c r="EE40" s="54"/>
      <c r="EF40" s="54"/>
      <c r="EG40" s="54"/>
      <c r="EH40" s="54"/>
      <c r="EI40" s="54"/>
      <c r="EJ40" s="54"/>
      <c r="EK40" s="54"/>
      <c r="EL40" s="54"/>
      <c r="EM40" s="54"/>
      <c r="EN40" s="54"/>
      <c r="EO40" s="54"/>
      <c r="EP40" s="54"/>
      <c r="EQ40" s="54"/>
      <c r="ER40" s="54"/>
      <c r="ES40" s="54"/>
      <c r="ET40" s="54"/>
      <c r="EU40" s="54"/>
      <c r="EV40" s="54"/>
      <c r="EW40" s="54"/>
      <c r="EX40" s="54"/>
      <c r="EY40" s="54"/>
      <c r="EZ40" s="54"/>
      <c r="FA40" s="54"/>
      <c r="FB40" s="54"/>
      <c r="FC40" s="54"/>
      <c r="FD40" s="54"/>
      <c r="FE40" s="54"/>
      <c r="FF40" s="54"/>
      <c r="FG40" s="54"/>
      <c r="FH40" s="54"/>
      <c r="FI40" s="54"/>
      <c r="FJ40" s="54"/>
      <c r="FK40" s="54"/>
      <c r="FL40" s="54"/>
      <c r="FM40" s="54"/>
      <c r="FN40" s="54"/>
      <c r="FO40" s="54"/>
      <c r="FP40" s="54"/>
      <c r="FQ40" s="54"/>
      <c r="FR40" s="54"/>
      <c r="FS40" s="54"/>
      <c r="FT40" s="54"/>
      <c r="FU40" s="54"/>
      <c r="FV40" s="54"/>
      <c r="FW40" s="54"/>
      <c r="FX40" s="54"/>
      <c r="FY40" s="54"/>
      <c r="FZ40" s="54"/>
      <c r="GA40" s="54"/>
      <c r="GB40" s="54"/>
      <c r="GC40" s="54"/>
      <c r="GD40" s="54"/>
      <c r="GE40" s="54"/>
      <c r="GF40" s="54"/>
      <c r="GG40" s="54"/>
      <c r="GH40" s="54"/>
      <c r="GI40" s="54"/>
      <c r="GJ40" s="54"/>
      <c r="GK40" s="54"/>
      <c r="GL40" s="54"/>
      <c r="GM40" s="54"/>
      <c r="GN40" s="54"/>
      <c r="GO40" s="54"/>
      <c r="GP40" s="54"/>
      <c r="GQ40" s="54"/>
      <c r="GR40" s="54"/>
      <c r="GS40" s="54"/>
      <c r="GT40" s="54"/>
      <c r="GU40" s="54"/>
      <c r="GV40" s="54"/>
      <c r="GW40" s="54"/>
      <c r="GX40" s="54"/>
      <c r="GY40" s="54"/>
      <c r="GZ40" s="54"/>
      <c r="HA40" s="54"/>
      <c r="HB40" s="54"/>
      <c r="HC40" s="54"/>
      <c r="HD40" s="54"/>
      <c r="HE40" s="54"/>
      <c r="HF40" s="54"/>
      <c r="HG40" s="54"/>
      <c r="HH40" s="54"/>
      <c r="HI40" s="54"/>
      <c r="HJ40" s="54"/>
      <c r="HK40" s="54"/>
      <c r="HL40" s="54"/>
      <c r="HM40" s="54"/>
      <c r="HN40" s="54"/>
      <c r="HO40" s="54"/>
      <c r="HP40" s="54"/>
      <c r="HQ40" s="54"/>
      <c r="HR40" s="54"/>
      <c r="HS40" s="54"/>
      <c r="HT40" s="54"/>
      <c r="HU40" s="54"/>
      <c r="HV40" s="54"/>
      <c r="HW40" s="54"/>
      <c r="HX40" s="54"/>
      <c r="HY40" s="54"/>
      <c r="HZ40" s="54"/>
      <c r="IA40" s="54"/>
      <c r="IB40" s="54"/>
      <c r="IC40" s="54"/>
      <c r="ID40" s="54"/>
      <c r="IE40" s="54"/>
      <c r="IF40" s="54"/>
      <c r="IG40" s="54"/>
      <c r="IH40" s="54"/>
      <c r="II40" s="54"/>
      <c r="IJ40" s="54"/>
      <c r="IK40" s="54"/>
      <c r="IL40" s="54"/>
      <c r="IM40" s="54"/>
      <c r="IN40" s="54"/>
      <c r="IO40" s="54"/>
      <c r="IP40" s="54"/>
      <c r="IQ40" s="54"/>
      <c r="IR40" s="54"/>
      <c r="IS40" s="54"/>
      <c r="IT40" s="54"/>
      <c r="IU40" s="54"/>
      <c r="IV40" s="54"/>
      <c r="IW40" s="54"/>
    </row>
    <row r="41" customFormat="false" ht="13.5" hidden="false" customHeight="true" outlineLevel="0" collapsed="false">
      <c r="A41" s="53" t="s">
        <v>46</v>
      </c>
      <c r="B41" s="54"/>
      <c r="C41" s="54" t="n">
        <f aca="false">[1]Summary!F60</f>
        <v>0.0138854983312047</v>
      </c>
      <c r="D41" s="54" t="n">
        <f aca="false">[1]Summary!G60</f>
        <v>0.0255605931450507</v>
      </c>
      <c r="E41" s="54" t="n">
        <f aca="false">[1]Summary!H60</f>
        <v>0.00228807650412</v>
      </c>
      <c r="F41" s="54" t="n">
        <f aca="false">[1]Summary!I60</f>
        <v>0.00223676993910837</v>
      </c>
      <c r="G41" s="54" t="n">
        <f aca="false">[1]Summary!J60</f>
        <v>0.00198801181520181</v>
      </c>
      <c r="H41" s="54" t="n">
        <f aca="false">[1]Summary!K60</f>
        <v>0.0261670004164697</v>
      </c>
      <c r="I41" s="54" t="n">
        <f aca="false">[1]Summary!L60</f>
        <v>0.352658955903567</v>
      </c>
      <c r="J41" s="54" t="n">
        <f aca="false">[1]Summary!M60</f>
        <v>0.527153024840668</v>
      </c>
      <c r="K41" s="54" t="n">
        <f aca="false">[1]Summary!N60</f>
        <v>0.361903111230707</v>
      </c>
      <c r="L41" s="54" t="n">
        <f aca="false">[1]Summary!O60</f>
        <v>0.202603143349184</v>
      </c>
      <c r="M41" s="54" t="n">
        <f aca="false">[1]Summary!P60</f>
        <v>0.102881788993903</v>
      </c>
      <c r="N41" s="54" t="n">
        <f aca="false">[1]Summary!Q60</f>
        <v>0.118943835857511</v>
      </c>
      <c r="O41" s="54" t="n">
        <f aca="false">[1]Summary!R60</f>
        <v>0.112565150641419</v>
      </c>
      <c r="P41" s="54" t="n">
        <f aca="false">[1]Summary!S60</f>
        <v>0.059660748880316</v>
      </c>
      <c r="Q41" s="54" t="n">
        <f aca="false">[1]Summary!T60</f>
        <v>0.317544629497857</v>
      </c>
      <c r="R41" s="54" t="n">
        <f aca="false">[1]Summary!U60</f>
        <v>0.159834638731577</v>
      </c>
      <c r="S41" s="54" t="n">
        <f aca="false">[1]Summary!V60</f>
        <v>0.150402489757277</v>
      </c>
      <c r="T41" s="54" t="n">
        <f aca="false">[1]Summary!W60</f>
        <v>0.0897894693921406</v>
      </c>
      <c r="U41" s="54" t="n">
        <f aca="false">[1]Summary!X60</f>
        <v>0.320387489088091</v>
      </c>
      <c r="V41" s="54" t="n">
        <f aca="false">[1]Summary!Y60</f>
        <v>0.404136447750655</v>
      </c>
      <c r="W41" s="54" t="n">
        <f aca="false">[1]Summary!Z60</f>
        <v>0.348107591371152</v>
      </c>
      <c r="X41" s="54" t="n">
        <f aca="false">[1]Summary!AA60</f>
        <v>0.311185490011914</v>
      </c>
      <c r="Y41" s="54" t="n">
        <f aca="false">[1]Summary!AB60</f>
        <v>0.159303114343097</v>
      </c>
      <c r="Z41" s="54" t="n">
        <f aca="false">[1]Summary!AC60</f>
        <v>0.184039875291872</v>
      </c>
      <c r="AA41" s="54"/>
      <c r="AB41" s="54"/>
      <c r="AC41" s="54"/>
      <c r="AD41" s="54"/>
      <c r="AE41" s="54"/>
      <c r="AF41" s="54"/>
      <c r="AG41" s="54"/>
      <c r="AH41" s="54"/>
      <c r="AI41" s="54"/>
      <c r="AJ41" s="54"/>
      <c r="AK41" s="54"/>
      <c r="AL41" s="54"/>
      <c r="AM41" s="54"/>
      <c r="AN41" s="54"/>
      <c r="AO41" s="54"/>
      <c r="AP41" s="54"/>
      <c r="AQ41" s="54"/>
      <c r="AR41" s="54"/>
      <c r="AS41" s="54"/>
      <c r="AT41" s="54"/>
      <c r="AU41" s="54"/>
      <c r="AV41" s="54"/>
      <c r="AW41" s="54"/>
      <c r="AX41" s="54"/>
      <c r="AY41" s="54"/>
      <c r="AZ41" s="54"/>
      <c r="BA41" s="54"/>
      <c r="BB41" s="54"/>
      <c r="BC41" s="54"/>
      <c r="BD41" s="54"/>
      <c r="BE41" s="54"/>
      <c r="BF41" s="54"/>
      <c r="BG41" s="54"/>
      <c r="BH41" s="54"/>
      <c r="BI41" s="54"/>
      <c r="BJ41" s="54"/>
      <c r="BK41" s="54"/>
      <c r="BL41" s="54"/>
      <c r="BM41" s="54"/>
      <c r="BN41" s="54"/>
      <c r="BO41" s="54"/>
      <c r="BP41" s="54"/>
      <c r="BQ41" s="54"/>
      <c r="BR41" s="54"/>
      <c r="BS41" s="54"/>
      <c r="BT41" s="54"/>
      <c r="BU41" s="54"/>
      <c r="BV41" s="54"/>
      <c r="BW41" s="54"/>
      <c r="BX41" s="54"/>
      <c r="BY41" s="54"/>
      <c r="BZ41" s="54"/>
      <c r="CA41" s="54"/>
      <c r="CB41" s="54"/>
      <c r="CC41" s="54"/>
      <c r="CD41" s="54"/>
      <c r="CE41" s="54"/>
      <c r="CF41" s="54"/>
      <c r="CG41" s="54"/>
      <c r="CH41" s="54"/>
      <c r="CI41" s="54"/>
      <c r="CJ41" s="54"/>
      <c r="CK41" s="54"/>
      <c r="CL41" s="54"/>
      <c r="CM41" s="54"/>
      <c r="CN41" s="54"/>
      <c r="CO41" s="54"/>
      <c r="CP41" s="54"/>
      <c r="CQ41" s="54"/>
      <c r="CR41" s="54"/>
      <c r="CS41" s="54"/>
      <c r="CT41" s="54"/>
      <c r="CU41" s="54"/>
      <c r="CV41" s="54"/>
      <c r="CW41" s="54"/>
      <c r="CX41" s="54"/>
      <c r="CY41" s="54"/>
      <c r="CZ41" s="54"/>
      <c r="DA41" s="54"/>
      <c r="DB41" s="54"/>
      <c r="DC41" s="54"/>
      <c r="DD41" s="54"/>
      <c r="DE41" s="54"/>
      <c r="DF41" s="54"/>
      <c r="DG41" s="54"/>
      <c r="DH41" s="54"/>
      <c r="DI41" s="54"/>
      <c r="DJ41" s="54"/>
      <c r="DK41" s="54"/>
      <c r="DL41" s="54"/>
      <c r="DM41" s="54"/>
      <c r="DN41" s="54"/>
      <c r="DO41" s="54"/>
      <c r="DP41" s="54"/>
      <c r="DQ41" s="54"/>
      <c r="DR41" s="54"/>
      <c r="DS41" s="54"/>
      <c r="DT41" s="54"/>
      <c r="DU41" s="54"/>
      <c r="DV41" s="54"/>
      <c r="DW41" s="54"/>
      <c r="DX41" s="54"/>
      <c r="DY41" s="54"/>
      <c r="DZ41" s="54"/>
      <c r="EA41" s="54"/>
      <c r="EB41" s="54"/>
      <c r="EC41" s="54"/>
      <c r="ED41" s="54"/>
      <c r="EE41" s="54"/>
      <c r="EF41" s="54"/>
      <c r="EG41" s="54"/>
      <c r="EH41" s="54"/>
      <c r="EI41" s="54"/>
      <c r="EJ41" s="54"/>
      <c r="EK41" s="54"/>
      <c r="EL41" s="54"/>
      <c r="EM41" s="54"/>
      <c r="EN41" s="54"/>
      <c r="EO41" s="54"/>
      <c r="EP41" s="54"/>
      <c r="EQ41" s="54"/>
      <c r="ER41" s="54"/>
      <c r="ES41" s="54"/>
      <c r="ET41" s="54"/>
      <c r="EU41" s="54"/>
      <c r="EV41" s="54"/>
      <c r="EW41" s="54"/>
      <c r="EX41" s="54"/>
      <c r="EY41" s="54"/>
      <c r="EZ41" s="54"/>
      <c r="FA41" s="54"/>
      <c r="FB41" s="54"/>
      <c r="FC41" s="54"/>
      <c r="FD41" s="54"/>
      <c r="FE41" s="54"/>
      <c r="FF41" s="54"/>
      <c r="FG41" s="54"/>
      <c r="FH41" s="54"/>
      <c r="FI41" s="54"/>
      <c r="FJ41" s="54"/>
      <c r="FK41" s="54"/>
      <c r="FL41" s="54"/>
      <c r="FM41" s="54"/>
      <c r="FN41" s="54"/>
      <c r="FO41" s="54"/>
      <c r="FP41" s="54"/>
      <c r="FQ41" s="54"/>
      <c r="FR41" s="54"/>
      <c r="FS41" s="54"/>
      <c r="FT41" s="54"/>
      <c r="FU41" s="54"/>
      <c r="FV41" s="54"/>
      <c r="FW41" s="54"/>
      <c r="FX41" s="54"/>
      <c r="FY41" s="54"/>
      <c r="FZ41" s="54"/>
      <c r="GA41" s="54"/>
      <c r="GB41" s="54"/>
      <c r="GC41" s="54"/>
      <c r="GD41" s="54"/>
      <c r="GE41" s="54"/>
      <c r="GF41" s="54"/>
      <c r="GG41" s="54"/>
      <c r="GH41" s="54"/>
      <c r="GI41" s="54"/>
      <c r="GJ41" s="54"/>
      <c r="GK41" s="54"/>
      <c r="GL41" s="54"/>
      <c r="GM41" s="54"/>
      <c r="GN41" s="54"/>
      <c r="GO41" s="54"/>
      <c r="GP41" s="54"/>
      <c r="GQ41" s="54"/>
      <c r="GR41" s="54"/>
      <c r="GS41" s="54"/>
      <c r="GT41" s="54"/>
      <c r="GU41" s="54"/>
      <c r="GV41" s="54"/>
      <c r="GW41" s="54"/>
      <c r="GX41" s="54"/>
      <c r="GY41" s="54"/>
      <c r="GZ41" s="54"/>
      <c r="HA41" s="54"/>
      <c r="HB41" s="54"/>
      <c r="HC41" s="54"/>
      <c r="HD41" s="54"/>
      <c r="HE41" s="54"/>
      <c r="HF41" s="54"/>
      <c r="HG41" s="54"/>
      <c r="HH41" s="54"/>
      <c r="HI41" s="54"/>
      <c r="HJ41" s="54"/>
      <c r="HK41" s="54"/>
      <c r="HL41" s="54"/>
      <c r="HM41" s="54"/>
      <c r="HN41" s="54"/>
      <c r="HO41" s="54"/>
      <c r="HP41" s="54"/>
      <c r="HQ41" s="54"/>
      <c r="HR41" s="54"/>
      <c r="HS41" s="54"/>
      <c r="HT41" s="54"/>
      <c r="HU41" s="54"/>
      <c r="HV41" s="54"/>
      <c r="HW41" s="54"/>
      <c r="HX41" s="54"/>
      <c r="HY41" s="54"/>
      <c r="HZ41" s="54"/>
      <c r="IA41" s="54"/>
      <c r="IB41" s="54"/>
      <c r="IC41" s="54"/>
      <c r="ID41" s="54"/>
      <c r="IE41" s="54"/>
      <c r="IF41" s="54"/>
      <c r="IG41" s="54"/>
      <c r="IH41" s="54"/>
      <c r="II41" s="54"/>
      <c r="IJ41" s="54"/>
      <c r="IK41" s="54"/>
      <c r="IL41" s="54"/>
      <c r="IM41" s="54"/>
      <c r="IN41" s="54"/>
      <c r="IO41" s="54"/>
      <c r="IP41" s="54"/>
      <c r="IQ41" s="54"/>
      <c r="IR41" s="54"/>
      <c r="IS41" s="54"/>
      <c r="IT41" s="54"/>
      <c r="IU41" s="54"/>
      <c r="IV41" s="54"/>
      <c r="IW41" s="54"/>
    </row>
    <row r="42" customFormat="false" ht="13.5" hidden="false" customHeight="true" outlineLevel="0" collapsed="false">
      <c r="A42" s="53" t="s">
        <v>47</v>
      </c>
      <c r="B42" s="54"/>
      <c r="C42" s="54"/>
      <c r="D42" s="54"/>
      <c r="E42" s="54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54"/>
      <c r="AB42" s="54"/>
      <c r="AC42" s="54"/>
      <c r="AD42" s="54"/>
      <c r="AE42" s="54"/>
      <c r="AF42" s="54"/>
      <c r="AG42" s="54"/>
      <c r="AH42" s="54"/>
      <c r="AI42" s="54"/>
      <c r="AJ42" s="54"/>
      <c r="AK42" s="54"/>
      <c r="AL42" s="54"/>
      <c r="AM42" s="54"/>
      <c r="AN42" s="54"/>
      <c r="AO42" s="54"/>
      <c r="AP42" s="54"/>
      <c r="AQ42" s="54"/>
      <c r="AR42" s="54"/>
      <c r="AS42" s="54"/>
      <c r="AT42" s="54"/>
      <c r="AU42" s="54"/>
      <c r="AV42" s="54"/>
      <c r="AW42" s="54"/>
      <c r="AX42" s="54"/>
      <c r="AY42" s="54"/>
      <c r="AZ42" s="54"/>
      <c r="BA42" s="54"/>
      <c r="BB42" s="54"/>
      <c r="BC42" s="54"/>
      <c r="BD42" s="54"/>
      <c r="BE42" s="54"/>
      <c r="BF42" s="54"/>
      <c r="BG42" s="54"/>
      <c r="BH42" s="54"/>
      <c r="BI42" s="54"/>
      <c r="BJ42" s="54"/>
      <c r="BK42" s="54"/>
      <c r="BL42" s="54"/>
      <c r="BM42" s="54"/>
      <c r="BN42" s="54"/>
      <c r="BO42" s="54"/>
      <c r="BP42" s="54"/>
      <c r="BQ42" s="54"/>
      <c r="BR42" s="54"/>
      <c r="BS42" s="54"/>
      <c r="BT42" s="54"/>
      <c r="BU42" s="54"/>
      <c r="BV42" s="54"/>
      <c r="BW42" s="54"/>
      <c r="BX42" s="54"/>
      <c r="BY42" s="54"/>
      <c r="BZ42" s="54"/>
      <c r="CA42" s="54"/>
      <c r="CB42" s="54"/>
      <c r="CC42" s="54"/>
      <c r="CD42" s="54"/>
      <c r="CE42" s="54"/>
      <c r="CF42" s="54"/>
      <c r="CG42" s="54"/>
      <c r="CH42" s="54"/>
      <c r="CI42" s="54"/>
      <c r="CJ42" s="54"/>
      <c r="CK42" s="54"/>
      <c r="CL42" s="54"/>
      <c r="CM42" s="54"/>
      <c r="CN42" s="54"/>
      <c r="CO42" s="54"/>
      <c r="CP42" s="54"/>
      <c r="CQ42" s="54"/>
      <c r="CR42" s="54"/>
      <c r="CS42" s="54"/>
      <c r="CT42" s="54"/>
      <c r="CU42" s="54"/>
      <c r="CV42" s="54"/>
      <c r="CW42" s="54"/>
      <c r="CX42" s="54"/>
      <c r="CY42" s="54"/>
      <c r="CZ42" s="54"/>
      <c r="DA42" s="54"/>
      <c r="DB42" s="54"/>
      <c r="DC42" s="54"/>
      <c r="DD42" s="54"/>
      <c r="DE42" s="54"/>
      <c r="DF42" s="54"/>
      <c r="DG42" s="54"/>
      <c r="DH42" s="54"/>
      <c r="DI42" s="54"/>
      <c r="DJ42" s="54"/>
      <c r="DK42" s="54"/>
      <c r="DL42" s="54"/>
      <c r="DM42" s="54"/>
      <c r="DN42" s="54"/>
      <c r="DO42" s="54"/>
      <c r="DP42" s="54"/>
      <c r="DQ42" s="54"/>
      <c r="DR42" s="54"/>
      <c r="DS42" s="54"/>
      <c r="DT42" s="54"/>
      <c r="DU42" s="54"/>
      <c r="DV42" s="54"/>
      <c r="DW42" s="54"/>
      <c r="DX42" s="54"/>
      <c r="DY42" s="54"/>
      <c r="DZ42" s="54"/>
      <c r="EA42" s="54"/>
      <c r="EB42" s="54"/>
      <c r="EC42" s="54"/>
      <c r="ED42" s="54"/>
      <c r="EE42" s="54"/>
      <c r="EF42" s="54"/>
      <c r="EG42" s="54"/>
      <c r="EH42" s="54"/>
      <c r="EI42" s="54"/>
      <c r="EJ42" s="54"/>
      <c r="EK42" s="54"/>
      <c r="EL42" s="54"/>
      <c r="EM42" s="54"/>
      <c r="EN42" s="54"/>
      <c r="EO42" s="54"/>
      <c r="EP42" s="54"/>
      <c r="EQ42" s="54"/>
      <c r="ER42" s="54"/>
      <c r="ES42" s="54"/>
      <c r="ET42" s="54"/>
      <c r="EU42" s="54"/>
      <c r="EV42" s="54"/>
      <c r="EW42" s="54"/>
      <c r="EX42" s="54"/>
      <c r="EY42" s="54"/>
      <c r="EZ42" s="54"/>
      <c r="FA42" s="54"/>
      <c r="FB42" s="54"/>
      <c r="FC42" s="54"/>
      <c r="FD42" s="54"/>
      <c r="FE42" s="54"/>
      <c r="FF42" s="54"/>
      <c r="FG42" s="54"/>
      <c r="FH42" s="54"/>
      <c r="FI42" s="54"/>
      <c r="FJ42" s="54"/>
      <c r="FK42" s="54"/>
      <c r="FL42" s="54"/>
      <c r="FM42" s="54"/>
      <c r="FN42" s="54"/>
      <c r="FO42" s="54"/>
      <c r="FP42" s="54"/>
      <c r="FQ42" s="54"/>
      <c r="FR42" s="54"/>
      <c r="FS42" s="54"/>
      <c r="FT42" s="54"/>
      <c r="FU42" s="54"/>
      <c r="FV42" s="54"/>
      <c r="FW42" s="54"/>
      <c r="FX42" s="54"/>
      <c r="FY42" s="54"/>
      <c r="FZ42" s="54"/>
      <c r="GA42" s="54"/>
      <c r="GB42" s="54"/>
      <c r="GC42" s="54"/>
      <c r="GD42" s="54"/>
      <c r="GE42" s="54"/>
      <c r="GF42" s="54"/>
      <c r="GG42" s="54"/>
      <c r="GH42" s="54"/>
      <c r="GI42" s="54"/>
      <c r="GJ42" s="54"/>
      <c r="GK42" s="54"/>
      <c r="GL42" s="54"/>
      <c r="GM42" s="54"/>
      <c r="GN42" s="54"/>
      <c r="GO42" s="54"/>
      <c r="GP42" s="54"/>
      <c r="GQ42" s="54"/>
      <c r="GR42" s="54"/>
      <c r="GS42" s="54"/>
      <c r="GT42" s="54"/>
      <c r="GU42" s="54"/>
      <c r="GV42" s="54"/>
      <c r="GW42" s="54"/>
      <c r="GX42" s="54"/>
      <c r="GY42" s="54"/>
      <c r="GZ42" s="54"/>
      <c r="HA42" s="54"/>
      <c r="HB42" s="54"/>
      <c r="HC42" s="54"/>
      <c r="HD42" s="54"/>
      <c r="HE42" s="54"/>
      <c r="HF42" s="54"/>
      <c r="HG42" s="54"/>
      <c r="HH42" s="54"/>
      <c r="HI42" s="54"/>
      <c r="HJ42" s="54"/>
      <c r="HK42" s="54"/>
      <c r="HL42" s="54"/>
      <c r="HM42" s="54"/>
      <c r="HN42" s="54"/>
      <c r="HO42" s="54"/>
      <c r="HP42" s="54"/>
      <c r="HQ42" s="54"/>
      <c r="HR42" s="54"/>
      <c r="HS42" s="54"/>
      <c r="HT42" s="54"/>
      <c r="HU42" s="54"/>
      <c r="HV42" s="54"/>
      <c r="HW42" s="54"/>
      <c r="HX42" s="54"/>
      <c r="HY42" s="54"/>
      <c r="HZ42" s="54"/>
      <c r="IA42" s="54"/>
      <c r="IB42" s="54"/>
      <c r="IC42" s="54"/>
      <c r="ID42" s="54"/>
      <c r="IE42" s="54"/>
      <c r="IF42" s="54"/>
      <c r="IG42" s="54"/>
      <c r="IH42" s="54"/>
      <c r="II42" s="54"/>
      <c r="IJ42" s="54"/>
      <c r="IK42" s="54"/>
      <c r="IL42" s="54"/>
      <c r="IM42" s="54"/>
      <c r="IN42" s="54"/>
      <c r="IO42" s="54"/>
      <c r="IP42" s="54"/>
      <c r="IQ42" s="54"/>
      <c r="IR42" s="54"/>
      <c r="IS42" s="54"/>
      <c r="IT42" s="54"/>
      <c r="IU42" s="54"/>
      <c r="IV42" s="54"/>
      <c r="IW42" s="54"/>
    </row>
    <row r="43" customFormat="false" ht="13.5" hidden="false" customHeight="true" outlineLevel="0" collapsed="false">
      <c r="A43" s="53" t="s">
        <v>45</v>
      </c>
      <c r="B43" s="54"/>
      <c r="C43" s="54" t="n">
        <f aca="false">[1]Summary!F62</f>
        <v>0.977231096111624</v>
      </c>
      <c r="D43" s="54" t="n">
        <f aca="false">[1]Summary!G62</f>
        <v>0.770170332925575</v>
      </c>
      <c r="E43" s="54" t="n">
        <f aca="false">[1]Summary!H62</f>
        <v>0.467547884056142</v>
      </c>
      <c r="F43" s="54" t="n">
        <f aca="false">[1]Summary!I62</f>
        <v>0.396426237251545</v>
      </c>
      <c r="G43" s="54" t="n">
        <f aca="false">[1]Summary!J62</f>
        <v>0.386511269591171</v>
      </c>
      <c r="H43" s="54" t="n">
        <f aca="false">[1]Summary!K62</f>
        <v>0.448113680949602</v>
      </c>
      <c r="I43" s="54" t="n">
        <f aca="false">[1]Summary!L62</f>
        <v>0.887315954376467</v>
      </c>
      <c r="J43" s="54" t="n">
        <f aca="false">[1]Summary!M62</f>
        <v>0.974117067057273</v>
      </c>
      <c r="K43" s="54" t="n">
        <f aca="false">[1]Summary!N62</f>
        <v>0.935250893915306</v>
      </c>
      <c r="L43" s="54" t="n">
        <f aca="false">[1]Summary!O62</f>
        <v>0.758986783433907</v>
      </c>
      <c r="M43" s="54" t="n">
        <f aca="false">[1]Summary!P62</f>
        <v>0.732500191699537</v>
      </c>
      <c r="N43" s="54" t="n">
        <f aca="false">[1]Summary!Q62</f>
        <v>0.78632369000885</v>
      </c>
      <c r="O43" s="54" t="n">
        <f aca="false">[1]Summary!R62</f>
        <v>0.819159818578748</v>
      </c>
      <c r="P43" s="54" t="n">
        <f aca="false">[1]Summary!S62</f>
        <v>0.767807876740396</v>
      </c>
      <c r="Q43" s="54" t="n">
        <f aca="false">[1]Summary!T62</f>
        <v>0.658893133903441</v>
      </c>
      <c r="R43" s="54" t="n">
        <f aca="false">[1]Summary!U62</f>
        <v>0.527769300022866</v>
      </c>
      <c r="S43" s="54" t="n">
        <f aca="false">[1]Summary!V62</f>
        <v>0.409951067282359</v>
      </c>
      <c r="T43" s="54" t="n">
        <f aca="false">[1]Summary!W62</f>
        <v>0.48718788705589</v>
      </c>
      <c r="U43" s="54" t="n">
        <f aca="false">[1]Summary!X62</f>
        <v>0.866308609012363</v>
      </c>
      <c r="V43" s="54" t="n">
        <f aca="false">[1]Summary!Y62</f>
        <v>0.93698957162349</v>
      </c>
      <c r="W43" s="54" t="n">
        <f aca="false">[1]Summary!Z62</f>
        <v>0.889883563729115</v>
      </c>
      <c r="X43" s="54" t="n">
        <f aca="false">[1]Summary!AA62</f>
        <v>0.677852611292407</v>
      </c>
      <c r="Y43" s="54" t="n">
        <f aca="false">[1]Summary!AB62</f>
        <v>0.715119065241822</v>
      </c>
      <c r="Z43" s="54" t="n">
        <f aca="false">[1]Summary!AC62</f>
        <v>0.768521925840726</v>
      </c>
      <c r="AA43" s="54"/>
      <c r="AB43" s="54"/>
      <c r="AC43" s="54"/>
      <c r="AD43" s="54"/>
      <c r="AE43" s="54"/>
      <c r="AF43" s="54"/>
      <c r="AG43" s="54"/>
      <c r="AH43" s="54"/>
      <c r="AI43" s="54"/>
      <c r="AJ43" s="54"/>
      <c r="AK43" s="54"/>
      <c r="AL43" s="54"/>
      <c r="AM43" s="54"/>
      <c r="AN43" s="54"/>
      <c r="AO43" s="54"/>
      <c r="AP43" s="54"/>
      <c r="AQ43" s="54"/>
      <c r="AR43" s="54"/>
      <c r="AS43" s="54"/>
      <c r="AT43" s="54"/>
      <c r="AU43" s="54"/>
      <c r="AV43" s="54"/>
      <c r="AW43" s="54"/>
      <c r="AX43" s="54"/>
      <c r="AY43" s="54"/>
      <c r="AZ43" s="54"/>
      <c r="BA43" s="54"/>
      <c r="BB43" s="54"/>
      <c r="BC43" s="54"/>
      <c r="BD43" s="54"/>
      <c r="BE43" s="54"/>
      <c r="BF43" s="54"/>
      <c r="BG43" s="54"/>
      <c r="BH43" s="54"/>
      <c r="BI43" s="54"/>
      <c r="BJ43" s="54"/>
      <c r="BK43" s="54"/>
      <c r="BL43" s="54"/>
      <c r="BM43" s="54"/>
      <c r="BN43" s="54"/>
      <c r="BO43" s="54"/>
      <c r="BP43" s="54"/>
      <c r="BQ43" s="54"/>
      <c r="BR43" s="54"/>
      <c r="BS43" s="54"/>
      <c r="BT43" s="54"/>
      <c r="BU43" s="54"/>
      <c r="BV43" s="54"/>
      <c r="BW43" s="54"/>
      <c r="BX43" s="54"/>
      <c r="BY43" s="54"/>
      <c r="BZ43" s="54"/>
      <c r="CA43" s="54"/>
      <c r="CB43" s="54"/>
      <c r="CC43" s="54"/>
      <c r="CD43" s="54"/>
      <c r="CE43" s="54"/>
      <c r="CF43" s="54"/>
      <c r="CG43" s="54"/>
      <c r="CH43" s="54"/>
      <c r="CI43" s="54"/>
      <c r="CJ43" s="54"/>
      <c r="CK43" s="54"/>
      <c r="CL43" s="54"/>
      <c r="CM43" s="54"/>
      <c r="CN43" s="54"/>
      <c r="CO43" s="54"/>
      <c r="CP43" s="54"/>
      <c r="CQ43" s="54"/>
      <c r="CR43" s="54"/>
      <c r="CS43" s="54"/>
      <c r="CT43" s="54"/>
      <c r="CU43" s="54"/>
      <c r="CV43" s="54"/>
      <c r="CW43" s="54"/>
      <c r="CX43" s="54"/>
      <c r="CY43" s="54"/>
      <c r="CZ43" s="54"/>
      <c r="DA43" s="54"/>
      <c r="DB43" s="54"/>
      <c r="DC43" s="54"/>
      <c r="DD43" s="54"/>
      <c r="DE43" s="54"/>
      <c r="DF43" s="54"/>
      <c r="DG43" s="54"/>
      <c r="DH43" s="54"/>
      <c r="DI43" s="54"/>
      <c r="DJ43" s="54"/>
      <c r="DK43" s="54"/>
      <c r="DL43" s="54"/>
      <c r="DM43" s="54"/>
      <c r="DN43" s="54"/>
      <c r="DO43" s="54"/>
      <c r="DP43" s="54"/>
      <c r="DQ43" s="54"/>
      <c r="DR43" s="54"/>
      <c r="DS43" s="54"/>
      <c r="DT43" s="54"/>
      <c r="DU43" s="54"/>
      <c r="DV43" s="54"/>
      <c r="DW43" s="54"/>
      <c r="DX43" s="54"/>
      <c r="DY43" s="54"/>
      <c r="DZ43" s="54"/>
      <c r="EA43" s="54"/>
      <c r="EB43" s="54"/>
      <c r="EC43" s="54"/>
      <c r="ED43" s="54"/>
      <c r="EE43" s="54"/>
      <c r="EF43" s="54"/>
      <c r="EG43" s="54"/>
      <c r="EH43" s="54"/>
      <c r="EI43" s="54"/>
      <c r="EJ43" s="54"/>
      <c r="EK43" s="54"/>
      <c r="EL43" s="54"/>
      <c r="EM43" s="54"/>
      <c r="EN43" s="54"/>
      <c r="EO43" s="54"/>
      <c r="EP43" s="54"/>
      <c r="EQ43" s="54"/>
      <c r="ER43" s="54"/>
      <c r="ES43" s="54"/>
      <c r="ET43" s="54"/>
      <c r="EU43" s="54"/>
      <c r="EV43" s="54"/>
      <c r="EW43" s="54"/>
      <c r="EX43" s="54"/>
      <c r="EY43" s="54"/>
      <c r="EZ43" s="54"/>
      <c r="FA43" s="54"/>
      <c r="FB43" s="54"/>
      <c r="FC43" s="54"/>
      <c r="FD43" s="54"/>
      <c r="FE43" s="54"/>
      <c r="FF43" s="54"/>
      <c r="FG43" s="54"/>
      <c r="FH43" s="54"/>
      <c r="FI43" s="54"/>
      <c r="FJ43" s="54"/>
      <c r="FK43" s="54"/>
      <c r="FL43" s="54"/>
      <c r="FM43" s="54"/>
      <c r="FN43" s="54"/>
      <c r="FO43" s="54"/>
      <c r="FP43" s="54"/>
      <c r="FQ43" s="54"/>
      <c r="FR43" s="54"/>
      <c r="FS43" s="54"/>
      <c r="FT43" s="54"/>
      <c r="FU43" s="54"/>
      <c r="FV43" s="54"/>
      <c r="FW43" s="54"/>
      <c r="FX43" s="54"/>
      <c r="FY43" s="54"/>
      <c r="FZ43" s="54"/>
      <c r="GA43" s="54"/>
      <c r="GB43" s="54"/>
      <c r="GC43" s="54"/>
      <c r="GD43" s="54"/>
      <c r="GE43" s="54"/>
      <c r="GF43" s="54"/>
      <c r="GG43" s="54"/>
      <c r="GH43" s="54"/>
      <c r="GI43" s="54"/>
      <c r="GJ43" s="54"/>
      <c r="GK43" s="54"/>
      <c r="GL43" s="54"/>
      <c r="GM43" s="54"/>
      <c r="GN43" s="54"/>
      <c r="GO43" s="54"/>
      <c r="GP43" s="54"/>
      <c r="GQ43" s="54"/>
      <c r="GR43" s="54"/>
      <c r="GS43" s="54"/>
      <c r="GT43" s="54"/>
      <c r="GU43" s="54"/>
      <c r="GV43" s="54"/>
      <c r="GW43" s="54"/>
      <c r="GX43" s="54"/>
      <c r="GY43" s="54"/>
      <c r="GZ43" s="54"/>
      <c r="HA43" s="54"/>
      <c r="HB43" s="54"/>
      <c r="HC43" s="54"/>
      <c r="HD43" s="54"/>
      <c r="HE43" s="54"/>
      <c r="HF43" s="54"/>
      <c r="HG43" s="54"/>
      <c r="HH43" s="54"/>
      <c r="HI43" s="54"/>
      <c r="HJ43" s="54"/>
      <c r="HK43" s="54"/>
      <c r="HL43" s="54"/>
      <c r="HM43" s="54"/>
      <c r="HN43" s="54"/>
      <c r="HO43" s="54"/>
      <c r="HP43" s="54"/>
      <c r="HQ43" s="54"/>
      <c r="HR43" s="54"/>
      <c r="HS43" s="54"/>
      <c r="HT43" s="54"/>
      <c r="HU43" s="54"/>
      <c r="HV43" s="54"/>
      <c r="HW43" s="54"/>
      <c r="HX43" s="54"/>
      <c r="HY43" s="54"/>
      <c r="HZ43" s="54"/>
      <c r="IA43" s="54"/>
      <c r="IB43" s="54"/>
      <c r="IC43" s="54"/>
      <c r="ID43" s="54"/>
      <c r="IE43" s="54"/>
      <c r="IF43" s="54"/>
      <c r="IG43" s="54"/>
      <c r="IH43" s="54"/>
      <c r="II43" s="54"/>
      <c r="IJ43" s="54"/>
      <c r="IK43" s="54"/>
      <c r="IL43" s="54"/>
      <c r="IM43" s="54"/>
      <c r="IN43" s="54"/>
      <c r="IO43" s="54"/>
      <c r="IP43" s="54"/>
      <c r="IQ43" s="54"/>
      <c r="IR43" s="54"/>
      <c r="IS43" s="54"/>
      <c r="IT43" s="54"/>
      <c r="IU43" s="54"/>
      <c r="IV43" s="54"/>
      <c r="IW43" s="54"/>
    </row>
    <row r="44" customFormat="false" ht="13.5" hidden="false" customHeight="true" outlineLevel="0" collapsed="false">
      <c r="A44" s="53" t="s">
        <v>46</v>
      </c>
      <c r="B44" s="54"/>
      <c r="C44" s="54" t="n">
        <f aca="false">[1]Summary!F63</f>
        <v>0.423004766143521</v>
      </c>
      <c r="D44" s="54" t="n">
        <f aca="false">[1]Summary!G63</f>
        <v>0.280937575146773</v>
      </c>
      <c r="E44" s="54" t="n">
        <f aca="false">[1]Summary!H63</f>
        <v>0.185892403554408</v>
      </c>
      <c r="F44" s="54" t="n">
        <f aca="false">[1]Summary!I63</f>
        <v>0.065604767458464</v>
      </c>
      <c r="G44" s="54" t="n">
        <f aca="false">[1]Summary!J63</f>
        <v>0.0463751206456871</v>
      </c>
      <c r="H44" s="54" t="n">
        <f aca="false">[1]Summary!K63</f>
        <v>0.075565663625894</v>
      </c>
      <c r="I44" s="54" t="n">
        <f aca="false">[1]Summary!L63</f>
        <v>0.618733059796806</v>
      </c>
      <c r="J44" s="54" t="n">
        <f aca="false">[1]Summary!M63</f>
        <v>0.786476145895095</v>
      </c>
      <c r="K44" s="54" t="n">
        <f aca="false">[1]Summary!N63</f>
        <v>0.599181248094146</v>
      </c>
      <c r="L44" s="54" t="n">
        <f aca="false">[1]Summary!O63</f>
        <v>0.439849629202745</v>
      </c>
      <c r="M44" s="54" t="n">
        <f aca="false">[1]Summary!P63</f>
        <v>0.399000133083016</v>
      </c>
      <c r="N44" s="54" t="n">
        <f aca="false">[1]Summary!Q63</f>
        <v>0.42670335862768</v>
      </c>
      <c r="O44" s="54" t="n">
        <f aca="false">[1]Summary!R63</f>
        <v>0.395648992803</v>
      </c>
      <c r="P44" s="54" t="n">
        <f aca="false">[1]Summary!S63</f>
        <v>0.272988484347521</v>
      </c>
      <c r="Q44" s="54" t="n">
        <f aca="false">[1]Summary!T63</f>
        <v>0.478457291466607</v>
      </c>
      <c r="R44" s="54" t="n">
        <f aca="false">[1]Summary!U63</f>
        <v>0.303061040995121</v>
      </c>
      <c r="S44" s="54" t="n">
        <f aca="false">[1]Summary!V63</f>
        <v>0.277718540254164</v>
      </c>
      <c r="T44" s="54" t="n">
        <f aca="false">[1]Summary!W63</f>
        <v>0.18265613525935</v>
      </c>
      <c r="U44" s="54" t="n">
        <f aca="false">[1]Summary!X63</f>
        <v>0.615173256536646</v>
      </c>
      <c r="V44" s="54" t="n">
        <f aca="false">[1]Summary!Y63</f>
        <v>0.728833022348592</v>
      </c>
      <c r="W44" s="54" t="n">
        <f aca="false">[1]Summary!Z63</f>
        <v>0.644171296749214</v>
      </c>
      <c r="X44" s="54" t="n">
        <f aca="false">[1]Summary!AA63</f>
        <v>0.464267698357542</v>
      </c>
      <c r="Y44" s="54" t="n">
        <f aca="false">[1]Summary!AB63</f>
        <v>0.406797186722088</v>
      </c>
      <c r="Z44" s="54" t="n">
        <f aca="false">[1]Summary!AC63</f>
        <v>0.468955984483156</v>
      </c>
      <c r="AA44" s="54"/>
      <c r="AB44" s="54"/>
      <c r="AC44" s="54"/>
      <c r="AD44" s="54"/>
      <c r="AE44" s="54"/>
      <c r="AF44" s="54"/>
      <c r="AG44" s="54"/>
      <c r="AH44" s="54"/>
      <c r="AI44" s="54"/>
      <c r="AJ44" s="54"/>
      <c r="AK44" s="54"/>
      <c r="AL44" s="54"/>
      <c r="AM44" s="54"/>
      <c r="AN44" s="54"/>
      <c r="AO44" s="54"/>
      <c r="AP44" s="54"/>
      <c r="AQ44" s="54"/>
      <c r="AR44" s="54"/>
      <c r="AS44" s="54"/>
      <c r="AT44" s="54"/>
      <c r="AU44" s="54"/>
      <c r="AV44" s="54"/>
      <c r="AW44" s="54"/>
      <c r="AX44" s="54"/>
      <c r="AY44" s="54"/>
      <c r="AZ44" s="54"/>
      <c r="BA44" s="54"/>
      <c r="BB44" s="54"/>
      <c r="BC44" s="54"/>
      <c r="BD44" s="54"/>
      <c r="BE44" s="54"/>
      <c r="BF44" s="54"/>
      <c r="BG44" s="54"/>
      <c r="BH44" s="54"/>
      <c r="BI44" s="54"/>
      <c r="BJ44" s="54"/>
      <c r="BK44" s="54"/>
      <c r="BL44" s="54"/>
      <c r="BM44" s="54"/>
      <c r="BN44" s="54"/>
      <c r="BO44" s="54"/>
      <c r="BP44" s="54"/>
      <c r="BQ44" s="54"/>
      <c r="BR44" s="54"/>
      <c r="BS44" s="54"/>
      <c r="BT44" s="54"/>
      <c r="BU44" s="54"/>
      <c r="BV44" s="54"/>
      <c r="BW44" s="54"/>
      <c r="BX44" s="54"/>
      <c r="BY44" s="54"/>
      <c r="BZ44" s="54"/>
      <c r="CA44" s="54"/>
      <c r="CB44" s="54"/>
      <c r="CC44" s="54"/>
      <c r="CD44" s="54"/>
      <c r="CE44" s="54"/>
      <c r="CF44" s="54"/>
      <c r="CG44" s="54"/>
      <c r="CH44" s="54"/>
      <c r="CI44" s="54"/>
      <c r="CJ44" s="54"/>
      <c r="CK44" s="54"/>
      <c r="CL44" s="54"/>
      <c r="CM44" s="54"/>
      <c r="CN44" s="54"/>
      <c r="CO44" s="54"/>
      <c r="CP44" s="54"/>
      <c r="CQ44" s="54"/>
      <c r="CR44" s="54"/>
      <c r="CS44" s="54"/>
      <c r="CT44" s="54"/>
      <c r="CU44" s="54"/>
      <c r="CV44" s="54"/>
      <c r="CW44" s="54"/>
      <c r="CX44" s="54"/>
      <c r="CY44" s="54"/>
      <c r="CZ44" s="54"/>
      <c r="DA44" s="54"/>
      <c r="DB44" s="54"/>
      <c r="DC44" s="54"/>
      <c r="DD44" s="54"/>
      <c r="DE44" s="54"/>
      <c r="DF44" s="54"/>
      <c r="DG44" s="54"/>
      <c r="DH44" s="54"/>
      <c r="DI44" s="54"/>
      <c r="DJ44" s="54"/>
      <c r="DK44" s="54"/>
      <c r="DL44" s="54"/>
      <c r="DM44" s="54"/>
      <c r="DN44" s="54"/>
      <c r="DO44" s="54"/>
      <c r="DP44" s="54"/>
      <c r="DQ44" s="54"/>
      <c r="DR44" s="54"/>
      <c r="DS44" s="54"/>
      <c r="DT44" s="54"/>
      <c r="DU44" s="54"/>
      <c r="DV44" s="54"/>
      <c r="DW44" s="54"/>
      <c r="DX44" s="54"/>
      <c r="DY44" s="54"/>
      <c r="DZ44" s="54"/>
      <c r="EA44" s="54"/>
      <c r="EB44" s="54"/>
      <c r="EC44" s="54"/>
      <c r="ED44" s="54"/>
      <c r="EE44" s="54"/>
      <c r="EF44" s="54"/>
      <c r="EG44" s="54"/>
      <c r="EH44" s="54"/>
      <c r="EI44" s="54"/>
      <c r="EJ44" s="54"/>
      <c r="EK44" s="54"/>
      <c r="EL44" s="54"/>
      <c r="EM44" s="54"/>
      <c r="EN44" s="54"/>
      <c r="EO44" s="54"/>
      <c r="EP44" s="54"/>
      <c r="EQ44" s="54"/>
      <c r="ER44" s="54"/>
      <c r="ES44" s="54"/>
      <c r="ET44" s="54"/>
      <c r="EU44" s="54"/>
      <c r="EV44" s="54"/>
      <c r="EW44" s="54"/>
      <c r="EX44" s="54"/>
      <c r="EY44" s="54"/>
      <c r="EZ44" s="54"/>
      <c r="FA44" s="54"/>
      <c r="FB44" s="54"/>
      <c r="FC44" s="54"/>
      <c r="FD44" s="54"/>
      <c r="FE44" s="54"/>
      <c r="FF44" s="54"/>
      <c r="FG44" s="54"/>
      <c r="FH44" s="54"/>
      <c r="FI44" s="54"/>
      <c r="FJ44" s="54"/>
      <c r="FK44" s="54"/>
      <c r="FL44" s="54"/>
      <c r="FM44" s="54"/>
      <c r="FN44" s="54"/>
      <c r="FO44" s="54"/>
      <c r="FP44" s="54"/>
      <c r="FQ44" s="54"/>
      <c r="FR44" s="54"/>
      <c r="FS44" s="54"/>
      <c r="FT44" s="54"/>
      <c r="FU44" s="54"/>
      <c r="FV44" s="54"/>
      <c r="FW44" s="54"/>
      <c r="FX44" s="54"/>
      <c r="FY44" s="54"/>
      <c r="FZ44" s="54"/>
      <c r="GA44" s="54"/>
      <c r="GB44" s="54"/>
      <c r="GC44" s="54"/>
      <c r="GD44" s="54"/>
      <c r="GE44" s="54"/>
      <c r="GF44" s="54"/>
      <c r="GG44" s="54"/>
      <c r="GH44" s="54"/>
      <c r="GI44" s="54"/>
      <c r="GJ44" s="54"/>
      <c r="GK44" s="54"/>
      <c r="GL44" s="54"/>
      <c r="GM44" s="54"/>
      <c r="GN44" s="54"/>
      <c r="GO44" s="54"/>
      <c r="GP44" s="54"/>
      <c r="GQ44" s="54"/>
      <c r="GR44" s="54"/>
      <c r="GS44" s="54"/>
      <c r="GT44" s="54"/>
      <c r="GU44" s="54"/>
      <c r="GV44" s="54"/>
      <c r="GW44" s="54"/>
      <c r="GX44" s="54"/>
      <c r="GY44" s="54"/>
      <c r="GZ44" s="54"/>
      <c r="HA44" s="54"/>
      <c r="HB44" s="54"/>
      <c r="HC44" s="54"/>
      <c r="HD44" s="54"/>
      <c r="HE44" s="54"/>
      <c r="HF44" s="54"/>
      <c r="HG44" s="54"/>
      <c r="HH44" s="54"/>
      <c r="HI44" s="54"/>
      <c r="HJ44" s="54"/>
      <c r="HK44" s="54"/>
      <c r="HL44" s="54"/>
      <c r="HM44" s="54"/>
      <c r="HN44" s="54"/>
      <c r="HO44" s="54"/>
      <c r="HP44" s="54"/>
      <c r="HQ44" s="54"/>
      <c r="HR44" s="54"/>
      <c r="HS44" s="54"/>
      <c r="HT44" s="54"/>
      <c r="HU44" s="54"/>
      <c r="HV44" s="54"/>
      <c r="HW44" s="54"/>
      <c r="HX44" s="54"/>
      <c r="HY44" s="54"/>
      <c r="HZ44" s="54"/>
      <c r="IA44" s="54"/>
      <c r="IB44" s="54"/>
      <c r="IC44" s="54"/>
      <c r="ID44" s="54"/>
      <c r="IE44" s="54"/>
      <c r="IF44" s="54"/>
      <c r="IG44" s="54"/>
      <c r="IH44" s="54"/>
      <c r="II44" s="54"/>
      <c r="IJ44" s="54"/>
      <c r="IK44" s="54"/>
      <c r="IL44" s="54"/>
      <c r="IM44" s="54"/>
      <c r="IN44" s="54"/>
      <c r="IO44" s="54"/>
      <c r="IP44" s="54"/>
      <c r="IQ44" s="54"/>
      <c r="IR44" s="54"/>
      <c r="IS44" s="54"/>
      <c r="IT44" s="54"/>
      <c r="IU44" s="54"/>
      <c r="IV44" s="54"/>
      <c r="IW44" s="54"/>
    </row>
    <row r="45" customFormat="false" ht="13.5" hidden="false" customHeight="true" outlineLevel="0" collapsed="false">
      <c r="A45" s="55"/>
      <c r="B45" s="54"/>
      <c r="C45" s="54"/>
      <c r="D45" s="54"/>
      <c r="E45" s="54"/>
      <c r="F45" s="54"/>
      <c r="G45" s="54"/>
      <c r="H45" s="54"/>
      <c r="I45" s="54"/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54"/>
      <c r="AA45" s="54"/>
      <c r="AB45" s="54"/>
      <c r="AC45" s="54"/>
      <c r="AD45" s="54"/>
      <c r="AE45" s="54"/>
      <c r="AF45" s="54"/>
      <c r="AG45" s="54"/>
      <c r="AH45" s="54"/>
      <c r="AI45" s="54"/>
      <c r="AJ45" s="54"/>
      <c r="AK45" s="54"/>
      <c r="AL45" s="54"/>
      <c r="AM45" s="54"/>
      <c r="AN45" s="54"/>
      <c r="AO45" s="54"/>
      <c r="AP45" s="54"/>
      <c r="AQ45" s="54"/>
      <c r="AR45" s="54"/>
      <c r="AS45" s="54"/>
      <c r="AT45" s="54"/>
      <c r="AU45" s="54"/>
      <c r="AV45" s="54"/>
      <c r="AW45" s="54"/>
      <c r="AX45" s="54"/>
      <c r="AY45" s="54"/>
      <c r="AZ45" s="54"/>
      <c r="BA45" s="54"/>
      <c r="BB45" s="54"/>
      <c r="BC45" s="54"/>
      <c r="BD45" s="54"/>
      <c r="BE45" s="54"/>
      <c r="BF45" s="54"/>
      <c r="BG45" s="54"/>
      <c r="BH45" s="54"/>
      <c r="BI45" s="54"/>
      <c r="BJ45" s="54"/>
      <c r="BK45" s="54"/>
      <c r="BL45" s="54"/>
      <c r="BM45" s="54"/>
      <c r="BN45" s="54"/>
      <c r="BO45" s="54"/>
      <c r="BP45" s="54"/>
      <c r="BQ45" s="54"/>
      <c r="BR45" s="54"/>
      <c r="BS45" s="54"/>
      <c r="BT45" s="54"/>
      <c r="BU45" s="54"/>
      <c r="BV45" s="54"/>
      <c r="BW45" s="54"/>
      <c r="BX45" s="54"/>
      <c r="BY45" s="54"/>
      <c r="BZ45" s="54"/>
      <c r="CA45" s="54"/>
      <c r="CB45" s="54"/>
      <c r="CC45" s="54"/>
      <c r="CD45" s="54"/>
      <c r="CE45" s="54"/>
      <c r="CF45" s="54"/>
      <c r="CG45" s="54"/>
      <c r="CH45" s="54"/>
      <c r="CI45" s="54"/>
      <c r="CJ45" s="54"/>
      <c r="CK45" s="54"/>
      <c r="CL45" s="54"/>
      <c r="CM45" s="54"/>
      <c r="CN45" s="54"/>
      <c r="CO45" s="54"/>
      <c r="CP45" s="54"/>
      <c r="CQ45" s="54"/>
      <c r="CR45" s="54"/>
      <c r="CS45" s="54"/>
      <c r="CT45" s="54"/>
      <c r="CU45" s="54"/>
      <c r="CV45" s="54"/>
      <c r="CW45" s="54"/>
      <c r="CX45" s="54"/>
      <c r="CY45" s="54"/>
      <c r="CZ45" s="54"/>
      <c r="DA45" s="54"/>
      <c r="DB45" s="54"/>
      <c r="DC45" s="54"/>
      <c r="DD45" s="54"/>
      <c r="DE45" s="54"/>
      <c r="DF45" s="54"/>
      <c r="DG45" s="54"/>
      <c r="DH45" s="54"/>
      <c r="DI45" s="54"/>
      <c r="DJ45" s="54"/>
      <c r="DK45" s="54"/>
      <c r="DL45" s="54"/>
      <c r="DM45" s="54"/>
      <c r="DN45" s="54"/>
      <c r="DO45" s="54"/>
      <c r="DP45" s="54"/>
      <c r="DQ45" s="54"/>
      <c r="DR45" s="54"/>
      <c r="DS45" s="54"/>
      <c r="DT45" s="54"/>
      <c r="DU45" s="54"/>
      <c r="DV45" s="54"/>
      <c r="DW45" s="54"/>
      <c r="DX45" s="54"/>
      <c r="DY45" s="54"/>
      <c r="DZ45" s="54"/>
      <c r="EA45" s="54"/>
      <c r="EB45" s="54"/>
      <c r="EC45" s="54"/>
      <c r="ED45" s="54"/>
      <c r="EE45" s="54"/>
      <c r="EF45" s="54"/>
      <c r="EG45" s="54"/>
      <c r="EH45" s="54"/>
      <c r="EI45" s="54"/>
      <c r="EJ45" s="54"/>
      <c r="EK45" s="54"/>
      <c r="EL45" s="54"/>
      <c r="EM45" s="54"/>
      <c r="EN45" s="54"/>
      <c r="EO45" s="54"/>
      <c r="EP45" s="54"/>
      <c r="EQ45" s="54"/>
      <c r="ER45" s="54"/>
      <c r="ES45" s="54"/>
      <c r="ET45" s="54"/>
      <c r="EU45" s="54"/>
      <c r="EV45" s="54"/>
      <c r="EW45" s="54"/>
      <c r="EX45" s="54"/>
      <c r="EY45" s="54"/>
      <c r="EZ45" s="54"/>
      <c r="FA45" s="54"/>
      <c r="FB45" s="54"/>
      <c r="FC45" s="54"/>
      <c r="FD45" s="54"/>
      <c r="FE45" s="54"/>
      <c r="FF45" s="54"/>
      <c r="FG45" s="54"/>
      <c r="FH45" s="54"/>
      <c r="FI45" s="54"/>
      <c r="FJ45" s="54"/>
      <c r="FK45" s="54"/>
      <c r="FL45" s="54"/>
      <c r="FM45" s="54"/>
      <c r="FN45" s="54"/>
      <c r="FO45" s="54"/>
      <c r="FP45" s="54"/>
      <c r="FQ45" s="54"/>
      <c r="FR45" s="54"/>
      <c r="FS45" s="54"/>
      <c r="FT45" s="54"/>
      <c r="FU45" s="54"/>
      <c r="FV45" s="54"/>
      <c r="FW45" s="54"/>
      <c r="FX45" s="54"/>
      <c r="FY45" s="54"/>
      <c r="FZ45" s="54"/>
      <c r="GA45" s="54"/>
      <c r="GB45" s="54"/>
      <c r="GC45" s="54"/>
      <c r="GD45" s="54"/>
      <c r="GE45" s="54"/>
      <c r="GF45" s="54"/>
      <c r="GG45" s="54"/>
      <c r="GH45" s="54"/>
      <c r="GI45" s="54"/>
      <c r="GJ45" s="54"/>
      <c r="GK45" s="54"/>
      <c r="GL45" s="54"/>
      <c r="GM45" s="54"/>
      <c r="GN45" s="54"/>
      <c r="GO45" s="54"/>
      <c r="GP45" s="54"/>
      <c r="GQ45" s="54"/>
      <c r="GR45" s="54"/>
      <c r="GS45" s="54"/>
      <c r="GT45" s="54"/>
      <c r="GU45" s="54"/>
      <c r="GV45" s="54"/>
      <c r="GW45" s="54"/>
      <c r="GX45" s="54"/>
      <c r="GY45" s="54"/>
      <c r="GZ45" s="54"/>
      <c r="HA45" s="54"/>
      <c r="HB45" s="54"/>
      <c r="HC45" s="54"/>
      <c r="HD45" s="54"/>
      <c r="HE45" s="54"/>
      <c r="HF45" s="54"/>
      <c r="HG45" s="54"/>
      <c r="HH45" s="54"/>
      <c r="HI45" s="54"/>
      <c r="HJ45" s="54"/>
      <c r="HK45" s="54"/>
      <c r="HL45" s="54"/>
      <c r="HM45" s="54"/>
      <c r="HN45" s="54"/>
      <c r="HO45" s="54"/>
      <c r="HP45" s="54"/>
      <c r="HQ45" s="54"/>
      <c r="HR45" s="54"/>
      <c r="HS45" s="54"/>
      <c r="HT45" s="54"/>
      <c r="HU45" s="54"/>
      <c r="HV45" s="54"/>
      <c r="HW45" s="54"/>
      <c r="HX45" s="54"/>
      <c r="HY45" s="54"/>
      <c r="HZ45" s="54"/>
      <c r="IA45" s="54"/>
      <c r="IB45" s="54"/>
      <c r="IC45" s="54"/>
      <c r="ID45" s="54"/>
      <c r="IE45" s="54"/>
      <c r="IF45" s="54"/>
      <c r="IG45" s="54"/>
      <c r="IH45" s="54"/>
      <c r="II45" s="54"/>
      <c r="IJ45" s="54"/>
      <c r="IK45" s="54"/>
      <c r="IL45" s="54"/>
      <c r="IM45" s="54"/>
      <c r="IN45" s="54"/>
      <c r="IO45" s="54"/>
      <c r="IP45" s="54"/>
      <c r="IQ45" s="54"/>
      <c r="IR45" s="54"/>
      <c r="IS45" s="54"/>
      <c r="IT45" s="54"/>
      <c r="IU45" s="54"/>
      <c r="IV45" s="54"/>
      <c r="IW45" s="54"/>
    </row>
  </sheetData>
  <printOptions headings="false" gridLines="true" gridLinesSet="true" horizontalCentered="false" verticalCentered="false"/>
  <pageMargins left="0.747916666666667" right="0.747916666666667" top="0.5" bottom="0.5" header="0.511811023622047" footer="0"/>
  <pageSetup paperSize="5" scale="90" fitToWidth="1" fitToHeight="1" pageOrder="downThenOver" orientation="landscape" blackAndWhite="false" draft="false" cellComments="atEnd" horizontalDpi="300" verticalDpi="300" copies="1"/>
  <headerFooter differentFirst="false" differentOddEven="false">
    <oddHeader/>
    <oddFooter>&amp;L&amp;A&amp;CPage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45"/>
  <sheetViews>
    <sheetView showFormulas="false" showGridLines="false" showRowColHeaders="true" showZeros="true" rightToLeft="false" tabSelected="false" showOutlineSymbols="true" defaultGridColor="false" view="normal" topLeftCell="A1" colorId="22" zoomScale="85" zoomScaleNormal="85" zoomScalePageLayoutView="100" workbookViewId="0">
      <pane xSplit="0" ySplit="5" topLeftCell="W6" activePane="bottomLeft" state="frozen"/>
      <selection pane="topLeft" activeCell="A1" activeCellId="0" sqref="A1"/>
      <selection pane="bottomLeft" activeCell="A1" activeCellId="0" sqref="A1"/>
    </sheetView>
  </sheetViews>
  <sheetFormatPr defaultColWidth="11.9921875" defaultRowHeight="13.5" customHeight="true" zeroHeight="false" outlineLevelRow="0" outlineLevelCol="0"/>
  <cols>
    <col collapsed="false" customWidth="true" hidden="false" outlineLevel="0" max="1" min="1" style="39" width="36.65"/>
    <col collapsed="false" customWidth="true" hidden="false" outlineLevel="0" max="2" min="2" style="40" width="3.99"/>
    <col collapsed="false" customWidth="true" hidden="false" outlineLevel="0" max="26" min="3" style="40" width="13.32"/>
    <col collapsed="false" customWidth="true" hidden="false" outlineLevel="0" max="27" min="27" style="40" width="15.99"/>
    <col collapsed="false" customWidth="false" hidden="false" outlineLevel="0" max="257" min="28" style="40" width="11.99"/>
  </cols>
  <sheetData>
    <row r="1" customFormat="false" ht="12" hidden="false" customHeight="true" outlineLevel="0" collapsed="false">
      <c r="A1" s="41" t="str">
        <f aca="false">'Dth Index INPUT PG'!A1</f>
        <v>INDEX TERM - Fuel Position Summary - Dth/Day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  <c r="AT1" s="42"/>
      <c r="AU1" s="42"/>
      <c r="AV1" s="42"/>
      <c r="AW1" s="42"/>
      <c r="AX1" s="42"/>
      <c r="AY1" s="42"/>
      <c r="AZ1" s="42"/>
      <c r="BA1" s="42"/>
      <c r="BB1" s="42"/>
      <c r="BC1" s="42"/>
      <c r="BD1" s="42"/>
      <c r="BE1" s="42"/>
      <c r="BF1" s="42"/>
      <c r="BG1" s="42"/>
      <c r="BH1" s="42"/>
      <c r="BI1" s="42"/>
      <c r="BJ1" s="42"/>
      <c r="BK1" s="42"/>
      <c r="BL1" s="42"/>
      <c r="BM1" s="42"/>
      <c r="BN1" s="42"/>
      <c r="BO1" s="42"/>
      <c r="BP1" s="42"/>
      <c r="BQ1" s="42"/>
      <c r="BR1" s="42"/>
      <c r="BS1" s="42"/>
      <c r="BT1" s="42"/>
      <c r="BU1" s="42"/>
      <c r="BV1" s="42"/>
      <c r="BW1" s="42"/>
      <c r="BX1" s="42"/>
      <c r="BY1" s="42"/>
      <c r="BZ1" s="42"/>
      <c r="CA1" s="42"/>
      <c r="CB1" s="42"/>
      <c r="CC1" s="42"/>
      <c r="CD1" s="42"/>
      <c r="CE1" s="42"/>
      <c r="CF1" s="42"/>
      <c r="CG1" s="42"/>
      <c r="CH1" s="42"/>
      <c r="CI1" s="42"/>
      <c r="CJ1" s="42"/>
      <c r="CK1" s="42"/>
      <c r="CL1" s="42"/>
      <c r="CM1" s="42"/>
      <c r="CN1" s="42"/>
      <c r="CO1" s="42"/>
      <c r="CP1" s="42"/>
      <c r="CQ1" s="42"/>
      <c r="CR1" s="42"/>
      <c r="CS1" s="42"/>
      <c r="CT1" s="42"/>
      <c r="CU1" s="42"/>
      <c r="CV1" s="42"/>
      <c r="CW1" s="42"/>
      <c r="CX1" s="42"/>
      <c r="CY1" s="42"/>
      <c r="CZ1" s="42"/>
      <c r="DA1" s="42"/>
      <c r="DB1" s="42"/>
      <c r="DC1" s="42"/>
      <c r="DD1" s="42"/>
      <c r="DE1" s="42"/>
      <c r="DF1" s="42"/>
      <c r="DG1" s="42"/>
      <c r="DH1" s="42"/>
      <c r="DI1" s="42"/>
      <c r="DJ1" s="42"/>
      <c r="DK1" s="42"/>
      <c r="DL1" s="42"/>
      <c r="DM1" s="42"/>
      <c r="DN1" s="42"/>
      <c r="DO1" s="42"/>
      <c r="DP1" s="42"/>
      <c r="DQ1" s="42"/>
      <c r="DR1" s="42"/>
      <c r="DS1" s="42"/>
      <c r="DT1" s="42"/>
      <c r="DU1" s="42"/>
      <c r="DV1" s="42"/>
      <c r="DW1" s="42"/>
      <c r="DX1" s="42"/>
      <c r="DY1" s="42"/>
      <c r="DZ1" s="42"/>
      <c r="EA1" s="42"/>
      <c r="EB1" s="42"/>
      <c r="EC1" s="42"/>
      <c r="ED1" s="42"/>
      <c r="EE1" s="42"/>
      <c r="EF1" s="42"/>
      <c r="EG1" s="42"/>
      <c r="EH1" s="42"/>
      <c r="EI1" s="42"/>
      <c r="EJ1" s="42"/>
      <c r="EK1" s="42"/>
      <c r="EL1" s="42"/>
      <c r="EM1" s="42"/>
      <c r="EN1" s="42"/>
      <c r="EO1" s="42"/>
      <c r="EP1" s="42"/>
      <c r="EQ1" s="42"/>
      <c r="ER1" s="42"/>
      <c r="ES1" s="42"/>
      <c r="ET1" s="42"/>
      <c r="EU1" s="42"/>
      <c r="EV1" s="42"/>
      <c r="EW1" s="42"/>
      <c r="EX1" s="42"/>
      <c r="EY1" s="42"/>
      <c r="EZ1" s="42"/>
      <c r="FA1" s="42"/>
      <c r="FB1" s="42"/>
      <c r="FC1" s="42"/>
      <c r="FD1" s="42"/>
      <c r="FE1" s="42"/>
      <c r="FF1" s="42"/>
      <c r="FG1" s="42"/>
      <c r="FH1" s="42"/>
      <c r="FI1" s="42"/>
      <c r="FJ1" s="42"/>
      <c r="FK1" s="42"/>
      <c r="FL1" s="42"/>
      <c r="FM1" s="42"/>
      <c r="FN1" s="42"/>
      <c r="FO1" s="42"/>
      <c r="FP1" s="42"/>
      <c r="FQ1" s="42"/>
      <c r="FR1" s="42"/>
      <c r="FS1" s="42"/>
      <c r="FT1" s="42"/>
      <c r="FU1" s="42"/>
      <c r="FV1" s="42"/>
      <c r="FW1" s="42"/>
      <c r="FX1" s="42"/>
      <c r="FY1" s="42"/>
      <c r="FZ1" s="42"/>
      <c r="GA1" s="42"/>
      <c r="GB1" s="42"/>
      <c r="GC1" s="42"/>
      <c r="GD1" s="42"/>
      <c r="GE1" s="42"/>
      <c r="GF1" s="42"/>
      <c r="GG1" s="42"/>
      <c r="GH1" s="42"/>
      <c r="GI1" s="42"/>
      <c r="GJ1" s="42"/>
      <c r="GK1" s="42"/>
      <c r="GL1" s="42"/>
      <c r="GM1" s="42"/>
      <c r="GN1" s="42"/>
      <c r="GO1" s="42"/>
      <c r="GP1" s="42"/>
      <c r="GQ1" s="42"/>
      <c r="GR1" s="42"/>
      <c r="GS1" s="42"/>
      <c r="GT1" s="42"/>
      <c r="GU1" s="42"/>
      <c r="GV1" s="42"/>
      <c r="GW1" s="42"/>
      <c r="GX1" s="42"/>
      <c r="GY1" s="42"/>
      <c r="GZ1" s="42"/>
      <c r="HA1" s="42"/>
      <c r="HB1" s="42"/>
      <c r="HC1" s="42"/>
      <c r="HD1" s="42"/>
      <c r="HE1" s="42"/>
      <c r="HF1" s="42"/>
      <c r="HG1" s="42"/>
      <c r="HH1" s="42"/>
      <c r="HI1" s="42"/>
      <c r="HJ1" s="42"/>
      <c r="HK1" s="42"/>
      <c r="HL1" s="42"/>
      <c r="HM1" s="42"/>
      <c r="HN1" s="42"/>
      <c r="HO1" s="42"/>
      <c r="HP1" s="42"/>
      <c r="HQ1" s="42"/>
      <c r="HR1" s="42"/>
      <c r="HS1" s="42"/>
      <c r="HT1" s="42"/>
      <c r="HU1" s="42"/>
      <c r="HV1" s="42"/>
      <c r="HW1" s="42"/>
      <c r="HX1" s="42"/>
      <c r="HY1" s="42"/>
      <c r="HZ1" s="42"/>
      <c r="IA1" s="42"/>
      <c r="IB1" s="42"/>
      <c r="IC1" s="42"/>
      <c r="ID1" s="42"/>
      <c r="IE1" s="42"/>
      <c r="IF1" s="42"/>
      <c r="IG1" s="42"/>
      <c r="IH1" s="42"/>
      <c r="II1" s="42"/>
      <c r="IJ1" s="42"/>
      <c r="IK1" s="42"/>
      <c r="IL1" s="42"/>
      <c r="IM1" s="42"/>
      <c r="IN1" s="42"/>
      <c r="IO1" s="42"/>
      <c r="IP1" s="42"/>
      <c r="IQ1" s="42"/>
      <c r="IR1" s="42"/>
      <c r="IS1" s="42"/>
      <c r="IT1" s="42"/>
      <c r="IU1" s="42"/>
      <c r="IV1" s="42"/>
      <c r="IW1" s="42"/>
    </row>
    <row r="2" customFormat="false" ht="12" hidden="false" customHeight="true" outlineLevel="0" collapsed="false">
      <c r="A2" s="41" t="str">
        <f aca="false">'Dth Index INPUT PG'!A2</f>
        <v>Valuation Date:  12/20/2001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  <c r="AT2" s="42"/>
      <c r="AU2" s="42"/>
      <c r="AV2" s="42"/>
      <c r="AW2" s="42"/>
      <c r="AX2" s="42"/>
      <c r="AY2" s="42"/>
      <c r="AZ2" s="42"/>
      <c r="BA2" s="42"/>
      <c r="BB2" s="42"/>
      <c r="BC2" s="42"/>
      <c r="BD2" s="42"/>
      <c r="BE2" s="42"/>
      <c r="BF2" s="42"/>
      <c r="BG2" s="42"/>
      <c r="BH2" s="42"/>
      <c r="BI2" s="42"/>
      <c r="BJ2" s="42"/>
      <c r="BK2" s="42"/>
      <c r="BL2" s="42"/>
      <c r="BM2" s="42"/>
      <c r="BN2" s="42"/>
      <c r="BO2" s="42"/>
      <c r="BP2" s="42"/>
      <c r="BQ2" s="42"/>
      <c r="BR2" s="42"/>
      <c r="BS2" s="42"/>
      <c r="BT2" s="42"/>
      <c r="BU2" s="42"/>
      <c r="BV2" s="42"/>
      <c r="BW2" s="42"/>
      <c r="BX2" s="42"/>
      <c r="BY2" s="42"/>
      <c r="BZ2" s="42"/>
      <c r="CA2" s="42"/>
      <c r="CB2" s="42"/>
      <c r="CC2" s="42"/>
      <c r="CD2" s="42"/>
      <c r="CE2" s="42"/>
      <c r="CF2" s="42"/>
      <c r="CG2" s="42"/>
      <c r="CH2" s="42"/>
      <c r="CI2" s="42"/>
      <c r="CJ2" s="42"/>
      <c r="CK2" s="42"/>
      <c r="CL2" s="42"/>
      <c r="CM2" s="42"/>
      <c r="CN2" s="42"/>
      <c r="CO2" s="42"/>
      <c r="CP2" s="42"/>
      <c r="CQ2" s="42"/>
      <c r="CR2" s="42"/>
      <c r="CS2" s="42"/>
      <c r="CT2" s="42"/>
      <c r="CU2" s="42"/>
      <c r="CV2" s="42"/>
      <c r="CW2" s="42"/>
      <c r="CX2" s="42"/>
      <c r="CY2" s="42"/>
      <c r="CZ2" s="42"/>
      <c r="DA2" s="42"/>
      <c r="DB2" s="42"/>
      <c r="DC2" s="42"/>
      <c r="DD2" s="42"/>
      <c r="DE2" s="42"/>
      <c r="DF2" s="42"/>
      <c r="DG2" s="42"/>
      <c r="DH2" s="42"/>
      <c r="DI2" s="42"/>
      <c r="DJ2" s="42"/>
      <c r="DK2" s="42"/>
      <c r="DL2" s="42"/>
      <c r="DM2" s="42"/>
      <c r="DN2" s="42"/>
      <c r="DO2" s="42"/>
      <c r="DP2" s="42"/>
      <c r="DQ2" s="42"/>
      <c r="DR2" s="42"/>
      <c r="DS2" s="42"/>
      <c r="DT2" s="42"/>
      <c r="DU2" s="42"/>
      <c r="DV2" s="42"/>
      <c r="DW2" s="42"/>
      <c r="DX2" s="42"/>
      <c r="DY2" s="42"/>
      <c r="DZ2" s="42"/>
      <c r="EA2" s="42"/>
      <c r="EB2" s="42"/>
      <c r="EC2" s="42"/>
      <c r="ED2" s="42"/>
      <c r="EE2" s="42"/>
      <c r="EF2" s="42"/>
      <c r="EG2" s="42"/>
      <c r="EH2" s="42"/>
      <c r="EI2" s="42"/>
      <c r="EJ2" s="42"/>
      <c r="EK2" s="42"/>
      <c r="EL2" s="42"/>
      <c r="EM2" s="42"/>
      <c r="EN2" s="42"/>
      <c r="EO2" s="42"/>
      <c r="EP2" s="42"/>
      <c r="EQ2" s="42"/>
      <c r="ER2" s="42"/>
      <c r="ES2" s="42"/>
      <c r="ET2" s="42"/>
      <c r="EU2" s="42"/>
      <c r="EV2" s="42"/>
      <c r="EW2" s="42"/>
      <c r="EX2" s="42"/>
      <c r="EY2" s="42"/>
      <c r="EZ2" s="42"/>
      <c r="FA2" s="42"/>
      <c r="FB2" s="42"/>
      <c r="FC2" s="42"/>
      <c r="FD2" s="42"/>
      <c r="FE2" s="42"/>
      <c r="FF2" s="42"/>
      <c r="FG2" s="42"/>
      <c r="FH2" s="42"/>
      <c r="FI2" s="42"/>
      <c r="FJ2" s="42"/>
      <c r="FK2" s="42"/>
      <c r="FL2" s="42"/>
      <c r="FM2" s="42"/>
      <c r="FN2" s="42"/>
      <c r="FO2" s="42"/>
      <c r="FP2" s="42"/>
      <c r="FQ2" s="42"/>
      <c r="FR2" s="42"/>
      <c r="FS2" s="42"/>
      <c r="FT2" s="42"/>
      <c r="FU2" s="42"/>
      <c r="FV2" s="42"/>
      <c r="FW2" s="42"/>
      <c r="FX2" s="42"/>
      <c r="FY2" s="42"/>
      <c r="FZ2" s="42"/>
      <c r="GA2" s="42"/>
      <c r="GB2" s="42"/>
      <c r="GC2" s="42"/>
      <c r="GD2" s="42"/>
      <c r="GE2" s="42"/>
      <c r="GF2" s="42"/>
      <c r="GG2" s="42"/>
      <c r="GH2" s="42"/>
      <c r="GI2" s="42"/>
      <c r="GJ2" s="42"/>
      <c r="GK2" s="42"/>
      <c r="GL2" s="42"/>
      <c r="GM2" s="42"/>
      <c r="GN2" s="42"/>
      <c r="GO2" s="42"/>
      <c r="GP2" s="42"/>
      <c r="GQ2" s="42"/>
      <c r="GR2" s="42"/>
      <c r="GS2" s="42"/>
      <c r="GT2" s="42"/>
      <c r="GU2" s="42"/>
      <c r="GV2" s="42"/>
      <c r="GW2" s="42"/>
      <c r="GX2" s="42"/>
      <c r="GY2" s="42"/>
      <c r="GZ2" s="42"/>
      <c r="HA2" s="42"/>
      <c r="HB2" s="42"/>
      <c r="HC2" s="42"/>
      <c r="HD2" s="42"/>
      <c r="HE2" s="42"/>
      <c r="HF2" s="42"/>
      <c r="HG2" s="42"/>
      <c r="HH2" s="42"/>
      <c r="HI2" s="42"/>
      <c r="HJ2" s="42"/>
      <c r="HK2" s="42"/>
      <c r="HL2" s="42"/>
      <c r="HM2" s="42"/>
      <c r="HN2" s="42"/>
      <c r="HO2" s="42"/>
      <c r="HP2" s="42"/>
      <c r="HQ2" s="42"/>
      <c r="HR2" s="42"/>
      <c r="HS2" s="42"/>
      <c r="HT2" s="42"/>
      <c r="HU2" s="42"/>
      <c r="HV2" s="42"/>
      <c r="HW2" s="42"/>
      <c r="HX2" s="42"/>
      <c r="HY2" s="42"/>
      <c r="HZ2" s="42"/>
      <c r="IA2" s="42"/>
      <c r="IB2" s="42"/>
      <c r="IC2" s="42"/>
      <c r="ID2" s="42"/>
      <c r="IE2" s="42"/>
      <c r="IF2" s="42"/>
      <c r="IG2" s="42"/>
      <c r="IH2" s="42"/>
      <c r="II2" s="42"/>
      <c r="IJ2" s="42"/>
      <c r="IK2" s="42"/>
      <c r="IL2" s="42"/>
      <c r="IM2" s="42"/>
      <c r="IN2" s="42"/>
      <c r="IO2" s="42"/>
      <c r="IP2" s="42"/>
      <c r="IQ2" s="42"/>
      <c r="IR2" s="42"/>
      <c r="IS2" s="42"/>
      <c r="IT2" s="42"/>
      <c r="IU2" s="42"/>
      <c r="IV2" s="42"/>
      <c r="IW2" s="42"/>
    </row>
    <row r="3" customFormat="false" ht="12" hidden="false" customHeight="true" outlineLevel="0" collapsed="false">
      <c r="A3" s="41" t="str">
        <f aca="false">'Dth Index INPUT PG'!A3</f>
        <v>As of:                12/20/2001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42"/>
      <c r="AM3" s="42"/>
      <c r="AN3" s="42"/>
      <c r="AO3" s="42"/>
      <c r="AP3" s="42"/>
      <c r="AQ3" s="42"/>
      <c r="AR3" s="42"/>
      <c r="AS3" s="42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  <c r="BF3" s="42"/>
      <c r="BG3" s="42"/>
      <c r="BH3" s="42"/>
      <c r="BI3" s="42"/>
      <c r="BJ3" s="42"/>
      <c r="BK3" s="42"/>
      <c r="BL3" s="42"/>
      <c r="BM3" s="42"/>
      <c r="BN3" s="42"/>
      <c r="BO3" s="42"/>
      <c r="BP3" s="42"/>
      <c r="BQ3" s="42"/>
      <c r="BR3" s="42"/>
      <c r="BS3" s="42"/>
      <c r="BT3" s="42"/>
      <c r="BU3" s="42"/>
      <c r="BV3" s="42"/>
      <c r="BW3" s="42"/>
      <c r="BX3" s="42"/>
      <c r="BY3" s="42"/>
      <c r="BZ3" s="42"/>
      <c r="CA3" s="42"/>
      <c r="CB3" s="42"/>
      <c r="CC3" s="42"/>
      <c r="CD3" s="42"/>
      <c r="CE3" s="42"/>
      <c r="CF3" s="42"/>
      <c r="CG3" s="42"/>
      <c r="CH3" s="42"/>
      <c r="CI3" s="42"/>
      <c r="CJ3" s="42"/>
      <c r="CK3" s="42"/>
      <c r="CL3" s="42"/>
      <c r="CM3" s="42"/>
      <c r="CN3" s="42"/>
      <c r="CO3" s="42"/>
      <c r="CP3" s="42"/>
      <c r="CQ3" s="42"/>
      <c r="CR3" s="42"/>
      <c r="CS3" s="42"/>
      <c r="CT3" s="42"/>
      <c r="CU3" s="42"/>
      <c r="CV3" s="42"/>
      <c r="CW3" s="42"/>
      <c r="CX3" s="42"/>
      <c r="CY3" s="42"/>
      <c r="CZ3" s="42"/>
      <c r="DA3" s="42"/>
      <c r="DB3" s="42"/>
      <c r="DC3" s="42"/>
      <c r="DD3" s="42"/>
      <c r="DE3" s="42"/>
      <c r="DF3" s="42"/>
      <c r="DG3" s="42"/>
      <c r="DH3" s="42"/>
      <c r="DI3" s="42"/>
      <c r="DJ3" s="42"/>
      <c r="DK3" s="42"/>
      <c r="DL3" s="42"/>
      <c r="DM3" s="42"/>
      <c r="DN3" s="42"/>
      <c r="DO3" s="42"/>
      <c r="DP3" s="42"/>
      <c r="DQ3" s="42"/>
      <c r="DR3" s="42"/>
      <c r="DS3" s="42"/>
      <c r="DT3" s="42"/>
      <c r="DU3" s="42"/>
      <c r="DV3" s="42"/>
      <c r="DW3" s="42"/>
      <c r="DX3" s="42"/>
      <c r="DY3" s="42"/>
      <c r="DZ3" s="42"/>
      <c r="EA3" s="42"/>
      <c r="EB3" s="42"/>
      <c r="EC3" s="42"/>
      <c r="ED3" s="42"/>
      <c r="EE3" s="42"/>
      <c r="EF3" s="42"/>
      <c r="EG3" s="42"/>
      <c r="EH3" s="42"/>
      <c r="EI3" s="42"/>
      <c r="EJ3" s="42"/>
      <c r="EK3" s="42"/>
      <c r="EL3" s="42"/>
      <c r="EM3" s="42"/>
      <c r="EN3" s="42"/>
      <c r="EO3" s="42"/>
      <c r="EP3" s="42"/>
      <c r="EQ3" s="42"/>
      <c r="ER3" s="42"/>
      <c r="ES3" s="42"/>
      <c r="ET3" s="42"/>
      <c r="EU3" s="42"/>
      <c r="EV3" s="42"/>
      <c r="EW3" s="42"/>
      <c r="EX3" s="42"/>
      <c r="EY3" s="42"/>
      <c r="EZ3" s="42"/>
      <c r="FA3" s="42"/>
      <c r="FB3" s="42"/>
      <c r="FC3" s="42"/>
      <c r="FD3" s="42"/>
      <c r="FE3" s="42"/>
      <c r="FF3" s="42"/>
      <c r="FG3" s="42"/>
      <c r="FH3" s="42"/>
      <c r="FI3" s="42"/>
      <c r="FJ3" s="42"/>
      <c r="FK3" s="42"/>
      <c r="FL3" s="42"/>
      <c r="FM3" s="42"/>
      <c r="FN3" s="42"/>
      <c r="FO3" s="42"/>
      <c r="FP3" s="42"/>
      <c r="FQ3" s="42"/>
      <c r="FR3" s="42"/>
      <c r="FS3" s="42"/>
      <c r="FT3" s="42"/>
      <c r="FU3" s="42"/>
      <c r="FV3" s="42"/>
      <c r="FW3" s="42"/>
      <c r="FX3" s="42"/>
      <c r="FY3" s="42"/>
      <c r="FZ3" s="42"/>
      <c r="GA3" s="42"/>
      <c r="GB3" s="42"/>
      <c r="GC3" s="42"/>
      <c r="GD3" s="42"/>
      <c r="GE3" s="42"/>
      <c r="GF3" s="42"/>
      <c r="GG3" s="42"/>
      <c r="GH3" s="42"/>
      <c r="GI3" s="42"/>
      <c r="GJ3" s="42"/>
      <c r="GK3" s="42"/>
      <c r="GL3" s="42"/>
      <c r="GM3" s="42"/>
      <c r="GN3" s="42"/>
      <c r="GO3" s="42"/>
      <c r="GP3" s="42"/>
      <c r="GQ3" s="42"/>
      <c r="GR3" s="42"/>
      <c r="GS3" s="42"/>
      <c r="GT3" s="42"/>
      <c r="GU3" s="42"/>
      <c r="GV3" s="42"/>
      <c r="GW3" s="42"/>
      <c r="GX3" s="42"/>
      <c r="GY3" s="42"/>
      <c r="GZ3" s="42"/>
      <c r="HA3" s="42"/>
      <c r="HB3" s="42"/>
      <c r="HC3" s="42"/>
      <c r="HD3" s="42"/>
      <c r="HE3" s="42"/>
      <c r="HF3" s="42"/>
      <c r="HG3" s="42"/>
      <c r="HH3" s="42"/>
      <c r="HI3" s="42"/>
      <c r="HJ3" s="42"/>
      <c r="HK3" s="42"/>
      <c r="HL3" s="42"/>
      <c r="HM3" s="42"/>
      <c r="HN3" s="42"/>
      <c r="HO3" s="42"/>
      <c r="HP3" s="42"/>
      <c r="HQ3" s="42"/>
      <c r="HR3" s="42"/>
      <c r="HS3" s="42"/>
      <c r="HT3" s="42"/>
      <c r="HU3" s="42"/>
      <c r="HV3" s="42"/>
      <c r="HW3" s="42"/>
      <c r="HX3" s="42"/>
      <c r="HY3" s="42"/>
      <c r="HZ3" s="42"/>
      <c r="IA3" s="42"/>
      <c r="IB3" s="42"/>
      <c r="IC3" s="42"/>
      <c r="ID3" s="42"/>
      <c r="IE3" s="42"/>
      <c r="IF3" s="42"/>
      <c r="IG3" s="42"/>
      <c r="IH3" s="42"/>
      <c r="II3" s="42"/>
      <c r="IJ3" s="42"/>
      <c r="IK3" s="42"/>
      <c r="IL3" s="42"/>
      <c r="IM3" s="42"/>
      <c r="IN3" s="42"/>
      <c r="IO3" s="42"/>
      <c r="IP3" s="42"/>
      <c r="IQ3" s="42"/>
      <c r="IR3" s="42"/>
      <c r="IS3" s="42"/>
      <c r="IT3" s="42"/>
      <c r="IU3" s="42"/>
      <c r="IV3" s="42"/>
      <c r="IW3" s="42"/>
    </row>
    <row r="4" customFormat="false" ht="13.5" hidden="false" customHeight="true" outlineLevel="0" collapsed="false">
      <c r="A4" s="42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  <c r="BF4" s="42"/>
      <c r="BG4" s="42"/>
      <c r="BH4" s="42"/>
      <c r="BI4" s="42"/>
      <c r="BJ4" s="42"/>
      <c r="BK4" s="42"/>
      <c r="BL4" s="42"/>
      <c r="BM4" s="42"/>
      <c r="BN4" s="42"/>
      <c r="BO4" s="42"/>
      <c r="BP4" s="42"/>
      <c r="BQ4" s="42"/>
      <c r="BR4" s="42"/>
      <c r="BS4" s="42"/>
      <c r="BT4" s="42"/>
      <c r="BU4" s="42"/>
      <c r="BV4" s="42"/>
      <c r="BW4" s="42"/>
      <c r="BX4" s="42"/>
      <c r="BY4" s="42"/>
      <c r="BZ4" s="42"/>
      <c r="CA4" s="42"/>
      <c r="CB4" s="42"/>
      <c r="CC4" s="42"/>
      <c r="CD4" s="42"/>
      <c r="CE4" s="42"/>
      <c r="CF4" s="42"/>
      <c r="CG4" s="42"/>
      <c r="CH4" s="42"/>
      <c r="CI4" s="42"/>
      <c r="CJ4" s="42"/>
      <c r="CK4" s="42"/>
      <c r="CL4" s="42"/>
      <c r="CM4" s="42"/>
      <c r="CN4" s="42"/>
      <c r="CO4" s="42"/>
      <c r="CP4" s="42"/>
      <c r="CQ4" s="42"/>
      <c r="CR4" s="42"/>
      <c r="CS4" s="42"/>
      <c r="CT4" s="42"/>
      <c r="CU4" s="42"/>
      <c r="CV4" s="42"/>
      <c r="CW4" s="42"/>
      <c r="CX4" s="42"/>
      <c r="CY4" s="42"/>
      <c r="CZ4" s="42"/>
      <c r="DA4" s="42"/>
      <c r="DB4" s="42"/>
      <c r="DC4" s="42"/>
      <c r="DD4" s="42"/>
      <c r="DE4" s="42"/>
      <c r="DF4" s="42"/>
      <c r="DG4" s="42"/>
      <c r="DH4" s="42"/>
      <c r="DI4" s="42"/>
      <c r="DJ4" s="42"/>
      <c r="DK4" s="42"/>
      <c r="DL4" s="42"/>
      <c r="DM4" s="42"/>
      <c r="DN4" s="42"/>
      <c r="DO4" s="42"/>
      <c r="DP4" s="42"/>
      <c r="DQ4" s="42"/>
      <c r="DR4" s="42"/>
      <c r="DS4" s="42"/>
      <c r="DT4" s="42"/>
      <c r="DU4" s="42"/>
      <c r="DV4" s="42"/>
      <c r="DW4" s="42"/>
      <c r="DX4" s="42"/>
      <c r="DY4" s="42"/>
      <c r="DZ4" s="42"/>
      <c r="EA4" s="42"/>
      <c r="EB4" s="42"/>
      <c r="EC4" s="42"/>
      <c r="ED4" s="42"/>
      <c r="EE4" s="42"/>
      <c r="EF4" s="42"/>
      <c r="EG4" s="42"/>
      <c r="EH4" s="42"/>
      <c r="EI4" s="42"/>
      <c r="EJ4" s="42"/>
      <c r="EK4" s="42"/>
      <c r="EL4" s="42"/>
      <c r="EM4" s="42"/>
      <c r="EN4" s="42"/>
      <c r="EO4" s="42"/>
      <c r="EP4" s="42"/>
      <c r="EQ4" s="42"/>
      <c r="ER4" s="42"/>
      <c r="ES4" s="42"/>
      <c r="ET4" s="42"/>
      <c r="EU4" s="42"/>
      <c r="EV4" s="42"/>
      <c r="EW4" s="42"/>
      <c r="EX4" s="42"/>
      <c r="EY4" s="42"/>
      <c r="EZ4" s="42"/>
      <c r="FA4" s="42"/>
      <c r="FB4" s="42"/>
      <c r="FC4" s="42"/>
      <c r="FD4" s="42"/>
      <c r="FE4" s="42"/>
      <c r="FF4" s="42"/>
      <c r="FG4" s="42"/>
      <c r="FH4" s="42"/>
      <c r="FI4" s="42"/>
      <c r="FJ4" s="42"/>
      <c r="FK4" s="42"/>
      <c r="FL4" s="42"/>
      <c r="FM4" s="42"/>
      <c r="FN4" s="42"/>
      <c r="FO4" s="42"/>
      <c r="FP4" s="42"/>
      <c r="FQ4" s="42"/>
      <c r="FR4" s="42"/>
      <c r="FS4" s="42"/>
      <c r="FT4" s="42"/>
      <c r="FU4" s="42"/>
      <c r="FV4" s="42"/>
      <c r="FW4" s="42"/>
      <c r="FX4" s="42"/>
      <c r="FY4" s="42"/>
      <c r="FZ4" s="42"/>
      <c r="GA4" s="42"/>
      <c r="GB4" s="42"/>
      <c r="GC4" s="42"/>
      <c r="GD4" s="42"/>
      <c r="GE4" s="42"/>
      <c r="GF4" s="42"/>
      <c r="GG4" s="42"/>
      <c r="GH4" s="42"/>
      <c r="GI4" s="42"/>
      <c r="GJ4" s="42"/>
      <c r="GK4" s="42"/>
      <c r="GL4" s="42"/>
      <c r="GM4" s="42"/>
      <c r="GN4" s="42"/>
      <c r="GO4" s="42"/>
      <c r="GP4" s="42"/>
      <c r="GQ4" s="42"/>
      <c r="GR4" s="42"/>
      <c r="GS4" s="42"/>
      <c r="GT4" s="42"/>
      <c r="GU4" s="42"/>
      <c r="GV4" s="42"/>
      <c r="GW4" s="42"/>
      <c r="GX4" s="42"/>
      <c r="GY4" s="42"/>
      <c r="GZ4" s="42"/>
      <c r="HA4" s="42"/>
      <c r="HB4" s="42"/>
      <c r="HC4" s="42"/>
      <c r="HD4" s="42"/>
      <c r="HE4" s="42"/>
      <c r="HF4" s="42"/>
      <c r="HG4" s="42"/>
      <c r="HH4" s="42"/>
      <c r="HI4" s="42"/>
      <c r="HJ4" s="42"/>
      <c r="HK4" s="42"/>
      <c r="HL4" s="42"/>
      <c r="HM4" s="42"/>
      <c r="HN4" s="42"/>
      <c r="HO4" s="42"/>
      <c r="HP4" s="42"/>
      <c r="HQ4" s="42"/>
      <c r="HR4" s="42"/>
      <c r="HS4" s="42"/>
      <c r="HT4" s="42"/>
      <c r="HU4" s="42"/>
      <c r="HV4" s="42"/>
      <c r="HW4" s="42"/>
      <c r="HX4" s="42"/>
      <c r="HY4" s="42"/>
      <c r="HZ4" s="42"/>
      <c r="IA4" s="42"/>
      <c r="IB4" s="42"/>
      <c r="IC4" s="42"/>
      <c r="ID4" s="42"/>
      <c r="IE4" s="42"/>
      <c r="IF4" s="42"/>
      <c r="IG4" s="42"/>
      <c r="IH4" s="42"/>
      <c r="II4" s="42"/>
      <c r="IJ4" s="42"/>
      <c r="IK4" s="42"/>
      <c r="IL4" s="42"/>
      <c r="IM4" s="42"/>
      <c r="IN4" s="42"/>
      <c r="IO4" s="42"/>
      <c r="IP4" s="42"/>
      <c r="IQ4" s="42"/>
      <c r="IR4" s="42"/>
      <c r="IS4" s="42"/>
      <c r="IT4" s="42"/>
      <c r="IU4" s="42"/>
      <c r="IV4" s="42"/>
      <c r="IW4" s="42"/>
    </row>
    <row r="5" customFormat="false" ht="12" hidden="false" customHeight="true" outlineLevel="0" collapsed="false">
      <c r="A5" s="43" t="s">
        <v>32</v>
      </c>
      <c r="B5" s="42"/>
      <c r="C5" s="44" t="str">
        <f aca="false">'Dth Index INPUT PG'!C5</f>
        <v>Jan-02</v>
      </c>
      <c r="D5" s="44" t="str">
        <f aca="false">'Dth Index INPUT PG'!D5</f>
        <v>Feb-02</v>
      </c>
      <c r="E5" s="44" t="str">
        <f aca="false">'Dth Index INPUT PG'!E5</f>
        <v>Mar-02</v>
      </c>
      <c r="F5" s="44" t="str">
        <f aca="false">'Dth Index INPUT PG'!F5</f>
        <v>Apr-02</v>
      </c>
      <c r="G5" s="44" t="str">
        <f aca="false">'Dth Index INPUT PG'!G5</f>
        <v>May-02</v>
      </c>
      <c r="H5" s="44" t="str">
        <f aca="false">'Dth Index INPUT PG'!H5</f>
        <v>Jun-02</v>
      </c>
      <c r="I5" s="44" t="str">
        <f aca="false">'Dth Index INPUT PG'!I5</f>
        <v>Jul-02</v>
      </c>
      <c r="J5" s="44" t="str">
        <f aca="false">'Dth Index INPUT PG'!J5</f>
        <v>Aug-02</v>
      </c>
      <c r="K5" s="44" t="str">
        <f aca="false">'Dth Index INPUT PG'!K5</f>
        <v>Sep-02</v>
      </c>
      <c r="L5" s="44" t="str">
        <f aca="false">'Dth Index INPUT PG'!L5</f>
        <v>Oct-02</v>
      </c>
      <c r="M5" s="44" t="str">
        <f aca="false">'Dth Index INPUT PG'!M5</f>
        <v>Nov-02</v>
      </c>
      <c r="N5" s="44" t="str">
        <f aca="false">'Dth Index INPUT PG'!N5</f>
        <v>Dec-02</v>
      </c>
      <c r="O5" s="44" t="str">
        <f aca="false">'Dth Index INPUT PG'!O5</f>
        <v>Jan-03</v>
      </c>
      <c r="P5" s="44" t="str">
        <f aca="false">'Dth Index INPUT PG'!P5</f>
        <v>Feb-03</v>
      </c>
      <c r="Q5" s="44" t="str">
        <f aca="false">'Dth Index INPUT PG'!Q5</f>
        <v>Mar-03</v>
      </c>
      <c r="R5" s="44" t="str">
        <f aca="false">'Dth Index INPUT PG'!R5</f>
        <v>Apr-03</v>
      </c>
      <c r="S5" s="44" t="str">
        <f aca="false">'Dth Index INPUT PG'!S5</f>
        <v>May-03</v>
      </c>
      <c r="T5" s="44" t="str">
        <f aca="false">'Dth Index INPUT PG'!T5</f>
        <v>Jun-03</v>
      </c>
      <c r="U5" s="44" t="str">
        <f aca="false">'Dth Index INPUT PG'!U5</f>
        <v>Jul-03</v>
      </c>
      <c r="V5" s="44" t="str">
        <f aca="false">'Dth Index INPUT PG'!V5</f>
        <v>Aug-03</v>
      </c>
      <c r="W5" s="44" t="str">
        <f aca="false">'Dth Index INPUT PG'!W5</f>
        <v>Sep-03</v>
      </c>
      <c r="X5" s="44" t="str">
        <f aca="false">'Dth Index INPUT PG'!X5</f>
        <v>Oct-03</v>
      </c>
      <c r="Y5" s="44" t="str">
        <f aca="false">'Dth Index INPUT PG'!Y5</f>
        <v>Nov-03</v>
      </c>
      <c r="Z5" s="44" t="str">
        <f aca="false">'Dth Index INPUT PG'!Z5</f>
        <v>Dec-03</v>
      </c>
      <c r="AA5" s="44" t="str">
        <f aca="false">'Dth Index INPUT PG'!AA5</f>
        <v>TOTAL</v>
      </c>
      <c r="AB5" s="42"/>
      <c r="AC5" s="42"/>
      <c r="AD5" s="42"/>
      <c r="AE5" s="42"/>
      <c r="AF5" s="42"/>
      <c r="AG5" s="42"/>
      <c r="AH5" s="42"/>
      <c r="AI5" s="42"/>
      <c r="AJ5" s="42"/>
      <c r="AK5" s="42"/>
      <c r="AL5" s="42"/>
      <c r="AM5" s="42"/>
      <c r="AN5" s="42"/>
      <c r="AO5" s="42"/>
      <c r="AP5" s="42"/>
      <c r="AQ5" s="42"/>
      <c r="AR5" s="42"/>
      <c r="AS5" s="42"/>
      <c r="AT5" s="42"/>
      <c r="AU5" s="42"/>
      <c r="AV5" s="42"/>
      <c r="AW5" s="42"/>
      <c r="AX5" s="42"/>
      <c r="AY5" s="42"/>
      <c r="AZ5" s="42"/>
      <c r="BA5" s="42"/>
      <c r="BB5" s="42"/>
      <c r="BC5" s="42"/>
      <c r="BD5" s="42"/>
      <c r="BE5" s="42"/>
      <c r="BF5" s="42"/>
      <c r="BG5" s="42"/>
      <c r="BH5" s="42"/>
      <c r="BI5" s="42"/>
      <c r="BJ5" s="42"/>
      <c r="BK5" s="42"/>
      <c r="BL5" s="42"/>
      <c r="BM5" s="42"/>
      <c r="BN5" s="42"/>
      <c r="BO5" s="42"/>
      <c r="BP5" s="42"/>
      <c r="BQ5" s="42"/>
      <c r="BR5" s="42"/>
      <c r="BS5" s="42"/>
      <c r="BT5" s="42"/>
      <c r="BU5" s="42"/>
      <c r="BV5" s="42"/>
      <c r="BW5" s="42"/>
      <c r="BX5" s="42"/>
      <c r="BY5" s="42"/>
      <c r="BZ5" s="42"/>
      <c r="CA5" s="42"/>
      <c r="CB5" s="42"/>
      <c r="CC5" s="42"/>
      <c r="CD5" s="42"/>
      <c r="CE5" s="42"/>
      <c r="CF5" s="42"/>
      <c r="CG5" s="42"/>
      <c r="CH5" s="42"/>
      <c r="CI5" s="42"/>
      <c r="CJ5" s="42"/>
      <c r="CK5" s="42"/>
      <c r="CL5" s="42"/>
      <c r="CM5" s="42"/>
      <c r="CN5" s="42"/>
      <c r="CO5" s="42"/>
      <c r="CP5" s="42"/>
      <c r="CQ5" s="42"/>
      <c r="CR5" s="42"/>
      <c r="CS5" s="42"/>
      <c r="CT5" s="42"/>
      <c r="CU5" s="42"/>
      <c r="CV5" s="42"/>
      <c r="CW5" s="42"/>
      <c r="CX5" s="42"/>
      <c r="CY5" s="42"/>
      <c r="CZ5" s="42"/>
      <c r="DA5" s="42"/>
      <c r="DB5" s="42"/>
      <c r="DC5" s="42"/>
      <c r="DD5" s="42"/>
      <c r="DE5" s="42"/>
      <c r="DF5" s="42"/>
      <c r="DG5" s="42"/>
      <c r="DH5" s="42"/>
      <c r="DI5" s="42"/>
      <c r="DJ5" s="42"/>
      <c r="DK5" s="42"/>
      <c r="DL5" s="42"/>
      <c r="DM5" s="42"/>
      <c r="DN5" s="42"/>
      <c r="DO5" s="42"/>
      <c r="DP5" s="42"/>
      <c r="DQ5" s="42"/>
      <c r="DR5" s="42"/>
      <c r="DS5" s="42"/>
      <c r="DT5" s="42"/>
      <c r="DU5" s="42"/>
      <c r="DV5" s="42"/>
      <c r="DW5" s="42"/>
      <c r="DX5" s="42"/>
      <c r="DY5" s="42"/>
      <c r="DZ5" s="42"/>
      <c r="EA5" s="42"/>
      <c r="EB5" s="42"/>
      <c r="EC5" s="42"/>
      <c r="ED5" s="42"/>
      <c r="EE5" s="42"/>
      <c r="EF5" s="42"/>
      <c r="EG5" s="42"/>
      <c r="EH5" s="42"/>
      <c r="EI5" s="42"/>
      <c r="EJ5" s="42"/>
      <c r="EK5" s="42"/>
      <c r="EL5" s="42"/>
      <c r="EM5" s="42"/>
      <c r="EN5" s="42"/>
      <c r="EO5" s="42"/>
      <c r="EP5" s="42"/>
      <c r="EQ5" s="42"/>
      <c r="ER5" s="42"/>
      <c r="ES5" s="42"/>
      <c r="ET5" s="42"/>
      <c r="EU5" s="42"/>
      <c r="EV5" s="42"/>
      <c r="EW5" s="42"/>
      <c r="EX5" s="42"/>
      <c r="EY5" s="42"/>
      <c r="EZ5" s="42"/>
      <c r="FA5" s="42"/>
      <c r="FB5" s="42"/>
      <c r="FC5" s="42"/>
      <c r="FD5" s="42"/>
      <c r="FE5" s="42"/>
      <c r="FF5" s="42"/>
      <c r="FG5" s="42"/>
      <c r="FH5" s="42"/>
      <c r="FI5" s="42"/>
      <c r="FJ5" s="42"/>
      <c r="FK5" s="42"/>
      <c r="FL5" s="42"/>
      <c r="FM5" s="42"/>
      <c r="FN5" s="42"/>
      <c r="FO5" s="42"/>
      <c r="FP5" s="42"/>
      <c r="FQ5" s="42"/>
      <c r="FR5" s="42"/>
      <c r="FS5" s="42"/>
      <c r="FT5" s="42"/>
      <c r="FU5" s="42"/>
      <c r="FV5" s="42"/>
      <c r="FW5" s="42"/>
      <c r="FX5" s="42"/>
      <c r="FY5" s="42"/>
      <c r="FZ5" s="42"/>
      <c r="GA5" s="42"/>
      <c r="GB5" s="42"/>
      <c r="GC5" s="42"/>
      <c r="GD5" s="42"/>
      <c r="GE5" s="42"/>
      <c r="GF5" s="42"/>
      <c r="GG5" s="42"/>
      <c r="GH5" s="42"/>
      <c r="GI5" s="42"/>
      <c r="GJ5" s="42"/>
      <c r="GK5" s="42"/>
      <c r="GL5" s="42"/>
      <c r="GM5" s="42"/>
      <c r="GN5" s="42"/>
      <c r="GO5" s="42"/>
      <c r="GP5" s="42"/>
      <c r="GQ5" s="42"/>
      <c r="GR5" s="42"/>
      <c r="GS5" s="42"/>
      <c r="GT5" s="42"/>
      <c r="GU5" s="42"/>
      <c r="GV5" s="42"/>
      <c r="GW5" s="42"/>
      <c r="GX5" s="42"/>
      <c r="GY5" s="42"/>
      <c r="GZ5" s="42"/>
      <c r="HA5" s="42"/>
      <c r="HB5" s="42"/>
      <c r="HC5" s="42"/>
      <c r="HD5" s="42"/>
      <c r="HE5" s="42"/>
      <c r="HF5" s="42"/>
      <c r="HG5" s="42"/>
      <c r="HH5" s="42"/>
      <c r="HI5" s="42"/>
      <c r="HJ5" s="42"/>
      <c r="HK5" s="42"/>
      <c r="HL5" s="42"/>
      <c r="HM5" s="42"/>
      <c r="HN5" s="42"/>
      <c r="HO5" s="42"/>
      <c r="HP5" s="42"/>
      <c r="HQ5" s="42"/>
      <c r="HR5" s="42"/>
      <c r="HS5" s="42"/>
      <c r="HT5" s="42"/>
      <c r="HU5" s="42"/>
      <c r="HV5" s="42"/>
      <c r="HW5" s="42"/>
      <c r="HX5" s="42"/>
      <c r="HY5" s="42"/>
      <c r="HZ5" s="42"/>
      <c r="IA5" s="42"/>
      <c r="IB5" s="42"/>
      <c r="IC5" s="42"/>
      <c r="ID5" s="42"/>
      <c r="IE5" s="42"/>
      <c r="IF5" s="42"/>
      <c r="IG5" s="42"/>
      <c r="IH5" s="42"/>
      <c r="II5" s="42"/>
      <c r="IJ5" s="42"/>
      <c r="IK5" s="42"/>
      <c r="IL5" s="42"/>
      <c r="IM5" s="42"/>
      <c r="IN5" s="42"/>
      <c r="IO5" s="42"/>
      <c r="IP5" s="42"/>
      <c r="IQ5" s="42"/>
      <c r="IR5" s="42"/>
      <c r="IS5" s="42"/>
      <c r="IT5" s="42"/>
      <c r="IU5" s="42"/>
      <c r="IV5" s="42"/>
      <c r="IW5" s="42"/>
    </row>
    <row r="6" customFormat="false" ht="11.25" hidden="false" customHeight="true" outlineLevel="0" collapsed="false">
      <c r="A6" s="45" t="s">
        <v>33</v>
      </c>
      <c r="B6" s="42"/>
      <c r="C6" s="46" t="n">
        <f aca="false">C15+C27</f>
        <v>0</v>
      </c>
      <c r="D6" s="46" t="n">
        <f aca="false">D15+D27</f>
        <v>0</v>
      </c>
      <c r="E6" s="46" t="n">
        <f aca="false">E15+E27</f>
        <v>0</v>
      </c>
      <c r="F6" s="46" t="n">
        <f aca="false">F15+F27</f>
        <v>0</v>
      </c>
      <c r="G6" s="46" t="n">
        <f aca="false">G15+G27</f>
        <v>0</v>
      </c>
      <c r="H6" s="46" t="n">
        <f aca="false">H15+H27</f>
        <v>0</v>
      </c>
      <c r="I6" s="46" t="n">
        <f aca="false">I15+I27</f>
        <v>0</v>
      </c>
      <c r="J6" s="46" t="n">
        <f aca="false">J15+J27</f>
        <v>0</v>
      </c>
      <c r="K6" s="46" t="n">
        <f aca="false">K15+K27</f>
        <v>0</v>
      </c>
      <c r="L6" s="46" t="n">
        <f aca="false">L15+L27</f>
        <v>0</v>
      </c>
      <c r="M6" s="46" t="n">
        <f aca="false">M15+M27</f>
        <v>0</v>
      </c>
      <c r="N6" s="46" t="n">
        <f aca="false">N15+N27</f>
        <v>0</v>
      </c>
      <c r="O6" s="46" t="n">
        <f aca="false">O15+O27</f>
        <v>0</v>
      </c>
      <c r="P6" s="46" t="n">
        <f aca="false">P15+P27</f>
        <v>0</v>
      </c>
      <c r="Q6" s="46" t="n">
        <f aca="false">Q15+Q27</f>
        <v>0</v>
      </c>
      <c r="R6" s="46" t="n">
        <f aca="false">R15+R27</f>
        <v>0</v>
      </c>
      <c r="S6" s="46" t="n">
        <f aca="false">S15+S27</f>
        <v>0</v>
      </c>
      <c r="T6" s="46" t="n">
        <f aca="false">T15+T27</f>
        <v>0</v>
      </c>
      <c r="U6" s="46" t="n">
        <f aca="false">U15+U27</f>
        <v>0</v>
      </c>
      <c r="V6" s="46" t="n">
        <f aca="false">V15+V27</f>
        <v>0</v>
      </c>
      <c r="W6" s="46" t="n">
        <f aca="false">W15+W27</f>
        <v>0</v>
      </c>
      <c r="X6" s="46" t="n">
        <f aca="false">X15+X27</f>
        <v>0</v>
      </c>
      <c r="Y6" s="46" t="n">
        <f aca="false">Y15+Y27</f>
        <v>0</v>
      </c>
      <c r="Z6" s="46" t="n">
        <f aca="false">Z15+Z27</f>
        <v>0</v>
      </c>
      <c r="AA6" s="46" t="n">
        <f aca="false">AA15+AA27</f>
        <v>0</v>
      </c>
      <c r="AB6" s="42"/>
      <c r="AC6" s="42"/>
      <c r="AD6" s="42"/>
      <c r="AE6" s="42"/>
      <c r="AF6" s="42"/>
      <c r="AG6" s="42"/>
      <c r="AH6" s="42"/>
      <c r="AI6" s="42"/>
      <c r="AJ6" s="42"/>
      <c r="AK6" s="42"/>
      <c r="AL6" s="42"/>
      <c r="AM6" s="42"/>
      <c r="AN6" s="42"/>
      <c r="AO6" s="42"/>
      <c r="AP6" s="42"/>
      <c r="AQ6" s="42"/>
      <c r="AR6" s="42"/>
      <c r="AS6" s="42"/>
      <c r="AT6" s="42"/>
      <c r="AU6" s="42"/>
      <c r="AV6" s="42"/>
      <c r="AW6" s="42"/>
      <c r="AX6" s="42"/>
      <c r="AY6" s="42"/>
      <c r="AZ6" s="42"/>
      <c r="BA6" s="42"/>
      <c r="BB6" s="42"/>
      <c r="BC6" s="42"/>
      <c r="BD6" s="42"/>
      <c r="BE6" s="42"/>
      <c r="BF6" s="42"/>
      <c r="BG6" s="42"/>
      <c r="BH6" s="42"/>
      <c r="BI6" s="42"/>
      <c r="BJ6" s="42"/>
      <c r="BK6" s="42"/>
      <c r="BL6" s="42"/>
      <c r="BM6" s="42"/>
      <c r="BN6" s="42"/>
      <c r="BO6" s="42"/>
      <c r="BP6" s="42"/>
      <c r="BQ6" s="42"/>
      <c r="BR6" s="42"/>
      <c r="BS6" s="42"/>
      <c r="BT6" s="42"/>
      <c r="BU6" s="42"/>
      <c r="BV6" s="42"/>
      <c r="BW6" s="42"/>
      <c r="BX6" s="42"/>
      <c r="BY6" s="42"/>
      <c r="BZ6" s="42"/>
      <c r="CA6" s="42"/>
      <c r="CB6" s="42"/>
      <c r="CC6" s="42"/>
      <c r="CD6" s="42"/>
      <c r="CE6" s="42"/>
      <c r="CF6" s="42"/>
      <c r="CG6" s="42"/>
      <c r="CH6" s="42"/>
      <c r="CI6" s="42"/>
      <c r="CJ6" s="42"/>
      <c r="CK6" s="42"/>
      <c r="CL6" s="42"/>
      <c r="CM6" s="42"/>
      <c r="CN6" s="42"/>
      <c r="CO6" s="42"/>
      <c r="CP6" s="42"/>
      <c r="CQ6" s="42"/>
      <c r="CR6" s="42"/>
      <c r="CS6" s="42"/>
      <c r="CT6" s="42"/>
      <c r="CU6" s="42"/>
      <c r="CV6" s="42"/>
      <c r="CW6" s="42"/>
      <c r="CX6" s="42"/>
      <c r="CY6" s="42"/>
      <c r="CZ6" s="42"/>
      <c r="DA6" s="42"/>
      <c r="DB6" s="42"/>
      <c r="DC6" s="42"/>
      <c r="DD6" s="42"/>
      <c r="DE6" s="42"/>
      <c r="DF6" s="42"/>
      <c r="DG6" s="42"/>
      <c r="DH6" s="42"/>
      <c r="DI6" s="42"/>
      <c r="DJ6" s="42"/>
      <c r="DK6" s="42"/>
      <c r="DL6" s="42"/>
      <c r="DM6" s="42"/>
      <c r="DN6" s="42"/>
      <c r="DO6" s="42"/>
      <c r="DP6" s="42"/>
      <c r="DQ6" s="42"/>
      <c r="DR6" s="42"/>
      <c r="DS6" s="42"/>
      <c r="DT6" s="42"/>
      <c r="DU6" s="42"/>
      <c r="DV6" s="42"/>
      <c r="DW6" s="42"/>
      <c r="DX6" s="42"/>
      <c r="DY6" s="42"/>
      <c r="DZ6" s="42"/>
      <c r="EA6" s="42"/>
      <c r="EB6" s="42"/>
      <c r="EC6" s="42"/>
      <c r="ED6" s="42"/>
      <c r="EE6" s="42"/>
      <c r="EF6" s="42"/>
      <c r="EG6" s="42"/>
      <c r="EH6" s="42"/>
      <c r="EI6" s="42"/>
      <c r="EJ6" s="42"/>
      <c r="EK6" s="42"/>
      <c r="EL6" s="42"/>
      <c r="EM6" s="42"/>
      <c r="EN6" s="42"/>
      <c r="EO6" s="42"/>
      <c r="EP6" s="42"/>
      <c r="EQ6" s="42"/>
      <c r="ER6" s="42"/>
      <c r="ES6" s="42"/>
      <c r="ET6" s="42"/>
      <c r="EU6" s="42"/>
      <c r="EV6" s="42"/>
      <c r="EW6" s="42"/>
      <c r="EX6" s="42"/>
      <c r="EY6" s="42"/>
      <c r="EZ6" s="42"/>
      <c r="FA6" s="42"/>
      <c r="FB6" s="42"/>
      <c r="FC6" s="42"/>
      <c r="FD6" s="42"/>
      <c r="FE6" s="42"/>
      <c r="FF6" s="42"/>
      <c r="FG6" s="42"/>
      <c r="FH6" s="42"/>
      <c r="FI6" s="42"/>
      <c r="FJ6" s="42"/>
      <c r="FK6" s="42"/>
      <c r="FL6" s="42"/>
      <c r="FM6" s="42"/>
      <c r="FN6" s="42"/>
      <c r="FO6" s="42"/>
      <c r="FP6" s="42"/>
      <c r="FQ6" s="42"/>
      <c r="FR6" s="42"/>
      <c r="FS6" s="42"/>
      <c r="FT6" s="42"/>
      <c r="FU6" s="42"/>
      <c r="FV6" s="42"/>
      <c r="FW6" s="42"/>
      <c r="FX6" s="42"/>
      <c r="FY6" s="42"/>
      <c r="FZ6" s="42"/>
      <c r="GA6" s="42"/>
      <c r="GB6" s="42"/>
      <c r="GC6" s="42"/>
      <c r="GD6" s="42"/>
      <c r="GE6" s="42"/>
      <c r="GF6" s="42"/>
      <c r="GG6" s="42"/>
      <c r="GH6" s="42"/>
      <c r="GI6" s="42"/>
      <c r="GJ6" s="42"/>
      <c r="GK6" s="42"/>
      <c r="GL6" s="42"/>
      <c r="GM6" s="42"/>
      <c r="GN6" s="42"/>
      <c r="GO6" s="42"/>
      <c r="GP6" s="42"/>
      <c r="GQ6" s="42"/>
      <c r="GR6" s="42"/>
      <c r="GS6" s="42"/>
      <c r="GT6" s="42"/>
      <c r="GU6" s="42"/>
      <c r="GV6" s="42"/>
      <c r="GW6" s="42"/>
      <c r="GX6" s="42"/>
      <c r="GY6" s="42"/>
      <c r="GZ6" s="42"/>
      <c r="HA6" s="42"/>
      <c r="HB6" s="42"/>
      <c r="HC6" s="42"/>
      <c r="HD6" s="42"/>
      <c r="HE6" s="42"/>
      <c r="HF6" s="42"/>
      <c r="HG6" s="42"/>
      <c r="HH6" s="42"/>
      <c r="HI6" s="42"/>
      <c r="HJ6" s="42"/>
      <c r="HK6" s="42"/>
      <c r="HL6" s="42"/>
      <c r="HM6" s="42"/>
      <c r="HN6" s="42"/>
      <c r="HO6" s="42"/>
      <c r="HP6" s="42"/>
      <c r="HQ6" s="42"/>
      <c r="HR6" s="42"/>
      <c r="HS6" s="42"/>
      <c r="HT6" s="42"/>
      <c r="HU6" s="42"/>
      <c r="HV6" s="42"/>
      <c r="HW6" s="42"/>
      <c r="HX6" s="42"/>
      <c r="HY6" s="42"/>
      <c r="HZ6" s="42"/>
      <c r="IA6" s="42"/>
      <c r="IB6" s="42"/>
      <c r="IC6" s="42"/>
      <c r="ID6" s="42"/>
      <c r="IE6" s="42"/>
      <c r="IF6" s="42"/>
      <c r="IG6" s="42"/>
      <c r="IH6" s="42"/>
      <c r="II6" s="42"/>
      <c r="IJ6" s="42"/>
      <c r="IK6" s="42"/>
      <c r="IL6" s="42"/>
      <c r="IM6" s="42"/>
      <c r="IN6" s="42"/>
      <c r="IO6" s="42"/>
      <c r="IP6" s="42"/>
      <c r="IQ6" s="42"/>
      <c r="IR6" s="42"/>
      <c r="IS6" s="42"/>
      <c r="IT6" s="42"/>
      <c r="IU6" s="42"/>
      <c r="IV6" s="42"/>
      <c r="IW6" s="42"/>
    </row>
    <row r="7" customFormat="false" ht="11.25" hidden="false" customHeight="true" outlineLevel="0" collapsed="false">
      <c r="A7" s="45" t="s">
        <v>34</v>
      </c>
      <c r="B7" s="42"/>
      <c r="C7" s="46" t="n">
        <f aca="false">C16+C28</f>
        <v>25000</v>
      </c>
      <c r="D7" s="46" t="n">
        <f aca="false">D16+D28</f>
        <v>25000</v>
      </c>
      <c r="E7" s="46" t="n">
        <f aca="false">E16+E28</f>
        <v>25000</v>
      </c>
      <c r="F7" s="46" t="n">
        <f aca="false">F16+F28</f>
        <v>0</v>
      </c>
      <c r="G7" s="46" t="n">
        <f aca="false">G16+G28</f>
        <v>0</v>
      </c>
      <c r="H7" s="46" t="n">
        <f aca="false">H16+H28</f>
        <v>0</v>
      </c>
      <c r="I7" s="46" t="n">
        <f aca="false">I16+I28</f>
        <v>0</v>
      </c>
      <c r="J7" s="46" t="n">
        <f aca="false">J16+J28</f>
        <v>0</v>
      </c>
      <c r="K7" s="46" t="n">
        <f aca="false">K16+K28</f>
        <v>0</v>
      </c>
      <c r="L7" s="46" t="n">
        <f aca="false">L16+L28</f>
        <v>0</v>
      </c>
      <c r="M7" s="46" t="n">
        <f aca="false">M16+M28</f>
        <v>0</v>
      </c>
      <c r="N7" s="46" t="n">
        <f aca="false">N16+N28</f>
        <v>0</v>
      </c>
      <c r="O7" s="46" t="n">
        <f aca="false">O16+O28</f>
        <v>0</v>
      </c>
      <c r="P7" s="46" t="n">
        <f aca="false">P16+P28</f>
        <v>0</v>
      </c>
      <c r="Q7" s="46" t="n">
        <f aca="false">Q16+Q28</f>
        <v>0</v>
      </c>
      <c r="R7" s="46" t="n">
        <f aca="false">R16+R28</f>
        <v>0</v>
      </c>
      <c r="S7" s="46" t="n">
        <f aca="false">S16+S28</f>
        <v>0</v>
      </c>
      <c r="T7" s="46" t="n">
        <f aca="false">T16+T28</f>
        <v>0</v>
      </c>
      <c r="U7" s="46" t="n">
        <f aca="false">U16+U28</f>
        <v>0</v>
      </c>
      <c r="V7" s="46" t="n">
        <f aca="false">V16+V28</f>
        <v>0</v>
      </c>
      <c r="W7" s="46" t="n">
        <f aca="false">W16+W28</f>
        <v>0</v>
      </c>
      <c r="X7" s="46" t="n">
        <f aca="false">X16+X28</f>
        <v>0</v>
      </c>
      <c r="Y7" s="46" t="n">
        <f aca="false">Y16+Y28</f>
        <v>0</v>
      </c>
      <c r="Z7" s="46" t="n">
        <f aca="false">Z16+Z28</f>
        <v>0</v>
      </c>
      <c r="AA7" s="46" t="n">
        <f aca="false">AA16+AA28</f>
        <v>3082.1918</v>
      </c>
      <c r="AB7" s="42"/>
      <c r="AC7" s="42"/>
      <c r="AD7" s="42"/>
      <c r="AE7" s="42"/>
      <c r="AF7" s="42"/>
      <c r="AG7" s="42"/>
      <c r="AH7" s="42"/>
      <c r="AI7" s="42"/>
      <c r="AJ7" s="42"/>
      <c r="AK7" s="42"/>
      <c r="AL7" s="42"/>
      <c r="AM7" s="42"/>
      <c r="AN7" s="42"/>
      <c r="AO7" s="42"/>
      <c r="AP7" s="42"/>
      <c r="AQ7" s="42"/>
      <c r="AR7" s="42"/>
      <c r="AS7" s="42"/>
      <c r="AT7" s="42"/>
      <c r="AU7" s="42"/>
      <c r="AV7" s="42"/>
      <c r="AW7" s="42"/>
      <c r="AX7" s="42"/>
      <c r="AY7" s="42"/>
      <c r="AZ7" s="42"/>
      <c r="BA7" s="42"/>
      <c r="BB7" s="42"/>
      <c r="BC7" s="42"/>
      <c r="BD7" s="42"/>
      <c r="BE7" s="42"/>
      <c r="BF7" s="42"/>
      <c r="BG7" s="42"/>
      <c r="BH7" s="42"/>
      <c r="BI7" s="42"/>
      <c r="BJ7" s="42"/>
      <c r="BK7" s="42"/>
      <c r="BL7" s="42"/>
      <c r="BM7" s="42"/>
      <c r="BN7" s="42"/>
      <c r="BO7" s="42"/>
      <c r="BP7" s="42"/>
      <c r="BQ7" s="42"/>
      <c r="BR7" s="42"/>
      <c r="BS7" s="42"/>
      <c r="BT7" s="42"/>
      <c r="BU7" s="42"/>
      <c r="BV7" s="42"/>
      <c r="BW7" s="42"/>
      <c r="BX7" s="42"/>
      <c r="BY7" s="42"/>
      <c r="BZ7" s="42"/>
      <c r="CA7" s="42"/>
      <c r="CB7" s="42"/>
      <c r="CC7" s="42"/>
      <c r="CD7" s="42"/>
      <c r="CE7" s="42"/>
      <c r="CF7" s="42"/>
      <c r="CG7" s="42"/>
      <c r="CH7" s="42"/>
      <c r="CI7" s="42"/>
      <c r="CJ7" s="42"/>
      <c r="CK7" s="42"/>
      <c r="CL7" s="42"/>
      <c r="CM7" s="42"/>
      <c r="CN7" s="42"/>
      <c r="CO7" s="42"/>
      <c r="CP7" s="42"/>
      <c r="CQ7" s="42"/>
      <c r="CR7" s="42"/>
      <c r="CS7" s="42"/>
      <c r="CT7" s="42"/>
      <c r="CU7" s="42"/>
      <c r="CV7" s="42"/>
      <c r="CW7" s="42"/>
      <c r="CX7" s="42"/>
      <c r="CY7" s="42"/>
      <c r="CZ7" s="42"/>
      <c r="DA7" s="42"/>
      <c r="DB7" s="42"/>
      <c r="DC7" s="42"/>
      <c r="DD7" s="42"/>
      <c r="DE7" s="42"/>
      <c r="DF7" s="42"/>
      <c r="DG7" s="42"/>
      <c r="DH7" s="42"/>
      <c r="DI7" s="42"/>
      <c r="DJ7" s="42"/>
      <c r="DK7" s="42"/>
      <c r="DL7" s="42"/>
      <c r="DM7" s="42"/>
      <c r="DN7" s="42"/>
      <c r="DO7" s="42"/>
      <c r="DP7" s="42"/>
      <c r="DQ7" s="42"/>
      <c r="DR7" s="42"/>
      <c r="DS7" s="42"/>
      <c r="DT7" s="42"/>
      <c r="DU7" s="42"/>
      <c r="DV7" s="42"/>
      <c r="DW7" s="42"/>
      <c r="DX7" s="42"/>
      <c r="DY7" s="42"/>
      <c r="DZ7" s="42"/>
      <c r="EA7" s="42"/>
      <c r="EB7" s="42"/>
      <c r="EC7" s="42"/>
      <c r="ED7" s="42"/>
      <c r="EE7" s="42"/>
      <c r="EF7" s="42"/>
      <c r="EG7" s="42"/>
      <c r="EH7" s="42"/>
      <c r="EI7" s="42"/>
      <c r="EJ7" s="42"/>
      <c r="EK7" s="42"/>
      <c r="EL7" s="42"/>
      <c r="EM7" s="42"/>
      <c r="EN7" s="42"/>
      <c r="EO7" s="42"/>
      <c r="EP7" s="42"/>
      <c r="EQ7" s="42"/>
      <c r="ER7" s="42"/>
      <c r="ES7" s="42"/>
      <c r="ET7" s="42"/>
      <c r="EU7" s="42"/>
      <c r="EV7" s="42"/>
      <c r="EW7" s="42"/>
      <c r="EX7" s="42"/>
      <c r="EY7" s="42"/>
      <c r="EZ7" s="42"/>
      <c r="FA7" s="42"/>
      <c r="FB7" s="42"/>
      <c r="FC7" s="42"/>
      <c r="FD7" s="42"/>
      <c r="FE7" s="42"/>
      <c r="FF7" s="42"/>
      <c r="FG7" s="42"/>
      <c r="FH7" s="42"/>
      <c r="FI7" s="42"/>
      <c r="FJ7" s="42"/>
      <c r="FK7" s="42"/>
      <c r="FL7" s="42"/>
      <c r="FM7" s="42"/>
      <c r="FN7" s="42"/>
      <c r="FO7" s="42"/>
      <c r="FP7" s="42"/>
      <c r="FQ7" s="42"/>
      <c r="FR7" s="42"/>
      <c r="FS7" s="42"/>
      <c r="FT7" s="42"/>
      <c r="FU7" s="42"/>
      <c r="FV7" s="42"/>
      <c r="FW7" s="42"/>
      <c r="FX7" s="42"/>
      <c r="FY7" s="42"/>
      <c r="FZ7" s="42"/>
      <c r="GA7" s="42"/>
      <c r="GB7" s="42"/>
      <c r="GC7" s="42"/>
      <c r="GD7" s="42"/>
      <c r="GE7" s="42"/>
      <c r="GF7" s="42"/>
      <c r="GG7" s="42"/>
      <c r="GH7" s="42"/>
      <c r="GI7" s="42"/>
      <c r="GJ7" s="42"/>
      <c r="GK7" s="42"/>
      <c r="GL7" s="42"/>
      <c r="GM7" s="42"/>
      <c r="GN7" s="42"/>
      <c r="GO7" s="42"/>
      <c r="GP7" s="42"/>
      <c r="GQ7" s="42"/>
      <c r="GR7" s="42"/>
      <c r="GS7" s="42"/>
      <c r="GT7" s="42"/>
      <c r="GU7" s="42"/>
      <c r="GV7" s="42"/>
      <c r="GW7" s="42"/>
      <c r="GX7" s="42"/>
      <c r="GY7" s="42"/>
      <c r="GZ7" s="42"/>
      <c r="HA7" s="42"/>
      <c r="HB7" s="42"/>
      <c r="HC7" s="42"/>
      <c r="HD7" s="42"/>
      <c r="HE7" s="42"/>
      <c r="HF7" s="42"/>
      <c r="HG7" s="42"/>
      <c r="HH7" s="42"/>
      <c r="HI7" s="42"/>
      <c r="HJ7" s="42"/>
      <c r="HK7" s="42"/>
      <c r="HL7" s="42"/>
      <c r="HM7" s="42"/>
      <c r="HN7" s="42"/>
      <c r="HO7" s="42"/>
      <c r="HP7" s="42"/>
      <c r="HQ7" s="42"/>
      <c r="HR7" s="42"/>
      <c r="HS7" s="42"/>
      <c r="HT7" s="42"/>
      <c r="HU7" s="42"/>
      <c r="HV7" s="42"/>
      <c r="HW7" s="42"/>
      <c r="HX7" s="42"/>
      <c r="HY7" s="42"/>
      <c r="HZ7" s="42"/>
      <c r="IA7" s="42"/>
      <c r="IB7" s="42"/>
      <c r="IC7" s="42"/>
      <c r="ID7" s="42"/>
      <c r="IE7" s="42"/>
      <c r="IF7" s="42"/>
      <c r="IG7" s="42"/>
      <c r="IH7" s="42"/>
      <c r="II7" s="42"/>
      <c r="IJ7" s="42"/>
      <c r="IK7" s="42"/>
      <c r="IL7" s="42"/>
      <c r="IM7" s="42"/>
      <c r="IN7" s="42"/>
      <c r="IO7" s="42"/>
      <c r="IP7" s="42"/>
      <c r="IQ7" s="42"/>
      <c r="IR7" s="42"/>
      <c r="IS7" s="42"/>
      <c r="IT7" s="42"/>
      <c r="IU7" s="42"/>
      <c r="IV7" s="42"/>
      <c r="IW7" s="42"/>
    </row>
    <row r="8" customFormat="false" ht="11.25" hidden="false" customHeight="true" outlineLevel="0" collapsed="false">
      <c r="A8" s="45" t="s">
        <v>35</v>
      </c>
      <c r="B8" s="42"/>
      <c r="C8" s="46" t="n">
        <f aca="false">C17+C29</f>
        <v>0</v>
      </c>
      <c r="D8" s="46" t="n">
        <f aca="false">D17+D29</f>
        <v>0</v>
      </c>
      <c r="E8" s="46" t="n">
        <f aca="false">E17+E29</f>
        <v>0</v>
      </c>
      <c r="F8" s="46" t="n">
        <f aca="false">F17+F29</f>
        <v>0</v>
      </c>
      <c r="G8" s="46" t="n">
        <f aca="false">G17+G29</f>
        <v>0</v>
      </c>
      <c r="H8" s="46" t="n">
        <f aca="false">H17+H29</f>
        <v>0</v>
      </c>
      <c r="I8" s="46" t="n">
        <f aca="false">I17+I29</f>
        <v>0</v>
      </c>
      <c r="J8" s="46" t="n">
        <f aca="false">J17+J29</f>
        <v>0</v>
      </c>
      <c r="K8" s="46" t="n">
        <f aca="false">K17+K29</f>
        <v>0</v>
      </c>
      <c r="L8" s="46" t="n">
        <f aca="false">L17+L29</f>
        <v>0</v>
      </c>
      <c r="M8" s="46" t="n">
        <f aca="false">M17+M29</f>
        <v>0</v>
      </c>
      <c r="N8" s="46" t="n">
        <f aca="false">N17+N29</f>
        <v>0</v>
      </c>
      <c r="O8" s="46" t="n">
        <f aca="false">O17+O29</f>
        <v>0</v>
      </c>
      <c r="P8" s="46" t="n">
        <f aca="false">P17+P29</f>
        <v>0</v>
      </c>
      <c r="Q8" s="46" t="n">
        <f aca="false">Q17+Q29</f>
        <v>0</v>
      </c>
      <c r="R8" s="46" t="n">
        <f aca="false">R17+R29</f>
        <v>0</v>
      </c>
      <c r="S8" s="46" t="n">
        <f aca="false">S17+S29</f>
        <v>0</v>
      </c>
      <c r="T8" s="46" t="n">
        <f aca="false">T17+T29</f>
        <v>0</v>
      </c>
      <c r="U8" s="46" t="n">
        <f aca="false">U17+U29</f>
        <v>0</v>
      </c>
      <c r="V8" s="46" t="n">
        <f aca="false">V17+V29</f>
        <v>0</v>
      </c>
      <c r="W8" s="46" t="n">
        <f aca="false">W17+W29</f>
        <v>0</v>
      </c>
      <c r="X8" s="46" t="n">
        <f aca="false">X17+X29</f>
        <v>0</v>
      </c>
      <c r="Y8" s="46" t="n">
        <f aca="false">Y17+Y29</f>
        <v>0</v>
      </c>
      <c r="Z8" s="46" t="n">
        <f aca="false">Z17+Z29</f>
        <v>0</v>
      </c>
      <c r="AA8" s="46" t="n">
        <f aca="false">AA17+AA29</f>
        <v>0</v>
      </c>
      <c r="AB8" s="42"/>
      <c r="AC8" s="42"/>
      <c r="AD8" s="42"/>
      <c r="AE8" s="42"/>
      <c r="AF8" s="42"/>
      <c r="AG8" s="42"/>
      <c r="AH8" s="42"/>
      <c r="AI8" s="42"/>
      <c r="AJ8" s="42"/>
      <c r="AK8" s="42"/>
      <c r="AL8" s="42"/>
      <c r="AM8" s="42"/>
      <c r="AN8" s="42"/>
      <c r="AO8" s="42"/>
      <c r="AP8" s="42"/>
      <c r="AQ8" s="42"/>
      <c r="AR8" s="42"/>
      <c r="AS8" s="42"/>
      <c r="AT8" s="42"/>
      <c r="AU8" s="42"/>
      <c r="AV8" s="42"/>
      <c r="AW8" s="42"/>
      <c r="AX8" s="42"/>
      <c r="AY8" s="42"/>
      <c r="AZ8" s="42"/>
      <c r="BA8" s="42"/>
      <c r="BB8" s="42"/>
      <c r="BC8" s="42"/>
      <c r="BD8" s="42"/>
      <c r="BE8" s="42"/>
      <c r="BF8" s="42"/>
      <c r="BG8" s="42"/>
      <c r="BH8" s="42"/>
      <c r="BI8" s="42"/>
      <c r="BJ8" s="42"/>
      <c r="BK8" s="42"/>
      <c r="BL8" s="42"/>
      <c r="BM8" s="42"/>
      <c r="BN8" s="42"/>
      <c r="BO8" s="42"/>
      <c r="BP8" s="42"/>
      <c r="BQ8" s="42"/>
      <c r="BR8" s="42"/>
      <c r="BS8" s="42"/>
      <c r="BT8" s="42"/>
      <c r="BU8" s="42"/>
      <c r="BV8" s="42"/>
      <c r="BW8" s="42"/>
      <c r="BX8" s="42"/>
      <c r="BY8" s="42"/>
      <c r="BZ8" s="42"/>
      <c r="CA8" s="42"/>
      <c r="CB8" s="42"/>
      <c r="CC8" s="42"/>
      <c r="CD8" s="42"/>
      <c r="CE8" s="42"/>
      <c r="CF8" s="42"/>
      <c r="CG8" s="42"/>
      <c r="CH8" s="42"/>
      <c r="CI8" s="42"/>
      <c r="CJ8" s="42"/>
      <c r="CK8" s="42"/>
      <c r="CL8" s="42"/>
      <c r="CM8" s="42"/>
      <c r="CN8" s="42"/>
      <c r="CO8" s="42"/>
      <c r="CP8" s="42"/>
      <c r="CQ8" s="42"/>
      <c r="CR8" s="42"/>
      <c r="CS8" s="42"/>
      <c r="CT8" s="42"/>
      <c r="CU8" s="42"/>
      <c r="CV8" s="42"/>
      <c r="CW8" s="42"/>
      <c r="CX8" s="42"/>
      <c r="CY8" s="42"/>
      <c r="CZ8" s="42"/>
      <c r="DA8" s="42"/>
      <c r="DB8" s="42"/>
      <c r="DC8" s="42"/>
      <c r="DD8" s="42"/>
      <c r="DE8" s="42"/>
      <c r="DF8" s="42"/>
      <c r="DG8" s="42"/>
      <c r="DH8" s="42"/>
      <c r="DI8" s="42"/>
      <c r="DJ8" s="42"/>
      <c r="DK8" s="42"/>
      <c r="DL8" s="42"/>
      <c r="DM8" s="42"/>
      <c r="DN8" s="42"/>
      <c r="DO8" s="42"/>
      <c r="DP8" s="42"/>
      <c r="DQ8" s="42"/>
      <c r="DR8" s="42"/>
      <c r="DS8" s="42"/>
      <c r="DT8" s="42"/>
      <c r="DU8" s="42"/>
      <c r="DV8" s="42"/>
      <c r="DW8" s="42"/>
      <c r="DX8" s="42"/>
      <c r="DY8" s="42"/>
      <c r="DZ8" s="42"/>
      <c r="EA8" s="42"/>
      <c r="EB8" s="42"/>
      <c r="EC8" s="42"/>
      <c r="ED8" s="42"/>
      <c r="EE8" s="42"/>
      <c r="EF8" s="42"/>
      <c r="EG8" s="42"/>
      <c r="EH8" s="42"/>
      <c r="EI8" s="42"/>
      <c r="EJ8" s="42"/>
      <c r="EK8" s="42"/>
      <c r="EL8" s="42"/>
      <c r="EM8" s="42"/>
      <c r="EN8" s="42"/>
      <c r="EO8" s="42"/>
      <c r="EP8" s="42"/>
      <c r="EQ8" s="42"/>
      <c r="ER8" s="42"/>
      <c r="ES8" s="42"/>
      <c r="ET8" s="42"/>
      <c r="EU8" s="42"/>
      <c r="EV8" s="42"/>
      <c r="EW8" s="42"/>
      <c r="EX8" s="42"/>
      <c r="EY8" s="42"/>
      <c r="EZ8" s="42"/>
      <c r="FA8" s="42"/>
      <c r="FB8" s="42"/>
      <c r="FC8" s="42"/>
      <c r="FD8" s="42"/>
      <c r="FE8" s="42"/>
      <c r="FF8" s="42"/>
      <c r="FG8" s="42"/>
      <c r="FH8" s="42"/>
      <c r="FI8" s="42"/>
      <c r="FJ8" s="42"/>
      <c r="FK8" s="42"/>
      <c r="FL8" s="42"/>
      <c r="FM8" s="42"/>
      <c r="FN8" s="42"/>
      <c r="FO8" s="42"/>
      <c r="FP8" s="42"/>
      <c r="FQ8" s="42"/>
      <c r="FR8" s="42"/>
      <c r="FS8" s="42"/>
      <c r="FT8" s="42"/>
      <c r="FU8" s="42"/>
      <c r="FV8" s="42"/>
      <c r="FW8" s="42"/>
      <c r="FX8" s="42"/>
      <c r="FY8" s="42"/>
      <c r="FZ8" s="42"/>
      <c r="GA8" s="42"/>
      <c r="GB8" s="42"/>
      <c r="GC8" s="42"/>
      <c r="GD8" s="42"/>
      <c r="GE8" s="42"/>
      <c r="GF8" s="42"/>
      <c r="GG8" s="42"/>
      <c r="GH8" s="42"/>
      <c r="GI8" s="42"/>
      <c r="GJ8" s="42"/>
      <c r="GK8" s="42"/>
      <c r="GL8" s="42"/>
      <c r="GM8" s="42"/>
      <c r="GN8" s="42"/>
      <c r="GO8" s="42"/>
      <c r="GP8" s="42"/>
      <c r="GQ8" s="42"/>
      <c r="GR8" s="42"/>
      <c r="GS8" s="42"/>
      <c r="GT8" s="42"/>
      <c r="GU8" s="42"/>
      <c r="GV8" s="42"/>
      <c r="GW8" s="42"/>
      <c r="GX8" s="42"/>
      <c r="GY8" s="42"/>
      <c r="GZ8" s="42"/>
      <c r="HA8" s="42"/>
      <c r="HB8" s="42"/>
      <c r="HC8" s="42"/>
      <c r="HD8" s="42"/>
      <c r="HE8" s="42"/>
      <c r="HF8" s="42"/>
      <c r="HG8" s="42"/>
      <c r="HH8" s="42"/>
      <c r="HI8" s="42"/>
      <c r="HJ8" s="42"/>
      <c r="HK8" s="42"/>
      <c r="HL8" s="42"/>
      <c r="HM8" s="42"/>
      <c r="HN8" s="42"/>
      <c r="HO8" s="42"/>
      <c r="HP8" s="42"/>
      <c r="HQ8" s="42"/>
      <c r="HR8" s="42"/>
      <c r="HS8" s="42"/>
      <c r="HT8" s="42"/>
      <c r="HU8" s="42"/>
      <c r="HV8" s="42"/>
      <c r="HW8" s="42"/>
      <c r="HX8" s="42"/>
      <c r="HY8" s="42"/>
      <c r="HZ8" s="42"/>
      <c r="IA8" s="42"/>
      <c r="IB8" s="42"/>
      <c r="IC8" s="42"/>
      <c r="ID8" s="42"/>
      <c r="IE8" s="42"/>
      <c r="IF8" s="42"/>
      <c r="IG8" s="42"/>
      <c r="IH8" s="42"/>
      <c r="II8" s="42"/>
      <c r="IJ8" s="42"/>
      <c r="IK8" s="42"/>
      <c r="IL8" s="42"/>
      <c r="IM8" s="42"/>
      <c r="IN8" s="42"/>
      <c r="IO8" s="42"/>
      <c r="IP8" s="42"/>
      <c r="IQ8" s="42"/>
      <c r="IR8" s="42"/>
      <c r="IS8" s="42"/>
      <c r="IT8" s="42"/>
      <c r="IU8" s="42"/>
      <c r="IV8" s="42"/>
      <c r="IW8" s="42"/>
    </row>
    <row r="9" customFormat="false" ht="11.25" hidden="false" customHeight="true" outlineLevel="0" collapsed="false">
      <c r="A9" s="45" t="s">
        <v>36</v>
      </c>
      <c r="B9" s="42"/>
      <c r="C9" s="46" t="n">
        <f aca="false">C18+C30</f>
        <v>0</v>
      </c>
      <c r="D9" s="46" t="n">
        <f aca="false">D18+D30</f>
        <v>0</v>
      </c>
      <c r="E9" s="46" t="n">
        <f aca="false">E18+E30</f>
        <v>0</v>
      </c>
      <c r="F9" s="46" t="n">
        <f aca="false">F18+F30</f>
        <v>0</v>
      </c>
      <c r="G9" s="46" t="n">
        <f aca="false">G18+G30</f>
        <v>0</v>
      </c>
      <c r="H9" s="46" t="n">
        <f aca="false">H18+H30</f>
        <v>0</v>
      </c>
      <c r="I9" s="46" t="n">
        <f aca="false">I18+I30</f>
        <v>0</v>
      </c>
      <c r="J9" s="46" t="n">
        <f aca="false">J18+J30</f>
        <v>0</v>
      </c>
      <c r="K9" s="46" t="n">
        <f aca="false">K18+K30</f>
        <v>0</v>
      </c>
      <c r="L9" s="46" t="n">
        <f aca="false">L18+L30</f>
        <v>0</v>
      </c>
      <c r="M9" s="46" t="n">
        <f aca="false">M18+M30</f>
        <v>0</v>
      </c>
      <c r="N9" s="46" t="n">
        <f aca="false">N18+N30</f>
        <v>0</v>
      </c>
      <c r="O9" s="46" t="n">
        <f aca="false">O18+O30</f>
        <v>0</v>
      </c>
      <c r="P9" s="46" t="n">
        <f aca="false">P18+P30</f>
        <v>0</v>
      </c>
      <c r="Q9" s="46" t="n">
        <f aca="false">Q18+Q30</f>
        <v>0</v>
      </c>
      <c r="R9" s="46" t="n">
        <f aca="false">R18+R30</f>
        <v>0</v>
      </c>
      <c r="S9" s="46" t="n">
        <f aca="false">S18+S30</f>
        <v>0</v>
      </c>
      <c r="T9" s="46" t="n">
        <f aca="false">T18+T30</f>
        <v>0</v>
      </c>
      <c r="U9" s="46" t="n">
        <f aca="false">U18+U30</f>
        <v>0</v>
      </c>
      <c r="V9" s="46" t="n">
        <f aca="false">V18+V30</f>
        <v>0</v>
      </c>
      <c r="W9" s="46" t="n">
        <f aca="false">W18+W30</f>
        <v>0</v>
      </c>
      <c r="X9" s="46" t="n">
        <f aca="false">X18+X30</f>
        <v>0</v>
      </c>
      <c r="Y9" s="46" t="n">
        <f aca="false">Y18+Y30</f>
        <v>0</v>
      </c>
      <c r="Z9" s="46" t="n">
        <f aca="false">Z18+Z30</f>
        <v>0</v>
      </c>
      <c r="AA9" s="46" t="n">
        <f aca="false">AA18+AA30</f>
        <v>0</v>
      </c>
      <c r="AB9" s="42"/>
      <c r="AC9" s="42"/>
      <c r="AD9" s="42"/>
      <c r="AE9" s="42"/>
      <c r="AF9" s="42"/>
      <c r="AG9" s="42"/>
      <c r="AH9" s="42"/>
      <c r="AI9" s="42"/>
      <c r="AJ9" s="42"/>
      <c r="AK9" s="42"/>
      <c r="AL9" s="42"/>
      <c r="AM9" s="42"/>
      <c r="AN9" s="42"/>
      <c r="AO9" s="42"/>
      <c r="AP9" s="42"/>
      <c r="AQ9" s="42"/>
      <c r="AR9" s="42"/>
      <c r="AS9" s="42"/>
      <c r="AT9" s="42"/>
      <c r="AU9" s="42"/>
      <c r="AV9" s="42"/>
      <c r="AW9" s="42"/>
      <c r="AX9" s="42"/>
      <c r="AY9" s="42"/>
      <c r="AZ9" s="42"/>
      <c r="BA9" s="42"/>
      <c r="BB9" s="42"/>
      <c r="BC9" s="42"/>
      <c r="BD9" s="42"/>
      <c r="BE9" s="42"/>
      <c r="BF9" s="42"/>
      <c r="BG9" s="42"/>
      <c r="BH9" s="42"/>
      <c r="BI9" s="42"/>
      <c r="BJ9" s="42"/>
      <c r="BK9" s="42"/>
      <c r="BL9" s="42"/>
      <c r="BM9" s="42"/>
      <c r="BN9" s="42"/>
      <c r="BO9" s="42"/>
      <c r="BP9" s="42"/>
      <c r="BQ9" s="42"/>
      <c r="BR9" s="42"/>
      <c r="BS9" s="42"/>
      <c r="BT9" s="42"/>
      <c r="BU9" s="42"/>
      <c r="BV9" s="42"/>
      <c r="BW9" s="42"/>
      <c r="BX9" s="42"/>
      <c r="BY9" s="42"/>
      <c r="BZ9" s="42"/>
      <c r="CA9" s="42"/>
      <c r="CB9" s="42"/>
      <c r="CC9" s="42"/>
      <c r="CD9" s="42"/>
      <c r="CE9" s="42"/>
      <c r="CF9" s="42"/>
      <c r="CG9" s="42"/>
      <c r="CH9" s="42"/>
      <c r="CI9" s="42"/>
      <c r="CJ9" s="42"/>
      <c r="CK9" s="42"/>
      <c r="CL9" s="42"/>
      <c r="CM9" s="42"/>
      <c r="CN9" s="42"/>
      <c r="CO9" s="42"/>
      <c r="CP9" s="42"/>
      <c r="CQ9" s="42"/>
      <c r="CR9" s="42"/>
      <c r="CS9" s="42"/>
      <c r="CT9" s="42"/>
      <c r="CU9" s="42"/>
      <c r="CV9" s="42"/>
      <c r="CW9" s="42"/>
      <c r="CX9" s="42"/>
      <c r="CY9" s="42"/>
      <c r="CZ9" s="42"/>
      <c r="DA9" s="42"/>
      <c r="DB9" s="42"/>
      <c r="DC9" s="42"/>
      <c r="DD9" s="42"/>
      <c r="DE9" s="42"/>
      <c r="DF9" s="42"/>
      <c r="DG9" s="42"/>
      <c r="DH9" s="42"/>
      <c r="DI9" s="42"/>
      <c r="DJ9" s="42"/>
      <c r="DK9" s="42"/>
      <c r="DL9" s="42"/>
      <c r="DM9" s="42"/>
      <c r="DN9" s="42"/>
      <c r="DO9" s="42"/>
      <c r="DP9" s="42"/>
      <c r="DQ9" s="42"/>
      <c r="DR9" s="42"/>
      <c r="DS9" s="42"/>
      <c r="DT9" s="42"/>
      <c r="DU9" s="42"/>
      <c r="DV9" s="42"/>
      <c r="DW9" s="42"/>
      <c r="DX9" s="42"/>
      <c r="DY9" s="42"/>
      <c r="DZ9" s="42"/>
      <c r="EA9" s="42"/>
      <c r="EB9" s="42"/>
      <c r="EC9" s="42"/>
      <c r="ED9" s="42"/>
      <c r="EE9" s="42"/>
      <c r="EF9" s="42"/>
      <c r="EG9" s="42"/>
      <c r="EH9" s="42"/>
      <c r="EI9" s="42"/>
      <c r="EJ9" s="42"/>
      <c r="EK9" s="42"/>
      <c r="EL9" s="42"/>
      <c r="EM9" s="42"/>
      <c r="EN9" s="42"/>
      <c r="EO9" s="42"/>
      <c r="EP9" s="42"/>
      <c r="EQ9" s="42"/>
      <c r="ER9" s="42"/>
      <c r="ES9" s="42"/>
      <c r="ET9" s="42"/>
      <c r="EU9" s="42"/>
      <c r="EV9" s="42"/>
      <c r="EW9" s="42"/>
      <c r="EX9" s="42"/>
      <c r="EY9" s="42"/>
      <c r="EZ9" s="42"/>
      <c r="FA9" s="42"/>
      <c r="FB9" s="42"/>
      <c r="FC9" s="42"/>
      <c r="FD9" s="42"/>
      <c r="FE9" s="42"/>
      <c r="FF9" s="42"/>
      <c r="FG9" s="42"/>
      <c r="FH9" s="42"/>
      <c r="FI9" s="42"/>
      <c r="FJ9" s="42"/>
      <c r="FK9" s="42"/>
      <c r="FL9" s="42"/>
      <c r="FM9" s="42"/>
      <c r="FN9" s="42"/>
      <c r="FO9" s="42"/>
      <c r="FP9" s="42"/>
      <c r="FQ9" s="42"/>
      <c r="FR9" s="42"/>
      <c r="FS9" s="42"/>
      <c r="FT9" s="42"/>
      <c r="FU9" s="42"/>
      <c r="FV9" s="42"/>
      <c r="FW9" s="42"/>
      <c r="FX9" s="42"/>
      <c r="FY9" s="42"/>
      <c r="FZ9" s="42"/>
      <c r="GA9" s="42"/>
      <c r="GB9" s="42"/>
      <c r="GC9" s="42"/>
      <c r="GD9" s="42"/>
      <c r="GE9" s="42"/>
      <c r="GF9" s="42"/>
      <c r="GG9" s="42"/>
      <c r="GH9" s="42"/>
      <c r="GI9" s="42"/>
      <c r="GJ9" s="42"/>
      <c r="GK9" s="42"/>
      <c r="GL9" s="42"/>
      <c r="GM9" s="42"/>
      <c r="GN9" s="42"/>
      <c r="GO9" s="42"/>
      <c r="GP9" s="42"/>
      <c r="GQ9" s="42"/>
      <c r="GR9" s="42"/>
      <c r="GS9" s="42"/>
      <c r="GT9" s="42"/>
      <c r="GU9" s="42"/>
      <c r="GV9" s="42"/>
      <c r="GW9" s="42"/>
      <c r="GX9" s="42"/>
      <c r="GY9" s="42"/>
      <c r="GZ9" s="42"/>
      <c r="HA9" s="42"/>
      <c r="HB9" s="42"/>
      <c r="HC9" s="42"/>
      <c r="HD9" s="42"/>
      <c r="HE9" s="42"/>
      <c r="HF9" s="42"/>
      <c r="HG9" s="42"/>
      <c r="HH9" s="42"/>
      <c r="HI9" s="42"/>
      <c r="HJ9" s="42"/>
      <c r="HK9" s="42"/>
      <c r="HL9" s="42"/>
      <c r="HM9" s="42"/>
      <c r="HN9" s="42"/>
      <c r="HO9" s="42"/>
      <c r="HP9" s="42"/>
      <c r="HQ9" s="42"/>
      <c r="HR9" s="42"/>
      <c r="HS9" s="42"/>
      <c r="HT9" s="42"/>
      <c r="HU9" s="42"/>
      <c r="HV9" s="42"/>
      <c r="HW9" s="42"/>
      <c r="HX9" s="42"/>
      <c r="HY9" s="42"/>
      <c r="HZ9" s="42"/>
      <c r="IA9" s="42"/>
      <c r="IB9" s="42"/>
      <c r="IC9" s="42"/>
      <c r="ID9" s="42"/>
      <c r="IE9" s="42"/>
      <c r="IF9" s="42"/>
      <c r="IG9" s="42"/>
      <c r="IH9" s="42"/>
      <c r="II9" s="42"/>
      <c r="IJ9" s="42"/>
      <c r="IK9" s="42"/>
      <c r="IL9" s="42"/>
      <c r="IM9" s="42"/>
      <c r="IN9" s="42"/>
      <c r="IO9" s="42"/>
      <c r="IP9" s="42"/>
      <c r="IQ9" s="42"/>
      <c r="IR9" s="42"/>
      <c r="IS9" s="42"/>
      <c r="IT9" s="42"/>
      <c r="IU9" s="42"/>
      <c r="IV9" s="42"/>
      <c r="IW9" s="42"/>
    </row>
    <row r="10" customFormat="false" ht="11.25" hidden="false" customHeight="true" outlineLevel="0" collapsed="false">
      <c r="A10" s="47" t="s">
        <v>37</v>
      </c>
      <c r="B10" s="48"/>
      <c r="C10" s="49" t="n">
        <f aca="false">SUM($C$6:$C$9)</f>
        <v>25000</v>
      </c>
      <c r="D10" s="49" t="n">
        <f aca="false">SUM($D$6:$D$9)</f>
        <v>25000</v>
      </c>
      <c r="E10" s="49" t="n">
        <f aca="false">SUM($E$6:$E$9)</f>
        <v>25000</v>
      </c>
      <c r="F10" s="49" t="n">
        <f aca="false">SUM($F$6:$F$9)</f>
        <v>0</v>
      </c>
      <c r="G10" s="49" t="n">
        <f aca="false">SUM($G$6:$G$9)</f>
        <v>0</v>
      </c>
      <c r="H10" s="49" t="n">
        <f aca="false">SUM($H$6:$H$9)</f>
        <v>0</v>
      </c>
      <c r="I10" s="49" t="n">
        <f aca="false">SUM($I$6:$I$9)</f>
        <v>0</v>
      </c>
      <c r="J10" s="49" t="n">
        <f aca="false">SUM($J$6:$J$9)</f>
        <v>0</v>
      </c>
      <c r="K10" s="49" t="n">
        <f aca="false">SUM($K$6:$K$9)</f>
        <v>0</v>
      </c>
      <c r="L10" s="49" t="n">
        <f aca="false">SUM($L$6:$L$9)</f>
        <v>0</v>
      </c>
      <c r="M10" s="49" t="n">
        <f aca="false">SUM($M$6:$M$9)</f>
        <v>0</v>
      </c>
      <c r="N10" s="49" t="n">
        <f aca="false">SUM($N$6:$N$9)</f>
        <v>0</v>
      </c>
      <c r="O10" s="49" t="n">
        <f aca="false">SUM($O$6:$O$9)</f>
        <v>0</v>
      </c>
      <c r="P10" s="49" t="n">
        <f aca="false">SUM($P$6:$P$9)</f>
        <v>0</v>
      </c>
      <c r="Q10" s="49" t="n">
        <f aca="false">SUM($Q$6:$Q$9)</f>
        <v>0</v>
      </c>
      <c r="R10" s="49" t="n">
        <f aca="false">SUM($R$6:$R$9)</f>
        <v>0</v>
      </c>
      <c r="S10" s="49" t="n">
        <f aca="false">SUM($S$6:$S$9)</f>
        <v>0</v>
      </c>
      <c r="T10" s="49" t="n">
        <f aca="false">SUM($T$6:$T$9)</f>
        <v>0</v>
      </c>
      <c r="U10" s="49" t="n">
        <f aca="false">SUM($U$6:$U$9)</f>
        <v>0</v>
      </c>
      <c r="V10" s="49" t="n">
        <f aca="false">SUM($V$6:$V$9)</f>
        <v>0</v>
      </c>
      <c r="W10" s="49" t="n">
        <f aca="false">SUM($W$6:$W$9)</f>
        <v>0</v>
      </c>
      <c r="X10" s="49" t="n">
        <f aca="false">SUM($X$6:$X$9)</f>
        <v>0</v>
      </c>
      <c r="Y10" s="49" t="n">
        <f aca="false">SUM($Y$6:$Y$9)</f>
        <v>0</v>
      </c>
      <c r="Z10" s="49" t="n">
        <f aca="false">SUM($Z$6:$Z$9)</f>
        <v>0</v>
      </c>
      <c r="AA10" s="50" t="n">
        <f aca="false">SUM(AA6:AA9)</f>
        <v>3082.1918</v>
      </c>
      <c r="AB10" s="42"/>
      <c r="AC10" s="42"/>
      <c r="AD10" s="42"/>
      <c r="AE10" s="42"/>
      <c r="AF10" s="42"/>
      <c r="AG10" s="42"/>
      <c r="AH10" s="42"/>
      <c r="AI10" s="42"/>
      <c r="AJ10" s="42"/>
      <c r="AK10" s="42"/>
      <c r="AL10" s="42"/>
      <c r="AM10" s="42"/>
      <c r="AN10" s="42"/>
      <c r="AO10" s="42"/>
      <c r="AP10" s="42"/>
      <c r="AQ10" s="42"/>
      <c r="AR10" s="42"/>
      <c r="AS10" s="42"/>
      <c r="AT10" s="42"/>
      <c r="AU10" s="42"/>
      <c r="AV10" s="42"/>
      <c r="AW10" s="42"/>
      <c r="AX10" s="42"/>
      <c r="AY10" s="42"/>
      <c r="AZ10" s="42"/>
      <c r="BA10" s="42"/>
      <c r="BB10" s="42"/>
      <c r="BC10" s="42"/>
      <c r="BD10" s="42"/>
      <c r="BE10" s="42"/>
      <c r="BF10" s="42"/>
      <c r="BG10" s="42"/>
      <c r="BH10" s="42"/>
      <c r="BI10" s="42"/>
      <c r="BJ10" s="42"/>
      <c r="BK10" s="42"/>
      <c r="BL10" s="42"/>
      <c r="BM10" s="42"/>
      <c r="BN10" s="42"/>
      <c r="BO10" s="42"/>
      <c r="BP10" s="42"/>
      <c r="BQ10" s="42"/>
      <c r="BR10" s="42"/>
      <c r="BS10" s="42"/>
      <c r="BT10" s="42"/>
      <c r="BU10" s="42"/>
      <c r="BV10" s="42"/>
      <c r="BW10" s="42"/>
      <c r="BX10" s="42"/>
      <c r="BY10" s="42"/>
      <c r="BZ10" s="42"/>
      <c r="CA10" s="42"/>
      <c r="CB10" s="42"/>
      <c r="CC10" s="42"/>
      <c r="CD10" s="42"/>
      <c r="CE10" s="42"/>
      <c r="CF10" s="42"/>
      <c r="CG10" s="42"/>
      <c r="CH10" s="42"/>
      <c r="CI10" s="42"/>
      <c r="CJ10" s="42"/>
      <c r="CK10" s="42"/>
      <c r="CL10" s="42"/>
      <c r="CM10" s="42"/>
      <c r="CN10" s="42"/>
      <c r="CO10" s="42"/>
      <c r="CP10" s="42"/>
      <c r="CQ10" s="42"/>
      <c r="CR10" s="42"/>
      <c r="CS10" s="42"/>
      <c r="CT10" s="42"/>
      <c r="CU10" s="42"/>
      <c r="CV10" s="42"/>
      <c r="CW10" s="42"/>
      <c r="CX10" s="42"/>
      <c r="CY10" s="42"/>
      <c r="CZ10" s="42"/>
      <c r="DA10" s="42"/>
      <c r="DB10" s="42"/>
      <c r="DC10" s="42"/>
      <c r="DD10" s="42"/>
      <c r="DE10" s="42"/>
      <c r="DF10" s="42"/>
      <c r="DG10" s="42"/>
      <c r="DH10" s="42"/>
      <c r="DI10" s="42"/>
      <c r="DJ10" s="42"/>
      <c r="DK10" s="42"/>
      <c r="DL10" s="42"/>
      <c r="DM10" s="42"/>
      <c r="DN10" s="42"/>
      <c r="DO10" s="42"/>
      <c r="DP10" s="42"/>
      <c r="DQ10" s="42"/>
      <c r="DR10" s="42"/>
      <c r="DS10" s="42"/>
      <c r="DT10" s="42"/>
      <c r="DU10" s="42"/>
      <c r="DV10" s="42"/>
      <c r="DW10" s="42"/>
      <c r="DX10" s="42"/>
      <c r="DY10" s="42"/>
      <c r="DZ10" s="42"/>
      <c r="EA10" s="42"/>
      <c r="EB10" s="42"/>
      <c r="EC10" s="42"/>
      <c r="ED10" s="42"/>
      <c r="EE10" s="42"/>
      <c r="EF10" s="42"/>
      <c r="EG10" s="42"/>
      <c r="EH10" s="42"/>
      <c r="EI10" s="42"/>
      <c r="EJ10" s="42"/>
      <c r="EK10" s="42"/>
      <c r="EL10" s="42"/>
      <c r="EM10" s="42"/>
      <c r="EN10" s="42"/>
      <c r="EO10" s="42"/>
      <c r="EP10" s="42"/>
      <c r="EQ10" s="42"/>
      <c r="ER10" s="42"/>
      <c r="ES10" s="42"/>
      <c r="ET10" s="42"/>
      <c r="EU10" s="42"/>
      <c r="EV10" s="42"/>
      <c r="EW10" s="42"/>
      <c r="EX10" s="42"/>
      <c r="EY10" s="42"/>
      <c r="EZ10" s="42"/>
      <c r="FA10" s="42"/>
      <c r="FB10" s="42"/>
      <c r="FC10" s="42"/>
      <c r="FD10" s="42"/>
      <c r="FE10" s="42"/>
      <c r="FF10" s="42"/>
      <c r="FG10" s="42"/>
      <c r="FH10" s="42"/>
      <c r="FI10" s="42"/>
      <c r="FJ10" s="42"/>
      <c r="FK10" s="42"/>
      <c r="FL10" s="42"/>
      <c r="FM10" s="42"/>
      <c r="FN10" s="42"/>
      <c r="FO10" s="42"/>
      <c r="FP10" s="42"/>
      <c r="FQ10" s="42"/>
      <c r="FR10" s="42"/>
      <c r="FS10" s="42"/>
      <c r="FT10" s="42"/>
      <c r="FU10" s="42"/>
      <c r="FV10" s="42"/>
      <c r="FW10" s="42"/>
      <c r="FX10" s="42"/>
      <c r="FY10" s="42"/>
      <c r="FZ10" s="42"/>
      <c r="GA10" s="42"/>
      <c r="GB10" s="42"/>
      <c r="GC10" s="42"/>
      <c r="GD10" s="42"/>
      <c r="GE10" s="42"/>
      <c r="GF10" s="42"/>
      <c r="GG10" s="42"/>
      <c r="GH10" s="42"/>
      <c r="GI10" s="42"/>
      <c r="GJ10" s="42"/>
      <c r="GK10" s="42"/>
      <c r="GL10" s="42"/>
      <c r="GM10" s="42"/>
      <c r="GN10" s="42"/>
      <c r="GO10" s="42"/>
      <c r="GP10" s="42"/>
      <c r="GQ10" s="42"/>
      <c r="GR10" s="42"/>
      <c r="GS10" s="42"/>
      <c r="GT10" s="42"/>
      <c r="GU10" s="42"/>
      <c r="GV10" s="42"/>
      <c r="GW10" s="42"/>
      <c r="GX10" s="42"/>
      <c r="GY10" s="42"/>
      <c r="GZ10" s="42"/>
      <c r="HA10" s="42"/>
      <c r="HB10" s="42"/>
      <c r="HC10" s="42"/>
      <c r="HD10" s="42"/>
      <c r="HE10" s="42"/>
      <c r="HF10" s="42"/>
      <c r="HG10" s="42"/>
      <c r="HH10" s="42"/>
      <c r="HI10" s="42"/>
      <c r="HJ10" s="42"/>
      <c r="HK10" s="42"/>
      <c r="HL10" s="42"/>
      <c r="HM10" s="42"/>
      <c r="HN10" s="42"/>
      <c r="HO10" s="42"/>
      <c r="HP10" s="42"/>
      <c r="HQ10" s="42"/>
      <c r="HR10" s="42"/>
      <c r="HS10" s="42"/>
      <c r="HT10" s="42"/>
      <c r="HU10" s="42"/>
      <c r="HV10" s="42"/>
      <c r="HW10" s="42"/>
      <c r="HX10" s="42"/>
      <c r="HY10" s="42"/>
      <c r="HZ10" s="42"/>
      <c r="IA10" s="42"/>
      <c r="IB10" s="42"/>
      <c r="IC10" s="42"/>
      <c r="ID10" s="42"/>
      <c r="IE10" s="42"/>
      <c r="IF10" s="42"/>
      <c r="IG10" s="42"/>
      <c r="IH10" s="42"/>
      <c r="II10" s="42"/>
      <c r="IJ10" s="42"/>
      <c r="IK10" s="42"/>
      <c r="IL10" s="42"/>
      <c r="IM10" s="42"/>
      <c r="IN10" s="42"/>
      <c r="IO10" s="42"/>
      <c r="IP10" s="42"/>
      <c r="IQ10" s="42"/>
      <c r="IR10" s="42"/>
      <c r="IS10" s="42"/>
      <c r="IT10" s="42"/>
      <c r="IU10" s="42"/>
      <c r="IV10" s="42"/>
      <c r="IW10" s="42"/>
    </row>
    <row r="11" customFormat="false" ht="13.5" hidden="true" customHeight="true" outlineLevel="0" collapsed="false">
      <c r="A11" s="42"/>
      <c r="B11" s="42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42"/>
      <c r="AB11" s="42"/>
      <c r="AC11" s="42"/>
      <c r="AD11" s="42"/>
      <c r="AE11" s="42"/>
      <c r="AF11" s="42"/>
      <c r="AG11" s="42"/>
      <c r="AH11" s="42"/>
      <c r="AI11" s="42"/>
      <c r="AJ11" s="42"/>
      <c r="AK11" s="42"/>
      <c r="AL11" s="42"/>
      <c r="AM11" s="42"/>
      <c r="AN11" s="42"/>
      <c r="AO11" s="42"/>
      <c r="AP11" s="42"/>
      <c r="AQ11" s="42"/>
      <c r="AR11" s="42"/>
      <c r="AS11" s="42"/>
      <c r="AT11" s="42"/>
      <c r="AU11" s="42"/>
      <c r="AV11" s="42"/>
      <c r="AW11" s="42"/>
      <c r="AX11" s="42"/>
      <c r="AY11" s="42"/>
      <c r="AZ11" s="42"/>
      <c r="BA11" s="42"/>
      <c r="BB11" s="42"/>
      <c r="BC11" s="42"/>
      <c r="BD11" s="42"/>
      <c r="BE11" s="42"/>
      <c r="BF11" s="42"/>
      <c r="BG11" s="42"/>
      <c r="BH11" s="42"/>
      <c r="BI11" s="42"/>
      <c r="BJ11" s="42"/>
      <c r="BK11" s="42"/>
      <c r="BL11" s="42"/>
      <c r="BM11" s="42"/>
      <c r="BN11" s="42"/>
      <c r="BO11" s="42"/>
      <c r="BP11" s="42"/>
      <c r="BQ11" s="42"/>
      <c r="BR11" s="42"/>
      <c r="BS11" s="42"/>
      <c r="BT11" s="42"/>
      <c r="BU11" s="42"/>
      <c r="BV11" s="42"/>
      <c r="BW11" s="42"/>
      <c r="BX11" s="42"/>
      <c r="BY11" s="42"/>
      <c r="BZ11" s="42"/>
      <c r="CA11" s="42"/>
      <c r="CB11" s="42"/>
      <c r="CC11" s="42"/>
      <c r="CD11" s="42"/>
      <c r="CE11" s="42"/>
      <c r="CF11" s="42"/>
      <c r="CG11" s="42"/>
      <c r="CH11" s="42"/>
      <c r="CI11" s="42"/>
      <c r="CJ11" s="42"/>
      <c r="CK11" s="42"/>
      <c r="CL11" s="42"/>
      <c r="CM11" s="42"/>
      <c r="CN11" s="42"/>
      <c r="CO11" s="42"/>
      <c r="CP11" s="42"/>
      <c r="CQ11" s="42"/>
      <c r="CR11" s="42"/>
      <c r="CS11" s="42"/>
      <c r="CT11" s="42"/>
      <c r="CU11" s="42"/>
      <c r="CV11" s="42"/>
      <c r="CW11" s="42"/>
      <c r="CX11" s="42"/>
      <c r="CY11" s="42"/>
      <c r="CZ11" s="42"/>
      <c r="DA11" s="42"/>
      <c r="DB11" s="42"/>
      <c r="DC11" s="42"/>
      <c r="DD11" s="42"/>
      <c r="DE11" s="42"/>
      <c r="DF11" s="42"/>
      <c r="DG11" s="42"/>
      <c r="DH11" s="42"/>
      <c r="DI11" s="42"/>
      <c r="DJ11" s="42"/>
      <c r="DK11" s="42"/>
      <c r="DL11" s="42"/>
      <c r="DM11" s="42"/>
      <c r="DN11" s="42"/>
      <c r="DO11" s="42"/>
      <c r="DP11" s="42"/>
      <c r="DQ11" s="42"/>
      <c r="DR11" s="42"/>
      <c r="DS11" s="42"/>
      <c r="DT11" s="42"/>
      <c r="DU11" s="42"/>
      <c r="DV11" s="42"/>
      <c r="DW11" s="42"/>
      <c r="DX11" s="42"/>
      <c r="DY11" s="42"/>
      <c r="DZ11" s="42"/>
      <c r="EA11" s="42"/>
      <c r="EB11" s="42"/>
      <c r="EC11" s="42"/>
      <c r="ED11" s="42"/>
      <c r="EE11" s="42"/>
      <c r="EF11" s="42"/>
      <c r="EG11" s="42"/>
      <c r="EH11" s="42"/>
      <c r="EI11" s="42"/>
      <c r="EJ11" s="42"/>
      <c r="EK11" s="42"/>
      <c r="EL11" s="42"/>
      <c r="EM11" s="42"/>
      <c r="EN11" s="42"/>
      <c r="EO11" s="42"/>
      <c r="EP11" s="42"/>
      <c r="EQ11" s="42"/>
      <c r="ER11" s="42"/>
      <c r="ES11" s="42"/>
      <c r="ET11" s="42"/>
      <c r="EU11" s="42"/>
      <c r="EV11" s="42"/>
      <c r="EW11" s="42"/>
      <c r="EX11" s="42"/>
      <c r="EY11" s="42"/>
      <c r="EZ11" s="42"/>
      <c r="FA11" s="42"/>
      <c r="FB11" s="42"/>
      <c r="FC11" s="42"/>
      <c r="FD11" s="42"/>
      <c r="FE11" s="42"/>
      <c r="FF11" s="42"/>
      <c r="FG11" s="42"/>
      <c r="FH11" s="42"/>
      <c r="FI11" s="42"/>
      <c r="FJ11" s="42"/>
      <c r="FK11" s="42"/>
      <c r="FL11" s="42"/>
      <c r="FM11" s="42"/>
      <c r="FN11" s="42"/>
      <c r="FO11" s="42"/>
      <c r="FP11" s="42"/>
      <c r="FQ11" s="42"/>
      <c r="FR11" s="42"/>
      <c r="FS11" s="42"/>
      <c r="FT11" s="42"/>
      <c r="FU11" s="42"/>
      <c r="FV11" s="42"/>
      <c r="FW11" s="42"/>
      <c r="FX11" s="42"/>
      <c r="FY11" s="42"/>
      <c r="FZ11" s="42"/>
      <c r="GA11" s="42"/>
      <c r="GB11" s="42"/>
      <c r="GC11" s="42"/>
      <c r="GD11" s="42"/>
      <c r="GE11" s="42"/>
      <c r="GF11" s="42"/>
      <c r="GG11" s="42"/>
      <c r="GH11" s="42"/>
      <c r="GI11" s="42"/>
      <c r="GJ11" s="42"/>
      <c r="GK11" s="42"/>
      <c r="GL11" s="42"/>
      <c r="GM11" s="42"/>
      <c r="GN11" s="42"/>
      <c r="GO11" s="42"/>
      <c r="GP11" s="42"/>
      <c r="GQ11" s="42"/>
      <c r="GR11" s="42"/>
      <c r="GS11" s="42"/>
      <c r="GT11" s="42"/>
      <c r="GU11" s="42"/>
      <c r="GV11" s="42"/>
      <c r="GW11" s="42"/>
      <c r="GX11" s="42"/>
      <c r="GY11" s="42"/>
      <c r="GZ11" s="42"/>
      <c r="HA11" s="42"/>
      <c r="HB11" s="42"/>
      <c r="HC11" s="42"/>
      <c r="HD11" s="42"/>
      <c r="HE11" s="42"/>
      <c r="HF11" s="42"/>
      <c r="HG11" s="42"/>
      <c r="HH11" s="42"/>
      <c r="HI11" s="42"/>
      <c r="HJ11" s="42"/>
      <c r="HK11" s="42"/>
      <c r="HL11" s="42"/>
      <c r="HM11" s="42"/>
      <c r="HN11" s="42"/>
      <c r="HO11" s="42"/>
      <c r="HP11" s="42"/>
      <c r="HQ11" s="42"/>
      <c r="HR11" s="42"/>
      <c r="HS11" s="42"/>
      <c r="HT11" s="42"/>
      <c r="HU11" s="42"/>
      <c r="HV11" s="42"/>
      <c r="HW11" s="42"/>
      <c r="HX11" s="42"/>
      <c r="HY11" s="42"/>
      <c r="HZ11" s="42"/>
      <c r="IA11" s="42"/>
      <c r="IB11" s="42"/>
      <c r="IC11" s="42"/>
      <c r="ID11" s="42"/>
      <c r="IE11" s="42"/>
      <c r="IF11" s="42"/>
      <c r="IG11" s="42"/>
      <c r="IH11" s="42"/>
      <c r="II11" s="42"/>
      <c r="IJ11" s="42"/>
      <c r="IK11" s="42"/>
      <c r="IL11" s="42"/>
      <c r="IM11" s="42"/>
      <c r="IN11" s="42"/>
      <c r="IO11" s="42"/>
      <c r="IP11" s="42"/>
      <c r="IQ11" s="42"/>
      <c r="IR11" s="42"/>
      <c r="IS11" s="42"/>
      <c r="IT11" s="42"/>
      <c r="IU11" s="42"/>
      <c r="IV11" s="42"/>
      <c r="IW11" s="42"/>
    </row>
    <row r="12" customFormat="false" ht="13.5" hidden="false" customHeight="true" outlineLevel="0" collapsed="false">
      <c r="A12" s="42"/>
      <c r="B12" s="42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51"/>
      <c r="Z12" s="51"/>
      <c r="AA12" s="42"/>
      <c r="AB12" s="42"/>
      <c r="AC12" s="42"/>
      <c r="AD12" s="42"/>
      <c r="AE12" s="42"/>
      <c r="AF12" s="42"/>
      <c r="AG12" s="42"/>
      <c r="AH12" s="42"/>
      <c r="AI12" s="42"/>
      <c r="AJ12" s="42"/>
      <c r="AK12" s="42"/>
      <c r="AL12" s="42"/>
      <c r="AM12" s="42"/>
      <c r="AN12" s="42"/>
      <c r="AO12" s="42"/>
      <c r="AP12" s="42"/>
      <c r="AQ12" s="42"/>
      <c r="AR12" s="42"/>
      <c r="AS12" s="42"/>
      <c r="AT12" s="42"/>
      <c r="AU12" s="42"/>
      <c r="AV12" s="42"/>
      <c r="AW12" s="42"/>
      <c r="AX12" s="42"/>
      <c r="AY12" s="42"/>
      <c r="AZ12" s="42"/>
      <c r="BA12" s="42"/>
      <c r="BB12" s="42"/>
      <c r="BC12" s="42"/>
      <c r="BD12" s="42"/>
      <c r="BE12" s="42"/>
      <c r="BF12" s="42"/>
      <c r="BG12" s="42"/>
      <c r="BH12" s="42"/>
      <c r="BI12" s="42"/>
      <c r="BJ12" s="42"/>
      <c r="BK12" s="42"/>
      <c r="BL12" s="42"/>
      <c r="BM12" s="42"/>
      <c r="BN12" s="42"/>
      <c r="BO12" s="42"/>
      <c r="BP12" s="42"/>
      <c r="BQ12" s="42"/>
      <c r="BR12" s="42"/>
      <c r="BS12" s="42"/>
      <c r="BT12" s="42"/>
      <c r="BU12" s="42"/>
      <c r="BV12" s="42"/>
      <c r="BW12" s="42"/>
      <c r="BX12" s="42"/>
      <c r="BY12" s="42"/>
      <c r="BZ12" s="42"/>
      <c r="CA12" s="42"/>
      <c r="CB12" s="42"/>
      <c r="CC12" s="42"/>
      <c r="CD12" s="42"/>
      <c r="CE12" s="42"/>
      <c r="CF12" s="42"/>
      <c r="CG12" s="42"/>
      <c r="CH12" s="42"/>
      <c r="CI12" s="42"/>
      <c r="CJ12" s="42"/>
      <c r="CK12" s="42"/>
      <c r="CL12" s="42"/>
      <c r="CM12" s="42"/>
      <c r="CN12" s="42"/>
      <c r="CO12" s="42"/>
      <c r="CP12" s="42"/>
      <c r="CQ12" s="42"/>
      <c r="CR12" s="42"/>
      <c r="CS12" s="42"/>
      <c r="CT12" s="42"/>
      <c r="CU12" s="42"/>
      <c r="CV12" s="42"/>
      <c r="CW12" s="42"/>
      <c r="CX12" s="42"/>
      <c r="CY12" s="42"/>
      <c r="CZ12" s="42"/>
      <c r="DA12" s="42"/>
      <c r="DB12" s="42"/>
      <c r="DC12" s="42"/>
      <c r="DD12" s="42"/>
      <c r="DE12" s="42"/>
      <c r="DF12" s="42"/>
      <c r="DG12" s="42"/>
      <c r="DH12" s="42"/>
      <c r="DI12" s="42"/>
      <c r="DJ12" s="42"/>
      <c r="DK12" s="42"/>
      <c r="DL12" s="42"/>
      <c r="DM12" s="42"/>
      <c r="DN12" s="42"/>
      <c r="DO12" s="42"/>
      <c r="DP12" s="42"/>
      <c r="DQ12" s="42"/>
      <c r="DR12" s="42"/>
      <c r="DS12" s="42"/>
      <c r="DT12" s="42"/>
      <c r="DU12" s="42"/>
      <c r="DV12" s="42"/>
      <c r="DW12" s="42"/>
      <c r="DX12" s="42"/>
      <c r="DY12" s="42"/>
      <c r="DZ12" s="42"/>
      <c r="EA12" s="42"/>
      <c r="EB12" s="42"/>
      <c r="EC12" s="42"/>
      <c r="ED12" s="42"/>
      <c r="EE12" s="42"/>
      <c r="EF12" s="42"/>
      <c r="EG12" s="42"/>
      <c r="EH12" s="42"/>
      <c r="EI12" s="42"/>
      <c r="EJ12" s="42"/>
      <c r="EK12" s="42"/>
      <c r="EL12" s="42"/>
      <c r="EM12" s="42"/>
      <c r="EN12" s="42"/>
      <c r="EO12" s="42"/>
      <c r="EP12" s="42"/>
      <c r="EQ12" s="42"/>
      <c r="ER12" s="42"/>
      <c r="ES12" s="42"/>
      <c r="ET12" s="42"/>
      <c r="EU12" s="42"/>
      <c r="EV12" s="42"/>
      <c r="EW12" s="42"/>
      <c r="EX12" s="42"/>
      <c r="EY12" s="42"/>
      <c r="EZ12" s="42"/>
      <c r="FA12" s="42"/>
      <c r="FB12" s="42"/>
      <c r="FC12" s="42"/>
      <c r="FD12" s="42"/>
      <c r="FE12" s="42"/>
      <c r="FF12" s="42"/>
      <c r="FG12" s="42"/>
      <c r="FH12" s="42"/>
      <c r="FI12" s="42"/>
      <c r="FJ12" s="42"/>
      <c r="FK12" s="42"/>
      <c r="FL12" s="42"/>
      <c r="FM12" s="42"/>
      <c r="FN12" s="42"/>
      <c r="FO12" s="42"/>
      <c r="FP12" s="42"/>
      <c r="FQ12" s="42"/>
      <c r="FR12" s="42"/>
      <c r="FS12" s="42"/>
      <c r="FT12" s="42"/>
      <c r="FU12" s="42"/>
      <c r="FV12" s="42"/>
      <c r="FW12" s="42"/>
      <c r="FX12" s="42"/>
      <c r="FY12" s="42"/>
      <c r="FZ12" s="42"/>
      <c r="GA12" s="42"/>
      <c r="GB12" s="42"/>
      <c r="GC12" s="42"/>
      <c r="GD12" s="42"/>
      <c r="GE12" s="42"/>
      <c r="GF12" s="42"/>
      <c r="GG12" s="42"/>
      <c r="GH12" s="42"/>
      <c r="GI12" s="42"/>
      <c r="GJ12" s="42"/>
      <c r="GK12" s="42"/>
      <c r="GL12" s="42"/>
      <c r="GM12" s="42"/>
      <c r="GN12" s="42"/>
      <c r="GO12" s="42"/>
      <c r="GP12" s="42"/>
      <c r="GQ12" s="42"/>
      <c r="GR12" s="42"/>
      <c r="GS12" s="42"/>
      <c r="GT12" s="42"/>
      <c r="GU12" s="42"/>
      <c r="GV12" s="42"/>
      <c r="GW12" s="42"/>
      <c r="GX12" s="42"/>
      <c r="GY12" s="42"/>
      <c r="GZ12" s="42"/>
      <c r="HA12" s="42"/>
      <c r="HB12" s="42"/>
      <c r="HC12" s="42"/>
      <c r="HD12" s="42"/>
      <c r="HE12" s="42"/>
      <c r="HF12" s="42"/>
      <c r="HG12" s="42"/>
      <c r="HH12" s="42"/>
      <c r="HI12" s="42"/>
      <c r="HJ12" s="42"/>
      <c r="HK12" s="42"/>
      <c r="HL12" s="42"/>
      <c r="HM12" s="42"/>
      <c r="HN12" s="42"/>
      <c r="HO12" s="42"/>
      <c r="HP12" s="42"/>
      <c r="HQ12" s="42"/>
      <c r="HR12" s="42"/>
      <c r="HS12" s="42"/>
      <c r="HT12" s="42"/>
      <c r="HU12" s="42"/>
      <c r="HV12" s="42"/>
      <c r="HW12" s="42"/>
      <c r="HX12" s="42"/>
      <c r="HY12" s="42"/>
      <c r="HZ12" s="42"/>
      <c r="IA12" s="42"/>
      <c r="IB12" s="42"/>
      <c r="IC12" s="42"/>
      <c r="ID12" s="42"/>
      <c r="IE12" s="42"/>
      <c r="IF12" s="42"/>
      <c r="IG12" s="42"/>
      <c r="IH12" s="42"/>
      <c r="II12" s="42"/>
      <c r="IJ12" s="42"/>
      <c r="IK12" s="42"/>
      <c r="IL12" s="42"/>
      <c r="IM12" s="42"/>
      <c r="IN12" s="42"/>
      <c r="IO12" s="42"/>
      <c r="IP12" s="42"/>
      <c r="IQ12" s="42"/>
      <c r="IR12" s="42"/>
      <c r="IS12" s="42"/>
      <c r="IT12" s="42"/>
      <c r="IU12" s="42"/>
      <c r="IV12" s="42"/>
      <c r="IW12" s="42"/>
    </row>
    <row r="13" customFormat="false" ht="13.5" hidden="false" customHeight="true" outlineLevel="0" collapsed="false">
      <c r="A13" s="42"/>
      <c r="B13" s="42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42"/>
      <c r="AL13" s="42"/>
      <c r="AM13" s="42"/>
      <c r="AN13" s="42"/>
      <c r="AO13" s="42"/>
      <c r="AP13" s="42"/>
      <c r="AQ13" s="42"/>
      <c r="AR13" s="42"/>
      <c r="AS13" s="42"/>
      <c r="AT13" s="42"/>
      <c r="AU13" s="42"/>
      <c r="AV13" s="42"/>
      <c r="AW13" s="42"/>
      <c r="AX13" s="42"/>
      <c r="AY13" s="42"/>
      <c r="AZ13" s="42"/>
      <c r="BA13" s="42"/>
      <c r="BB13" s="42"/>
      <c r="BC13" s="42"/>
      <c r="BD13" s="42"/>
      <c r="BE13" s="42"/>
      <c r="BF13" s="42"/>
      <c r="BG13" s="42"/>
      <c r="BH13" s="42"/>
      <c r="BI13" s="42"/>
      <c r="BJ13" s="42"/>
      <c r="BK13" s="42"/>
      <c r="BL13" s="42"/>
      <c r="BM13" s="42"/>
      <c r="BN13" s="42"/>
      <c r="BO13" s="42"/>
      <c r="BP13" s="42"/>
      <c r="BQ13" s="42"/>
      <c r="BR13" s="42"/>
      <c r="BS13" s="42"/>
      <c r="BT13" s="42"/>
      <c r="BU13" s="42"/>
      <c r="BV13" s="42"/>
      <c r="BW13" s="42"/>
      <c r="BX13" s="42"/>
      <c r="BY13" s="42"/>
      <c r="BZ13" s="42"/>
      <c r="CA13" s="42"/>
      <c r="CB13" s="42"/>
      <c r="CC13" s="42"/>
      <c r="CD13" s="42"/>
      <c r="CE13" s="42"/>
      <c r="CF13" s="42"/>
      <c r="CG13" s="42"/>
      <c r="CH13" s="42"/>
      <c r="CI13" s="42"/>
      <c r="CJ13" s="42"/>
      <c r="CK13" s="42"/>
      <c r="CL13" s="42"/>
      <c r="CM13" s="42"/>
      <c r="CN13" s="42"/>
      <c r="CO13" s="42"/>
      <c r="CP13" s="42"/>
      <c r="CQ13" s="42"/>
      <c r="CR13" s="42"/>
      <c r="CS13" s="42"/>
      <c r="CT13" s="42"/>
      <c r="CU13" s="42"/>
      <c r="CV13" s="42"/>
      <c r="CW13" s="42"/>
      <c r="CX13" s="42"/>
      <c r="CY13" s="42"/>
      <c r="CZ13" s="42"/>
      <c r="DA13" s="42"/>
      <c r="DB13" s="42"/>
      <c r="DC13" s="42"/>
      <c r="DD13" s="42"/>
      <c r="DE13" s="42"/>
      <c r="DF13" s="42"/>
      <c r="DG13" s="42"/>
      <c r="DH13" s="42"/>
      <c r="DI13" s="42"/>
      <c r="DJ13" s="42"/>
      <c r="DK13" s="42"/>
      <c r="DL13" s="42"/>
      <c r="DM13" s="42"/>
      <c r="DN13" s="42"/>
      <c r="DO13" s="42"/>
      <c r="DP13" s="42"/>
      <c r="DQ13" s="42"/>
      <c r="DR13" s="42"/>
      <c r="DS13" s="42"/>
      <c r="DT13" s="42"/>
      <c r="DU13" s="42"/>
      <c r="DV13" s="42"/>
      <c r="DW13" s="42"/>
      <c r="DX13" s="42"/>
      <c r="DY13" s="42"/>
      <c r="DZ13" s="42"/>
      <c r="EA13" s="42"/>
      <c r="EB13" s="42"/>
      <c r="EC13" s="42"/>
      <c r="ED13" s="42"/>
      <c r="EE13" s="42"/>
      <c r="EF13" s="42"/>
      <c r="EG13" s="42"/>
      <c r="EH13" s="42"/>
      <c r="EI13" s="42"/>
      <c r="EJ13" s="42"/>
      <c r="EK13" s="42"/>
      <c r="EL13" s="42"/>
      <c r="EM13" s="42"/>
      <c r="EN13" s="42"/>
      <c r="EO13" s="42"/>
      <c r="EP13" s="42"/>
      <c r="EQ13" s="42"/>
      <c r="ER13" s="42"/>
      <c r="ES13" s="42"/>
      <c r="ET13" s="42"/>
      <c r="EU13" s="42"/>
      <c r="EV13" s="42"/>
      <c r="EW13" s="42"/>
      <c r="EX13" s="42"/>
      <c r="EY13" s="42"/>
      <c r="EZ13" s="42"/>
      <c r="FA13" s="42"/>
      <c r="FB13" s="42"/>
      <c r="FC13" s="42"/>
      <c r="FD13" s="42"/>
      <c r="FE13" s="42"/>
      <c r="FF13" s="42"/>
      <c r="FG13" s="42"/>
      <c r="FH13" s="42"/>
      <c r="FI13" s="42"/>
      <c r="FJ13" s="42"/>
      <c r="FK13" s="42"/>
      <c r="FL13" s="42"/>
      <c r="FM13" s="42"/>
      <c r="FN13" s="42"/>
      <c r="FO13" s="42"/>
      <c r="FP13" s="42"/>
      <c r="FQ13" s="42"/>
      <c r="FR13" s="42"/>
      <c r="FS13" s="42"/>
      <c r="FT13" s="42"/>
      <c r="FU13" s="42"/>
      <c r="FV13" s="42"/>
      <c r="FW13" s="42"/>
      <c r="FX13" s="42"/>
      <c r="FY13" s="42"/>
      <c r="FZ13" s="42"/>
      <c r="GA13" s="42"/>
      <c r="GB13" s="42"/>
      <c r="GC13" s="42"/>
      <c r="GD13" s="42"/>
      <c r="GE13" s="42"/>
      <c r="GF13" s="42"/>
      <c r="GG13" s="42"/>
      <c r="GH13" s="42"/>
      <c r="GI13" s="42"/>
      <c r="GJ13" s="42"/>
      <c r="GK13" s="42"/>
      <c r="GL13" s="42"/>
      <c r="GM13" s="42"/>
      <c r="GN13" s="42"/>
      <c r="GO13" s="42"/>
      <c r="GP13" s="42"/>
      <c r="GQ13" s="42"/>
      <c r="GR13" s="42"/>
      <c r="GS13" s="42"/>
      <c r="GT13" s="42"/>
      <c r="GU13" s="42"/>
      <c r="GV13" s="42"/>
      <c r="GW13" s="42"/>
      <c r="GX13" s="42"/>
      <c r="GY13" s="42"/>
      <c r="GZ13" s="42"/>
      <c r="HA13" s="42"/>
      <c r="HB13" s="42"/>
      <c r="HC13" s="42"/>
      <c r="HD13" s="42"/>
      <c r="HE13" s="42"/>
      <c r="HF13" s="42"/>
      <c r="HG13" s="42"/>
      <c r="HH13" s="42"/>
      <c r="HI13" s="42"/>
      <c r="HJ13" s="42"/>
      <c r="HK13" s="42"/>
      <c r="HL13" s="42"/>
      <c r="HM13" s="42"/>
      <c r="HN13" s="42"/>
      <c r="HO13" s="42"/>
      <c r="HP13" s="42"/>
      <c r="HQ13" s="42"/>
      <c r="HR13" s="42"/>
      <c r="HS13" s="42"/>
      <c r="HT13" s="42"/>
      <c r="HU13" s="42"/>
      <c r="HV13" s="42"/>
      <c r="HW13" s="42"/>
      <c r="HX13" s="42"/>
      <c r="HY13" s="42"/>
      <c r="HZ13" s="42"/>
      <c r="IA13" s="42"/>
      <c r="IB13" s="42"/>
      <c r="IC13" s="42"/>
      <c r="ID13" s="42"/>
      <c r="IE13" s="42"/>
      <c r="IF13" s="42"/>
      <c r="IG13" s="42"/>
      <c r="IH13" s="42"/>
      <c r="II13" s="42"/>
      <c r="IJ13" s="42"/>
      <c r="IK13" s="42"/>
      <c r="IL13" s="42"/>
      <c r="IM13" s="42"/>
      <c r="IN13" s="42"/>
      <c r="IO13" s="42"/>
      <c r="IP13" s="42"/>
      <c r="IQ13" s="42"/>
      <c r="IR13" s="42"/>
      <c r="IS13" s="42"/>
      <c r="IT13" s="42"/>
      <c r="IU13" s="42"/>
      <c r="IV13" s="42"/>
      <c r="IW13" s="42"/>
    </row>
    <row r="14" customFormat="false" ht="12" hidden="false" customHeight="true" outlineLevel="0" collapsed="false">
      <c r="A14" s="43" t="s">
        <v>38</v>
      </c>
      <c r="B14" s="42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42"/>
      <c r="AB14" s="42"/>
      <c r="AC14" s="42"/>
      <c r="AD14" s="42"/>
      <c r="AE14" s="42"/>
      <c r="AF14" s="42"/>
      <c r="AG14" s="42"/>
      <c r="AH14" s="42"/>
      <c r="AI14" s="42"/>
      <c r="AJ14" s="42"/>
      <c r="AK14" s="42"/>
      <c r="AL14" s="42"/>
      <c r="AM14" s="42"/>
      <c r="AN14" s="42"/>
      <c r="AO14" s="42"/>
      <c r="AP14" s="42"/>
      <c r="AQ14" s="42"/>
      <c r="AR14" s="42"/>
      <c r="AS14" s="42"/>
      <c r="AT14" s="42"/>
      <c r="AU14" s="42"/>
      <c r="AV14" s="42"/>
      <c r="AW14" s="42"/>
      <c r="AX14" s="42"/>
      <c r="AY14" s="42"/>
      <c r="AZ14" s="42"/>
      <c r="BA14" s="42"/>
      <c r="BB14" s="42"/>
      <c r="BC14" s="42"/>
      <c r="BD14" s="42"/>
      <c r="BE14" s="42"/>
      <c r="BF14" s="42"/>
      <c r="BG14" s="42"/>
      <c r="BH14" s="42"/>
      <c r="BI14" s="42"/>
      <c r="BJ14" s="42"/>
      <c r="BK14" s="42"/>
      <c r="BL14" s="42"/>
      <c r="BM14" s="42"/>
      <c r="BN14" s="42"/>
      <c r="BO14" s="42"/>
      <c r="BP14" s="42"/>
      <c r="BQ14" s="42"/>
      <c r="BR14" s="42"/>
      <c r="BS14" s="42"/>
      <c r="BT14" s="42"/>
      <c r="BU14" s="42"/>
      <c r="BV14" s="42"/>
      <c r="BW14" s="42"/>
      <c r="BX14" s="42"/>
      <c r="BY14" s="42"/>
      <c r="BZ14" s="42"/>
      <c r="CA14" s="42"/>
      <c r="CB14" s="42"/>
      <c r="CC14" s="42"/>
      <c r="CD14" s="42"/>
      <c r="CE14" s="42"/>
      <c r="CF14" s="42"/>
      <c r="CG14" s="42"/>
      <c r="CH14" s="42"/>
      <c r="CI14" s="42"/>
      <c r="CJ14" s="42"/>
      <c r="CK14" s="42"/>
      <c r="CL14" s="42"/>
      <c r="CM14" s="42"/>
      <c r="CN14" s="42"/>
      <c r="CO14" s="42"/>
      <c r="CP14" s="42"/>
      <c r="CQ14" s="42"/>
      <c r="CR14" s="42"/>
      <c r="CS14" s="42"/>
      <c r="CT14" s="42"/>
      <c r="CU14" s="42"/>
      <c r="CV14" s="42"/>
      <c r="CW14" s="42"/>
      <c r="CX14" s="42"/>
      <c r="CY14" s="42"/>
      <c r="CZ14" s="42"/>
      <c r="DA14" s="42"/>
      <c r="DB14" s="42"/>
      <c r="DC14" s="42"/>
      <c r="DD14" s="42"/>
      <c r="DE14" s="42"/>
      <c r="DF14" s="42"/>
      <c r="DG14" s="42"/>
      <c r="DH14" s="42"/>
      <c r="DI14" s="42"/>
      <c r="DJ14" s="42"/>
      <c r="DK14" s="42"/>
      <c r="DL14" s="42"/>
      <c r="DM14" s="42"/>
      <c r="DN14" s="42"/>
      <c r="DO14" s="42"/>
      <c r="DP14" s="42"/>
      <c r="DQ14" s="42"/>
      <c r="DR14" s="42"/>
      <c r="DS14" s="42"/>
      <c r="DT14" s="42"/>
      <c r="DU14" s="42"/>
      <c r="DV14" s="42"/>
      <c r="DW14" s="42"/>
      <c r="DX14" s="42"/>
      <c r="DY14" s="42"/>
      <c r="DZ14" s="42"/>
      <c r="EA14" s="42"/>
      <c r="EB14" s="42"/>
      <c r="EC14" s="42"/>
      <c r="ED14" s="42"/>
      <c r="EE14" s="42"/>
      <c r="EF14" s="42"/>
      <c r="EG14" s="42"/>
      <c r="EH14" s="42"/>
      <c r="EI14" s="42"/>
      <c r="EJ14" s="42"/>
      <c r="EK14" s="42"/>
      <c r="EL14" s="42"/>
      <c r="EM14" s="42"/>
      <c r="EN14" s="42"/>
      <c r="EO14" s="42"/>
      <c r="EP14" s="42"/>
      <c r="EQ14" s="42"/>
      <c r="ER14" s="42"/>
      <c r="ES14" s="42"/>
      <c r="ET14" s="42"/>
      <c r="EU14" s="42"/>
      <c r="EV14" s="42"/>
      <c r="EW14" s="42"/>
      <c r="EX14" s="42"/>
      <c r="EY14" s="42"/>
      <c r="EZ14" s="42"/>
      <c r="FA14" s="42"/>
      <c r="FB14" s="42"/>
      <c r="FC14" s="42"/>
      <c r="FD14" s="42"/>
      <c r="FE14" s="42"/>
      <c r="FF14" s="42"/>
      <c r="FG14" s="42"/>
      <c r="FH14" s="42"/>
      <c r="FI14" s="42"/>
      <c r="FJ14" s="42"/>
      <c r="FK14" s="42"/>
      <c r="FL14" s="42"/>
      <c r="FM14" s="42"/>
      <c r="FN14" s="42"/>
      <c r="FO14" s="42"/>
      <c r="FP14" s="42"/>
      <c r="FQ14" s="42"/>
      <c r="FR14" s="42"/>
      <c r="FS14" s="42"/>
      <c r="FT14" s="42"/>
      <c r="FU14" s="42"/>
      <c r="FV14" s="42"/>
      <c r="FW14" s="42"/>
      <c r="FX14" s="42"/>
      <c r="FY14" s="42"/>
      <c r="FZ14" s="42"/>
      <c r="GA14" s="42"/>
      <c r="GB14" s="42"/>
      <c r="GC14" s="42"/>
      <c r="GD14" s="42"/>
      <c r="GE14" s="42"/>
      <c r="GF14" s="42"/>
      <c r="GG14" s="42"/>
      <c r="GH14" s="42"/>
      <c r="GI14" s="42"/>
      <c r="GJ14" s="42"/>
      <c r="GK14" s="42"/>
      <c r="GL14" s="42"/>
      <c r="GM14" s="42"/>
      <c r="GN14" s="42"/>
      <c r="GO14" s="42"/>
      <c r="GP14" s="42"/>
      <c r="GQ14" s="42"/>
      <c r="GR14" s="42"/>
      <c r="GS14" s="42"/>
      <c r="GT14" s="42"/>
      <c r="GU14" s="42"/>
      <c r="GV14" s="42"/>
      <c r="GW14" s="42"/>
      <c r="GX14" s="42"/>
      <c r="GY14" s="42"/>
      <c r="GZ14" s="42"/>
      <c r="HA14" s="42"/>
      <c r="HB14" s="42"/>
      <c r="HC14" s="42"/>
      <c r="HD14" s="42"/>
      <c r="HE14" s="42"/>
      <c r="HF14" s="42"/>
      <c r="HG14" s="42"/>
      <c r="HH14" s="42"/>
      <c r="HI14" s="42"/>
      <c r="HJ14" s="42"/>
      <c r="HK14" s="42"/>
      <c r="HL14" s="42"/>
      <c r="HM14" s="42"/>
      <c r="HN14" s="42"/>
      <c r="HO14" s="42"/>
      <c r="HP14" s="42"/>
      <c r="HQ14" s="42"/>
      <c r="HR14" s="42"/>
      <c r="HS14" s="42"/>
      <c r="HT14" s="42"/>
      <c r="HU14" s="42"/>
      <c r="HV14" s="42"/>
      <c r="HW14" s="42"/>
      <c r="HX14" s="42"/>
      <c r="HY14" s="42"/>
      <c r="HZ14" s="42"/>
      <c r="IA14" s="42"/>
      <c r="IB14" s="42"/>
      <c r="IC14" s="42"/>
      <c r="ID14" s="42"/>
      <c r="IE14" s="42"/>
      <c r="IF14" s="42"/>
      <c r="IG14" s="42"/>
      <c r="IH14" s="42"/>
      <c r="II14" s="42"/>
      <c r="IJ14" s="42"/>
      <c r="IK14" s="42"/>
      <c r="IL14" s="42"/>
      <c r="IM14" s="42"/>
      <c r="IN14" s="42"/>
      <c r="IO14" s="42"/>
      <c r="IP14" s="42"/>
      <c r="IQ14" s="42"/>
      <c r="IR14" s="42"/>
      <c r="IS14" s="42"/>
      <c r="IT14" s="42"/>
      <c r="IU14" s="42"/>
      <c r="IV14" s="42"/>
      <c r="IW14" s="42"/>
    </row>
    <row r="15" customFormat="false" ht="11.25" hidden="false" customHeight="true" outlineLevel="0" collapsed="false">
      <c r="A15" s="45" t="s">
        <v>33</v>
      </c>
      <c r="B15" s="42"/>
      <c r="C15" s="46" t="n">
        <f aca="false">'Dth Index INPUT PG'!C15</f>
        <v>0</v>
      </c>
      <c r="D15" s="46" t="n">
        <f aca="false">'Dth Index INPUT PG'!D15</f>
        <v>0</v>
      </c>
      <c r="E15" s="46" t="n">
        <f aca="false">'Dth Index INPUT PG'!E15</f>
        <v>0</v>
      </c>
      <c r="F15" s="46" t="n">
        <f aca="false">'Dth Index INPUT PG'!F15</f>
        <v>0</v>
      </c>
      <c r="G15" s="46" t="n">
        <f aca="false">'Dth Index INPUT PG'!G15</f>
        <v>0</v>
      </c>
      <c r="H15" s="46" t="n">
        <f aca="false">'Dth Index INPUT PG'!H15</f>
        <v>0</v>
      </c>
      <c r="I15" s="46" t="n">
        <f aca="false">'Dth Index INPUT PG'!I15</f>
        <v>0</v>
      </c>
      <c r="J15" s="46" t="n">
        <f aca="false">'Dth Index INPUT PG'!J15</f>
        <v>0</v>
      </c>
      <c r="K15" s="46" t="n">
        <f aca="false">'Dth Index INPUT PG'!K15</f>
        <v>0</v>
      </c>
      <c r="L15" s="46" t="n">
        <f aca="false">'Dth Index INPUT PG'!L15</f>
        <v>0</v>
      </c>
      <c r="M15" s="46" t="n">
        <f aca="false">'Dth Index INPUT PG'!M15</f>
        <v>0</v>
      </c>
      <c r="N15" s="46" t="n">
        <f aca="false">'Dth Index INPUT PG'!N15</f>
        <v>0</v>
      </c>
      <c r="O15" s="46" t="n">
        <f aca="false">'Dth Index INPUT PG'!O15</f>
        <v>0</v>
      </c>
      <c r="P15" s="46" t="n">
        <f aca="false">'Dth Index INPUT PG'!P15</f>
        <v>0</v>
      </c>
      <c r="Q15" s="46" t="n">
        <f aca="false">'Dth Index INPUT PG'!Q15</f>
        <v>0</v>
      </c>
      <c r="R15" s="46" t="n">
        <f aca="false">'Dth Index INPUT PG'!R15</f>
        <v>0</v>
      </c>
      <c r="S15" s="46" t="n">
        <f aca="false">'Dth Index INPUT PG'!S15</f>
        <v>0</v>
      </c>
      <c r="T15" s="46" t="n">
        <f aca="false">'Dth Index INPUT PG'!T15</f>
        <v>0</v>
      </c>
      <c r="U15" s="46" t="n">
        <f aca="false">'Dth Index INPUT PG'!U15</f>
        <v>0</v>
      </c>
      <c r="V15" s="46" t="n">
        <f aca="false">'Dth Index INPUT PG'!V15</f>
        <v>0</v>
      </c>
      <c r="W15" s="46" t="n">
        <f aca="false">'Dth Index INPUT PG'!W15</f>
        <v>0</v>
      </c>
      <c r="X15" s="46" t="n">
        <f aca="false">'Dth Index INPUT PG'!X15</f>
        <v>0</v>
      </c>
      <c r="Y15" s="46" t="n">
        <f aca="false">'Dth Index INPUT PG'!Y15</f>
        <v>0</v>
      </c>
      <c r="Z15" s="46" t="n">
        <f aca="false">'Dth Index INPUT PG'!Z15</f>
        <v>0</v>
      </c>
      <c r="AA15" s="46" t="n">
        <f aca="false">'Dth Index INPUT PG'!AA15</f>
        <v>0</v>
      </c>
      <c r="AB15" s="42"/>
      <c r="AC15" s="42"/>
      <c r="AD15" s="42"/>
      <c r="AE15" s="42"/>
      <c r="AF15" s="42"/>
      <c r="AG15" s="42"/>
      <c r="AH15" s="42"/>
      <c r="AI15" s="42"/>
      <c r="AJ15" s="42"/>
      <c r="AK15" s="42"/>
      <c r="AL15" s="42"/>
      <c r="AM15" s="42"/>
      <c r="AN15" s="42"/>
      <c r="AO15" s="42"/>
      <c r="AP15" s="42"/>
      <c r="AQ15" s="42"/>
      <c r="AR15" s="42"/>
      <c r="AS15" s="42"/>
      <c r="AT15" s="42"/>
      <c r="AU15" s="42"/>
      <c r="AV15" s="42"/>
      <c r="AW15" s="42"/>
      <c r="AX15" s="42"/>
      <c r="AY15" s="42"/>
      <c r="AZ15" s="42"/>
      <c r="BA15" s="42"/>
      <c r="BB15" s="42"/>
      <c r="BC15" s="42"/>
      <c r="BD15" s="42"/>
      <c r="BE15" s="42"/>
      <c r="BF15" s="42"/>
      <c r="BG15" s="42"/>
      <c r="BH15" s="42"/>
      <c r="BI15" s="42"/>
      <c r="BJ15" s="42"/>
      <c r="BK15" s="42"/>
      <c r="BL15" s="42"/>
      <c r="BM15" s="42"/>
      <c r="BN15" s="42"/>
      <c r="BO15" s="42"/>
      <c r="BP15" s="42"/>
      <c r="BQ15" s="42"/>
      <c r="BR15" s="42"/>
      <c r="BS15" s="42"/>
      <c r="BT15" s="42"/>
      <c r="BU15" s="42"/>
      <c r="BV15" s="42"/>
      <c r="BW15" s="42"/>
      <c r="BX15" s="42"/>
      <c r="BY15" s="42"/>
      <c r="BZ15" s="42"/>
      <c r="CA15" s="42"/>
      <c r="CB15" s="42"/>
      <c r="CC15" s="42"/>
      <c r="CD15" s="42"/>
      <c r="CE15" s="42"/>
      <c r="CF15" s="42"/>
      <c r="CG15" s="42"/>
      <c r="CH15" s="42"/>
      <c r="CI15" s="42"/>
      <c r="CJ15" s="42"/>
      <c r="CK15" s="42"/>
      <c r="CL15" s="42"/>
      <c r="CM15" s="42"/>
      <c r="CN15" s="42"/>
      <c r="CO15" s="42"/>
      <c r="CP15" s="42"/>
      <c r="CQ15" s="42"/>
      <c r="CR15" s="42"/>
      <c r="CS15" s="42"/>
      <c r="CT15" s="42"/>
      <c r="CU15" s="42"/>
      <c r="CV15" s="42"/>
      <c r="CW15" s="42"/>
      <c r="CX15" s="42"/>
      <c r="CY15" s="42"/>
      <c r="CZ15" s="42"/>
      <c r="DA15" s="42"/>
      <c r="DB15" s="42"/>
      <c r="DC15" s="42"/>
      <c r="DD15" s="42"/>
      <c r="DE15" s="42"/>
      <c r="DF15" s="42"/>
      <c r="DG15" s="42"/>
      <c r="DH15" s="42"/>
      <c r="DI15" s="42"/>
      <c r="DJ15" s="42"/>
      <c r="DK15" s="42"/>
      <c r="DL15" s="42"/>
      <c r="DM15" s="42"/>
      <c r="DN15" s="42"/>
      <c r="DO15" s="42"/>
      <c r="DP15" s="42"/>
      <c r="DQ15" s="42"/>
      <c r="DR15" s="42"/>
      <c r="DS15" s="42"/>
      <c r="DT15" s="42"/>
      <c r="DU15" s="42"/>
      <c r="DV15" s="42"/>
      <c r="DW15" s="42"/>
      <c r="DX15" s="42"/>
      <c r="DY15" s="42"/>
      <c r="DZ15" s="42"/>
      <c r="EA15" s="42"/>
      <c r="EB15" s="42"/>
      <c r="EC15" s="42"/>
      <c r="ED15" s="42"/>
      <c r="EE15" s="42"/>
      <c r="EF15" s="42"/>
      <c r="EG15" s="42"/>
      <c r="EH15" s="42"/>
      <c r="EI15" s="42"/>
      <c r="EJ15" s="42"/>
      <c r="EK15" s="42"/>
      <c r="EL15" s="42"/>
      <c r="EM15" s="42"/>
      <c r="EN15" s="42"/>
      <c r="EO15" s="42"/>
      <c r="EP15" s="42"/>
      <c r="EQ15" s="42"/>
      <c r="ER15" s="42"/>
      <c r="ES15" s="42"/>
      <c r="ET15" s="42"/>
      <c r="EU15" s="42"/>
      <c r="EV15" s="42"/>
      <c r="EW15" s="42"/>
      <c r="EX15" s="42"/>
      <c r="EY15" s="42"/>
      <c r="EZ15" s="42"/>
      <c r="FA15" s="42"/>
      <c r="FB15" s="42"/>
      <c r="FC15" s="42"/>
      <c r="FD15" s="42"/>
      <c r="FE15" s="42"/>
      <c r="FF15" s="42"/>
      <c r="FG15" s="42"/>
      <c r="FH15" s="42"/>
      <c r="FI15" s="42"/>
      <c r="FJ15" s="42"/>
      <c r="FK15" s="42"/>
      <c r="FL15" s="42"/>
      <c r="FM15" s="42"/>
      <c r="FN15" s="42"/>
      <c r="FO15" s="42"/>
      <c r="FP15" s="42"/>
      <c r="FQ15" s="42"/>
      <c r="FR15" s="42"/>
      <c r="FS15" s="42"/>
      <c r="FT15" s="42"/>
      <c r="FU15" s="42"/>
      <c r="FV15" s="42"/>
      <c r="FW15" s="42"/>
      <c r="FX15" s="42"/>
      <c r="FY15" s="42"/>
      <c r="FZ15" s="42"/>
      <c r="GA15" s="42"/>
      <c r="GB15" s="42"/>
      <c r="GC15" s="42"/>
      <c r="GD15" s="42"/>
      <c r="GE15" s="42"/>
      <c r="GF15" s="42"/>
      <c r="GG15" s="42"/>
      <c r="GH15" s="42"/>
      <c r="GI15" s="42"/>
      <c r="GJ15" s="42"/>
      <c r="GK15" s="42"/>
      <c r="GL15" s="42"/>
      <c r="GM15" s="42"/>
      <c r="GN15" s="42"/>
      <c r="GO15" s="42"/>
      <c r="GP15" s="42"/>
      <c r="GQ15" s="42"/>
      <c r="GR15" s="42"/>
      <c r="GS15" s="42"/>
      <c r="GT15" s="42"/>
      <c r="GU15" s="42"/>
      <c r="GV15" s="42"/>
      <c r="GW15" s="42"/>
      <c r="GX15" s="42"/>
      <c r="GY15" s="42"/>
      <c r="GZ15" s="42"/>
      <c r="HA15" s="42"/>
      <c r="HB15" s="42"/>
      <c r="HC15" s="42"/>
      <c r="HD15" s="42"/>
      <c r="HE15" s="42"/>
      <c r="HF15" s="42"/>
      <c r="HG15" s="42"/>
      <c r="HH15" s="42"/>
      <c r="HI15" s="42"/>
      <c r="HJ15" s="42"/>
      <c r="HK15" s="42"/>
      <c r="HL15" s="42"/>
      <c r="HM15" s="42"/>
      <c r="HN15" s="42"/>
      <c r="HO15" s="42"/>
      <c r="HP15" s="42"/>
      <c r="HQ15" s="42"/>
      <c r="HR15" s="42"/>
      <c r="HS15" s="42"/>
      <c r="HT15" s="42"/>
      <c r="HU15" s="42"/>
      <c r="HV15" s="42"/>
      <c r="HW15" s="42"/>
      <c r="HX15" s="42"/>
      <c r="HY15" s="42"/>
      <c r="HZ15" s="42"/>
      <c r="IA15" s="42"/>
      <c r="IB15" s="42"/>
      <c r="IC15" s="42"/>
      <c r="ID15" s="42"/>
      <c r="IE15" s="42"/>
      <c r="IF15" s="42"/>
      <c r="IG15" s="42"/>
      <c r="IH15" s="42"/>
      <c r="II15" s="42"/>
      <c r="IJ15" s="42"/>
      <c r="IK15" s="42"/>
      <c r="IL15" s="42"/>
      <c r="IM15" s="42"/>
      <c r="IN15" s="42"/>
      <c r="IO15" s="42"/>
      <c r="IP15" s="42"/>
      <c r="IQ15" s="42"/>
      <c r="IR15" s="42"/>
      <c r="IS15" s="42"/>
      <c r="IT15" s="42"/>
      <c r="IU15" s="42"/>
      <c r="IV15" s="42"/>
      <c r="IW15" s="42"/>
    </row>
    <row r="16" customFormat="false" ht="11.25" hidden="false" customHeight="true" outlineLevel="0" collapsed="false">
      <c r="A16" s="45" t="s">
        <v>34</v>
      </c>
      <c r="B16" s="42"/>
      <c r="C16" s="46" t="n">
        <f aca="false">'Dth Index INPUT PG'!C16</f>
        <v>25000</v>
      </c>
      <c r="D16" s="46" t="n">
        <f aca="false">'Dth Index INPUT PG'!D16</f>
        <v>25000</v>
      </c>
      <c r="E16" s="46" t="n">
        <f aca="false">'Dth Index INPUT PG'!E16</f>
        <v>25000</v>
      </c>
      <c r="F16" s="46" t="n">
        <f aca="false">'Dth Index INPUT PG'!F16</f>
        <v>0</v>
      </c>
      <c r="G16" s="46" t="n">
        <f aca="false">'Dth Index INPUT PG'!G16</f>
        <v>0</v>
      </c>
      <c r="H16" s="46" t="n">
        <f aca="false">'Dth Index INPUT PG'!H16</f>
        <v>0</v>
      </c>
      <c r="I16" s="46" t="n">
        <f aca="false">'Dth Index INPUT PG'!I16</f>
        <v>0</v>
      </c>
      <c r="J16" s="46" t="n">
        <f aca="false">'Dth Index INPUT PG'!J16</f>
        <v>0</v>
      </c>
      <c r="K16" s="46" t="n">
        <f aca="false">'Dth Index INPUT PG'!K16</f>
        <v>0</v>
      </c>
      <c r="L16" s="46" t="n">
        <f aca="false">'Dth Index INPUT PG'!L16</f>
        <v>0</v>
      </c>
      <c r="M16" s="46" t="n">
        <f aca="false">'Dth Index INPUT PG'!M16</f>
        <v>0</v>
      </c>
      <c r="N16" s="46" t="n">
        <f aca="false">'Dth Index INPUT PG'!N16</f>
        <v>0</v>
      </c>
      <c r="O16" s="46" t="n">
        <f aca="false">'Dth Index INPUT PG'!O16</f>
        <v>0</v>
      </c>
      <c r="P16" s="46" t="n">
        <f aca="false">'Dth Index INPUT PG'!P16</f>
        <v>0</v>
      </c>
      <c r="Q16" s="46" t="n">
        <f aca="false">'Dth Index INPUT PG'!Q16</f>
        <v>0</v>
      </c>
      <c r="R16" s="46" t="n">
        <f aca="false">'Dth Index INPUT PG'!R16</f>
        <v>0</v>
      </c>
      <c r="S16" s="46" t="n">
        <f aca="false">'Dth Index INPUT PG'!S16</f>
        <v>0</v>
      </c>
      <c r="T16" s="46" t="n">
        <f aca="false">'Dth Index INPUT PG'!T16</f>
        <v>0</v>
      </c>
      <c r="U16" s="46" t="n">
        <f aca="false">'Dth Index INPUT PG'!U16</f>
        <v>0</v>
      </c>
      <c r="V16" s="46" t="n">
        <f aca="false">'Dth Index INPUT PG'!V16</f>
        <v>0</v>
      </c>
      <c r="W16" s="46" t="n">
        <f aca="false">'Dth Index INPUT PG'!W16</f>
        <v>0</v>
      </c>
      <c r="X16" s="46" t="n">
        <f aca="false">'Dth Index INPUT PG'!X16</f>
        <v>0</v>
      </c>
      <c r="Y16" s="46" t="n">
        <f aca="false">'Dth Index INPUT PG'!Y16</f>
        <v>0</v>
      </c>
      <c r="Z16" s="46" t="n">
        <f aca="false">'Dth Index INPUT PG'!Z16</f>
        <v>0</v>
      </c>
      <c r="AA16" s="46" t="n">
        <f aca="false">'Dth Index INPUT PG'!AA16</f>
        <v>3082.1918</v>
      </c>
      <c r="AB16" s="42"/>
      <c r="AC16" s="42"/>
      <c r="AD16" s="42"/>
      <c r="AE16" s="42"/>
      <c r="AF16" s="42"/>
      <c r="AG16" s="42"/>
      <c r="AH16" s="42"/>
      <c r="AI16" s="42"/>
      <c r="AJ16" s="42"/>
      <c r="AK16" s="42"/>
      <c r="AL16" s="42"/>
      <c r="AM16" s="42"/>
      <c r="AN16" s="42"/>
      <c r="AO16" s="42"/>
      <c r="AP16" s="42"/>
      <c r="AQ16" s="42"/>
      <c r="AR16" s="42"/>
      <c r="AS16" s="42"/>
      <c r="AT16" s="42"/>
      <c r="AU16" s="42"/>
      <c r="AV16" s="42"/>
      <c r="AW16" s="42"/>
      <c r="AX16" s="42"/>
      <c r="AY16" s="42"/>
      <c r="AZ16" s="42"/>
      <c r="BA16" s="42"/>
      <c r="BB16" s="42"/>
      <c r="BC16" s="42"/>
      <c r="BD16" s="42"/>
      <c r="BE16" s="42"/>
      <c r="BF16" s="42"/>
      <c r="BG16" s="42"/>
      <c r="BH16" s="42"/>
      <c r="BI16" s="42"/>
      <c r="BJ16" s="42"/>
      <c r="BK16" s="42"/>
      <c r="BL16" s="42"/>
      <c r="BM16" s="42"/>
      <c r="BN16" s="42"/>
      <c r="BO16" s="42"/>
      <c r="BP16" s="42"/>
      <c r="BQ16" s="42"/>
      <c r="BR16" s="42"/>
      <c r="BS16" s="42"/>
      <c r="BT16" s="42"/>
      <c r="BU16" s="42"/>
      <c r="BV16" s="42"/>
      <c r="BW16" s="42"/>
      <c r="BX16" s="42"/>
      <c r="BY16" s="42"/>
      <c r="BZ16" s="42"/>
      <c r="CA16" s="42"/>
      <c r="CB16" s="42"/>
      <c r="CC16" s="42"/>
      <c r="CD16" s="42"/>
      <c r="CE16" s="42"/>
      <c r="CF16" s="42"/>
      <c r="CG16" s="42"/>
      <c r="CH16" s="42"/>
      <c r="CI16" s="42"/>
      <c r="CJ16" s="42"/>
      <c r="CK16" s="42"/>
      <c r="CL16" s="42"/>
      <c r="CM16" s="42"/>
      <c r="CN16" s="42"/>
      <c r="CO16" s="42"/>
      <c r="CP16" s="42"/>
      <c r="CQ16" s="42"/>
      <c r="CR16" s="42"/>
      <c r="CS16" s="42"/>
      <c r="CT16" s="42"/>
      <c r="CU16" s="42"/>
      <c r="CV16" s="42"/>
      <c r="CW16" s="42"/>
      <c r="CX16" s="42"/>
      <c r="CY16" s="42"/>
      <c r="CZ16" s="42"/>
      <c r="DA16" s="42"/>
      <c r="DB16" s="42"/>
      <c r="DC16" s="42"/>
      <c r="DD16" s="42"/>
      <c r="DE16" s="42"/>
      <c r="DF16" s="42"/>
      <c r="DG16" s="42"/>
      <c r="DH16" s="42"/>
      <c r="DI16" s="42"/>
      <c r="DJ16" s="42"/>
      <c r="DK16" s="42"/>
      <c r="DL16" s="42"/>
      <c r="DM16" s="42"/>
      <c r="DN16" s="42"/>
      <c r="DO16" s="42"/>
      <c r="DP16" s="42"/>
      <c r="DQ16" s="42"/>
      <c r="DR16" s="42"/>
      <c r="DS16" s="42"/>
      <c r="DT16" s="42"/>
      <c r="DU16" s="42"/>
      <c r="DV16" s="42"/>
      <c r="DW16" s="42"/>
      <c r="DX16" s="42"/>
      <c r="DY16" s="42"/>
      <c r="DZ16" s="42"/>
      <c r="EA16" s="42"/>
      <c r="EB16" s="42"/>
      <c r="EC16" s="42"/>
      <c r="ED16" s="42"/>
      <c r="EE16" s="42"/>
      <c r="EF16" s="42"/>
      <c r="EG16" s="42"/>
      <c r="EH16" s="42"/>
      <c r="EI16" s="42"/>
      <c r="EJ16" s="42"/>
      <c r="EK16" s="42"/>
      <c r="EL16" s="42"/>
      <c r="EM16" s="42"/>
      <c r="EN16" s="42"/>
      <c r="EO16" s="42"/>
      <c r="EP16" s="42"/>
      <c r="EQ16" s="42"/>
      <c r="ER16" s="42"/>
      <c r="ES16" s="42"/>
      <c r="ET16" s="42"/>
      <c r="EU16" s="42"/>
      <c r="EV16" s="42"/>
      <c r="EW16" s="42"/>
      <c r="EX16" s="42"/>
      <c r="EY16" s="42"/>
      <c r="EZ16" s="42"/>
      <c r="FA16" s="42"/>
      <c r="FB16" s="42"/>
      <c r="FC16" s="42"/>
      <c r="FD16" s="42"/>
      <c r="FE16" s="42"/>
      <c r="FF16" s="42"/>
      <c r="FG16" s="42"/>
      <c r="FH16" s="42"/>
      <c r="FI16" s="42"/>
      <c r="FJ16" s="42"/>
      <c r="FK16" s="42"/>
      <c r="FL16" s="42"/>
      <c r="FM16" s="42"/>
      <c r="FN16" s="42"/>
      <c r="FO16" s="42"/>
      <c r="FP16" s="42"/>
      <c r="FQ16" s="42"/>
      <c r="FR16" s="42"/>
      <c r="FS16" s="42"/>
      <c r="FT16" s="42"/>
      <c r="FU16" s="42"/>
      <c r="FV16" s="42"/>
      <c r="FW16" s="42"/>
      <c r="FX16" s="42"/>
      <c r="FY16" s="42"/>
      <c r="FZ16" s="42"/>
      <c r="GA16" s="42"/>
      <c r="GB16" s="42"/>
      <c r="GC16" s="42"/>
      <c r="GD16" s="42"/>
      <c r="GE16" s="42"/>
      <c r="GF16" s="42"/>
      <c r="GG16" s="42"/>
      <c r="GH16" s="42"/>
      <c r="GI16" s="42"/>
      <c r="GJ16" s="42"/>
      <c r="GK16" s="42"/>
      <c r="GL16" s="42"/>
      <c r="GM16" s="42"/>
      <c r="GN16" s="42"/>
      <c r="GO16" s="42"/>
      <c r="GP16" s="42"/>
      <c r="GQ16" s="42"/>
      <c r="GR16" s="42"/>
      <c r="GS16" s="42"/>
      <c r="GT16" s="42"/>
      <c r="GU16" s="42"/>
      <c r="GV16" s="42"/>
      <c r="GW16" s="42"/>
      <c r="GX16" s="42"/>
      <c r="GY16" s="42"/>
      <c r="GZ16" s="42"/>
      <c r="HA16" s="42"/>
      <c r="HB16" s="42"/>
      <c r="HC16" s="42"/>
      <c r="HD16" s="42"/>
      <c r="HE16" s="42"/>
      <c r="HF16" s="42"/>
      <c r="HG16" s="42"/>
      <c r="HH16" s="42"/>
      <c r="HI16" s="42"/>
      <c r="HJ16" s="42"/>
      <c r="HK16" s="42"/>
      <c r="HL16" s="42"/>
      <c r="HM16" s="42"/>
      <c r="HN16" s="42"/>
      <c r="HO16" s="42"/>
      <c r="HP16" s="42"/>
      <c r="HQ16" s="42"/>
      <c r="HR16" s="42"/>
      <c r="HS16" s="42"/>
      <c r="HT16" s="42"/>
      <c r="HU16" s="42"/>
      <c r="HV16" s="42"/>
      <c r="HW16" s="42"/>
      <c r="HX16" s="42"/>
      <c r="HY16" s="42"/>
      <c r="HZ16" s="42"/>
      <c r="IA16" s="42"/>
      <c r="IB16" s="42"/>
      <c r="IC16" s="42"/>
      <c r="ID16" s="42"/>
      <c r="IE16" s="42"/>
      <c r="IF16" s="42"/>
      <c r="IG16" s="42"/>
      <c r="IH16" s="42"/>
      <c r="II16" s="42"/>
      <c r="IJ16" s="42"/>
      <c r="IK16" s="42"/>
      <c r="IL16" s="42"/>
      <c r="IM16" s="42"/>
      <c r="IN16" s="42"/>
      <c r="IO16" s="42"/>
      <c r="IP16" s="42"/>
      <c r="IQ16" s="42"/>
      <c r="IR16" s="42"/>
      <c r="IS16" s="42"/>
      <c r="IT16" s="42"/>
      <c r="IU16" s="42"/>
      <c r="IV16" s="42"/>
      <c r="IW16" s="42"/>
    </row>
    <row r="17" customFormat="false" ht="11.25" hidden="false" customHeight="true" outlineLevel="0" collapsed="false">
      <c r="A17" s="45" t="s">
        <v>35</v>
      </c>
      <c r="B17" s="42"/>
      <c r="C17" s="46" t="n">
        <f aca="false">'Dth Index INPUT PG'!C17</f>
        <v>0</v>
      </c>
      <c r="D17" s="46" t="n">
        <f aca="false">'Dth Index INPUT PG'!D17</f>
        <v>0</v>
      </c>
      <c r="E17" s="46" t="n">
        <f aca="false">'Dth Index INPUT PG'!E17</f>
        <v>0</v>
      </c>
      <c r="F17" s="46" t="n">
        <f aca="false">'Dth Index INPUT PG'!F17</f>
        <v>0</v>
      </c>
      <c r="G17" s="46" t="n">
        <f aca="false">'Dth Index INPUT PG'!G17</f>
        <v>0</v>
      </c>
      <c r="H17" s="46" t="n">
        <f aca="false">'Dth Index INPUT PG'!H17</f>
        <v>0</v>
      </c>
      <c r="I17" s="46" t="n">
        <f aca="false">'Dth Index INPUT PG'!I17</f>
        <v>0</v>
      </c>
      <c r="J17" s="46" t="n">
        <f aca="false">'Dth Index INPUT PG'!J17</f>
        <v>0</v>
      </c>
      <c r="K17" s="46" t="n">
        <f aca="false">'Dth Index INPUT PG'!K17</f>
        <v>0</v>
      </c>
      <c r="L17" s="46" t="n">
        <f aca="false">'Dth Index INPUT PG'!L17</f>
        <v>0</v>
      </c>
      <c r="M17" s="46" t="n">
        <f aca="false">'Dth Index INPUT PG'!M17</f>
        <v>0</v>
      </c>
      <c r="N17" s="46" t="n">
        <f aca="false">'Dth Index INPUT PG'!N17</f>
        <v>0</v>
      </c>
      <c r="O17" s="46" t="n">
        <f aca="false">'Dth Index INPUT PG'!O17</f>
        <v>0</v>
      </c>
      <c r="P17" s="46" t="n">
        <f aca="false">'Dth Index INPUT PG'!P17</f>
        <v>0</v>
      </c>
      <c r="Q17" s="46" t="n">
        <f aca="false">'Dth Index INPUT PG'!Q17</f>
        <v>0</v>
      </c>
      <c r="R17" s="46" t="n">
        <f aca="false">'Dth Index INPUT PG'!R17</f>
        <v>0</v>
      </c>
      <c r="S17" s="46" t="n">
        <f aca="false">'Dth Index INPUT PG'!S17</f>
        <v>0</v>
      </c>
      <c r="T17" s="46" t="n">
        <f aca="false">'Dth Index INPUT PG'!T17</f>
        <v>0</v>
      </c>
      <c r="U17" s="46" t="n">
        <f aca="false">'Dth Index INPUT PG'!U17</f>
        <v>0</v>
      </c>
      <c r="V17" s="46" t="n">
        <f aca="false">'Dth Index INPUT PG'!V17</f>
        <v>0</v>
      </c>
      <c r="W17" s="46" t="n">
        <f aca="false">'Dth Index INPUT PG'!W17</f>
        <v>0</v>
      </c>
      <c r="X17" s="46" t="n">
        <f aca="false">'Dth Index INPUT PG'!X17</f>
        <v>0</v>
      </c>
      <c r="Y17" s="46" t="n">
        <f aca="false">'Dth Index INPUT PG'!Y17</f>
        <v>0</v>
      </c>
      <c r="Z17" s="46" t="n">
        <f aca="false">'Dth Index INPUT PG'!Z17</f>
        <v>0</v>
      </c>
      <c r="AA17" s="46" t="n">
        <f aca="false">'Dth Index INPUT PG'!AA17</f>
        <v>0</v>
      </c>
      <c r="AB17" s="42"/>
      <c r="AC17" s="42"/>
      <c r="AD17" s="42"/>
      <c r="AE17" s="42"/>
      <c r="AF17" s="42"/>
      <c r="AG17" s="42"/>
      <c r="AH17" s="42"/>
      <c r="AI17" s="42"/>
      <c r="AJ17" s="42"/>
      <c r="AK17" s="42"/>
      <c r="AL17" s="42"/>
      <c r="AM17" s="42"/>
      <c r="AN17" s="42"/>
      <c r="AO17" s="42"/>
      <c r="AP17" s="42"/>
      <c r="AQ17" s="42"/>
      <c r="AR17" s="42"/>
      <c r="AS17" s="42"/>
      <c r="AT17" s="42"/>
      <c r="AU17" s="42"/>
      <c r="AV17" s="42"/>
      <c r="AW17" s="42"/>
      <c r="AX17" s="42"/>
      <c r="AY17" s="42"/>
      <c r="AZ17" s="42"/>
      <c r="BA17" s="42"/>
      <c r="BB17" s="42"/>
      <c r="BC17" s="42"/>
      <c r="BD17" s="42"/>
      <c r="BE17" s="42"/>
      <c r="BF17" s="42"/>
      <c r="BG17" s="42"/>
      <c r="BH17" s="42"/>
      <c r="BI17" s="42"/>
      <c r="BJ17" s="42"/>
      <c r="BK17" s="42"/>
      <c r="BL17" s="42"/>
      <c r="BM17" s="42"/>
      <c r="BN17" s="42"/>
      <c r="BO17" s="42"/>
      <c r="BP17" s="42"/>
      <c r="BQ17" s="42"/>
      <c r="BR17" s="42"/>
      <c r="BS17" s="42"/>
      <c r="BT17" s="42"/>
      <c r="BU17" s="42"/>
      <c r="BV17" s="42"/>
      <c r="BW17" s="42"/>
      <c r="BX17" s="42"/>
      <c r="BY17" s="42"/>
      <c r="BZ17" s="42"/>
      <c r="CA17" s="42"/>
      <c r="CB17" s="42"/>
      <c r="CC17" s="42"/>
      <c r="CD17" s="42"/>
      <c r="CE17" s="42"/>
      <c r="CF17" s="42"/>
      <c r="CG17" s="42"/>
      <c r="CH17" s="42"/>
      <c r="CI17" s="42"/>
      <c r="CJ17" s="42"/>
      <c r="CK17" s="42"/>
      <c r="CL17" s="42"/>
      <c r="CM17" s="42"/>
      <c r="CN17" s="42"/>
      <c r="CO17" s="42"/>
      <c r="CP17" s="42"/>
      <c r="CQ17" s="42"/>
      <c r="CR17" s="42"/>
      <c r="CS17" s="42"/>
      <c r="CT17" s="42"/>
      <c r="CU17" s="42"/>
      <c r="CV17" s="42"/>
      <c r="CW17" s="42"/>
      <c r="CX17" s="42"/>
      <c r="CY17" s="42"/>
      <c r="CZ17" s="42"/>
      <c r="DA17" s="42"/>
      <c r="DB17" s="42"/>
      <c r="DC17" s="42"/>
      <c r="DD17" s="42"/>
      <c r="DE17" s="42"/>
      <c r="DF17" s="42"/>
      <c r="DG17" s="42"/>
      <c r="DH17" s="42"/>
      <c r="DI17" s="42"/>
      <c r="DJ17" s="42"/>
      <c r="DK17" s="42"/>
      <c r="DL17" s="42"/>
      <c r="DM17" s="42"/>
      <c r="DN17" s="42"/>
      <c r="DO17" s="42"/>
      <c r="DP17" s="42"/>
      <c r="DQ17" s="42"/>
      <c r="DR17" s="42"/>
      <c r="DS17" s="42"/>
      <c r="DT17" s="42"/>
      <c r="DU17" s="42"/>
      <c r="DV17" s="42"/>
      <c r="DW17" s="42"/>
      <c r="DX17" s="42"/>
      <c r="DY17" s="42"/>
      <c r="DZ17" s="42"/>
      <c r="EA17" s="42"/>
      <c r="EB17" s="42"/>
      <c r="EC17" s="42"/>
      <c r="ED17" s="42"/>
      <c r="EE17" s="42"/>
      <c r="EF17" s="42"/>
      <c r="EG17" s="42"/>
      <c r="EH17" s="42"/>
      <c r="EI17" s="42"/>
      <c r="EJ17" s="42"/>
      <c r="EK17" s="42"/>
      <c r="EL17" s="42"/>
      <c r="EM17" s="42"/>
      <c r="EN17" s="42"/>
      <c r="EO17" s="42"/>
      <c r="EP17" s="42"/>
      <c r="EQ17" s="42"/>
      <c r="ER17" s="42"/>
      <c r="ES17" s="42"/>
      <c r="ET17" s="42"/>
      <c r="EU17" s="42"/>
      <c r="EV17" s="42"/>
      <c r="EW17" s="42"/>
      <c r="EX17" s="42"/>
      <c r="EY17" s="42"/>
      <c r="EZ17" s="42"/>
      <c r="FA17" s="42"/>
      <c r="FB17" s="42"/>
      <c r="FC17" s="42"/>
      <c r="FD17" s="42"/>
      <c r="FE17" s="42"/>
      <c r="FF17" s="42"/>
      <c r="FG17" s="42"/>
      <c r="FH17" s="42"/>
      <c r="FI17" s="42"/>
      <c r="FJ17" s="42"/>
      <c r="FK17" s="42"/>
      <c r="FL17" s="42"/>
      <c r="FM17" s="42"/>
      <c r="FN17" s="42"/>
      <c r="FO17" s="42"/>
      <c r="FP17" s="42"/>
      <c r="FQ17" s="42"/>
      <c r="FR17" s="42"/>
      <c r="FS17" s="42"/>
      <c r="FT17" s="42"/>
      <c r="FU17" s="42"/>
      <c r="FV17" s="42"/>
      <c r="FW17" s="42"/>
      <c r="FX17" s="42"/>
      <c r="FY17" s="42"/>
      <c r="FZ17" s="42"/>
      <c r="GA17" s="42"/>
      <c r="GB17" s="42"/>
      <c r="GC17" s="42"/>
      <c r="GD17" s="42"/>
      <c r="GE17" s="42"/>
      <c r="GF17" s="42"/>
      <c r="GG17" s="42"/>
      <c r="GH17" s="42"/>
      <c r="GI17" s="42"/>
      <c r="GJ17" s="42"/>
      <c r="GK17" s="42"/>
      <c r="GL17" s="42"/>
      <c r="GM17" s="42"/>
      <c r="GN17" s="42"/>
      <c r="GO17" s="42"/>
      <c r="GP17" s="42"/>
      <c r="GQ17" s="42"/>
      <c r="GR17" s="42"/>
      <c r="GS17" s="42"/>
      <c r="GT17" s="42"/>
      <c r="GU17" s="42"/>
      <c r="GV17" s="42"/>
      <c r="GW17" s="42"/>
      <c r="GX17" s="42"/>
      <c r="GY17" s="42"/>
      <c r="GZ17" s="42"/>
      <c r="HA17" s="42"/>
      <c r="HB17" s="42"/>
      <c r="HC17" s="42"/>
      <c r="HD17" s="42"/>
      <c r="HE17" s="42"/>
      <c r="HF17" s="42"/>
      <c r="HG17" s="42"/>
      <c r="HH17" s="42"/>
      <c r="HI17" s="42"/>
      <c r="HJ17" s="42"/>
      <c r="HK17" s="42"/>
      <c r="HL17" s="42"/>
      <c r="HM17" s="42"/>
      <c r="HN17" s="42"/>
      <c r="HO17" s="42"/>
      <c r="HP17" s="42"/>
      <c r="HQ17" s="42"/>
      <c r="HR17" s="42"/>
      <c r="HS17" s="42"/>
      <c r="HT17" s="42"/>
      <c r="HU17" s="42"/>
      <c r="HV17" s="42"/>
      <c r="HW17" s="42"/>
      <c r="HX17" s="42"/>
      <c r="HY17" s="42"/>
      <c r="HZ17" s="42"/>
      <c r="IA17" s="42"/>
      <c r="IB17" s="42"/>
      <c r="IC17" s="42"/>
      <c r="ID17" s="42"/>
      <c r="IE17" s="42"/>
      <c r="IF17" s="42"/>
      <c r="IG17" s="42"/>
      <c r="IH17" s="42"/>
      <c r="II17" s="42"/>
      <c r="IJ17" s="42"/>
      <c r="IK17" s="42"/>
      <c r="IL17" s="42"/>
      <c r="IM17" s="42"/>
      <c r="IN17" s="42"/>
      <c r="IO17" s="42"/>
      <c r="IP17" s="42"/>
      <c r="IQ17" s="42"/>
      <c r="IR17" s="42"/>
      <c r="IS17" s="42"/>
      <c r="IT17" s="42"/>
      <c r="IU17" s="42"/>
      <c r="IV17" s="42"/>
      <c r="IW17" s="42"/>
    </row>
    <row r="18" customFormat="false" ht="11.25" hidden="false" customHeight="true" outlineLevel="0" collapsed="false">
      <c r="A18" s="45" t="s">
        <v>36</v>
      </c>
      <c r="B18" s="42"/>
      <c r="C18" s="46" t="n">
        <f aca="false">'Dth Index INPUT PG'!C18</f>
        <v>0</v>
      </c>
      <c r="D18" s="46" t="n">
        <f aca="false">'Dth Index INPUT PG'!D18</f>
        <v>0</v>
      </c>
      <c r="E18" s="46" t="n">
        <f aca="false">'Dth Index INPUT PG'!E18</f>
        <v>0</v>
      </c>
      <c r="F18" s="46" t="n">
        <f aca="false">'Dth Index INPUT PG'!F18</f>
        <v>0</v>
      </c>
      <c r="G18" s="46" t="n">
        <f aca="false">'Dth Index INPUT PG'!G18</f>
        <v>0</v>
      </c>
      <c r="H18" s="46" t="n">
        <f aca="false">'Dth Index INPUT PG'!H18</f>
        <v>0</v>
      </c>
      <c r="I18" s="46" t="n">
        <f aca="false">'Dth Index INPUT PG'!I18</f>
        <v>0</v>
      </c>
      <c r="J18" s="46" t="n">
        <f aca="false">'Dth Index INPUT PG'!J18</f>
        <v>0</v>
      </c>
      <c r="K18" s="46" t="n">
        <f aca="false">'Dth Index INPUT PG'!K18</f>
        <v>0</v>
      </c>
      <c r="L18" s="46" t="n">
        <f aca="false">'Dth Index INPUT PG'!L18</f>
        <v>0</v>
      </c>
      <c r="M18" s="46" t="n">
        <f aca="false">'Dth Index INPUT PG'!M18</f>
        <v>0</v>
      </c>
      <c r="N18" s="46" t="n">
        <f aca="false">'Dth Index INPUT PG'!N18</f>
        <v>0</v>
      </c>
      <c r="O18" s="46" t="n">
        <f aca="false">'Dth Index INPUT PG'!O18</f>
        <v>0</v>
      </c>
      <c r="P18" s="46" t="n">
        <f aca="false">'Dth Index INPUT PG'!P18</f>
        <v>0</v>
      </c>
      <c r="Q18" s="46" t="n">
        <f aca="false">'Dth Index INPUT PG'!Q18</f>
        <v>0</v>
      </c>
      <c r="R18" s="46" t="n">
        <f aca="false">'Dth Index INPUT PG'!R18</f>
        <v>0</v>
      </c>
      <c r="S18" s="46" t="n">
        <f aca="false">'Dth Index INPUT PG'!S18</f>
        <v>0</v>
      </c>
      <c r="T18" s="46" t="n">
        <f aca="false">'Dth Index INPUT PG'!T18</f>
        <v>0</v>
      </c>
      <c r="U18" s="46" t="n">
        <f aca="false">'Dth Index INPUT PG'!U18</f>
        <v>0</v>
      </c>
      <c r="V18" s="46" t="n">
        <f aca="false">'Dth Index INPUT PG'!V18</f>
        <v>0</v>
      </c>
      <c r="W18" s="46" t="n">
        <f aca="false">'Dth Index INPUT PG'!W18</f>
        <v>0</v>
      </c>
      <c r="X18" s="46" t="n">
        <f aca="false">'Dth Index INPUT PG'!X18</f>
        <v>0</v>
      </c>
      <c r="Y18" s="46" t="n">
        <f aca="false">'Dth Index INPUT PG'!Y18</f>
        <v>0</v>
      </c>
      <c r="Z18" s="46" t="n">
        <f aca="false">'Dth Index INPUT PG'!Z18</f>
        <v>0</v>
      </c>
      <c r="AA18" s="46" t="n">
        <f aca="false">'Dth Index INPUT PG'!AA18</f>
        <v>0</v>
      </c>
      <c r="AB18" s="42"/>
      <c r="AC18" s="42"/>
      <c r="AD18" s="42"/>
      <c r="AE18" s="42"/>
      <c r="AF18" s="42"/>
      <c r="AG18" s="42"/>
      <c r="AH18" s="42"/>
      <c r="AI18" s="42"/>
      <c r="AJ18" s="42"/>
      <c r="AK18" s="42"/>
      <c r="AL18" s="42"/>
      <c r="AM18" s="42"/>
      <c r="AN18" s="42"/>
      <c r="AO18" s="42"/>
      <c r="AP18" s="42"/>
      <c r="AQ18" s="42"/>
      <c r="AR18" s="42"/>
      <c r="AS18" s="42"/>
      <c r="AT18" s="42"/>
      <c r="AU18" s="42"/>
      <c r="AV18" s="42"/>
      <c r="AW18" s="42"/>
      <c r="AX18" s="42"/>
      <c r="AY18" s="42"/>
      <c r="AZ18" s="42"/>
      <c r="BA18" s="42"/>
      <c r="BB18" s="42"/>
      <c r="BC18" s="42"/>
      <c r="BD18" s="42"/>
      <c r="BE18" s="42"/>
      <c r="BF18" s="42"/>
      <c r="BG18" s="42"/>
      <c r="BH18" s="42"/>
      <c r="BI18" s="42"/>
      <c r="BJ18" s="42"/>
      <c r="BK18" s="42"/>
      <c r="BL18" s="42"/>
      <c r="BM18" s="42"/>
      <c r="BN18" s="42"/>
      <c r="BO18" s="42"/>
      <c r="BP18" s="42"/>
      <c r="BQ18" s="42"/>
      <c r="BR18" s="42"/>
      <c r="BS18" s="42"/>
      <c r="BT18" s="42"/>
      <c r="BU18" s="42"/>
      <c r="BV18" s="42"/>
      <c r="BW18" s="42"/>
      <c r="BX18" s="42"/>
      <c r="BY18" s="42"/>
      <c r="BZ18" s="42"/>
      <c r="CA18" s="42"/>
      <c r="CB18" s="42"/>
      <c r="CC18" s="42"/>
      <c r="CD18" s="42"/>
      <c r="CE18" s="42"/>
      <c r="CF18" s="42"/>
      <c r="CG18" s="42"/>
      <c r="CH18" s="42"/>
      <c r="CI18" s="42"/>
      <c r="CJ18" s="42"/>
      <c r="CK18" s="42"/>
      <c r="CL18" s="42"/>
      <c r="CM18" s="42"/>
      <c r="CN18" s="42"/>
      <c r="CO18" s="42"/>
      <c r="CP18" s="42"/>
      <c r="CQ18" s="42"/>
      <c r="CR18" s="42"/>
      <c r="CS18" s="42"/>
      <c r="CT18" s="42"/>
      <c r="CU18" s="42"/>
      <c r="CV18" s="42"/>
      <c r="CW18" s="42"/>
      <c r="CX18" s="42"/>
      <c r="CY18" s="42"/>
      <c r="CZ18" s="42"/>
      <c r="DA18" s="42"/>
      <c r="DB18" s="42"/>
      <c r="DC18" s="42"/>
      <c r="DD18" s="42"/>
      <c r="DE18" s="42"/>
      <c r="DF18" s="42"/>
      <c r="DG18" s="42"/>
      <c r="DH18" s="42"/>
      <c r="DI18" s="42"/>
      <c r="DJ18" s="42"/>
      <c r="DK18" s="42"/>
      <c r="DL18" s="42"/>
      <c r="DM18" s="42"/>
      <c r="DN18" s="42"/>
      <c r="DO18" s="42"/>
      <c r="DP18" s="42"/>
      <c r="DQ18" s="42"/>
      <c r="DR18" s="42"/>
      <c r="DS18" s="42"/>
      <c r="DT18" s="42"/>
      <c r="DU18" s="42"/>
      <c r="DV18" s="42"/>
      <c r="DW18" s="42"/>
      <c r="DX18" s="42"/>
      <c r="DY18" s="42"/>
      <c r="DZ18" s="42"/>
      <c r="EA18" s="42"/>
      <c r="EB18" s="42"/>
      <c r="EC18" s="42"/>
      <c r="ED18" s="42"/>
      <c r="EE18" s="42"/>
      <c r="EF18" s="42"/>
      <c r="EG18" s="42"/>
      <c r="EH18" s="42"/>
      <c r="EI18" s="42"/>
      <c r="EJ18" s="42"/>
      <c r="EK18" s="42"/>
      <c r="EL18" s="42"/>
      <c r="EM18" s="42"/>
      <c r="EN18" s="42"/>
      <c r="EO18" s="42"/>
      <c r="EP18" s="42"/>
      <c r="EQ18" s="42"/>
      <c r="ER18" s="42"/>
      <c r="ES18" s="42"/>
      <c r="ET18" s="42"/>
      <c r="EU18" s="42"/>
      <c r="EV18" s="42"/>
      <c r="EW18" s="42"/>
      <c r="EX18" s="42"/>
      <c r="EY18" s="42"/>
      <c r="EZ18" s="42"/>
      <c r="FA18" s="42"/>
      <c r="FB18" s="42"/>
      <c r="FC18" s="42"/>
      <c r="FD18" s="42"/>
      <c r="FE18" s="42"/>
      <c r="FF18" s="42"/>
      <c r="FG18" s="42"/>
      <c r="FH18" s="42"/>
      <c r="FI18" s="42"/>
      <c r="FJ18" s="42"/>
      <c r="FK18" s="42"/>
      <c r="FL18" s="42"/>
      <c r="FM18" s="42"/>
      <c r="FN18" s="42"/>
      <c r="FO18" s="42"/>
      <c r="FP18" s="42"/>
      <c r="FQ18" s="42"/>
      <c r="FR18" s="42"/>
      <c r="FS18" s="42"/>
      <c r="FT18" s="42"/>
      <c r="FU18" s="42"/>
      <c r="FV18" s="42"/>
      <c r="FW18" s="42"/>
      <c r="FX18" s="42"/>
      <c r="FY18" s="42"/>
      <c r="FZ18" s="42"/>
      <c r="GA18" s="42"/>
      <c r="GB18" s="42"/>
      <c r="GC18" s="42"/>
      <c r="GD18" s="42"/>
      <c r="GE18" s="42"/>
      <c r="GF18" s="42"/>
      <c r="GG18" s="42"/>
      <c r="GH18" s="42"/>
      <c r="GI18" s="42"/>
      <c r="GJ18" s="42"/>
      <c r="GK18" s="42"/>
      <c r="GL18" s="42"/>
      <c r="GM18" s="42"/>
      <c r="GN18" s="42"/>
      <c r="GO18" s="42"/>
      <c r="GP18" s="42"/>
      <c r="GQ18" s="42"/>
      <c r="GR18" s="42"/>
      <c r="GS18" s="42"/>
      <c r="GT18" s="42"/>
      <c r="GU18" s="42"/>
      <c r="GV18" s="42"/>
      <c r="GW18" s="42"/>
      <c r="GX18" s="42"/>
      <c r="GY18" s="42"/>
      <c r="GZ18" s="42"/>
      <c r="HA18" s="42"/>
      <c r="HB18" s="42"/>
      <c r="HC18" s="42"/>
      <c r="HD18" s="42"/>
      <c r="HE18" s="42"/>
      <c r="HF18" s="42"/>
      <c r="HG18" s="42"/>
      <c r="HH18" s="42"/>
      <c r="HI18" s="42"/>
      <c r="HJ18" s="42"/>
      <c r="HK18" s="42"/>
      <c r="HL18" s="42"/>
      <c r="HM18" s="42"/>
      <c r="HN18" s="42"/>
      <c r="HO18" s="42"/>
      <c r="HP18" s="42"/>
      <c r="HQ18" s="42"/>
      <c r="HR18" s="42"/>
      <c r="HS18" s="42"/>
      <c r="HT18" s="42"/>
      <c r="HU18" s="42"/>
      <c r="HV18" s="42"/>
      <c r="HW18" s="42"/>
      <c r="HX18" s="42"/>
      <c r="HY18" s="42"/>
      <c r="HZ18" s="42"/>
      <c r="IA18" s="42"/>
      <c r="IB18" s="42"/>
      <c r="IC18" s="42"/>
      <c r="ID18" s="42"/>
      <c r="IE18" s="42"/>
      <c r="IF18" s="42"/>
      <c r="IG18" s="42"/>
      <c r="IH18" s="42"/>
      <c r="II18" s="42"/>
      <c r="IJ18" s="42"/>
      <c r="IK18" s="42"/>
      <c r="IL18" s="42"/>
      <c r="IM18" s="42"/>
      <c r="IN18" s="42"/>
      <c r="IO18" s="42"/>
      <c r="IP18" s="42"/>
      <c r="IQ18" s="42"/>
      <c r="IR18" s="42"/>
      <c r="IS18" s="42"/>
      <c r="IT18" s="42"/>
      <c r="IU18" s="42"/>
      <c r="IV18" s="42"/>
      <c r="IW18" s="42"/>
    </row>
    <row r="19" customFormat="false" ht="11.25" hidden="false" customHeight="true" outlineLevel="0" collapsed="false">
      <c r="A19" s="47" t="s">
        <v>37</v>
      </c>
      <c r="B19" s="48"/>
      <c r="C19" s="49" t="n">
        <f aca="false">SUM(C15:C18)</f>
        <v>25000</v>
      </c>
      <c r="D19" s="49" t="n">
        <f aca="false">SUM(D15:D18)</f>
        <v>25000</v>
      </c>
      <c r="E19" s="49" t="n">
        <f aca="false">SUM(E15:E18)</f>
        <v>25000</v>
      </c>
      <c r="F19" s="49" t="n">
        <f aca="false">SUM(F15:F18)</f>
        <v>0</v>
      </c>
      <c r="G19" s="49" t="n">
        <f aca="false">SUM(G15:G18)</f>
        <v>0</v>
      </c>
      <c r="H19" s="49" t="n">
        <f aca="false">SUM(H15:H18)</f>
        <v>0</v>
      </c>
      <c r="I19" s="49" t="n">
        <f aca="false">SUM(I15:I18)</f>
        <v>0</v>
      </c>
      <c r="J19" s="49" t="n">
        <f aca="false">SUM(J15:J18)</f>
        <v>0</v>
      </c>
      <c r="K19" s="49" t="n">
        <f aca="false">SUM(K15:K18)</f>
        <v>0</v>
      </c>
      <c r="L19" s="49" t="n">
        <f aca="false">SUM(L15:L18)</f>
        <v>0</v>
      </c>
      <c r="M19" s="49" t="n">
        <f aca="false">SUM(M15:M18)</f>
        <v>0</v>
      </c>
      <c r="N19" s="49" t="n">
        <f aca="false">SUM(N15:N18)</f>
        <v>0</v>
      </c>
      <c r="O19" s="49" t="n">
        <f aca="false">SUM(O15:O18)</f>
        <v>0</v>
      </c>
      <c r="P19" s="49" t="n">
        <f aca="false">SUM(P15:P18)</f>
        <v>0</v>
      </c>
      <c r="Q19" s="49" t="n">
        <f aca="false">SUM(Q15:Q18)</f>
        <v>0</v>
      </c>
      <c r="R19" s="49" t="n">
        <f aca="false">SUM(R15:R18)</f>
        <v>0</v>
      </c>
      <c r="S19" s="49" t="n">
        <f aca="false">SUM(S15:S18)</f>
        <v>0</v>
      </c>
      <c r="T19" s="49" t="n">
        <f aca="false">SUM(T15:T18)</f>
        <v>0</v>
      </c>
      <c r="U19" s="49" t="n">
        <f aca="false">SUM(U15:U18)</f>
        <v>0</v>
      </c>
      <c r="V19" s="49" t="n">
        <f aca="false">SUM(V15:V18)</f>
        <v>0</v>
      </c>
      <c r="W19" s="49" t="n">
        <f aca="false">SUM(W15:W18)</f>
        <v>0</v>
      </c>
      <c r="X19" s="49" t="n">
        <f aca="false">SUM(X15:X18)</f>
        <v>0</v>
      </c>
      <c r="Y19" s="49" t="n">
        <f aca="false">SUM(Y15:Y18)</f>
        <v>0</v>
      </c>
      <c r="Z19" s="49" t="n">
        <f aca="false">SUM(Z15:Z18)</f>
        <v>0</v>
      </c>
      <c r="AA19" s="49" t="n">
        <f aca="false">SUM(AA15:AA18)</f>
        <v>3082.1918</v>
      </c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  <c r="BF19" s="42"/>
      <c r="BG19" s="42"/>
      <c r="BH19" s="42"/>
      <c r="BI19" s="42"/>
      <c r="BJ19" s="42"/>
      <c r="BK19" s="42"/>
      <c r="BL19" s="42"/>
      <c r="BM19" s="42"/>
      <c r="BN19" s="42"/>
      <c r="BO19" s="42"/>
      <c r="BP19" s="42"/>
      <c r="BQ19" s="42"/>
      <c r="BR19" s="42"/>
      <c r="BS19" s="42"/>
      <c r="BT19" s="42"/>
      <c r="BU19" s="42"/>
      <c r="BV19" s="42"/>
      <c r="BW19" s="42"/>
      <c r="BX19" s="42"/>
      <c r="BY19" s="42"/>
      <c r="BZ19" s="42"/>
      <c r="CA19" s="42"/>
      <c r="CB19" s="42"/>
      <c r="CC19" s="42"/>
      <c r="CD19" s="42"/>
      <c r="CE19" s="42"/>
      <c r="CF19" s="42"/>
      <c r="CG19" s="42"/>
      <c r="CH19" s="42"/>
      <c r="CI19" s="42"/>
      <c r="CJ19" s="42"/>
      <c r="CK19" s="42"/>
      <c r="CL19" s="42"/>
      <c r="CM19" s="42"/>
      <c r="CN19" s="42"/>
      <c r="CO19" s="42"/>
      <c r="CP19" s="42"/>
      <c r="CQ19" s="42"/>
      <c r="CR19" s="42"/>
      <c r="CS19" s="42"/>
      <c r="CT19" s="42"/>
      <c r="CU19" s="42"/>
      <c r="CV19" s="42"/>
      <c r="CW19" s="42"/>
      <c r="CX19" s="42"/>
      <c r="CY19" s="42"/>
      <c r="CZ19" s="42"/>
      <c r="DA19" s="42"/>
      <c r="DB19" s="42"/>
      <c r="DC19" s="42"/>
      <c r="DD19" s="42"/>
      <c r="DE19" s="42"/>
      <c r="DF19" s="42"/>
      <c r="DG19" s="42"/>
      <c r="DH19" s="42"/>
      <c r="DI19" s="42"/>
      <c r="DJ19" s="42"/>
      <c r="DK19" s="42"/>
      <c r="DL19" s="42"/>
      <c r="DM19" s="42"/>
      <c r="DN19" s="42"/>
      <c r="DO19" s="42"/>
      <c r="DP19" s="42"/>
      <c r="DQ19" s="42"/>
      <c r="DR19" s="42"/>
      <c r="DS19" s="42"/>
      <c r="DT19" s="42"/>
      <c r="DU19" s="42"/>
      <c r="DV19" s="42"/>
      <c r="DW19" s="42"/>
      <c r="DX19" s="42"/>
      <c r="DY19" s="42"/>
      <c r="DZ19" s="42"/>
      <c r="EA19" s="42"/>
      <c r="EB19" s="42"/>
      <c r="EC19" s="42"/>
      <c r="ED19" s="42"/>
      <c r="EE19" s="42"/>
      <c r="EF19" s="42"/>
      <c r="EG19" s="42"/>
      <c r="EH19" s="42"/>
      <c r="EI19" s="42"/>
      <c r="EJ19" s="42"/>
      <c r="EK19" s="42"/>
      <c r="EL19" s="42"/>
      <c r="EM19" s="42"/>
      <c r="EN19" s="42"/>
      <c r="EO19" s="42"/>
      <c r="EP19" s="42"/>
      <c r="EQ19" s="42"/>
      <c r="ER19" s="42"/>
      <c r="ES19" s="42"/>
      <c r="ET19" s="42"/>
      <c r="EU19" s="42"/>
      <c r="EV19" s="42"/>
      <c r="EW19" s="42"/>
      <c r="EX19" s="42"/>
      <c r="EY19" s="42"/>
      <c r="EZ19" s="42"/>
      <c r="FA19" s="42"/>
      <c r="FB19" s="42"/>
      <c r="FC19" s="42"/>
      <c r="FD19" s="42"/>
      <c r="FE19" s="42"/>
      <c r="FF19" s="42"/>
      <c r="FG19" s="42"/>
      <c r="FH19" s="42"/>
      <c r="FI19" s="42"/>
      <c r="FJ19" s="42"/>
      <c r="FK19" s="42"/>
      <c r="FL19" s="42"/>
      <c r="FM19" s="42"/>
      <c r="FN19" s="42"/>
      <c r="FO19" s="42"/>
      <c r="FP19" s="42"/>
      <c r="FQ19" s="42"/>
      <c r="FR19" s="42"/>
      <c r="FS19" s="42"/>
      <c r="FT19" s="42"/>
      <c r="FU19" s="42"/>
      <c r="FV19" s="42"/>
      <c r="FW19" s="42"/>
      <c r="FX19" s="42"/>
      <c r="FY19" s="42"/>
      <c r="FZ19" s="42"/>
      <c r="GA19" s="42"/>
      <c r="GB19" s="42"/>
      <c r="GC19" s="42"/>
      <c r="GD19" s="42"/>
      <c r="GE19" s="42"/>
      <c r="GF19" s="42"/>
      <c r="GG19" s="42"/>
      <c r="GH19" s="42"/>
      <c r="GI19" s="42"/>
      <c r="GJ19" s="42"/>
      <c r="GK19" s="42"/>
      <c r="GL19" s="42"/>
      <c r="GM19" s="42"/>
      <c r="GN19" s="42"/>
      <c r="GO19" s="42"/>
      <c r="GP19" s="42"/>
      <c r="GQ19" s="42"/>
      <c r="GR19" s="42"/>
      <c r="GS19" s="42"/>
      <c r="GT19" s="42"/>
      <c r="GU19" s="42"/>
      <c r="GV19" s="42"/>
      <c r="GW19" s="42"/>
      <c r="GX19" s="42"/>
      <c r="GY19" s="42"/>
      <c r="GZ19" s="42"/>
      <c r="HA19" s="42"/>
      <c r="HB19" s="42"/>
      <c r="HC19" s="42"/>
      <c r="HD19" s="42"/>
      <c r="HE19" s="42"/>
      <c r="HF19" s="42"/>
      <c r="HG19" s="42"/>
      <c r="HH19" s="42"/>
      <c r="HI19" s="42"/>
      <c r="HJ19" s="42"/>
      <c r="HK19" s="42"/>
      <c r="HL19" s="42"/>
      <c r="HM19" s="42"/>
      <c r="HN19" s="42"/>
      <c r="HO19" s="42"/>
      <c r="HP19" s="42"/>
      <c r="HQ19" s="42"/>
      <c r="HR19" s="42"/>
      <c r="HS19" s="42"/>
      <c r="HT19" s="42"/>
      <c r="HU19" s="42"/>
      <c r="HV19" s="42"/>
      <c r="HW19" s="42"/>
      <c r="HX19" s="42"/>
      <c r="HY19" s="42"/>
      <c r="HZ19" s="42"/>
      <c r="IA19" s="42"/>
      <c r="IB19" s="42"/>
      <c r="IC19" s="42"/>
      <c r="ID19" s="42"/>
      <c r="IE19" s="42"/>
      <c r="IF19" s="42"/>
      <c r="IG19" s="42"/>
      <c r="IH19" s="42"/>
      <c r="II19" s="42"/>
      <c r="IJ19" s="42"/>
      <c r="IK19" s="42"/>
      <c r="IL19" s="42"/>
      <c r="IM19" s="42"/>
      <c r="IN19" s="42"/>
      <c r="IO19" s="42"/>
      <c r="IP19" s="42"/>
      <c r="IQ19" s="42"/>
      <c r="IR19" s="42"/>
      <c r="IS19" s="42"/>
      <c r="IT19" s="42"/>
      <c r="IU19" s="42"/>
      <c r="IV19" s="42"/>
      <c r="IW19" s="42"/>
    </row>
    <row r="20" customFormat="false" ht="13.5" hidden="false" customHeight="true" outlineLevel="0" collapsed="false">
      <c r="A20" s="42"/>
      <c r="B20" s="42"/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42"/>
      <c r="AB20" s="42"/>
      <c r="AC20" s="42"/>
      <c r="AD20" s="42"/>
      <c r="AE20" s="42"/>
      <c r="AF20" s="42"/>
      <c r="AG20" s="42"/>
      <c r="AH20" s="42"/>
      <c r="AI20" s="42"/>
      <c r="AJ20" s="42"/>
      <c r="AK20" s="42"/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42"/>
      <c r="BE20" s="42"/>
      <c r="BF20" s="42"/>
      <c r="BG20" s="42"/>
      <c r="BH20" s="42"/>
      <c r="BI20" s="42"/>
      <c r="BJ20" s="42"/>
      <c r="BK20" s="42"/>
      <c r="BL20" s="42"/>
      <c r="BM20" s="42"/>
      <c r="BN20" s="42"/>
      <c r="BO20" s="42"/>
      <c r="BP20" s="42"/>
      <c r="BQ20" s="42"/>
      <c r="BR20" s="42"/>
      <c r="BS20" s="42"/>
      <c r="BT20" s="42"/>
      <c r="BU20" s="42"/>
      <c r="BV20" s="42"/>
      <c r="BW20" s="42"/>
      <c r="BX20" s="42"/>
      <c r="BY20" s="42"/>
      <c r="BZ20" s="42"/>
      <c r="CA20" s="42"/>
      <c r="CB20" s="42"/>
      <c r="CC20" s="42"/>
      <c r="CD20" s="42"/>
      <c r="CE20" s="42"/>
      <c r="CF20" s="42"/>
      <c r="CG20" s="42"/>
      <c r="CH20" s="42"/>
      <c r="CI20" s="42"/>
      <c r="CJ20" s="42"/>
      <c r="CK20" s="42"/>
      <c r="CL20" s="42"/>
      <c r="CM20" s="42"/>
      <c r="CN20" s="42"/>
      <c r="CO20" s="42"/>
      <c r="CP20" s="42"/>
      <c r="CQ20" s="42"/>
      <c r="CR20" s="42"/>
      <c r="CS20" s="42"/>
      <c r="CT20" s="42"/>
      <c r="CU20" s="42"/>
      <c r="CV20" s="42"/>
      <c r="CW20" s="42"/>
      <c r="CX20" s="42"/>
      <c r="CY20" s="42"/>
      <c r="CZ20" s="42"/>
      <c r="DA20" s="42"/>
      <c r="DB20" s="42"/>
      <c r="DC20" s="42"/>
      <c r="DD20" s="42"/>
      <c r="DE20" s="42"/>
      <c r="DF20" s="42"/>
      <c r="DG20" s="42"/>
      <c r="DH20" s="42"/>
      <c r="DI20" s="42"/>
      <c r="DJ20" s="42"/>
      <c r="DK20" s="42"/>
      <c r="DL20" s="42"/>
      <c r="DM20" s="42"/>
      <c r="DN20" s="42"/>
      <c r="DO20" s="42"/>
      <c r="DP20" s="42"/>
      <c r="DQ20" s="42"/>
      <c r="DR20" s="42"/>
      <c r="DS20" s="42"/>
      <c r="DT20" s="42"/>
      <c r="DU20" s="42"/>
      <c r="DV20" s="42"/>
      <c r="DW20" s="42"/>
      <c r="DX20" s="42"/>
      <c r="DY20" s="42"/>
      <c r="DZ20" s="42"/>
      <c r="EA20" s="42"/>
      <c r="EB20" s="42"/>
      <c r="EC20" s="42"/>
      <c r="ED20" s="42"/>
      <c r="EE20" s="42"/>
      <c r="EF20" s="42"/>
      <c r="EG20" s="42"/>
      <c r="EH20" s="42"/>
      <c r="EI20" s="42"/>
      <c r="EJ20" s="42"/>
      <c r="EK20" s="42"/>
      <c r="EL20" s="42"/>
      <c r="EM20" s="42"/>
      <c r="EN20" s="42"/>
      <c r="EO20" s="42"/>
      <c r="EP20" s="42"/>
      <c r="EQ20" s="42"/>
      <c r="ER20" s="42"/>
      <c r="ES20" s="42"/>
      <c r="ET20" s="42"/>
      <c r="EU20" s="42"/>
      <c r="EV20" s="42"/>
      <c r="EW20" s="42"/>
      <c r="EX20" s="42"/>
      <c r="EY20" s="42"/>
      <c r="EZ20" s="42"/>
      <c r="FA20" s="42"/>
      <c r="FB20" s="42"/>
      <c r="FC20" s="42"/>
      <c r="FD20" s="42"/>
      <c r="FE20" s="42"/>
      <c r="FF20" s="42"/>
      <c r="FG20" s="42"/>
      <c r="FH20" s="42"/>
      <c r="FI20" s="42"/>
      <c r="FJ20" s="42"/>
      <c r="FK20" s="42"/>
      <c r="FL20" s="42"/>
      <c r="FM20" s="42"/>
      <c r="FN20" s="42"/>
      <c r="FO20" s="42"/>
      <c r="FP20" s="42"/>
      <c r="FQ20" s="42"/>
      <c r="FR20" s="42"/>
      <c r="FS20" s="42"/>
      <c r="FT20" s="42"/>
      <c r="FU20" s="42"/>
      <c r="FV20" s="42"/>
      <c r="FW20" s="42"/>
      <c r="FX20" s="42"/>
      <c r="FY20" s="42"/>
      <c r="FZ20" s="42"/>
      <c r="GA20" s="42"/>
      <c r="GB20" s="42"/>
      <c r="GC20" s="42"/>
      <c r="GD20" s="42"/>
      <c r="GE20" s="42"/>
      <c r="GF20" s="42"/>
      <c r="GG20" s="42"/>
      <c r="GH20" s="42"/>
      <c r="GI20" s="42"/>
      <c r="GJ20" s="42"/>
      <c r="GK20" s="42"/>
      <c r="GL20" s="42"/>
      <c r="GM20" s="42"/>
      <c r="GN20" s="42"/>
      <c r="GO20" s="42"/>
      <c r="GP20" s="42"/>
      <c r="GQ20" s="42"/>
      <c r="GR20" s="42"/>
      <c r="GS20" s="42"/>
      <c r="GT20" s="42"/>
      <c r="GU20" s="42"/>
      <c r="GV20" s="42"/>
      <c r="GW20" s="42"/>
      <c r="GX20" s="42"/>
      <c r="GY20" s="42"/>
      <c r="GZ20" s="42"/>
      <c r="HA20" s="42"/>
      <c r="HB20" s="42"/>
      <c r="HC20" s="42"/>
      <c r="HD20" s="42"/>
      <c r="HE20" s="42"/>
      <c r="HF20" s="42"/>
      <c r="HG20" s="42"/>
      <c r="HH20" s="42"/>
      <c r="HI20" s="42"/>
      <c r="HJ20" s="42"/>
      <c r="HK20" s="42"/>
      <c r="HL20" s="42"/>
      <c r="HM20" s="42"/>
      <c r="HN20" s="42"/>
      <c r="HO20" s="42"/>
      <c r="HP20" s="42"/>
      <c r="HQ20" s="42"/>
      <c r="HR20" s="42"/>
      <c r="HS20" s="42"/>
      <c r="HT20" s="42"/>
      <c r="HU20" s="42"/>
      <c r="HV20" s="42"/>
      <c r="HW20" s="42"/>
      <c r="HX20" s="42"/>
      <c r="HY20" s="42"/>
      <c r="HZ20" s="42"/>
      <c r="IA20" s="42"/>
      <c r="IB20" s="42"/>
      <c r="IC20" s="42"/>
      <c r="ID20" s="42"/>
      <c r="IE20" s="42"/>
      <c r="IF20" s="42"/>
      <c r="IG20" s="42"/>
      <c r="IH20" s="42"/>
      <c r="II20" s="42"/>
      <c r="IJ20" s="42"/>
      <c r="IK20" s="42"/>
      <c r="IL20" s="42"/>
      <c r="IM20" s="42"/>
      <c r="IN20" s="42"/>
      <c r="IO20" s="42"/>
      <c r="IP20" s="42"/>
      <c r="IQ20" s="42"/>
      <c r="IR20" s="42"/>
      <c r="IS20" s="42"/>
      <c r="IT20" s="42"/>
      <c r="IU20" s="42"/>
      <c r="IV20" s="42"/>
      <c r="IW20" s="42"/>
    </row>
    <row r="21" customFormat="false" ht="11.25" hidden="false" customHeight="true" outlineLevel="0" collapsed="false">
      <c r="A21" s="45" t="s">
        <v>39</v>
      </c>
      <c r="B21" s="42"/>
      <c r="C21" s="46" t="n">
        <f aca="false">'Dth Index INPUT PG'!C21</f>
        <v>0</v>
      </c>
      <c r="D21" s="46" t="n">
        <f aca="false">'Dth Index INPUT PG'!D21</f>
        <v>0</v>
      </c>
      <c r="E21" s="46" t="n">
        <f aca="false">'Dth Index INPUT PG'!E21</f>
        <v>0</v>
      </c>
      <c r="F21" s="46" t="n">
        <f aca="false">'Dth Index INPUT PG'!F21</f>
        <v>0</v>
      </c>
      <c r="G21" s="46" t="n">
        <f aca="false">'Dth Index INPUT PG'!G21</f>
        <v>0</v>
      </c>
      <c r="H21" s="46" t="n">
        <f aca="false">'Dth Index INPUT PG'!H21</f>
        <v>0</v>
      </c>
      <c r="I21" s="46" t="n">
        <f aca="false">'Dth Index INPUT PG'!I21</f>
        <v>0</v>
      </c>
      <c r="J21" s="46" t="n">
        <f aca="false">'Dth Index INPUT PG'!J21</f>
        <v>0</v>
      </c>
      <c r="K21" s="46" t="n">
        <f aca="false">'Dth Index INPUT PG'!K21</f>
        <v>0</v>
      </c>
      <c r="L21" s="46" t="n">
        <f aca="false">'Dth Index INPUT PG'!L21</f>
        <v>0</v>
      </c>
      <c r="M21" s="46" t="n">
        <f aca="false">'Dth Index INPUT PG'!M21</f>
        <v>0</v>
      </c>
      <c r="N21" s="46" t="n">
        <f aca="false">'Dth Index INPUT PG'!N21</f>
        <v>0</v>
      </c>
      <c r="O21" s="46" t="n">
        <f aca="false">'Dth Index INPUT PG'!O21</f>
        <v>0</v>
      </c>
      <c r="P21" s="46" t="n">
        <f aca="false">'Dth Index INPUT PG'!P21</f>
        <v>0</v>
      </c>
      <c r="Q21" s="46" t="n">
        <f aca="false">'Dth Index INPUT PG'!Q21</f>
        <v>0</v>
      </c>
      <c r="R21" s="46" t="n">
        <f aca="false">'Dth Index INPUT PG'!R21</f>
        <v>0</v>
      </c>
      <c r="S21" s="46" t="n">
        <f aca="false">'Dth Index INPUT PG'!S21</f>
        <v>0</v>
      </c>
      <c r="T21" s="46" t="n">
        <f aca="false">'Dth Index INPUT PG'!T21</f>
        <v>0</v>
      </c>
      <c r="U21" s="46" t="n">
        <f aca="false">'Dth Index INPUT PG'!U21</f>
        <v>0</v>
      </c>
      <c r="V21" s="46" t="n">
        <f aca="false">'Dth Index INPUT PG'!V21</f>
        <v>0</v>
      </c>
      <c r="W21" s="46" t="n">
        <f aca="false">'Dth Index INPUT PG'!W21</f>
        <v>0</v>
      </c>
      <c r="X21" s="46" t="n">
        <f aca="false">'Dth Index INPUT PG'!X21</f>
        <v>0</v>
      </c>
      <c r="Y21" s="46" t="n">
        <f aca="false">'Dth Index INPUT PG'!Y21</f>
        <v>0</v>
      </c>
      <c r="Z21" s="46" t="n">
        <f aca="false">'Dth Index INPUT PG'!Z21</f>
        <v>0</v>
      </c>
      <c r="AA21" s="45"/>
      <c r="AB21" s="42"/>
      <c r="AC21" s="42"/>
      <c r="AD21" s="42"/>
      <c r="AE21" s="42"/>
      <c r="AF21" s="42"/>
      <c r="AG21" s="42"/>
      <c r="AH21" s="42"/>
      <c r="AI21" s="42"/>
      <c r="AJ21" s="42"/>
      <c r="AK21" s="42"/>
      <c r="AL21" s="42"/>
      <c r="AM21" s="42"/>
      <c r="AN21" s="42"/>
      <c r="AO21" s="42"/>
      <c r="AP21" s="42"/>
      <c r="AQ21" s="42"/>
      <c r="AR21" s="42"/>
      <c r="AS21" s="42"/>
      <c r="AT21" s="42"/>
      <c r="AU21" s="42"/>
      <c r="AV21" s="42"/>
      <c r="AW21" s="42"/>
      <c r="AX21" s="42"/>
      <c r="AY21" s="42"/>
      <c r="AZ21" s="42"/>
      <c r="BA21" s="42"/>
      <c r="BB21" s="42"/>
      <c r="BC21" s="42"/>
      <c r="BD21" s="42"/>
      <c r="BE21" s="42"/>
      <c r="BF21" s="42"/>
      <c r="BG21" s="42"/>
      <c r="BH21" s="42"/>
      <c r="BI21" s="42"/>
      <c r="BJ21" s="42"/>
      <c r="BK21" s="42"/>
      <c r="BL21" s="42"/>
      <c r="BM21" s="42"/>
      <c r="BN21" s="42"/>
      <c r="BO21" s="42"/>
      <c r="BP21" s="42"/>
      <c r="BQ21" s="42"/>
      <c r="BR21" s="42"/>
      <c r="BS21" s="42"/>
      <c r="BT21" s="42"/>
      <c r="BU21" s="42"/>
      <c r="BV21" s="42"/>
      <c r="BW21" s="42"/>
      <c r="BX21" s="42"/>
      <c r="BY21" s="42"/>
      <c r="BZ21" s="42"/>
      <c r="CA21" s="42"/>
      <c r="CB21" s="42"/>
      <c r="CC21" s="42"/>
      <c r="CD21" s="42"/>
      <c r="CE21" s="42"/>
      <c r="CF21" s="42"/>
      <c r="CG21" s="42"/>
      <c r="CH21" s="42"/>
      <c r="CI21" s="42"/>
      <c r="CJ21" s="42"/>
      <c r="CK21" s="42"/>
      <c r="CL21" s="42"/>
      <c r="CM21" s="42"/>
      <c r="CN21" s="42"/>
      <c r="CO21" s="42"/>
      <c r="CP21" s="42"/>
      <c r="CQ21" s="42"/>
      <c r="CR21" s="42"/>
      <c r="CS21" s="42"/>
      <c r="CT21" s="42"/>
      <c r="CU21" s="42"/>
      <c r="CV21" s="42"/>
      <c r="CW21" s="42"/>
      <c r="CX21" s="42"/>
      <c r="CY21" s="42"/>
      <c r="CZ21" s="42"/>
      <c r="DA21" s="42"/>
      <c r="DB21" s="42"/>
      <c r="DC21" s="42"/>
      <c r="DD21" s="42"/>
      <c r="DE21" s="42"/>
      <c r="DF21" s="42"/>
      <c r="DG21" s="42"/>
      <c r="DH21" s="42"/>
      <c r="DI21" s="42"/>
      <c r="DJ21" s="42"/>
      <c r="DK21" s="42"/>
      <c r="DL21" s="42"/>
      <c r="DM21" s="42"/>
      <c r="DN21" s="42"/>
      <c r="DO21" s="42"/>
      <c r="DP21" s="42"/>
      <c r="DQ21" s="42"/>
      <c r="DR21" s="42"/>
      <c r="DS21" s="42"/>
      <c r="DT21" s="42"/>
      <c r="DU21" s="42"/>
      <c r="DV21" s="42"/>
      <c r="DW21" s="42"/>
      <c r="DX21" s="42"/>
      <c r="DY21" s="42"/>
      <c r="DZ21" s="42"/>
      <c r="EA21" s="42"/>
      <c r="EB21" s="42"/>
      <c r="EC21" s="42"/>
      <c r="ED21" s="42"/>
      <c r="EE21" s="42"/>
      <c r="EF21" s="42"/>
      <c r="EG21" s="42"/>
      <c r="EH21" s="42"/>
      <c r="EI21" s="42"/>
      <c r="EJ21" s="42"/>
      <c r="EK21" s="42"/>
      <c r="EL21" s="42"/>
      <c r="EM21" s="42"/>
      <c r="EN21" s="42"/>
      <c r="EO21" s="42"/>
      <c r="EP21" s="42"/>
      <c r="EQ21" s="42"/>
      <c r="ER21" s="42"/>
      <c r="ES21" s="42"/>
      <c r="ET21" s="42"/>
      <c r="EU21" s="42"/>
      <c r="EV21" s="42"/>
      <c r="EW21" s="42"/>
      <c r="EX21" s="42"/>
      <c r="EY21" s="42"/>
      <c r="EZ21" s="42"/>
      <c r="FA21" s="42"/>
      <c r="FB21" s="42"/>
      <c r="FC21" s="42"/>
      <c r="FD21" s="42"/>
      <c r="FE21" s="42"/>
      <c r="FF21" s="42"/>
      <c r="FG21" s="42"/>
      <c r="FH21" s="42"/>
      <c r="FI21" s="42"/>
      <c r="FJ21" s="42"/>
      <c r="FK21" s="42"/>
      <c r="FL21" s="42"/>
      <c r="FM21" s="42"/>
      <c r="FN21" s="42"/>
      <c r="FO21" s="42"/>
      <c r="FP21" s="42"/>
      <c r="FQ21" s="42"/>
      <c r="FR21" s="42"/>
      <c r="FS21" s="42"/>
      <c r="FT21" s="42"/>
      <c r="FU21" s="42"/>
      <c r="FV21" s="42"/>
      <c r="FW21" s="42"/>
      <c r="FX21" s="42"/>
      <c r="FY21" s="42"/>
      <c r="FZ21" s="42"/>
      <c r="GA21" s="42"/>
      <c r="GB21" s="42"/>
      <c r="GC21" s="42"/>
      <c r="GD21" s="42"/>
      <c r="GE21" s="42"/>
      <c r="GF21" s="42"/>
      <c r="GG21" s="42"/>
      <c r="GH21" s="42"/>
      <c r="GI21" s="42"/>
      <c r="GJ21" s="42"/>
      <c r="GK21" s="42"/>
      <c r="GL21" s="42"/>
      <c r="GM21" s="42"/>
      <c r="GN21" s="42"/>
      <c r="GO21" s="42"/>
      <c r="GP21" s="42"/>
      <c r="GQ21" s="42"/>
      <c r="GR21" s="42"/>
      <c r="GS21" s="42"/>
      <c r="GT21" s="42"/>
      <c r="GU21" s="42"/>
      <c r="GV21" s="42"/>
      <c r="GW21" s="42"/>
      <c r="GX21" s="42"/>
      <c r="GY21" s="42"/>
      <c r="GZ21" s="42"/>
      <c r="HA21" s="42"/>
      <c r="HB21" s="42"/>
      <c r="HC21" s="42"/>
      <c r="HD21" s="42"/>
      <c r="HE21" s="42"/>
      <c r="HF21" s="42"/>
      <c r="HG21" s="42"/>
      <c r="HH21" s="42"/>
      <c r="HI21" s="42"/>
      <c r="HJ21" s="42"/>
      <c r="HK21" s="42"/>
      <c r="HL21" s="42"/>
      <c r="HM21" s="42"/>
      <c r="HN21" s="42"/>
      <c r="HO21" s="42"/>
      <c r="HP21" s="42"/>
      <c r="HQ21" s="42"/>
      <c r="HR21" s="42"/>
      <c r="HS21" s="42"/>
      <c r="HT21" s="42"/>
      <c r="HU21" s="42"/>
      <c r="HV21" s="42"/>
      <c r="HW21" s="42"/>
      <c r="HX21" s="42"/>
      <c r="HY21" s="42"/>
      <c r="HZ21" s="42"/>
      <c r="IA21" s="42"/>
      <c r="IB21" s="42"/>
      <c r="IC21" s="42"/>
      <c r="ID21" s="42"/>
      <c r="IE21" s="42"/>
      <c r="IF21" s="42"/>
      <c r="IG21" s="42"/>
      <c r="IH21" s="42"/>
      <c r="II21" s="42"/>
      <c r="IJ21" s="42"/>
      <c r="IK21" s="42"/>
      <c r="IL21" s="42"/>
      <c r="IM21" s="42"/>
      <c r="IN21" s="42"/>
      <c r="IO21" s="42"/>
      <c r="IP21" s="42"/>
      <c r="IQ21" s="42"/>
      <c r="IR21" s="42"/>
      <c r="IS21" s="42"/>
      <c r="IT21" s="42"/>
      <c r="IU21" s="42"/>
      <c r="IV21" s="42"/>
      <c r="IW21" s="42"/>
    </row>
    <row r="22" customFormat="false" ht="11.25" hidden="false" customHeight="true" outlineLevel="0" collapsed="false">
      <c r="A22" s="47" t="s">
        <v>40</v>
      </c>
      <c r="B22" s="48"/>
      <c r="C22" s="49" t="n">
        <f aca="false">IF((ABS($C$19)&gt;$C$21),((ABS($C$19)-$C$21)*(ABS($C$19)/$C$19)),0)</f>
        <v>25000</v>
      </c>
      <c r="D22" s="49" t="n">
        <f aca="false">IF((ABS($D$19)&gt;$D$21),((ABS($D$19)-$D$21)*(ABS($D$19)/$D$19)),0)</f>
        <v>25000</v>
      </c>
      <c r="E22" s="49" t="n">
        <f aca="false">IF((ABS($E$19)&gt;$E$21),((ABS($E$19)-$E$21)*(ABS($E$19)/$E$19)),0)</f>
        <v>25000</v>
      </c>
      <c r="F22" s="49" t="n">
        <f aca="false">IF((ABS($F$19)&gt;$F$21),((ABS($F$19)-$F$21)*(ABS($F$19)/$F$19)),0)</f>
        <v>0</v>
      </c>
      <c r="G22" s="49" t="n">
        <f aca="false">IF((ABS($G$19)&gt;$G$21),((ABS($G$19)-$G$21)*(ABS($G$19)/$G$19)),0)</f>
        <v>0</v>
      </c>
      <c r="H22" s="49" t="n">
        <f aca="false">IF((ABS($H$19)&gt;$H$21),((ABS($H$19)-$H$21)*(ABS($H$19)/$H$19)),0)</f>
        <v>0</v>
      </c>
      <c r="I22" s="49" t="n">
        <f aca="false">IF((ABS($I$19)&gt;$I$21),((ABS($I$19)-$I$21)*(ABS($I$19)/$I$19)),0)</f>
        <v>0</v>
      </c>
      <c r="J22" s="49" t="n">
        <f aca="false">IF((ABS($J$19)&gt;$J$21),((ABS($J$19)-$J$21)*(ABS($J$19)/$J$19)),0)</f>
        <v>0</v>
      </c>
      <c r="K22" s="49" t="n">
        <f aca="false">IF((ABS($K$19)&gt;$K$21),((ABS($K$19)-$K$21)*(ABS($K$19)/$K$19)),0)</f>
        <v>0</v>
      </c>
      <c r="L22" s="49" t="n">
        <f aca="false">IF((ABS($L$19)&gt;$L$21),((ABS($L$19)-$L$21)*(ABS($L$19)/$L$19)),0)</f>
        <v>0</v>
      </c>
      <c r="M22" s="49" t="n">
        <f aca="false">IF((ABS($M$19)&gt;$M$21),((ABS($M$19)-$M$21)*(ABS($M$19)/$M$19)),0)</f>
        <v>0</v>
      </c>
      <c r="N22" s="49" t="n">
        <f aca="false">IF((ABS($N$19)&gt;$N$21),((ABS($N$19)-$N$21)*(ABS($N$19)/$N$19)),0)</f>
        <v>0</v>
      </c>
      <c r="O22" s="49" t="n">
        <f aca="false">IF((ABS($O$19)&gt;$O$21),((ABS($O$19)-$O$21)*(ABS($O$19)/$O$19)),0)</f>
        <v>0</v>
      </c>
      <c r="P22" s="49" t="n">
        <f aca="false">IF((ABS($P$19)&gt;$P$21),((ABS($P$19)-$P$21)*(ABS($P$19)/$P$19)),0)</f>
        <v>0</v>
      </c>
      <c r="Q22" s="49" t="n">
        <f aca="false">IF((ABS($Q$19)&gt;$Q$21),((ABS($Q$19)-$Q$21)*(ABS($Q$19)/$Q$19)),0)</f>
        <v>0</v>
      </c>
      <c r="R22" s="49" t="n">
        <f aca="false">IF((ABS($R$19)&gt;$R$21),((ABS($R$19)-$R$21)*(ABS($R$19)/$R$19)),0)</f>
        <v>0</v>
      </c>
      <c r="S22" s="49" t="n">
        <f aca="false">IF((ABS($S$19)&gt;$S$21),((ABS($S$19)-$S$21)*(ABS($S$19)/$S$19)),0)</f>
        <v>0</v>
      </c>
      <c r="T22" s="49" t="n">
        <f aca="false">IF((ABS($T$19)&gt;$T$21),((ABS($T$19)-$T$21)*(ABS($T$19)/$T$19)),0)</f>
        <v>0</v>
      </c>
      <c r="U22" s="49" t="n">
        <f aca="false">IF((ABS($U$19)&gt;$U$21),((ABS($U$19)-$U$21)*(ABS($U$19)/$U$19)),0)</f>
        <v>0</v>
      </c>
      <c r="V22" s="49" t="n">
        <f aca="false">IF((ABS($V$19)&gt;$V$21),((ABS($V$19)-$V$21)*(ABS($V$19)/$V$19)),0)</f>
        <v>0</v>
      </c>
      <c r="W22" s="49" t="n">
        <f aca="false">IF((ABS($W$19)&gt;$W$21),((ABS($W$19)-$W$21)*(ABS($W$19)/$W$19)),0)</f>
        <v>0</v>
      </c>
      <c r="X22" s="49" t="n">
        <f aca="false">IF((ABS($X$19)&gt;$X$21),((ABS($X$19)-$X$21)*(ABS($X$19)/$X$19)),0)</f>
        <v>0</v>
      </c>
      <c r="Y22" s="49" t="n">
        <f aca="false">IF((ABS($Y$19)&gt;$Y$21),((ABS($Y$19)-$Y$21)*(ABS($Y$19)/$Y$19)),0)</f>
        <v>0</v>
      </c>
      <c r="Z22" s="50" t="n">
        <f aca="false">IF((ABS($Z$19)&gt;$Z$21),((ABS($Z$19)-$Z$21)*(ABS($Z$19)/$Z$19)),0)</f>
        <v>0</v>
      </c>
      <c r="AA22" s="42"/>
      <c r="AB22" s="42"/>
      <c r="AC22" s="42"/>
      <c r="AD22" s="42"/>
      <c r="AE22" s="42"/>
      <c r="AF22" s="42"/>
      <c r="AG22" s="42"/>
      <c r="AH22" s="42"/>
      <c r="AI22" s="42"/>
      <c r="AJ22" s="42"/>
      <c r="AK22" s="42"/>
      <c r="AL22" s="42"/>
      <c r="AM22" s="42"/>
      <c r="AN22" s="42"/>
      <c r="AO22" s="42"/>
      <c r="AP22" s="42"/>
      <c r="AQ22" s="42"/>
      <c r="AR22" s="42"/>
      <c r="AS22" s="42"/>
      <c r="AT22" s="42"/>
      <c r="AU22" s="42"/>
      <c r="AV22" s="42"/>
      <c r="AW22" s="42"/>
      <c r="AX22" s="42"/>
      <c r="AY22" s="42"/>
      <c r="AZ22" s="42"/>
      <c r="BA22" s="42"/>
      <c r="BB22" s="42"/>
      <c r="BC22" s="42"/>
      <c r="BD22" s="42"/>
      <c r="BE22" s="42"/>
      <c r="BF22" s="42"/>
      <c r="BG22" s="42"/>
      <c r="BH22" s="42"/>
      <c r="BI22" s="42"/>
      <c r="BJ22" s="42"/>
      <c r="BK22" s="42"/>
      <c r="BL22" s="42"/>
      <c r="BM22" s="42"/>
      <c r="BN22" s="42"/>
      <c r="BO22" s="42"/>
      <c r="BP22" s="42"/>
      <c r="BQ22" s="42"/>
      <c r="BR22" s="42"/>
      <c r="BS22" s="42"/>
      <c r="BT22" s="42"/>
      <c r="BU22" s="42"/>
      <c r="BV22" s="42"/>
      <c r="BW22" s="42"/>
      <c r="BX22" s="42"/>
      <c r="BY22" s="42"/>
      <c r="BZ22" s="42"/>
      <c r="CA22" s="42"/>
      <c r="CB22" s="42"/>
      <c r="CC22" s="42"/>
      <c r="CD22" s="42"/>
      <c r="CE22" s="42"/>
      <c r="CF22" s="42"/>
      <c r="CG22" s="42"/>
      <c r="CH22" s="42"/>
      <c r="CI22" s="42"/>
      <c r="CJ22" s="42"/>
      <c r="CK22" s="42"/>
      <c r="CL22" s="42"/>
      <c r="CM22" s="42"/>
      <c r="CN22" s="42"/>
      <c r="CO22" s="42"/>
      <c r="CP22" s="42"/>
      <c r="CQ22" s="42"/>
      <c r="CR22" s="42"/>
      <c r="CS22" s="42"/>
      <c r="CT22" s="42"/>
      <c r="CU22" s="42"/>
      <c r="CV22" s="42"/>
      <c r="CW22" s="42"/>
      <c r="CX22" s="42"/>
      <c r="CY22" s="42"/>
      <c r="CZ22" s="42"/>
      <c r="DA22" s="42"/>
      <c r="DB22" s="42"/>
      <c r="DC22" s="42"/>
      <c r="DD22" s="42"/>
      <c r="DE22" s="42"/>
      <c r="DF22" s="42"/>
      <c r="DG22" s="42"/>
      <c r="DH22" s="42"/>
      <c r="DI22" s="42"/>
      <c r="DJ22" s="42"/>
      <c r="DK22" s="42"/>
      <c r="DL22" s="42"/>
      <c r="DM22" s="42"/>
      <c r="DN22" s="42"/>
      <c r="DO22" s="42"/>
      <c r="DP22" s="42"/>
      <c r="DQ22" s="42"/>
      <c r="DR22" s="42"/>
      <c r="DS22" s="42"/>
      <c r="DT22" s="42"/>
      <c r="DU22" s="42"/>
      <c r="DV22" s="42"/>
      <c r="DW22" s="42"/>
      <c r="DX22" s="42"/>
      <c r="DY22" s="42"/>
      <c r="DZ22" s="42"/>
      <c r="EA22" s="42"/>
      <c r="EB22" s="42"/>
      <c r="EC22" s="42"/>
      <c r="ED22" s="42"/>
      <c r="EE22" s="42"/>
      <c r="EF22" s="42"/>
      <c r="EG22" s="42"/>
      <c r="EH22" s="42"/>
      <c r="EI22" s="42"/>
      <c r="EJ22" s="42"/>
      <c r="EK22" s="42"/>
      <c r="EL22" s="42"/>
      <c r="EM22" s="42"/>
      <c r="EN22" s="42"/>
      <c r="EO22" s="42"/>
      <c r="EP22" s="42"/>
      <c r="EQ22" s="42"/>
      <c r="ER22" s="42"/>
      <c r="ES22" s="42"/>
      <c r="ET22" s="42"/>
      <c r="EU22" s="42"/>
      <c r="EV22" s="42"/>
      <c r="EW22" s="42"/>
      <c r="EX22" s="42"/>
      <c r="EY22" s="42"/>
      <c r="EZ22" s="42"/>
      <c r="FA22" s="42"/>
      <c r="FB22" s="42"/>
      <c r="FC22" s="42"/>
      <c r="FD22" s="42"/>
      <c r="FE22" s="42"/>
      <c r="FF22" s="42"/>
      <c r="FG22" s="42"/>
      <c r="FH22" s="42"/>
      <c r="FI22" s="42"/>
      <c r="FJ22" s="42"/>
      <c r="FK22" s="42"/>
      <c r="FL22" s="42"/>
      <c r="FM22" s="42"/>
      <c r="FN22" s="42"/>
      <c r="FO22" s="42"/>
      <c r="FP22" s="42"/>
      <c r="FQ22" s="42"/>
      <c r="FR22" s="42"/>
      <c r="FS22" s="42"/>
      <c r="FT22" s="42"/>
      <c r="FU22" s="42"/>
      <c r="FV22" s="42"/>
      <c r="FW22" s="42"/>
      <c r="FX22" s="42"/>
      <c r="FY22" s="42"/>
      <c r="FZ22" s="42"/>
      <c r="GA22" s="42"/>
      <c r="GB22" s="42"/>
      <c r="GC22" s="42"/>
      <c r="GD22" s="42"/>
      <c r="GE22" s="42"/>
      <c r="GF22" s="42"/>
      <c r="GG22" s="42"/>
      <c r="GH22" s="42"/>
      <c r="GI22" s="42"/>
      <c r="GJ22" s="42"/>
      <c r="GK22" s="42"/>
      <c r="GL22" s="42"/>
      <c r="GM22" s="42"/>
      <c r="GN22" s="42"/>
      <c r="GO22" s="42"/>
      <c r="GP22" s="42"/>
      <c r="GQ22" s="42"/>
      <c r="GR22" s="42"/>
      <c r="GS22" s="42"/>
      <c r="GT22" s="42"/>
      <c r="GU22" s="42"/>
      <c r="GV22" s="42"/>
      <c r="GW22" s="42"/>
      <c r="GX22" s="42"/>
      <c r="GY22" s="42"/>
      <c r="GZ22" s="42"/>
      <c r="HA22" s="42"/>
      <c r="HB22" s="42"/>
      <c r="HC22" s="42"/>
      <c r="HD22" s="42"/>
      <c r="HE22" s="42"/>
      <c r="HF22" s="42"/>
      <c r="HG22" s="42"/>
      <c r="HH22" s="42"/>
      <c r="HI22" s="42"/>
      <c r="HJ22" s="42"/>
      <c r="HK22" s="42"/>
      <c r="HL22" s="42"/>
      <c r="HM22" s="42"/>
      <c r="HN22" s="42"/>
      <c r="HO22" s="42"/>
      <c r="HP22" s="42"/>
      <c r="HQ22" s="42"/>
      <c r="HR22" s="42"/>
      <c r="HS22" s="42"/>
      <c r="HT22" s="42"/>
      <c r="HU22" s="42"/>
      <c r="HV22" s="42"/>
      <c r="HW22" s="42"/>
      <c r="HX22" s="42"/>
      <c r="HY22" s="42"/>
      <c r="HZ22" s="42"/>
      <c r="IA22" s="42"/>
      <c r="IB22" s="42"/>
      <c r="IC22" s="42"/>
      <c r="ID22" s="42"/>
      <c r="IE22" s="42"/>
      <c r="IF22" s="42"/>
      <c r="IG22" s="42"/>
      <c r="IH22" s="42"/>
      <c r="II22" s="42"/>
      <c r="IJ22" s="42"/>
      <c r="IK22" s="42"/>
      <c r="IL22" s="42"/>
      <c r="IM22" s="42"/>
      <c r="IN22" s="42"/>
      <c r="IO22" s="42"/>
      <c r="IP22" s="42"/>
      <c r="IQ22" s="42"/>
      <c r="IR22" s="42"/>
      <c r="IS22" s="42"/>
      <c r="IT22" s="42"/>
      <c r="IU22" s="42"/>
      <c r="IV22" s="42"/>
      <c r="IW22" s="42"/>
    </row>
    <row r="23" customFormat="false" ht="13.5" hidden="false" customHeight="true" outlineLevel="0" collapsed="false">
      <c r="A23" s="42"/>
      <c r="B23" s="42"/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42"/>
      <c r="AB23" s="42"/>
      <c r="AC23" s="42"/>
      <c r="AD23" s="42"/>
      <c r="AE23" s="42"/>
      <c r="AF23" s="42"/>
      <c r="AG23" s="42"/>
      <c r="AH23" s="42"/>
      <c r="AI23" s="42"/>
      <c r="AJ23" s="42"/>
      <c r="AK23" s="42"/>
      <c r="AL23" s="42"/>
      <c r="AM23" s="42"/>
      <c r="AN23" s="42"/>
      <c r="AO23" s="42"/>
      <c r="AP23" s="42"/>
      <c r="AQ23" s="42"/>
      <c r="AR23" s="42"/>
      <c r="AS23" s="42"/>
      <c r="AT23" s="42"/>
      <c r="AU23" s="42"/>
      <c r="AV23" s="42"/>
      <c r="AW23" s="42"/>
      <c r="AX23" s="42"/>
      <c r="AY23" s="42"/>
      <c r="AZ23" s="42"/>
      <c r="BA23" s="42"/>
      <c r="BB23" s="42"/>
      <c r="BC23" s="42"/>
      <c r="BD23" s="42"/>
      <c r="BE23" s="42"/>
      <c r="BF23" s="42"/>
      <c r="BG23" s="42"/>
      <c r="BH23" s="42"/>
      <c r="BI23" s="42"/>
      <c r="BJ23" s="42"/>
      <c r="BK23" s="42"/>
      <c r="BL23" s="42"/>
      <c r="BM23" s="42"/>
      <c r="BN23" s="42"/>
      <c r="BO23" s="42"/>
      <c r="BP23" s="42"/>
      <c r="BQ23" s="42"/>
      <c r="BR23" s="42"/>
      <c r="BS23" s="42"/>
      <c r="BT23" s="42"/>
      <c r="BU23" s="42"/>
      <c r="BV23" s="42"/>
      <c r="BW23" s="42"/>
      <c r="BX23" s="42"/>
      <c r="BY23" s="42"/>
      <c r="BZ23" s="42"/>
      <c r="CA23" s="42"/>
      <c r="CB23" s="42"/>
      <c r="CC23" s="42"/>
      <c r="CD23" s="42"/>
      <c r="CE23" s="42"/>
      <c r="CF23" s="42"/>
      <c r="CG23" s="42"/>
      <c r="CH23" s="42"/>
      <c r="CI23" s="42"/>
      <c r="CJ23" s="42"/>
      <c r="CK23" s="42"/>
      <c r="CL23" s="42"/>
      <c r="CM23" s="42"/>
      <c r="CN23" s="42"/>
      <c r="CO23" s="42"/>
      <c r="CP23" s="42"/>
      <c r="CQ23" s="42"/>
      <c r="CR23" s="42"/>
      <c r="CS23" s="42"/>
      <c r="CT23" s="42"/>
      <c r="CU23" s="42"/>
      <c r="CV23" s="42"/>
      <c r="CW23" s="42"/>
      <c r="CX23" s="42"/>
      <c r="CY23" s="42"/>
      <c r="CZ23" s="42"/>
      <c r="DA23" s="42"/>
      <c r="DB23" s="42"/>
      <c r="DC23" s="42"/>
      <c r="DD23" s="42"/>
      <c r="DE23" s="42"/>
      <c r="DF23" s="42"/>
      <c r="DG23" s="42"/>
      <c r="DH23" s="42"/>
      <c r="DI23" s="42"/>
      <c r="DJ23" s="42"/>
      <c r="DK23" s="42"/>
      <c r="DL23" s="42"/>
      <c r="DM23" s="42"/>
      <c r="DN23" s="42"/>
      <c r="DO23" s="42"/>
      <c r="DP23" s="42"/>
      <c r="DQ23" s="42"/>
      <c r="DR23" s="42"/>
      <c r="DS23" s="42"/>
      <c r="DT23" s="42"/>
      <c r="DU23" s="42"/>
      <c r="DV23" s="42"/>
      <c r="DW23" s="42"/>
      <c r="DX23" s="42"/>
      <c r="DY23" s="42"/>
      <c r="DZ23" s="42"/>
      <c r="EA23" s="42"/>
      <c r="EB23" s="42"/>
      <c r="EC23" s="42"/>
      <c r="ED23" s="42"/>
      <c r="EE23" s="42"/>
      <c r="EF23" s="42"/>
      <c r="EG23" s="42"/>
      <c r="EH23" s="42"/>
      <c r="EI23" s="42"/>
      <c r="EJ23" s="42"/>
      <c r="EK23" s="42"/>
      <c r="EL23" s="42"/>
      <c r="EM23" s="42"/>
      <c r="EN23" s="42"/>
      <c r="EO23" s="42"/>
      <c r="EP23" s="42"/>
      <c r="EQ23" s="42"/>
      <c r="ER23" s="42"/>
      <c r="ES23" s="42"/>
      <c r="ET23" s="42"/>
      <c r="EU23" s="42"/>
      <c r="EV23" s="42"/>
      <c r="EW23" s="42"/>
      <c r="EX23" s="42"/>
      <c r="EY23" s="42"/>
      <c r="EZ23" s="42"/>
      <c r="FA23" s="42"/>
      <c r="FB23" s="42"/>
      <c r="FC23" s="42"/>
      <c r="FD23" s="42"/>
      <c r="FE23" s="42"/>
      <c r="FF23" s="42"/>
      <c r="FG23" s="42"/>
      <c r="FH23" s="42"/>
      <c r="FI23" s="42"/>
      <c r="FJ23" s="42"/>
      <c r="FK23" s="42"/>
      <c r="FL23" s="42"/>
      <c r="FM23" s="42"/>
      <c r="FN23" s="42"/>
      <c r="FO23" s="42"/>
      <c r="FP23" s="42"/>
      <c r="FQ23" s="42"/>
      <c r="FR23" s="42"/>
      <c r="FS23" s="42"/>
      <c r="FT23" s="42"/>
      <c r="FU23" s="42"/>
      <c r="FV23" s="42"/>
      <c r="FW23" s="42"/>
      <c r="FX23" s="42"/>
      <c r="FY23" s="42"/>
      <c r="FZ23" s="42"/>
      <c r="GA23" s="42"/>
      <c r="GB23" s="42"/>
      <c r="GC23" s="42"/>
      <c r="GD23" s="42"/>
      <c r="GE23" s="42"/>
      <c r="GF23" s="42"/>
      <c r="GG23" s="42"/>
      <c r="GH23" s="42"/>
      <c r="GI23" s="42"/>
      <c r="GJ23" s="42"/>
      <c r="GK23" s="42"/>
      <c r="GL23" s="42"/>
      <c r="GM23" s="42"/>
      <c r="GN23" s="42"/>
      <c r="GO23" s="42"/>
      <c r="GP23" s="42"/>
      <c r="GQ23" s="42"/>
      <c r="GR23" s="42"/>
      <c r="GS23" s="42"/>
      <c r="GT23" s="42"/>
      <c r="GU23" s="42"/>
      <c r="GV23" s="42"/>
      <c r="GW23" s="42"/>
      <c r="GX23" s="42"/>
      <c r="GY23" s="42"/>
      <c r="GZ23" s="42"/>
      <c r="HA23" s="42"/>
      <c r="HB23" s="42"/>
      <c r="HC23" s="42"/>
      <c r="HD23" s="42"/>
      <c r="HE23" s="42"/>
      <c r="HF23" s="42"/>
      <c r="HG23" s="42"/>
      <c r="HH23" s="42"/>
      <c r="HI23" s="42"/>
      <c r="HJ23" s="42"/>
      <c r="HK23" s="42"/>
      <c r="HL23" s="42"/>
      <c r="HM23" s="42"/>
      <c r="HN23" s="42"/>
      <c r="HO23" s="42"/>
      <c r="HP23" s="42"/>
      <c r="HQ23" s="42"/>
      <c r="HR23" s="42"/>
      <c r="HS23" s="42"/>
      <c r="HT23" s="42"/>
      <c r="HU23" s="42"/>
      <c r="HV23" s="42"/>
      <c r="HW23" s="42"/>
      <c r="HX23" s="42"/>
      <c r="HY23" s="42"/>
      <c r="HZ23" s="42"/>
      <c r="IA23" s="42"/>
      <c r="IB23" s="42"/>
      <c r="IC23" s="42"/>
      <c r="ID23" s="42"/>
      <c r="IE23" s="42"/>
      <c r="IF23" s="42"/>
      <c r="IG23" s="42"/>
      <c r="IH23" s="42"/>
      <c r="II23" s="42"/>
      <c r="IJ23" s="42"/>
      <c r="IK23" s="42"/>
      <c r="IL23" s="42"/>
      <c r="IM23" s="42"/>
      <c r="IN23" s="42"/>
      <c r="IO23" s="42"/>
      <c r="IP23" s="42"/>
      <c r="IQ23" s="42"/>
      <c r="IR23" s="42"/>
      <c r="IS23" s="42"/>
      <c r="IT23" s="42"/>
      <c r="IU23" s="42"/>
      <c r="IV23" s="42"/>
      <c r="IW23" s="42"/>
    </row>
    <row r="24" customFormat="false" ht="13.5" hidden="true" customHeight="true" outlineLevel="0" collapsed="false">
      <c r="A24" s="42"/>
      <c r="B24" s="42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42"/>
      <c r="AB24" s="42"/>
      <c r="AC24" s="42"/>
      <c r="AD24" s="42"/>
      <c r="AE24" s="42"/>
      <c r="AF24" s="42"/>
      <c r="AG24" s="42"/>
      <c r="AH24" s="42"/>
      <c r="AI24" s="42"/>
      <c r="AJ24" s="42"/>
      <c r="AK24" s="42"/>
      <c r="AL24" s="42"/>
      <c r="AM24" s="42"/>
      <c r="AN24" s="42"/>
      <c r="AO24" s="42"/>
      <c r="AP24" s="42"/>
      <c r="AQ24" s="42"/>
      <c r="AR24" s="42"/>
      <c r="AS24" s="42"/>
      <c r="AT24" s="42"/>
      <c r="AU24" s="42"/>
      <c r="AV24" s="42"/>
      <c r="AW24" s="42"/>
      <c r="AX24" s="42"/>
      <c r="AY24" s="42"/>
      <c r="AZ24" s="42"/>
      <c r="BA24" s="42"/>
      <c r="BB24" s="42"/>
      <c r="BC24" s="42"/>
      <c r="BD24" s="42"/>
      <c r="BE24" s="42"/>
      <c r="BF24" s="42"/>
      <c r="BG24" s="42"/>
      <c r="BH24" s="42"/>
      <c r="BI24" s="42"/>
      <c r="BJ24" s="42"/>
      <c r="BK24" s="42"/>
      <c r="BL24" s="42"/>
      <c r="BM24" s="42"/>
      <c r="BN24" s="42"/>
      <c r="BO24" s="42"/>
      <c r="BP24" s="42"/>
      <c r="BQ24" s="42"/>
      <c r="BR24" s="42"/>
      <c r="BS24" s="42"/>
      <c r="BT24" s="42"/>
      <c r="BU24" s="42"/>
      <c r="BV24" s="42"/>
      <c r="BW24" s="42"/>
      <c r="BX24" s="42"/>
      <c r="BY24" s="42"/>
      <c r="BZ24" s="42"/>
      <c r="CA24" s="42"/>
      <c r="CB24" s="42"/>
      <c r="CC24" s="42"/>
      <c r="CD24" s="42"/>
      <c r="CE24" s="42"/>
      <c r="CF24" s="42"/>
      <c r="CG24" s="42"/>
      <c r="CH24" s="42"/>
      <c r="CI24" s="42"/>
      <c r="CJ24" s="42"/>
      <c r="CK24" s="42"/>
      <c r="CL24" s="42"/>
      <c r="CM24" s="42"/>
      <c r="CN24" s="42"/>
      <c r="CO24" s="42"/>
      <c r="CP24" s="42"/>
      <c r="CQ24" s="42"/>
      <c r="CR24" s="42"/>
      <c r="CS24" s="42"/>
      <c r="CT24" s="42"/>
      <c r="CU24" s="42"/>
      <c r="CV24" s="42"/>
      <c r="CW24" s="42"/>
      <c r="CX24" s="42"/>
      <c r="CY24" s="42"/>
      <c r="CZ24" s="42"/>
      <c r="DA24" s="42"/>
      <c r="DB24" s="42"/>
      <c r="DC24" s="42"/>
      <c r="DD24" s="42"/>
      <c r="DE24" s="42"/>
      <c r="DF24" s="42"/>
      <c r="DG24" s="42"/>
      <c r="DH24" s="42"/>
      <c r="DI24" s="42"/>
      <c r="DJ24" s="42"/>
      <c r="DK24" s="42"/>
      <c r="DL24" s="42"/>
      <c r="DM24" s="42"/>
      <c r="DN24" s="42"/>
      <c r="DO24" s="42"/>
      <c r="DP24" s="42"/>
      <c r="DQ24" s="42"/>
      <c r="DR24" s="42"/>
      <c r="DS24" s="42"/>
      <c r="DT24" s="42"/>
      <c r="DU24" s="42"/>
      <c r="DV24" s="42"/>
      <c r="DW24" s="42"/>
      <c r="DX24" s="42"/>
      <c r="DY24" s="42"/>
      <c r="DZ24" s="42"/>
      <c r="EA24" s="42"/>
      <c r="EB24" s="42"/>
      <c r="EC24" s="42"/>
      <c r="ED24" s="42"/>
      <c r="EE24" s="42"/>
      <c r="EF24" s="42"/>
      <c r="EG24" s="42"/>
      <c r="EH24" s="42"/>
      <c r="EI24" s="42"/>
      <c r="EJ24" s="42"/>
      <c r="EK24" s="42"/>
      <c r="EL24" s="42"/>
      <c r="EM24" s="42"/>
      <c r="EN24" s="42"/>
      <c r="EO24" s="42"/>
      <c r="EP24" s="42"/>
      <c r="EQ24" s="42"/>
      <c r="ER24" s="42"/>
      <c r="ES24" s="42"/>
      <c r="ET24" s="42"/>
      <c r="EU24" s="42"/>
      <c r="EV24" s="42"/>
      <c r="EW24" s="42"/>
      <c r="EX24" s="42"/>
      <c r="EY24" s="42"/>
      <c r="EZ24" s="42"/>
      <c r="FA24" s="42"/>
      <c r="FB24" s="42"/>
      <c r="FC24" s="42"/>
      <c r="FD24" s="42"/>
      <c r="FE24" s="42"/>
      <c r="FF24" s="42"/>
      <c r="FG24" s="42"/>
      <c r="FH24" s="42"/>
      <c r="FI24" s="42"/>
      <c r="FJ24" s="42"/>
      <c r="FK24" s="42"/>
      <c r="FL24" s="42"/>
      <c r="FM24" s="42"/>
      <c r="FN24" s="42"/>
      <c r="FO24" s="42"/>
      <c r="FP24" s="42"/>
      <c r="FQ24" s="42"/>
      <c r="FR24" s="42"/>
      <c r="FS24" s="42"/>
      <c r="FT24" s="42"/>
      <c r="FU24" s="42"/>
      <c r="FV24" s="42"/>
      <c r="FW24" s="42"/>
      <c r="FX24" s="42"/>
      <c r="FY24" s="42"/>
      <c r="FZ24" s="42"/>
      <c r="GA24" s="42"/>
      <c r="GB24" s="42"/>
      <c r="GC24" s="42"/>
      <c r="GD24" s="42"/>
      <c r="GE24" s="42"/>
      <c r="GF24" s="42"/>
      <c r="GG24" s="42"/>
      <c r="GH24" s="42"/>
      <c r="GI24" s="42"/>
      <c r="GJ24" s="42"/>
      <c r="GK24" s="42"/>
      <c r="GL24" s="42"/>
      <c r="GM24" s="42"/>
      <c r="GN24" s="42"/>
      <c r="GO24" s="42"/>
      <c r="GP24" s="42"/>
      <c r="GQ24" s="42"/>
      <c r="GR24" s="42"/>
      <c r="GS24" s="42"/>
      <c r="GT24" s="42"/>
      <c r="GU24" s="42"/>
      <c r="GV24" s="42"/>
      <c r="GW24" s="42"/>
      <c r="GX24" s="42"/>
      <c r="GY24" s="42"/>
      <c r="GZ24" s="42"/>
      <c r="HA24" s="42"/>
      <c r="HB24" s="42"/>
      <c r="HC24" s="42"/>
      <c r="HD24" s="42"/>
      <c r="HE24" s="42"/>
      <c r="HF24" s="42"/>
      <c r="HG24" s="42"/>
      <c r="HH24" s="42"/>
      <c r="HI24" s="42"/>
      <c r="HJ24" s="42"/>
      <c r="HK24" s="42"/>
      <c r="HL24" s="42"/>
      <c r="HM24" s="42"/>
      <c r="HN24" s="42"/>
      <c r="HO24" s="42"/>
      <c r="HP24" s="42"/>
      <c r="HQ24" s="42"/>
      <c r="HR24" s="42"/>
      <c r="HS24" s="42"/>
      <c r="HT24" s="42"/>
      <c r="HU24" s="42"/>
      <c r="HV24" s="42"/>
      <c r="HW24" s="42"/>
      <c r="HX24" s="42"/>
      <c r="HY24" s="42"/>
      <c r="HZ24" s="42"/>
      <c r="IA24" s="42"/>
      <c r="IB24" s="42"/>
      <c r="IC24" s="42"/>
      <c r="ID24" s="42"/>
      <c r="IE24" s="42"/>
      <c r="IF24" s="42"/>
      <c r="IG24" s="42"/>
      <c r="IH24" s="42"/>
      <c r="II24" s="42"/>
      <c r="IJ24" s="42"/>
      <c r="IK24" s="42"/>
      <c r="IL24" s="42"/>
      <c r="IM24" s="42"/>
      <c r="IN24" s="42"/>
      <c r="IO24" s="42"/>
      <c r="IP24" s="42"/>
      <c r="IQ24" s="42"/>
      <c r="IR24" s="42"/>
      <c r="IS24" s="42"/>
      <c r="IT24" s="42"/>
      <c r="IU24" s="42"/>
      <c r="IV24" s="42"/>
      <c r="IW24" s="42"/>
    </row>
    <row r="25" customFormat="false" ht="13.5" hidden="false" customHeight="true" outlineLevel="0" collapsed="false">
      <c r="A25" s="42"/>
      <c r="B25" s="42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  <c r="BF25" s="42"/>
      <c r="BG25" s="42"/>
      <c r="BH25" s="42"/>
      <c r="BI25" s="42"/>
      <c r="BJ25" s="42"/>
      <c r="BK25" s="42"/>
      <c r="BL25" s="42"/>
      <c r="BM25" s="42"/>
      <c r="BN25" s="42"/>
      <c r="BO25" s="42"/>
      <c r="BP25" s="42"/>
      <c r="BQ25" s="42"/>
      <c r="BR25" s="42"/>
      <c r="BS25" s="42"/>
      <c r="BT25" s="42"/>
      <c r="BU25" s="42"/>
      <c r="BV25" s="42"/>
      <c r="BW25" s="42"/>
      <c r="BX25" s="42"/>
      <c r="BY25" s="42"/>
      <c r="BZ25" s="42"/>
      <c r="CA25" s="42"/>
      <c r="CB25" s="42"/>
      <c r="CC25" s="42"/>
      <c r="CD25" s="42"/>
      <c r="CE25" s="42"/>
      <c r="CF25" s="42"/>
      <c r="CG25" s="42"/>
      <c r="CH25" s="42"/>
      <c r="CI25" s="42"/>
      <c r="CJ25" s="42"/>
      <c r="CK25" s="42"/>
      <c r="CL25" s="42"/>
      <c r="CM25" s="42"/>
      <c r="CN25" s="42"/>
      <c r="CO25" s="42"/>
      <c r="CP25" s="42"/>
      <c r="CQ25" s="42"/>
      <c r="CR25" s="42"/>
      <c r="CS25" s="42"/>
      <c r="CT25" s="42"/>
      <c r="CU25" s="42"/>
      <c r="CV25" s="42"/>
      <c r="CW25" s="42"/>
      <c r="CX25" s="42"/>
      <c r="CY25" s="42"/>
      <c r="CZ25" s="42"/>
      <c r="DA25" s="42"/>
      <c r="DB25" s="42"/>
      <c r="DC25" s="42"/>
      <c r="DD25" s="42"/>
      <c r="DE25" s="42"/>
      <c r="DF25" s="42"/>
      <c r="DG25" s="42"/>
      <c r="DH25" s="42"/>
      <c r="DI25" s="42"/>
      <c r="DJ25" s="42"/>
      <c r="DK25" s="42"/>
      <c r="DL25" s="42"/>
      <c r="DM25" s="42"/>
      <c r="DN25" s="42"/>
      <c r="DO25" s="42"/>
      <c r="DP25" s="42"/>
      <c r="DQ25" s="42"/>
      <c r="DR25" s="42"/>
      <c r="DS25" s="42"/>
      <c r="DT25" s="42"/>
      <c r="DU25" s="42"/>
      <c r="DV25" s="42"/>
      <c r="DW25" s="42"/>
      <c r="DX25" s="42"/>
      <c r="DY25" s="42"/>
      <c r="DZ25" s="42"/>
      <c r="EA25" s="42"/>
      <c r="EB25" s="42"/>
      <c r="EC25" s="42"/>
      <c r="ED25" s="42"/>
      <c r="EE25" s="42"/>
      <c r="EF25" s="42"/>
      <c r="EG25" s="42"/>
      <c r="EH25" s="42"/>
      <c r="EI25" s="42"/>
      <c r="EJ25" s="42"/>
      <c r="EK25" s="42"/>
      <c r="EL25" s="42"/>
      <c r="EM25" s="42"/>
      <c r="EN25" s="42"/>
      <c r="EO25" s="42"/>
      <c r="EP25" s="42"/>
      <c r="EQ25" s="42"/>
      <c r="ER25" s="42"/>
      <c r="ES25" s="42"/>
      <c r="ET25" s="42"/>
      <c r="EU25" s="42"/>
      <c r="EV25" s="42"/>
      <c r="EW25" s="42"/>
      <c r="EX25" s="42"/>
      <c r="EY25" s="42"/>
      <c r="EZ25" s="42"/>
      <c r="FA25" s="42"/>
      <c r="FB25" s="42"/>
      <c r="FC25" s="42"/>
      <c r="FD25" s="42"/>
      <c r="FE25" s="42"/>
      <c r="FF25" s="42"/>
      <c r="FG25" s="42"/>
      <c r="FH25" s="42"/>
      <c r="FI25" s="42"/>
      <c r="FJ25" s="42"/>
      <c r="FK25" s="42"/>
      <c r="FL25" s="42"/>
      <c r="FM25" s="42"/>
      <c r="FN25" s="42"/>
      <c r="FO25" s="42"/>
      <c r="FP25" s="42"/>
      <c r="FQ25" s="42"/>
      <c r="FR25" s="42"/>
      <c r="FS25" s="42"/>
      <c r="FT25" s="42"/>
      <c r="FU25" s="42"/>
      <c r="FV25" s="42"/>
      <c r="FW25" s="42"/>
      <c r="FX25" s="42"/>
      <c r="FY25" s="42"/>
      <c r="FZ25" s="42"/>
      <c r="GA25" s="42"/>
      <c r="GB25" s="42"/>
      <c r="GC25" s="42"/>
      <c r="GD25" s="42"/>
      <c r="GE25" s="42"/>
      <c r="GF25" s="42"/>
      <c r="GG25" s="42"/>
      <c r="GH25" s="42"/>
      <c r="GI25" s="42"/>
      <c r="GJ25" s="42"/>
      <c r="GK25" s="42"/>
      <c r="GL25" s="42"/>
      <c r="GM25" s="42"/>
      <c r="GN25" s="42"/>
      <c r="GO25" s="42"/>
      <c r="GP25" s="42"/>
      <c r="GQ25" s="42"/>
      <c r="GR25" s="42"/>
      <c r="GS25" s="42"/>
      <c r="GT25" s="42"/>
      <c r="GU25" s="42"/>
      <c r="GV25" s="42"/>
      <c r="GW25" s="42"/>
      <c r="GX25" s="42"/>
      <c r="GY25" s="42"/>
      <c r="GZ25" s="42"/>
      <c r="HA25" s="42"/>
      <c r="HB25" s="42"/>
      <c r="HC25" s="42"/>
      <c r="HD25" s="42"/>
      <c r="HE25" s="42"/>
      <c r="HF25" s="42"/>
      <c r="HG25" s="42"/>
      <c r="HH25" s="42"/>
      <c r="HI25" s="42"/>
      <c r="HJ25" s="42"/>
      <c r="HK25" s="42"/>
      <c r="HL25" s="42"/>
      <c r="HM25" s="42"/>
      <c r="HN25" s="42"/>
      <c r="HO25" s="42"/>
      <c r="HP25" s="42"/>
      <c r="HQ25" s="42"/>
      <c r="HR25" s="42"/>
      <c r="HS25" s="42"/>
      <c r="HT25" s="42"/>
      <c r="HU25" s="42"/>
      <c r="HV25" s="42"/>
      <c r="HW25" s="42"/>
      <c r="HX25" s="42"/>
      <c r="HY25" s="42"/>
      <c r="HZ25" s="42"/>
      <c r="IA25" s="42"/>
      <c r="IB25" s="42"/>
      <c r="IC25" s="42"/>
      <c r="ID25" s="42"/>
      <c r="IE25" s="42"/>
      <c r="IF25" s="42"/>
      <c r="IG25" s="42"/>
      <c r="IH25" s="42"/>
      <c r="II25" s="42"/>
      <c r="IJ25" s="42"/>
      <c r="IK25" s="42"/>
      <c r="IL25" s="42"/>
      <c r="IM25" s="42"/>
      <c r="IN25" s="42"/>
      <c r="IO25" s="42"/>
      <c r="IP25" s="42"/>
      <c r="IQ25" s="42"/>
      <c r="IR25" s="42"/>
      <c r="IS25" s="42"/>
      <c r="IT25" s="42"/>
      <c r="IU25" s="42"/>
      <c r="IV25" s="42"/>
      <c r="IW25" s="42"/>
    </row>
    <row r="26" customFormat="false" ht="12" hidden="false" customHeight="true" outlineLevel="0" collapsed="false">
      <c r="A26" s="43" t="s">
        <v>41</v>
      </c>
      <c r="B26" s="42"/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2"/>
      <c r="AL26" s="42"/>
      <c r="AM26" s="42"/>
      <c r="AN26" s="42"/>
      <c r="AO26" s="42"/>
      <c r="AP26" s="42"/>
      <c r="AQ26" s="42"/>
      <c r="AR26" s="42"/>
      <c r="AS26" s="42"/>
      <c r="AT26" s="42"/>
      <c r="AU26" s="42"/>
      <c r="AV26" s="42"/>
      <c r="AW26" s="42"/>
      <c r="AX26" s="42"/>
      <c r="AY26" s="42"/>
      <c r="AZ26" s="42"/>
      <c r="BA26" s="42"/>
      <c r="BB26" s="42"/>
      <c r="BC26" s="42"/>
      <c r="BD26" s="42"/>
      <c r="BE26" s="42"/>
      <c r="BF26" s="42"/>
      <c r="BG26" s="42"/>
      <c r="BH26" s="42"/>
      <c r="BI26" s="42"/>
      <c r="BJ26" s="42"/>
      <c r="BK26" s="42"/>
      <c r="BL26" s="42"/>
      <c r="BM26" s="42"/>
      <c r="BN26" s="42"/>
      <c r="BO26" s="42"/>
      <c r="BP26" s="42"/>
      <c r="BQ26" s="42"/>
      <c r="BR26" s="42"/>
      <c r="BS26" s="42"/>
      <c r="BT26" s="42"/>
      <c r="BU26" s="42"/>
      <c r="BV26" s="42"/>
      <c r="BW26" s="42"/>
      <c r="BX26" s="42"/>
      <c r="BY26" s="42"/>
      <c r="BZ26" s="42"/>
      <c r="CA26" s="42"/>
      <c r="CB26" s="42"/>
      <c r="CC26" s="42"/>
      <c r="CD26" s="42"/>
      <c r="CE26" s="42"/>
      <c r="CF26" s="42"/>
      <c r="CG26" s="42"/>
      <c r="CH26" s="42"/>
      <c r="CI26" s="42"/>
      <c r="CJ26" s="42"/>
      <c r="CK26" s="42"/>
      <c r="CL26" s="42"/>
      <c r="CM26" s="42"/>
      <c r="CN26" s="42"/>
      <c r="CO26" s="42"/>
      <c r="CP26" s="42"/>
      <c r="CQ26" s="42"/>
      <c r="CR26" s="42"/>
      <c r="CS26" s="42"/>
      <c r="CT26" s="42"/>
      <c r="CU26" s="42"/>
      <c r="CV26" s="42"/>
      <c r="CW26" s="42"/>
      <c r="CX26" s="42"/>
      <c r="CY26" s="42"/>
      <c r="CZ26" s="42"/>
      <c r="DA26" s="42"/>
      <c r="DB26" s="42"/>
      <c r="DC26" s="42"/>
      <c r="DD26" s="42"/>
      <c r="DE26" s="42"/>
      <c r="DF26" s="42"/>
      <c r="DG26" s="42"/>
      <c r="DH26" s="42"/>
      <c r="DI26" s="42"/>
      <c r="DJ26" s="42"/>
      <c r="DK26" s="42"/>
      <c r="DL26" s="42"/>
      <c r="DM26" s="42"/>
      <c r="DN26" s="42"/>
      <c r="DO26" s="42"/>
      <c r="DP26" s="42"/>
      <c r="DQ26" s="42"/>
      <c r="DR26" s="42"/>
      <c r="DS26" s="42"/>
      <c r="DT26" s="42"/>
      <c r="DU26" s="42"/>
      <c r="DV26" s="42"/>
      <c r="DW26" s="42"/>
      <c r="DX26" s="42"/>
      <c r="DY26" s="42"/>
      <c r="DZ26" s="42"/>
      <c r="EA26" s="42"/>
      <c r="EB26" s="42"/>
      <c r="EC26" s="42"/>
      <c r="ED26" s="42"/>
      <c r="EE26" s="42"/>
      <c r="EF26" s="42"/>
      <c r="EG26" s="42"/>
      <c r="EH26" s="42"/>
      <c r="EI26" s="42"/>
      <c r="EJ26" s="42"/>
      <c r="EK26" s="42"/>
      <c r="EL26" s="42"/>
      <c r="EM26" s="42"/>
      <c r="EN26" s="42"/>
      <c r="EO26" s="42"/>
      <c r="EP26" s="42"/>
      <c r="EQ26" s="42"/>
      <c r="ER26" s="42"/>
      <c r="ES26" s="42"/>
      <c r="ET26" s="42"/>
      <c r="EU26" s="42"/>
      <c r="EV26" s="42"/>
      <c r="EW26" s="42"/>
      <c r="EX26" s="42"/>
      <c r="EY26" s="42"/>
      <c r="EZ26" s="42"/>
      <c r="FA26" s="42"/>
      <c r="FB26" s="42"/>
      <c r="FC26" s="42"/>
      <c r="FD26" s="42"/>
      <c r="FE26" s="42"/>
      <c r="FF26" s="42"/>
      <c r="FG26" s="42"/>
      <c r="FH26" s="42"/>
      <c r="FI26" s="42"/>
      <c r="FJ26" s="42"/>
      <c r="FK26" s="42"/>
      <c r="FL26" s="42"/>
      <c r="FM26" s="42"/>
      <c r="FN26" s="42"/>
      <c r="FO26" s="42"/>
      <c r="FP26" s="42"/>
      <c r="FQ26" s="42"/>
      <c r="FR26" s="42"/>
      <c r="FS26" s="42"/>
      <c r="FT26" s="42"/>
      <c r="FU26" s="42"/>
      <c r="FV26" s="42"/>
      <c r="FW26" s="42"/>
      <c r="FX26" s="42"/>
      <c r="FY26" s="42"/>
      <c r="FZ26" s="42"/>
      <c r="GA26" s="42"/>
      <c r="GB26" s="42"/>
      <c r="GC26" s="42"/>
      <c r="GD26" s="42"/>
      <c r="GE26" s="42"/>
      <c r="GF26" s="42"/>
      <c r="GG26" s="42"/>
      <c r="GH26" s="42"/>
      <c r="GI26" s="42"/>
      <c r="GJ26" s="42"/>
      <c r="GK26" s="42"/>
      <c r="GL26" s="42"/>
      <c r="GM26" s="42"/>
      <c r="GN26" s="42"/>
      <c r="GO26" s="42"/>
      <c r="GP26" s="42"/>
      <c r="GQ26" s="42"/>
      <c r="GR26" s="42"/>
      <c r="GS26" s="42"/>
      <c r="GT26" s="42"/>
      <c r="GU26" s="42"/>
      <c r="GV26" s="42"/>
      <c r="GW26" s="42"/>
      <c r="GX26" s="42"/>
      <c r="GY26" s="42"/>
      <c r="GZ26" s="42"/>
      <c r="HA26" s="42"/>
      <c r="HB26" s="42"/>
      <c r="HC26" s="42"/>
      <c r="HD26" s="42"/>
      <c r="HE26" s="42"/>
      <c r="HF26" s="42"/>
      <c r="HG26" s="42"/>
      <c r="HH26" s="42"/>
      <c r="HI26" s="42"/>
      <c r="HJ26" s="42"/>
      <c r="HK26" s="42"/>
      <c r="HL26" s="42"/>
      <c r="HM26" s="42"/>
      <c r="HN26" s="42"/>
      <c r="HO26" s="42"/>
      <c r="HP26" s="42"/>
      <c r="HQ26" s="42"/>
      <c r="HR26" s="42"/>
      <c r="HS26" s="42"/>
      <c r="HT26" s="42"/>
      <c r="HU26" s="42"/>
      <c r="HV26" s="42"/>
      <c r="HW26" s="42"/>
      <c r="HX26" s="42"/>
      <c r="HY26" s="42"/>
      <c r="HZ26" s="42"/>
      <c r="IA26" s="42"/>
      <c r="IB26" s="42"/>
      <c r="IC26" s="42"/>
      <c r="ID26" s="42"/>
      <c r="IE26" s="42"/>
      <c r="IF26" s="42"/>
      <c r="IG26" s="42"/>
      <c r="IH26" s="42"/>
      <c r="II26" s="42"/>
      <c r="IJ26" s="42"/>
      <c r="IK26" s="42"/>
      <c r="IL26" s="42"/>
      <c r="IM26" s="42"/>
      <c r="IN26" s="42"/>
      <c r="IO26" s="42"/>
      <c r="IP26" s="42"/>
      <c r="IQ26" s="42"/>
      <c r="IR26" s="42"/>
      <c r="IS26" s="42"/>
      <c r="IT26" s="42"/>
      <c r="IU26" s="42"/>
      <c r="IV26" s="42"/>
      <c r="IW26" s="42"/>
    </row>
    <row r="27" customFormat="false" ht="11.25" hidden="false" customHeight="true" outlineLevel="0" collapsed="false">
      <c r="A27" s="45" t="s">
        <v>33</v>
      </c>
      <c r="B27" s="42"/>
      <c r="C27" s="46" t="n">
        <f aca="false">'Dth Index INPUT PG'!C27</f>
        <v>0</v>
      </c>
      <c r="D27" s="46" t="n">
        <f aca="false">'Dth Index INPUT PG'!D27</f>
        <v>0</v>
      </c>
      <c r="E27" s="46" t="n">
        <f aca="false">'Dth Index INPUT PG'!E27</f>
        <v>0</v>
      </c>
      <c r="F27" s="46" t="n">
        <f aca="false">'Dth Index INPUT PG'!F27</f>
        <v>0</v>
      </c>
      <c r="G27" s="46" t="n">
        <f aca="false">'Dth Index INPUT PG'!G27</f>
        <v>0</v>
      </c>
      <c r="H27" s="46" t="n">
        <f aca="false">'Dth Index INPUT PG'!H27</f>
        <v>0</v>
      </c>
      <c r="I27" s="46" t="n">
        <f aca="false">'Dth Index INPUT PG'!I27</f>
        <v>0</v>
      </c>
      <c r="J27" s="46" t="n">
        <f aca="false">'Dth Index INPUT PG'!J27</f>
        <v>0</v>
      </c>
      <c r="K27" s="46" t="n">
        <f aca="false">'Dth Index INPUT PG'!K27</f>
        <v>0</v>
      </c>
      <c r="L27" s="46" t="n">
        <f aca="false">'Dth Index INPUT PG'!L27</f>
        <v>0</v>
      </c>
      <c r="M27" s="46" t="n">
        <f aca="false">'Dth Index INPUT PG'!M27</f>
        <v>0</v>
      </c>
      <c r="N27" s="46" t="n">
        <f aca="false">'Dth Index INPUT PG'!N27</f>
        <v>0</v>
      </c>
      <c r="O27" s="46" t="n">
        <f aca="false">'Dth Index INPUT PG'!O27</f>
        <v>0</v>
      </c>
      <c r="P27" s="46" t="n">
        <f aca="false">'Dth Index INPUT PG'!P27</f>
        <v>0</v>
      </c>
      <c r="Q27" s="46" t="n">
        <f aca="false">'Dth Index INPUT PG'!Q27</f>
        <v>0</v>
      </c>
      <c r="R27" s="46" t="n">
        <f aca="false">'Dth Index INPUT PG'!R27</f>
        <v>0</v>
      </c>
      <c r="S27" s="46" t="n">
        <f aca="false">'Dth Index INPUT PG'!S27</f>
        <v>0</v>
      </c>
      <c r="T27" s="46" t="n">
        <f aca="false">'Dth Index INPUT PG'!T27</f>
        <v>0</v>
      </c>
      <c r="U27" s="46" t="n">
        <f aca="false">'Dth Index INPUT PG'!U27</f>
        <v>0</v>
      </c>
      <c r="V27" s="46" t="n">
        <f aca="false">'Dth Index INPUT PG'!V27</f>
        <v>0</v>
      </c>
      <c r="W27" s="46" t="n">
        <f aca="false">'Dth Index INPUT PG'!W27</f>
        <v>0</v>
      </c>
      <c r="X27" s="46" t="n">
        <f aca="false">'Dth Index INPUT PG'!X27</f>
        <v>0</v>
      </c>
      <c r="Y27" s="46" t="n">
        <f aca="false">'Dth Index INPUT PG'!Y27</f>
        <v>0</v>
      </c>
      <c r="Z27" s="46" t="n">
        <f aca="false">'Dth Index INPUT PG'!Z27</f>
        <v>0</v>
      </c>
      <c r="AA27" s="46" t="n">
        <f aca="false">'Dth Index INPUT PG'!AA27</f>
        <v>0</v>
      </c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2"/>
      <c r="AS27" s="42"/>
      <c r="AT27" s="42"/>
      <c r="AU27" s="42"/>
      <c r="AV27" s="42"/>
      <c r="AW27" s="42"/>
      <c r="AX27" s="42"/>
      <c r="AY27" s="42"/>
      <c r="AZ27" s="42"/>
      <c r="BA27" s="42"/>
      <c r="BB27" s="42"/>
      <c r="BC27" s="42"/>
      <c r="BD27" s="42"/>
      <c r="BE27" s="42"/>
      <c r="BF27" s="42"/>
      <c r="BG27" s="42"/>
      <c r="BH27" s="42"/>
      <c r="BI27" s="42"/>
      <c r="BJ27" s="42"/>
      <c r="BK27" s="42"/>
      <c r="BL27" s="42"/>
      <c r="BM27" s="42"/>
      <c r="BN27" s="42"/>
      <c r="BO27" s="42"/>
      <c r="BP27" s="42"/>
      <c r="BQ27" s="42"/>
      <c r="BR27" s="42"/>
      <c r="BS27" s="42"/>
      <c r="BT27" s="42"/>
      <c r="BU27" s="42"/>
      <c r="BV27" s="42"/>
      <c r="BW27" s="42"/>
      <c r="BX27" s="42"/>
      <c r="BY27" s="42"/>
      <c r="BZ27" s="42"/>
      <c r="CA27" s="42"/>
      <c r="CB27" s="42"/>
      <c r="CC27" s="42"/>
      <c r="CD27" s="42"/>
      <c r="CE27" s="42"/>
      <c r="CF27" s="42"/>
      <c r="CG27" s="42"/>
      <c r="CH27" s="42"/>
      <c r="CI27" s="42"/>
      <c r="CJ27" s="42"/>
      <c r="CK27" s="42"/>
      <c r="CL27" s="42"/>
      <c r="CM27" s="42"/>
      <c r="CN27" s="42"/>
      <c r="CO27" s="42"/>
      <c r="CP27" s="42"/>
      <c r="CQ27" s="42"/>
      <c r="CR27" s="42"/>
      <c r="CS27" s="42"/>
      <c r="CT27" s="42"/>
      <c r="CU27" s="42"/>
      <c r="CV27" s="42"/>
      <c r="CW27" s="42"/>
      <c r="CX27" s="42"/>
      <c r="CY27" s="42"/>
      <c r="CZ27" s="42"/>
      <c r="DA27" s="42"/>
      <c r="DB27" s="42"/>
      <c r="DC27" s="42"/>
      <c r="DD27" s="42"/>
      <c r="DE27" s="42"/>
      <c r="DF27" s="42"/>
      <c r="DG27" s="42"/>
      <c r="DH27" s="42"/>
      <c r="DI27" s="42"/>
      <c r="DJ27" s="42"/>
      <c r="DK27" s="42"/>
      <c r="DL27" s="42"/>
      <c r="DM27" s="42"/>
      <c r="DN27" s="42"/>
      <c r="DO27" s="42"/>
      <c r="DP27" s="42"/>
      <c r="DQ27" s="42"/>
      <c r="DR27" s="42"/>
      <c r="DS27" s="42"/>
      <c r="DT27" s="42"/>
      <c r="DU27" s="42"/>
      <c r="DV27" s="42"/>
      <c r="DW27" s="42"/>
      <c r="DX27" s="42"/>
      <c r="DY27" s="42"/>
      <c r="DZ27" s="42"/>
      <c r="EA27" s="42"/>
      <c r="EB27" s="42"/>
      <c r="EC27" s="42"/>
      <c r="ED27" s="42"/>
      <c r="EE27" s="42"/>
      <c r="EF27" s="42"/>
      <c r="EG27" s="42"/>
      <c r="EH27" s="42"/>
      <c r="EI27" s="42"/>
      <c r="EJ27" s="42"/>
      <c r="EK27" s="42"/>
      <c r="EL27" s="42"/>
      <c r="EM27" s="42"/>
      <c r="EN27" s="42"/>
      <c r="EO27" s="42"/>
      <c r="EP27" s="42"/>
      <c r="EQ27" s="42"/>
      <c r="ER27" s="42"/>
      <c r="ES27" s="42"/>
      <c r="ET27" s="42"/>
      <c r="EU27" s="42"/>
      <c r="EV27" s="42"/>
      <c r="EW27" s="42"/>
      <c r="EX27" s="42"/>
      <c r="EY27" s="42"/>
      <c r="EZ27" s="42"/>
      <c r="FA27" s="42"/>
      <c r="FB27" s="42"/>
      <c r="FC27" s="42"/>
      <c r="FD27" s="42"/>
      <c r="FE27" s="42"/>
      <c r="FF27" s="42"/>
      <c r="FG27" s="42"/>
      <c r="FH27" s="42"/>
      <c r="FI27" s="42"/>
      <c r="FJ27" s="42"/>
      <c r="FK27" s="42"/>
      <c r="FL27" s="42"/>
      <c r="FM27" s="42"/>
      <c r="FN27" s="42"/>
      <c r="FO27" s="42"/>
      <c r="FP27" s="42"/>
      <c r="FQ27" s="42"/>
      <c r="FR27" s="42"/>
      <c r="FS27" s="42"/>
      <c r="FT27" s="42"/>
      <c r="FU27" s="42"/>
      <c r="FV27" s="42"/>
      <c r="FW27" s="42"/>
      <c r="FX27" s="42"/>
      <c r="FY27" s="42"/>
      <c r="FZ27" s="42"/>
      <c r="GA27" s="42"/>
      <c r="GB27" s="42"/>
      <c r="GC27" s="42"/>
      <c r="GD27" s="42"/>
      <c r="GE27" s="42"/>
      <c r="GF27" s="42"/>
      <c r="GG27" s="42"/>
      <c r="GH27" s="42"/>
      <c r="GI27" s="42"/>
      <c r="GJ27" s="42"/>
      <c r="GK27" s="42"/>
      <c r="GL27" s="42"/>
      <c r="GM27" s="42"/>
      <c r="GN27" s="42"/>
      <c r="GO27" s="42"/>
      <c r="GP27" s="42"/>
      <c r="GQ27" s="42"/>
      <c r="GR27" s="42"/>
      <c r="GS27" s="42"/>
      <c r="GT27" s="42"/>
      <c r="GU27" s="42"/>
      <c r="GV27" s="42"/>
      <c r="GW27" s="42"/>
      <c r="GX27" s="42"/>
      <c r="GY27" s="42"/>
      <c r="GZ27" s="42"/>
      <c r="HA27" s="42"/>
      <c r="HB27" s="42"/>
      <c r="HC27" s="42"/>
      <c r="HD27" s="42"/>
      <c r="HE27" s="42"/>
      <c r="HF27" s="42"/>
      <c r="HG27" s="42"/>
      <c r="HH27" s="42"/>
      <c r="HI27" s="42"/>
      <c r="HJ27" s="42"/>
      <c r="HK27" s="42"/>
      <c r="HL27" s="42"/>
      <c r="HM27" s="42"/>
      <c r="HN27" s="42"/>
      <c r="HO27" s="42"/>
      <c r="HP27" s="42"/>
      <c r="HQ27" s="42"/>
      <c r="HR27" s="42"/>
      <c r="HS27" s="42"/>
      <c r="HT27" s="42"/>
      <c r="HU27" s="42"/>
      <c r="HV27" s="42"/>
      <c r="HW27" s="42"/>
      <c r="HX27" s="42"/>
      <c r="HY27" s="42"/>
      <c r="HZ27" s="42"/>
      <c r="IA27" s="42"/>
      <c r="IB27" s="42"/>
      <c r="IC27" s="42"/>
      <c r="ID27" s="42"/>
      <c r="IE27" s="42"/>
      <c r="IF27" s="42"/>
      <c r="IG27" s="42"/>
      <c r="IH27" s="42"/>
      <c r="II27" s="42"/>
      <c r="IJ27" s="42"/>
      <c r="IK27" s="42"/>
      <c r="IL27" s="42"/>
      <c r="IM27" s="42"/>
      <c r="IN27" s="42"/>
      <c r="IO27" s="42"/>
      <c r="IP27" s="42"/>
      <c r="IQ27" s="42"/>
      <c r="IR27" s="42"/>
      <c r="IS27" s="42"/>
      <c r="IT27" s="42"/>
      <c r="IU27" s="42"/>
      <c r="IV27" s="42"/>
      <c r="IW27" s="42"/>
    </row>
    <row r="28" customFormat="false" ht="11.25" hidden="false" customHeight="true" outlineLevel="0" collapsed="false">
      <c r="A28" s="45" t="s">
        <v>34</v>
      </c>
      <c r="B28" s="42"/>
      <c r="C28" s="46" t="n">
        <f aca="false">'Dth Index INPUT PG'!C28</f>
        <v>0</v>
      </c>
      <c r="D28" s="46" t="n">
        <f aca="false">'Dth Index INPUT PG'!D28</f>
        <v>0</v>
      </c>
      <c r="E28" s="46" t="n">
        <f aca="false">'Dth Index INPUT PG'!E28</f>
        <v>0</v>
      </c>
      <c r="F28" s="46" t="n">
        <f aca="false">'Dth Index INPUT PG'!F28</f>
        <v>0</v>
      </c>
      <c r="G28" s="46" t="n">
        <f aca="false">'Dth Index INPUT PG'!G28</f>
        <v>0</v>
      </c>
      <c r="H28" s="46" t="n">
        <f aca="false">'Dth Index INPUT PG'!H28</f>
        <v>0</v>
      </c>
      <c r="I28" s="46" t="n">
        <f aca="false">'Dth Index INPUT PG'!I28</f>
        <v>0</v>
      </c>
      <c r="J28" s="46" t="n">
        <f aca="false">'Dth Index INPUT PG'!J28</f>
        <v>0</v>
      </c>
      <c r="K28" s="46" t="n">
        <f aca="false">'Dth Index INPUT PG'!K28</f>
        <v>0</v>
      </c>
      <c r="L28" s="46" t="n">
        <f aca="false">'Dth Index INPUT PG'!L28</f>
        <v>0</v>
      </c>
      <c r="M28" s="46" t="n">
        <f aca="false">'Dth Index INPUT PG'!M28</f>
        <v>0</v>
      </c>
      <c r="N28" s="46" t="n">
        <f aca="false">'Dth Index INPUT PG'!N28</f>
        <v>0</v>
      </c>
      <c r="O28" s="46" t="n">
        <f aca="false">'Dth Index INPUT PG'!O28</f>
        <v>0</v>
      </c>
      <c r="P28" s="46" t="n">
        <f aca="false">'Dth Index INPUT PG'!P28</f>
        <v>0</v>
      </c>
      <c r="Q28" s="46" t="n">
        <f aca="false">'Dth Index INPUT PG'!Q28</f>
        <v>0</v>
      </c>
      <c r="R28" s="46" t="n">
        <f aca="false">'Dth Index INPUT PG'!R28</f>
        <v>0</v>
      </c>
      <c r="S28" s="46" t="n">
        <f aca="false">'Dth Index INPUT PG'!S28</f>
        <v>0</v>
      </c>
      <c r="T28" s="46" t="n">
        <f aca="false">'Dth Index INPUT PG'!T28</f>
        <v>0</v>
      </c>
      <c r="U28" s="46" t="n">
        <f aca="false">'Dth Index INPUT PG'!U28</f>
        <v>0</v>
      </c>
      <c r="V28" s="46" t="n">
        <f aca="false">'Dth Index INPUT PG'!V28</f>
        <v>0</v>
      </c>
      <c r="W28" s="46" t="n">
        <f aca="false">'Dth Index INPUT PG'!W28</f>
        <v>0</v>
      </c>
      <c r="X28" s="46" t="n">
        <f aca="false">'Dth Index INPUT PG'!X28</f>
        <v>0</v>
      </c>
      <c r="Y28" s="46" t="n">
        <f aca="false">'Dth Index INPUT PG'!Y28</f>
        <v>0</v>
      </c>
      <c r="Z28" s="46" t="n">
        <f aca="false">'Dth Index INPUT PG'!Z28</f>
        <v>0</v>
      </c>
      <c r="AA28" s="46" t="n">
        <f aca="false">'Dth Index INPUT PG'!AA28</f>
        <v>0</v>
      </c>
      <c r="AB28" s="42"/>
      <c r="AC28" s="42"/>
      <c r="AD28" s="42"/>
      <c r="AE28" s="42"/>
      <c r="AF28" s="42"/>
      <c r="AG28" s="42"/>
      <c r="AH28" s="42"/>
      <c r="AI28" s="42"/>
      <c r="AJ28" s="42"/>
      <c r="AK28" s="42"/>
      <c r="AL28" s="42"/>
      <c r="AM28" s="42"/>
      <c r="AN28" s="42"/>
      <c r="AO28" s="42"/>
      <c r="AP28" s="42"/>
      <c r="AQ28" s="42"/>
      <c r="AR28" s="42"/>
      <c r="AS28" s="42"/>
      <c r="AT28" s="42"/>
      <c r="AU28" s="42"/>
      <c r="AV28" s="42"/>
      <c r="AW28" s="42"/>
      <c r="AX28" s="42"/>
      <c r="AY28" s="42"/>
      <c r="AZ28" s="42"/>
      <c r="BA28" s="42"/>
      <c r="BB28" s="42"/>
      <c r="BC28" s="42"/>
      <c r="BD28" s="42"/>
      <c r="BE28" s="42"/>
      <c r="BF28" s="42"/>
      <c r="BG28" s="42"/>
      <c r="BH28" s="42"/>
      <c r="BI28" s="42"/>
      <c r="BJ28" s="42"/>
      <c r="BK28" s="42"/>
      <c r="BL28" s="42"/>
      <c r="BM28" s="42"/>
      <c r="BN28" s="42"/>
      <c r="BO28" s="42"/>
      <c r="BP28" s="42"/>
      <c r="BQ28" s="42"/>
      <c r="BR28" s="42"/>
      <c r="BS28" s="42"/>
      <c r="BT28" s="42"/>
      <c r="BU28" s="42"/>
      <c r="BV28" s="42"/>
      <c r="BW28" s="42"/>
      <c r="BX28" s="42"/>
      <c r="BY28" s="42"/>
      <c r="BZ28" s="42"/>
      <c r="CA28" s="42"/>
      <c r="CB28" s="42"/>
      <c r="CC28" s="42"/>
      <c r="CD28" s="42"/>
      <c r="CE28" s="42"/>
      <c r="CF28" s="42"/>
      <c r="CG28" s="42"/>
      <c r="CH28" s="42"/>
      <c r="CI28" s="42"/>
      <c r="CJ28" s="42"/>
      <c r="CK28" s="42"/>
      <c r="CL28" s="42"/>
      <c r="CM28" s="42"/>
      <c r="CN28" s="42"/>
      <c r="CO28" s="42"/>
      <c r="CP28" s="42"/>
      <c r="CQ28" s="42"/>
      <c r="CR28" s="42"/>
      <c r="CS28" s="42"/>
      <c r="CT28" s="42"/>
      <c r="CU28" s="42"/>
      <c r="CV28" s="42"/>
      <c r="CW28" s="42"/>
      <c r="CX28" s="42"/>
      <c r="CY28" s="42"/>
      <c r="CZ28" s="42"/>
      <c r="DA28" s="42"/>
      <c r="DB28" s="42"/>
      <c r="DC28" s="42"/>
      <c r="DD28" s="42"/>
      <c r="DE28" s="42"/>
      <c r="DF28" s="42"/>
      <c r="DG28" s="42"/>
      <c r="DH28" s="42"/>
      <c r="DI28" s="42"/>
      <c r="DJ28" s="42"/>
      <c r="DK28" s="42"/>
      <c r="DL28" s="42"/>
      <c r="DM28" s="42"/>
      <c r="DN28" s="42"/>
      <c r="DO28" s="42"/>
      <c r="DP28" s="42"/>
      <c r="DQ28" s="42"/>
      <c r="DR28" s="42"/>
      <c r="DS28" s="42"/>
      <c r="DT28" s="42"/>
      <c r="DU28" s="42"/>
      <c r="DV28" s="42"/>
      <c r="DW28" s="42"/>
      <c r="DX28" s="42"/>
      <c r="DY28" s="42"/>
      <c r="DZ28" s="42"/>
      <c r="EA28" s="42"/>
      <c r="EB28" s="42"/>
      <c r="EC28" s="42"/>
      <c r="ED28" s="42"/>
      <c r="EE28" s="42"/>
      <c r="EF28" s="42"/>
      <c r="EG28" s="42"/>
      <c r="EH28" s="42"/>
      <c r="EI28" s="42"/>
      <c r="EJ28" s="42"/>
      <c r="EK28" s="42"/>
      <c r="EL28" s="42"/>
      <c r="EM28" s="42"/>
      <c r="EN28" s="42"/>
      <c r="EO28" s="42"/>
      <c r="EP28" s="42"/>
      <c r="EQ28" s="42"/>
      <c r="ER28" s="42"/>
      <c r="ES28" s="42"/>
      <c r="ET28" s="42"/>
      <c r="EU28" s="42"/>
      <c r="EV28" s="42"/>
      <c r="EW28" s="42"/>
      <c r="EX28" s="42"/>
      <c r="EY28" s="42"/>
      <c r="EZ28" s="42"/>
      <c r="FA28" s="42"/>
      <c r="FB28" s="42"/>
      <c r="FC28" s="42"/>
      <c r="FD28" s="42"/>
      <c r="FE28" s="42"/>
      <c r="FF28" s="42"/>
      <c r="FG28" s="42"/>
      <c r="FH28" s="42"/>
      <c r="FI28" s="42"/>
      <c r="FJ28" s="42"/>
      <c r="FK28" s="42"/>
      <c r="FL28" s="42"/>
      <c r="FM28" s="42"/>
      <c r="FN28" s="42"/>
      <c r="FO28" s="42"/>
      <c r="FP28" s="42"/>
      <c r="FQ28" s="42"/>
      <c r="FR28" s="42"/>
      <c r="FS28" s="42"/>
      <c r="FT28" s="42"/>
      <c r="FU28" s="42"/>
      <c r="FV28" s="42"/>
      <c r="FW28" s="42"/>
      <c r="FX28" s="42"/>
      <c r="FY28" s="42"/>
      <c r="FZ28" s="42"/>
      <c r="GA28" s="42"/>
      <c r="GB28" s="42"/>
      <c r="GC28" s="42"/>
      <c r="GD28" s="42"/>
      <c r="GE28" s="42"/>
      <c r="GF28" s="42"/>
      <c r="GG28" s="42"/>
      <c r="GH28" s="42"/>
      <c r="GI28" s="42"/>
      <c r="GJ28" s="42"/>
      <c r="GK28" s="42"/>
      <c r="GL28" s="42"/>
      <c r="GM28" s="42"/>
      <c r="GN28" s="42"/>
      <c r="GO28" s="42"/>
      <c r="GP28" s="42"/>
      <c r="GQ28" s="42"/>
      <c r="GR28" s="42"/>
      <c r="GS28" s="42"/>
      <c r="GT28" s="42"/>
      <c r="GU28" s="42"/>
      <c r="GV28" s="42"/>
      <c r="GW28" s="42"/>
      <c r="GX28" s="42"/>
      <c r="GY28" s="42"/>
      <c r="GZ28" s="42"/>
      <c r="HA28" s="42"/>
      <c r="HB28" s="42"/>
      <c r="HC28" s="42"/>
      <c r="HD28" s="42"/>
      <c r="HE28" s="42"/>
      <c r="HF28" s="42"/>
      <c r="HG28" s="42"/>
      <c r="HH28" s="42"/>
      <c r="HI28" s="42"/>
      <c r="HJ28" s="42"/>
      <c r="HK28" s="42"/>
      <c r="HL28" s="42"/>
      <c r="HM28" s="42"/>
      <c r="HN28" s="42"/>
      <c r="HO28" s="42"/>
      <c r="HP28" s="42"/>
      <c r="HQ28" s="42"/>
      <c r="HR28" s="42"/>
      <c r="HS28" s="42"/>
      <c r="HT28" s="42"/>
      <c r="HU28" s="42"/>
      <c r="HV28" s="42"/>
      <c r="HW28" s="42"/>
      <c r="HX28" s="42"/>
      <c r="HY28" s="42"/>
      <c r="HZ28" s="42"/>
      <c r="IA28" s="42"/>
      <c r="IB28" s="42"/>
      <c r="IC28" s="42"/>
      <c r="ID28" s="42"/>
      <c r="IE28" s="42"/>
      <c r="IF28" s="42"/>
      <c r="IG28" s="42"/>
      <c r="IH28" s="42"/>
      <c r="II28" s="42"/>
      <c r="IJ28" s="42"/>
      <c r="IK28" s="42"/>
      <c r="IL28" s="42"/>
      <c r="IM28" s="42"/>
      <c r="IN28" s="42"/>
      <c r="IO28" s="42"/>
      <c r="IP28" s="42"/>
      <c r="IQ28" s="42"/>
      <c r="IR28" s="42"/>
      <c r="IS28" s="42"/>
      <c r="IT28" s="42"/>
      <c r="IU28" s="42"/>
      <c r="IV28" s="42"/>
      <c r="IW28" s="42"/>
    </row>
    <row r="29" customFormat="false" ht="11.25" hidden="false" customHeight="true" outlineLevel="0" collapsed="false">
      <c r="A29" s="45" t="s">
        <v>35</v>
      </c>
      <c r="B29" s="42"/>
      <c r="C29" s="46" t="n">
        <f aca="false">'Dth Index INPUT PG'!C29</f>
        <v>0</v>
      </c>
      <c r="D29" s="46" t="n">
        <f aca="false">'Dth Index INPUT PG'!D29</f>
        <v>0</v>
      </c>
      <c r="E29" s="46" t="n">
        <f aca="false">'Dth Index INPUT PG'!E29</f>
        <v>0</v>
      </c>
      <c r="F29" s="46" t="n">
        <f aca="false">'Dth Index INPUT PG'!F29</f>
        <v>0</v>
      </c>
      <c r="G29" s="46" t="n">
        <f aca="false">'Dth Index INPUT PG'!G29</f>
        <v>0</v>
      </c>
      <c r="H29" s="46" t="n">
        <f aca="false">'Dth Index INPUT PG'!H29</f>
        <v>0</v>
      </c>
      <c r="I29" s="46" t="n">
        <f aca="false">'Dth Index INPUT PG'!I29</f>
        <v>0</v>
      </c>
      <c r="J29" s="46" t="n">
        <f aca="false">'Dth Index INPUT PG'!J29</f>
        <v>0</v>
      </c>
      <c r="K29" s="46" t="n">
        <f aca="false">'Dth Index INPUT PG'!K29</f>
        <v>0</v>
      </c>
      <c r="L29" s="46" t="n">
        <f aca="false">'Dth Index INPUT PG'!L29</f>
        <v>0</v>
      </c>
      <c r="M29" s="46" t="n">
        <f aca="false">'Dth Index INPUT PG'!M29</f>
        <v>0</v>
      </c>
      <c r="N29" s="46" t="n">
        <f aca="false">'Dth Index INPUT PG'!N29</f>
        <v>0</v>
      </c>
      <c r="O29" s="46" t="n">
        <f aca="false">'Dth Index INPUT PG'!O29</f>
        <v>0</v>
      </c>
      <c r="P29" s="46" t="n">
        <f aca="false">'Dth Index INPUT PG'!P29</f>
        <v>0</v>
      </c>
      <c r="Q29" s="46" t="n">
        <f aca="false">'Dth Index INPUT PG'!Q29</f>
        <v>0</v>
      </c>
      <c r="R29" s="46" t="n">
        <f aca="false">'Dth Index INPUT PG'!R29</f>
        <v>0</v>
      </c>
      <c r="S29" s="46" t="n">
        <f aca="false">'Dth Index INPUT PG'!S29</f>
        <v>0</v>
      </c>
      <c r="T29" s="46" t="n">
        <f aca="false">'Dth Index INPUT PG'!T29</f>
        <v>0</v>
      </c>
      <c r="U29" s="46" t="n">
        <f aca="false">'Dth Index INPUT PG'!U29</f>
        <v>0</v>
      </c>
      <c r="V29" s="46" t="n">
        <f aca="false">'Dth Index INPUT PG'!V29</f>
        <v>0</v>
      </c>
      <c r="W29" s="46" t="n">
        <f aca="false">'Dth Index INPUT PG'!W29</f>
        <v>0</v>
      </c>
      <c r="X29" s="46" t="n">
        <f aca="false">'Dth Index INPUT PG'!X29</f>
        <v>0</v>
      </c>
      <c r="Y29" s="46" t="n">
        <f aca="false">'Dth Index INPUT PG'!Y29</f>
        <v>0</v>
      </c>
      <c r="Z29" s="46" t="n">
        <f aca="false">'Dth Index INPUT PG'!Z29</f>
        <v>0</v>
      </c>
      <c r="AA29" s="46" t="n">
        <f aca="false">'Dth Index INPUT PG'!AA29</f>
        <v>0</v>
      </c>
      <c r="AB29" s="42"/>
      <c r="AC29" s="42"/>
      <c r="AD29" s="42"/>
      <c r="AE29" s="42"/>
      <c r="AF29" s="42"/>
      <c r="AG29" s="42"/>
      <c r="AH29" s="42"/>
      <c r="AI29" s="42"/>
      <c r="AJ29" s="42"/>
      <c r="AK29" s="42"/>
      <c r="AL29" s="42"/>
      <c r="AM29" s="42"/>
      <c r="AN29" s="42"/>
      <c r="AO29" s="42"/>
      <c r="AP29" s="42"/>
      <c r="AQ29" s="42"/>
      <c r="AR29" s="42"/>
      <c r="AS29" s="42"/>
      <c r="AT29" s="42"/>
      <c r="AU29" s="42"/>
      <c r="AV29" s="42"/>
      <c r="AW29" s="42"/>
      <c r="AX29" s="42"/>
      <c r="AY29" s="42"/>
      <c r="AZ29" s="42"/>
      <c r="BA29" s="42"/>
      <c r="BB29" s="42"/>
      <c r="BC29" s="42"/>
      <c r="BD29" s="42"/>
      <c r="BE29" s="42"/>
      <c r="BF29" s="42"/>
      <c r="BG29" s="42"/>
      <c r="BH29" s="42"/>
      <c r="BI29" s="42"/>
      <c r="BJ29" s="42"/>
      <c r="BK29" s="42"/>
      <c r="BL29" s="42"/>
      <c r="BM29" s="42"/>
      <c r="BN29" s="42"/>
      <c r="BO29" s="42"/>
      <c r="BP29" s="42"/>
      <c r="BQ29" s="42"/>
      <c r="BR29" s="42"/>
      <c r="BS29" s="42"/>
      <c r="BT29" s="42"/>
      <c r="BU29" s="42"/>
      <c r="BV29" s="42"/>
      <c r="BW29" s="42"/>
      <c r="BX29" s="42"/>
      <c r="BY29" s="42"/>
      <c r="BZ29" s="42"/>
      <c r="CA29" s="42"/>
      <c r="CB29" s="42"/>
      <c r="CC29" s="42"/>
      <c r="CD29" s="42"/>
      <c r="CE29" s="42"/>
      <c r="CF29" s="42"/>
      <c r="CG29" s="42"/>
      <c r="CH29" s="42"/>
      <c r="CI29" s="42"/>
      <c r="CJ29" s="42"/>
      <c r="CK29" s="42"/>
      <c r="CL29" s="42"/>
      <c r="CM29" s="42"/>
      <c r="CN29" s="42"/>
      <c r="CO29" s="42"/>
      <c r="CP29" s="42"/>
      <c r="CQ29" s="42"/>
      <c r="CR29" s="42"/>
      <c r="CS29" s="42"/>
      <c r="CT29" s="42"/>
      <c r="CU29" s="42"/>
      <c r="CV29" s="42"/>
      <c r="CW29" s="42"/>
      <c r="CX29" s="42"/>
      <c r="CY29" s="42"/>
      <c r="CZ29" s="42"/>
      <c r="DA29" s="42"/>
      <c r="DB29" s="42"/>
      <c r="DC29" s="42"/>
      <c r="DD29" s="42"/>
      <c r="DE29" s="42"/>
      <c r="DF29" s="42"/>
      <c r="DG29" s="42"/>
      <c r="DH29" s="42"/>
      <c r="DI29" s="42"/>
      <c r="DJ29" s="42"/>
      <c r="DK29" s="42"/>
      <c r="DL29" s="42"/>
      <c r="DM29" s="42"/>
      <c r="DN29" s="42"/>
      <c r="DO29" s="42"/>
      <c r="DP29" s="42"/>
      <c r="DQ29" s="42"/>
      <c r="DR29" s="42"/>
      <c r="DS29" s="42"/>
      <c r="DT29" s="42"/>
      <c r="DU29" s="42"/>
      <c r="DV29" s="42"/>
      <c r="DW29" s="42"/>
      <c r="DX29" s="42"/>
      <c r="DY29" s="42"/>
      <c r="DZ29" s="42"/>
      <c r="EA29" s="42"/>
      <c r="EB29" s="42"/>
      <c r="EC29" s="42"/>
      <c r="ED29" s="42"/>
      <c r="EE29" s="42"/>
      <c r="EF29" s="42"/>
      <c r="EG29" s="42"/>
      <c r="EH29" s="42"/>
      <c r="EI29" s="42"/>
      <c r="EJ29" s="42"/>
      <c r="EK29" s="42"/>
      <c r="EL29" s="42"/>
      <c r="EM29" s="42"/>
      <c r="EN29" s="42"/>
      <c r="EO29" s="42"/>
      <c r="EP29" s="42"/>
      <c r="EQ29" s="42"/>
      <c r="ER29" s="42"/>
      <c r="ES29" s="42"/>
      <c r="ET29" s="42"/>
      <c r="EU29" s="42"/>
      <c r="EV29" s="42"/>
      <c r="EW29" s="42"/>
      <c r="EX29" s="42"/>
      <c r="EY29" s="42"/>
      <c r="EZ29" s="42"/>
      <c r="FA29" s="42"/>
      <c r="FB29" s="42"/>
      <c r="FC29" s="42"/>
      <c r="FD29" s="42"/>
      <c r="FE29" s="42"/>
      <c r="FF29" s="42"/>
      <c r="FG29" s="42"/>
      <c r="FH29" s="42"/>
      <c r="FI29" s="42"/>
      <c r="FJ29" s="42"/>
      <c r="FK29" s="42"/>
      <c r="FL29" s="42"/>
      <c r="FM29" s="42"/>
      <c r="FN29" s="42"/>
      <c r="FO29" s="42"/>
      <c r="FP29" s="42"/>
      <c r="FQ29" s="42"/>
      <c r="FR29" s="42"/>
      <c r="FS29" s="42"/>
      <c r="FT29" s="42"/>
      <c r="FU29" s="42"/>
      <c r="FV29" s="42"/>
      <c r="FW29" s="42"/>
      <c r="FX29" s="42"/>
      <c r="FY29" s="42"/>
      <c r="FZ29" s="42"/>
      <c r="GA29" s="42"/>
      <c r="GB29" s="42"/>
      <c r="GC29" s="42"/>
      <c r="GD29" s="42"/>
      <c r="GE29" s="42"/>
      <c r="GF29" s="42"/>
      <c r="GG29" s="42"/>
      <c r="GH29" s="42"/>
      <c r="GI29" s="42"/>
      <c r="GJ29" s="42"/>
      <c r="GK29" s="42"/>
      <c r="GL29" s="42"/>
      <c r="GM29" s="42"/>
      <c r="GN29" s="42"/>
      <c r="GO29" s="42"/>
      <c r="GP29" s="42"/>
      <c r="GQ29" s="42"/>
      <c r="GR29" s="42"/>
      <c r="GS29" s="42"/>
      <c r="GT29" s="42"/>
      <c r="GU29" s="42"/>
      <c r="GV29" s="42"/>
      <c r="GW29" s="42"/>
      <c r="GX29" s="42"/>
      <c r="GY29" s="42"/>
      <c r="GZ29" s="42"/>
      <c r="HA29" s="42"/>
      <c r="HB29" s="42"/>
      <c r="HC29" s="42"/>
      <c r="HD29" s="42"/>
      <c r="HE29" s="42"/>
      <c r="HF29" s="42"/>
      <c r="HG29" s="42"/>
      <c r="HH29" s="42"/>
      <c r="HI29" s="42"/>
      <c r="HJ29" s="42"/>
      <c r="HK29" s="42"/>
      <c r="HL29" s="42"/>
      <c r="HM29" s="42"/>
      <c r="HN29" s="42"/>
      <c r="HO29" s="42"/>
      <c r="HP29" s="42"/>
      <c r="HQ29" s="42"/>
      <c r="HR29" s="42"/>
      <c r="HS29" s="42"/>
      <c r="HT29" s="42"/>
      <c r="HU29" s="42"/>
      <c r="HV29" s="42"/>
      <c r="HW29" s="42"/>
      <c r="HX29" s="42"/>
      <c r="HY29" s="42"/>
      <c r="HZ29" s="42"/>
      <c r="IA29" s="42"/>
      <c r="IB29" s="42"/>
      <c r="IC29" s="42"/>
      <c r="ID29" s="42"/>
      <c r="IE29" s="42"/>
      <c r="IF29" s="42"/>
      <c r="IG29" s="42"/>
      <c r="IH29" s="42"/>
      <c r="II29" s="42"/>
      <c r="IJ29" s="42"/>
      <c r="IK29" s="42"/>
      <c r="IL29" s="42"/>
      <c r="IM29" s="42"/>
      <c r="IN29" s="42"/>
      <c r="IO29" s="42"/>
      <c r="IP29" s="42"/>
      <c r="IQ29" s="42"/>
      <c r="IR29" s="42"/>
      <c r="IS29" s="42"/>
      <c r="IT29" s="42"/>
      <c r="IU29" s="42"/>
      <c r="IV29" s="42"/>
      <c r="IW29" s="42"/>
    </row>
    <row r="30" customFormat="false" ht="11.25" hidden="false" customHeight="true" outlineLevel="0" collapsed="false">
      <c r="A30" s="45" t="s">
        <v>36</v>
      </c>
      <c r="B30" s="42"/>
      <c r="C30" s="46" t="n">
        <f aca="false">'Dth Index INPUT PG'!C30</f>
        <v>0</v>
      </c>
      <c r="D30" s="46" t="n">
        <f aca="false">'Dth Index INPUT PG'!D30</f>
        <v>0</v>
      </c>
      <c r="E30" s="46" t="n">
        <f aca="false">'Dth Index INPUT PG'!E30</f>
        <v>0</v>
      </c>
      <c r="F30" s="46" t="n">
        <f aca="false">'Dth Index INPUT PG'!F30</f>
        <v>0</v>
      </c>
      <c r="G30" s="46" t="n">
        <f aca="false">'Dth Index INPUT PG'!G30</f>
        <v>0</v>
      </c>
      <c r="H30" s="46" t="n">
        <f aca="false">'Dth Index INPUT PG'!H30</f>
        <v>0</v>
      </c>
      <c r="I30" s="46" t="n">
        <f aca="false">'Dth Index INPUT PG'!I30</f>
        <v>0</v>
      </c>
      <c r="J30" s="46" t="n">
        <f aca="false">'Dth Index INPUT PG'!J30</f>
        <v>0</v>
      </c>
      <c r="K30" s="46" t="n">
        <f aca="false">'Dth Index INPUT PG'!K30</f>
        <v>0</v>
      </c>
      <c r="L30" s="46" t="n">
        <f aca="false">'Dth Index INPUT PG'!L30</f>
        <v>0</v>
      </c>
      <c r="M30" s="46" t="n">
        <f aca="false">'Dth Index INPUT PG'!M30</f>
        <v>0</v>
      </c>
      <c r="N30" s="46" t="n">
        <f aca="false">'Dth Index INPUT PG'!N30</f>
        <v>0</v>
      </c>
      <c r="O30" s="46" t="n">
        <f aca="false">'Dth Index INPUT PG'!O30</f>
        <v>0</v>
      </c>
      <c r="P30" s="46" t="n">
        <f aca="false">'Dth Index INPUT PG'!P30</f>
        <v>0</v>
      </c>
      <c r="Q30" s="46" t="n">
        <f aca="false">'Dth Index INPUT PG'!Q30</f>
        <v>0</v>
      </c>
      <c r="R30" s="46" t="n">
        <f aca="false">'Dth Index INPUT PG'!R30</f>
        <v>0</v>
      </c>
      <c r="S30" s="46" t="n">
        <f aca="false">'Dth Index INPUT PG'!S30</f>
        <v>0</v>
      </c>
      <c r="T30" s="46" t="n">
        <f aca="false">'Dth Index INPUT PG'!T30</f>
        <v>0</v>
      </c>
      <c r="U30" s="46" t="n">
        <f aca="false">'Dth Index INPUT PG'!U30</f>
        <v>0</v>
      </c>
      <c r="V30" s="46" t="n">
        <f aca="false">'Dth Index INPUT PG'!V30</f>
        <v>0</v>
      </c>
      <c r="W30" s="46" t="n">
        <f aca="false">'Dth Index INPUT PG'!W30</f>
        <v>0</v>
      </c>
      <c r="X30" s="46" t="n">
        <f aca="false">'Dth Index INPUT PG'!X30</f>
        <v>0</v>
      </c>
      <c r="Y30" s="46" t="n">
        <f aca="false">'Dth Index INPUT PG'!Y30</f>
        <v>0</v>
      </c>
      <c r="Z30" s="46" t="n">
        <f aca="false">'Dth Index INPUT PG'!Z30</f>
        <v>0</v>
      </c>
      <c r="AA30" s="46" t="n">
        <f aca="false">'Dth Index INPUT PG'!AA30</f>
        <v>0</v>
      </c>
      <c r="AB30" s="42"/>
      <c r="AC30" s="42"/>
      <c r="AD30" s="42"/>
      <c r="AE30" s="42"/>
      <c r="AF30" s="42"/>
      <c r="AG30" s="42"/>
      <c r="AH30" s="42"/>
      <c r="AI30" s="42"/>
      <c r="AJ30" s="42"/>
      <c r="AK30" s="42"/>
      <c r="AL30" s="42"/>
      <c r="AM30" s="42"/>
      <c r="AN30" s="42"/>
      <c r="AO30" s="42"/>
      <c r="AP30" s="42"/>
      <c r="AQ30" s="42"/>
      <c r="AR30" s="42"/>
      <c r="AS30" s="42"/>
      <c r="AT30" s="42"/>
      <c r="AU30" s="42"/>
      <c r="AV30" s="42"/>
      <c r="AW30" s="42"/>
      <c r="AX30" s="42"/>
      <c r="AY30" s="42"/>
      <c r="AZ30" s="42"/>
      <c r="BA30" s="42"/>
      <c r="BB30" s="42"/>
      <c r="BC30" s="42"/>
      <c r="BD30" s="42"/>
      <c r="BE30" s="42"/>
      <c r="BF30" s="42"/>
      <c r="BG30" s="42"/>
      <c r="BH30" s="42"/>
      <c r="BI30" s="42"/>
      <c r="BJ30" s="42"/>
      <c r="BK30" s="42"/>
      <c r="BL30" s="42"/>
      <c r="BM30" s="42"/>
      <c r="BN30" s="42"/>
      <c r="BO30" s="42"/>
      <c r="BP30" s="42"/>
      <c r="BQ30" s="42"/>
      <c r="BR30" s="42"/>
      <c r="BS30" s="42"/>
      <c r="BT30" s="42"/>
      <c r="BU30" s="42"/>
      <c r="BV30" s="42"/>
      <c r="BW30" s="42"/>
      <c r="BX30" s="42"/>
      <c r="BY30" s="42"/>
      <c r="BZ30" s="42"/>
      <c r="CA30" s="42"/>
      <c r="CB30" s="42"/>
      <c r="CC30" s="42"/>
      <c r="CD30" s="42"/>
      <c r="CE30" s="42"/>
      <c r="CF30" s="42"/>
      <c r="CG30" s="42"/>
      <c r="CH30" s="42"/>
      <c r="CI30" s="42"/>
      <c r="CJ30" s="42"/>
      <c r="CK30" s="42"/>
      <c r="CL30" s="42"/>
      <c r="CM30" s="42"/>
      <c r="CN30" s="42"/>
      <c r="CO30" s="42"/>
      <c r="CP30" s="42"/>
      <c r="CQ30" s="42"/>
      <c r="CR30" s="42"/>
      <c r="CS30" s="42"/>
      <c r="CT30" s="42"/>
      <c r="CU30" s="42"/>
      <c r="CV30" s="42"/>
      <c r="CW30" s="42"/>
      <c r="CX30" s="42"/>
      <c r="CY30" s="42"/>
      <c r="CZ30" s="42"/>
      <c r="DA30" s="42"/>
      <c r="DB30" s="42"/>
      <c r="DC30" s="42"/>
      <c r="DD30" s="42"/>
      <c r="DE30" s="42"/>
      <c r="DF30" s="42"/>
      <c r="DG30" s="42"/>
      <c r="DH30" s="42"/>
      <c r="DI30" s="42"/>
      <c r="DJ30" s="42"/>
      <c r="DK30" s="42"/>
      <c r="DL30" s="42"/>
      <c r="DM30" s="42"/>
      <c r="DN30" s="42"/>
      <c r="DO30" s="42"/>
      <c r="DP30" s="42"/>
      <c r="DQ30" s="42"/>
      <c r="DR30" s="42"/>
      <c r="DS30" s="42"/>
      <c r="DT30" s="42"/>
      <c r="DU30" s="42"/>
      <c r="DV30" s="42"/>
      <c r="DW30" s="42"/>
      <c r="DX30" s="42"/>
      <c r="DY30" s="42"/>
      <c r="DZ30" s="42"/>
      <c r="EA30" s="42"/>
      <c r="EB30" s="42"/>
      <c r="EC30" s="42"/>
      <c r="ED30" s="42"/>
      <c r="EE30" s="42"/>
      <c r="EF30" s="42"/>
      <c r="EG30" s="42"/>
      <c r="EH30" s="42"/>
      <c r="EI30" s="42"/>
      <c r="EJ30" s="42"/>
      <c r="EK30" s="42"/>
      <c r="EL30" s="42"/>
      <c r="EM30" s="42"/>
      <c r="EN30" s="42"/>
      <c r="EO30" s="42"/>
      <c r="EP30" s="42"/>
      <c r="EQ30" s="42"/>
      <c r="ER30" s="42"/>
      <c r="ES30" s="42"/>
      <c r="ET30" s="42"/>
      <c r="EU30" s="42"/>
      <c r="EV30" s="42"/>
      <c r="EW30" s="42"/>
      <c r="EX30" s="42"/>
      <c r="EY30" s="42"/>
      <c r="EZ30" s="42"/>
      <c r="FA30" s="42"/>
      <c r="FB30" s="42"/>
      <c r="FC30" s="42"/>
      <c r="FD30" s="42"/>
      <c r="FE30" s="42"/>
      <c r="FF30" s="42"/>
      <c r="FG30" s="42"/>
      <c r="FH30" s="42"/>
      <c r="FI30" s="42"/>
      <c r="FJ30" s="42"/>
      <c r="FK30" s="42"/>
      <c r="FL30" s="42"/>
      <c r="FM30" s="42"/>
      <c r="FN30" s="42"/>
      <c r="FO30" s="42"/>
      <c r="FP30" s="42"/>
      <c r="FQ30" s="42"/>
      <c r="FR30" s="42"/>
      <c r="FS30" s="42"/>
      <c r="FT30" s="42"/>
      <c r="FU30" s="42"/>
      <c r="FV30" s="42"/>
      <c r="FW30" s="42"/>
      <c r="FX30" s="42"/>
      <c r="FY30" s="42"/>
      <c r="FZ30" s="42"/>
      <c r="GA30" s="42"/>
      <c r="GB30" s="42"/>
      <c r="GC30" s="42"/>
      <c r="GD30" s="42"/>
      <c r="GE30" s="42"/>
      <c r="GF30" s="42"/>
      <c r="GG30" s="42"/>
      <c r="GH30" s="42"/>
      <c r="GI30" s="42"/>
      <c r="GJ30" s="42"/>
      <c r="GK30" s="42"/>
      <c r="GL30" s="42"/>
      <c r="GM30" s="42"/>
      <c r="GN30" s="42"/>
      <c r="GO30" s="42"/>
      <c r="GP30" s="42"/>
      <c r="GQ30" s="42"/>
      <c r="GR30" s="42"/>
      <c r="GS30" s="42"/>
      <c r="GT30" s="42"/>
      <c r="GU30" s="42"/>
      <c r="GV30" s="42"/>
      <c r="GW30" s="42"/>
      <c r="GX30" s="42"/>
      <c r="GY30" s="42"/>
      <c r="GZ30" s="42"/>
      <c r="HA30" s="42"/>
      <c r="HB30" s="42"/>
      <c r="HC30" s="42"/>
      <c r="HD30" s="42"/>
      <c r="HE30" s="42"/>
      <c r="HF30" s="42"/>
      <c r="HG30" s="42"/>
      <c r="HH30" s="42"/>
      <c r="HI30" s="42"/>
      <c r="HJ30" s="42"/>
      <c r="HK30" s="42"/>
      <c r="HL30" s="42"/>
      <c r="HM30" s="42"/>
      <c r="HN30" s="42"/>
      <c r="HO30" s="42"/>
      <c r="HP30" s="42"/>
      <c r="HQ30" s="42"/>
      <c r="HR30" s="42"/>
      <c r="HS30" s="42"/>
      <c r="HT30" s="42"/>
      <c r="HU30" s="42"/>
      <c r="HV30" s="42"/>
      <c r="HW30" s="42"/>
      <c r="HX30" s="42"/>
      <c r="HY30" s="42"/>
      <c r="HZ30" s="42"/>
      <c r="IA30" s="42"/>
      <c r="IB30" s="42"/>
      <c r="IC30" s="42"/>
      <c r="ID30" s="42"/>
      <c r="IE30" s="42"/>
      <c r="IF30" s="42"/>
      <c r="IG30" s="42"/>
      <c r="IH30" s="42"/>
      <c r="II30" s="42"/>
      <c r="IJ30" s="42"/>
      <c r="IK30" s="42"/>
      <c r="IL30" s="42"/>
      <c r="IM30" s="42"/>
      <c r="IN30" s="42"/>
      <c r="IO30" s="42"/>
      <c r="IP30" s="42"/>
      <c r="IQ30" s="42"/>
      <c r="IR30" s="42"/>
      <c r="IS30" s="42"/>
      <c r="IT30" s="42"/>
      <c r="IU30" s="42"/>
      <c r="IV30" s="42"/>
      <c r="IW30" s="42"/>
    </row>
    <row r="31" customFormat="false" ht="11.25" hidden="false" customHeight="true" outlineLevel="0" collapsed="false">
      <c r="A31" s="47" t="s">
        <v>37</v>
      </c>
      <c r="B31" s="48"/>
      <c r="C31" s="49" t="n">
        <f aca="false">SUM($C$27:$C$30)</f>
        <v>0</v>
      </c>
      <c r="D31" s="49" t="n">
        <f aca="false">SUM($D$27:$D$30)</f>
        <v>0</v>
      </c>
      <c r="E31" s="49" t="n">
        <f aca="false">SUM($E$27:$E$30)</f>
        <v>0</v>
      </c>
      <c r="F31" s="49" t="n">
        <f aca="false">SUM($F$27:$F$30)</f>
        <v>0</v>
      </c>
      <c r="G31" s="49" t="n">
        <f aca="false">SUM($G$27:$G$30)</f>
        <v>0</v>
      </c>
      <c r="H31" s="49" t="n">
        <f aca="false">SUM($H$27:$H$30)</f>
        <v>0</v>
      </c>
      <c r="I31" s="49" t="n">
        <f aca="false">SUM($I$27:$I$30)</f>
        <v>0</v>
      </c>
      <c r="J31" s="49" t="n">
        <f aca="false">SUM($J$27:$J$30)</f>
        <v>0</v>
      </c>
      <c r="K31" s="49" t="n">
        <f aca="false">SUM($K$27:$K$30)</f>
        <v>0</v>
      </c>
      <c r="L31" s="49" t="n">
        <f aca="false">SUM($L$27:$L$30)</f>
        <v>0</v>
      </c>
      <c r="M31" s="49" t="n">
        <f aca="false">SUM($M$27:$M$30)</f>
        <v>0</v>
      </c>
      <c r="N31" s="49" t="n">
        <f aca="false">SUM($N$27:$N$30)</f>
        <v>0</v>
      </c>
      <c r="O31" s="49" t="n">
        <f aca="false">SUM($O$27:$O$30)</f>
        <v>0</v>
      </c>
      <c r="P31" s="49" t="n">
        <f aca="false">SUM($P$27:$P$30)</f>
        <v>0</v>
      </c>
      <c r="Q31" s="49" t="n">
        <f aca="false">SUM($Q$27:$Q$30)</f>
        <v>0</v>
      </c>
      <c r="R31" s="49" t="n">
        <f aca="false">SUM($R$27:$R$30)</f>
        <v>0</v>
      </c>
      <c r="S31" s="49" t="n">
        <f aca="false">SUM($S$27:$S$30)</f>
        <v>0</v>
      </c>
      <c r="T31" s="49" t="n">
        <f aca="false">SUM($T$27:$T$30)</f>
        <v>0</v>
      </c>
      <c r="U31" s="49" t="n">
        <f aca="false">SUM($U$27:$U$30)</f>
        <v>0</v>
      </c>
      <c r="V31" s="49" t="n">
        <f aca="false">SUM($V$27:$V$30)</f>
        <v>0</v>
      </c>
      <c r="W31" s="49" t="n">
        <f aca="false">SUM($W$27:$W$30)</f>
        <v>0</v>
      </c>
      <c r="X31" s="49" t="n">
        <f aca="false">SUM($X$27:$X$30)</f>
        <v>0</v>
      </c>
      <c r="Y31" s="49" t="n">
        <f aca="false">SUM($Y$27:$Y$30)</f>
        <v>0</v>
      </c>
      <c r="Z31" s="49" t="n">
        <f aca="false">SUM($Z$27:$Z$30)</f>
        <v>0</v>
      </c>
      <c r="AA31" s="50" t="n">
        <f aca="false">SUM($Z$27:$Z$30)</f>
        <v>0</v>
      </c>
      <c r="AB31" s="42"/>
      <c r="AC31" s="42"/>
      <c r="AD31" s="42"/>
      <c r="AE31" s="42"/>
      <c r="AF31" s="42"/>
      <c r="AG31" s="42"/>
      <c r="AH31" s="42"/>
      <c r="AI31" s="42"/>
      <c r="AJ31" s="42"/>
      <c r="AK31" s="42"/>
      <c r="AL31" s="42"/>
      <c r="AM31" s="42"/>
      <c r="AN31" s="42"/>
      <c r="AO31" s="42"/>
      <c r="AP31" s="42"/>
      <c r="AQ31" s="42"/>
      <c r="AR31" s="42"/>
      <c r="AS31" s="42"/>
      <c r="AT31" s="42"/>
      <c r="AU31" s="42"/>
      <c r="AV31" s="42"/>
      <c r="AW31" s="42"/>
      <c r="AX31" s="42"/>
      <c r="AY31" s="42"/>
      <c r="AZ31" s="42"/>
      <c r="BA31" s="42"/>
      <c r="BB31" s="42"/>
      <c r="BC31" s="42"/>
      <c r="BD31" s="42"/>
      <c r="BE31" s="42"/>
      <c r="BF31" s="42"/>
      <c r="BG31" s="42"/>
      <c r="BH31" s="42"/>
      <c r="BI31" s="42"/>
      <c r="BJ31" s="42"/>
      <c r="BK31" s="42"/>
      <c r="BL31" s="42"/>
      <c r="BM31" s="42"/>
      <c r="BN31" s="42"/>
      <c r="BO31" s="42"/>
      <c r="BP31" s="42"/>
      <c r="BQ31" s="42"/>
      <c r="BR31" s="42"/>
      <c r="BS31" s="42"/>
      <c r="BT31" s="42"/>
      <c r="BU31" s="42"/>
      <c r="BV31" s="42"/>
      <c r="BW31" s="42"/>
      <c r="BX31" s="42"/>
      <c r="BY31" s="42"/>
      <c r="BZ31" s="42"/>
      <c r="CA31" s="42"/>
      <c r="CB31" s="42"/>
      <c r="CC31" s="42"/>
      <c r="CD31" s="42"/>
      <c r="CE31" s="42"/>
      <c r="CF31" s="42"/>
      <c r="CG31" s="42"/>
      <c r="CH31" s="42"/>
      <c r="CI31" s="42"/>
      <c r="CJ31" s="42"/>
      <c r="CK31" s="42"/>
      <c r="CL31" s="42"/>
      <c r="CM31" s="42"/>
      <c r="CN31" s="42"/>
      <c r="CO31" s="42"/>
      <c r="CP31" s="42"/>
      <c r="CQ31" s="42"/>
      <c r="CR31" s="42"/>
      <c r="CS31" s="42"/>
      <c r="CT31" s="42"/>
      <c r="CU31" s="42"/>
      <c r="CV31" s="42"/>
      <c r="CW31" s="42"/>
      <c r="CX31" s="42"/>
      <c r="CY31" s="42"/>
      <c r="CZ31" s="42"/>
      <c r="DA31" s="42"/>
      <c r="DB31" s="42"/>
      <c r="DC31" s="42"/>
      <c r="DD31" s="42"/>
      <c r="DE31" s="42"/>
      <c r="DF31" s="42"/>
      <c r="DG31" s="42"/>
      <c r="DH31" s="42"/>
      <c r="DI31" s="42"/>
      <c r="DJ31" s="42"/>
      <c r="DK31" s="42"/>
      <c r="DL31" s="42"/>
      <c r="DM31" s="42"/>
      <c r="DN31" s="42"/>
      <c r="DO31" s="42"/>
      <c r="DP31" s="42"/>
      <c r="DQ31" s="42"/>
      <c r="DR31" s="42"/>
      <c r="DS31" s="42"/>
      <c r="DT31" s="42"/>
      <c r="DU31" s="42"/>
      <c r="DV31" s="42"/>
      <c r="DW31" s="42"/>
      <c r="DX31" s="42"/>
      <c r="DY31" s="42"/>
      <c r="DZ31" s="42"/>
      <c r="EA31" s="42"/>
      <c r="EB31" s="42"/>
      <c r="EC31" s="42"/>
      <c r="ED31" s="42"/>
      <c r="EE31" s="42"/>
      <c r="EF31" s="42"/>
      <c r="EG31" s="42"/>
      <c r="EH31" s="42"/>
      <c r="EI31" s="42"/>
      <c r="EJ31" s="42"/>
      <c r="EK31" s="42"/>
      <c r="EL31" s="42"/>
      <c r="EM31" s="42"/>
      <c r="EN31" s="42"/>
      <c r="EO31" s="42"/>
      <c r="EP31" s="42"/>
      <c r="EQ31" s="42"/>
      <c r="ER31" s="42"/>
      <c r="ES31" s="42"/>
      <c r="ET31" s="42"/>
      <c r="EU31" s="42"/>
      <c r="EV31" s="42"/>
      <c r="EW31" s="42"/>
      <c r="EX31" s="42"/>
      <c r="EY31" s="42"/>
      <c r="EZ31" s="42"/>
      <c r="FA31" s="42"/>
      <c r="FB31" s="42"/>
      <c r="FC31" s="42"/>
      <c r="FD31" s="42"/>
      <c r="FE31" s="42"/>
      <c r="FF31" s="42"/>
      <c r="FG31" s="42"/>
      <c r="FH31" s="42"/>
      <c r="FI31" s="42"/>
      <c r="FJ31" s="42"/>
      <c r="FK31" s="42"/>
      <c r="FL31" s="42"/>
      <c r="FM31" s="42"/>
      <c r="FN31" s="42"/>
      <c r="FO31" s="42"/>
      <c r="FP31" s="42"/>
      <c r="FQ31" s="42"/>
      <c r="FR31" s="42"/>
      <c r="FS31" s="42"/>
      <c r="FT31" s="42"/>
      <c r="FU31" s="42"/>
      <c r="FV31" s="42"/>
      <c r="FW31" s="42"/>
      <c r="FX31" s="42"/>
      <c r="FY31" s="42"/>
      <c r="FZ31" s="42"/>
      <c r="GA31" s="42"/>
      <c r="GB31" s="42"/>
      <c r="GC31" s="42"/>
      <c r="GD31" s="42"/>
      <c r="GE31" s="42"/>
      <c r="GF31" s="42"/>
      <c r="GG31" s="42"/>
      <c r="GH31" s="42"/>
      <c r="GI31" s="42"/>
      <c r="GJ31" s="42"/>
      <c r="GK31" s="42"/>
      <c r="GL31" s="42"/>
      <c r="GM31" s="42"/>
      <c r="GN31" s="42"/>
      <c r="GO31" s="42"/>
      <c r="GP31" s="42"/>
      <c r="GQ31" s="42"/>
      <c r="GR31" s="42"/>
      <c r="GS31" s="42"/>
      <c r="GT31" s="42"/>
      <c r="GU31" s="42"/>
      <c r="GV31" s="42"/>
      <c r="GW31" s="42"/>
      <c r="GX31" s="42"/>
      <c r="GY31" s="42"/>
      <c r="GZ31" s="42"/>
      <c r="HA31" s="42"/>
      <c r="HB31" s="42"/>
      <c r="HC31" s="42"/>
      <c r="HD31" s="42"/>
      <c r="HE31" s="42"/>
      <c r="HF31" s="42"/>
      <c r="HG31" s="42"/>
      <c r="HH31" s="42"/>
      <c r="HI31" s="42"/>
      <c r="HJ31" s="42"/>
      <c r="HK31" s="42"/>
      <c r="HL31" s="42"/>
      <c r="HM31" s="42"/>
      <c r="HN31" s="42"/>
      <c r="HO31" s="42"/>
      <c r="HP31" s="42"/>
      <c r="HQ31" s="42"/>
      <c r="HR31" s="42"/>
      <c r="HS31" s="42"/>
      <c r="HT31" s="42"/>
      <c r="HU31" s="42"/>
      <c r="HV31" s="42"/>
      <c r="HW31" s="42"/>
      <c r="HX31" s="42"/>
      <c r="HY31" s="42"/>
      <c r="HZ31" s="42"/>
      <c r="IA31" s="42"/>
      <c r="IB31" s="42"/>
      <c r="IC31" s="42"/>
      <c r="ID31" s="42"/>
      <c r="IE31" s="42"/>
      <c r="IF31" s="42"/>
      <c r="IG31" s="42"/>
      <c r="IH31" s="42"/>
      <c r="II31" s="42"/>
      <c r="IJ31" s="42"/>
      <c r="IK31" s="42"/>
      <c r="IL31" s="42"/>
      <c r="IM31" s="42"/>
      <c r="IN31" s="42"/>
      <c r="IO31" s="42"/>
      <c r="IP31" s="42"/>
      <c r="IQ31" s="42"/>
      <c r="IR31" s="42"/>
      <c r="IS31" s="42"/>
      <c r="IT31" s="42"/>
      <c r="IU31" s="42"/>
      <c r="IV31" s="42"/>
      <c r="IW31" s="42"/>
    </row>
    <row r="32" customFormat="false" ht="13.5" hidden="false" customHeight="true" outlineLevel="0" collapsed="false">
      <c r="A32" s="42"/>
      <c r="B32" s="42"/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42"/>
      <c r="AB32" s="42"/>
      <c r="AC32" s="42"/>
      <c r="AD32" s="42"/>
      <c r="AE32" s="42"/>
      <c r="AF32" s="42"/>
      <c r="AG32" s="42"/>
      <c r="AH32" s="42"/>
      <c r="AI32" s="42"/>
      <c r="AJ32" s="42"/>
      <c r="AK32" s="42"/>
      <c r="AL32" s="42"/>
      <c r="AM32" s="42"/>
      <c r="AN32" s="42"/>
      <c r="AO32" s="42"/>
      <c r="AP32" s="42"/>
      <c r="AQ32" s="42"/>
      <c r="AR32" s="42"/>
      <c r="AS32" s="42"/>
      <c r="AT32" s="42"/>
      <c r="AU32" s="42"/>
      <c r="AV32" s="42"/>
      <c r="AW32" s="42"/>
      <c r="AX32" s="42"/>
      <c r="AY32" s="42"/>
      <c r="AZ32" s="42"/>
      <c r="BA32" s="42"/>
      <c r="BB32" s="42"/>
      <c r="BC32" s="42"/>
      <c r="BD32" s="42"/>
      <c r="BE32" s="42"/>
      <c r="BF32" s="42"/>
      <c r="BG32" s="42"/>
      <c r="BH32" s="42"/>
      <c r="BI32" s="42"/>
      <c r="BJ32" s="42"/>
      <c r="BK32" s="42"/>
      <c r="BL32" s="42"/>
      <c r="BM32" s="42"/>
      <c r="BN32" s="42"/>
      <c r="BO32" s="42"/>
      <c r="BP32" s="42"/>
      <c r="BQ32" s="42"/>
      <c r="BR32" s="42"/>
      <c r="BS32" s="42"/>
      <c r="BT32" s="42"/>
      <c r="BU32" s="42"/>
      <c r="BV32" s="42"/>
      <c r="BW32" s="42"/>
      <c r="BX32" s="42"/>
      <c r="BY32" s="42"/>
      <c r="BZ32" s="42"/>
      <c r="CA32" s="42"/>
      <c r="CB32" s="42"/>
      <c r="CC32" s="42"/>
      <c r="CD32" s="42"/>
      <c r="CE32" s="42"/>
      <c r="CF32" s="42"/>
      <c r="CG32" s="42"/>
      <c r="CH32" s="42"/>
      <c r="CI32" s="42"/>
      <c r="CJ32" s="42"/>
      <c r="CK32" s="42"/>
      <c r="CL32" s="42"/>
      <c r="CM32" s="42"/>
      <c r="CN32" s="42"/>
      <c r="CO32" s="42"/>
      <c r="CP32" s="42"/>
      <c r="CQ32" s="42"/>
      <c r="CR32" s="42"/>
      <c r="CS32" s="42"/>
      <c r="CT32" s="42"/>
      <c r="CU32" s="42"/>
      <c r="CV32" s="42"/>
      <c r="CW32" s="42"/>
      <c r="CX32" s="42"/>
      <c r="CY32" s="42"/>
      <c r="CZ32" s="42"/>
      <c r="DA32" s="42"/>
      <c r="DB32" s="42"/>
      <c r="DC32" s="42"/>
      <c r="DD32" s="42"/>
      <c r="DE32" s="42"/>
      <c r="DF32" s="42"/>
      <c r="DG32" s="42"/>
      <c r="DH32" s="42"/>
      <c r="DI32" s="42"/>
      <c r="DJ32" s="42"/>
      <c r="DK32" s="42"/>
      <c r="DL32" s="42"/>
      <c r="DM32" s="42"/>
      <c r="DN32" s="42"/>
      <c r="DO32" s="42"/>
      <c r="DP32" s="42"/>
      <c r="DQ32" s="42"/>
      <c r="DR32" s="42"/>
      <c r="DS32" s="42"/>
      <c r="DT32" s="42"/>
      <c r="DU32" s="42"/>
      <c r="DV32" s="42"/>
      <c r="DW32" s="42"/>
      <c r="DX32" s="42"/>
      <c r="DY32" s="42"/>
      <c r="DZ32" s="42"/>
      <c r="EA32" s="42"/>
      <c r="EB32" s="42"/>
      <c r="EC32" s="42"/>
      <c r="ED32" s="42"/>
      <c r="EE32" s="42"/>
      <c r="EF32" s="42"/>
      <c r="EG32" s="42"/>
      <c r="EH32" s="42"/>
      <c r="EI32" s="42"/>
      <c r="EJ32" s="42"/>
      <c r="EK32" s="42"/>
      <c r="EL32" s="42"/>
      <c r="EM32" s="42"/>
      <c r="EN32" s="42"/>
      <c r="EO32" s="42"/>
      <c r="EP32" s="42"/>
      <c r="EQ32" s="42"/>
      <c r="ER32" s="42"/>
      <c r="ES32" s="42"/>
      <c r="ET32" s="42"/>
      <c r="EU32" s="42"/>
      <c r="EV32" s="42"/>
      <c r="EW32" s="42"/>
      <c r="EX32" s="42"/>
      <c r="EY32" s="42"/>
      <c r="EZ32" s="42"/>
      <c r="FA32" s="42"/>
      <c r="FB32" s="42"/>
      <c r="FC32" s="42"/>
      <c r="FD32" s="42"/>
      <c r="FE32" s="42"/>
      <c r="FF32" s="42"/>
      <c r="FG32" s="42"/>
      <c r="FH32" s="42"/>
      <c r="FI32" s="42"/>
      <c r="FJ32" s="42"/>
      <c r="FK32" s="42"/>
      <c r="FL32" s="42"/>
      <c r="FM32" s="42"/>
      <c r="FN32" s="42"/>
      <c r="FO32" s="42"/>
      <c r="FP32" s="42"/>
      <c r="FQ32" s="42"/>
      <c r="FR32" s="42"/>
      <c r="FS32" s="42"/>
      <c r="FT32" s="42"/>
      <c r="FU32" s="42"/>
      <c r="FV32" s="42"/>
      <c r="FW32" s="42"/>
      <c r="FX32" s="42"/>
      <c r="FY32" s="42"/>
      <c r="FZ32" s="42"/>
      <c r="GA32" s="42"/>
      <c r="GB32" s="42"/>
      <c r="GC32" s="42"/>
      <c r="GD32" s="42"/>
      <c r="GE32" s="42"/>
      <c r="GF32" s="42"/>
      <c r="GG32" s="42"/>
      <c r="GH32" s="42"/>
      <c r="GI32" s="42"/>
      <c r="GJ32" s="42"/>
      <c r="GK32" s="42"/>
      <c r="GL32" s="42"/>
      <c r="GM32" s="42"/>
      <c r="GN32" s="42"/>
      <c r="GO32" s="42"/>
      <c r="GP32" s="42"/>
      <c r="GQ32" s="42"/>
      <c r="GR32" s="42"/>
      <c r="GS32" s="42"/>
      <c r="GT32" s="42"/>
      <c r="GU32" s="42"/>
      <c r="GV32" s="42"/>
      <c r="GW32" s="42"/>
      <c r="GX32" s="42"/>
      <c r="GY32" s="42"/>
      <c r="GZ32" s="42"/>
      <c r="HA32" s="42"/>
      <c r="HB32" s="42"/>
      <c r="HC32" s="42"/>
      <c r="HD32" s="42"/>
      <c r="HE32" s="42"/>
      <c r="HF32" s="42"/>
      <c r="HG32" s="42"/>
      <c r="HH32" s="42"/>
      <c r="HI32" s="42"/>
      <c r="HJ32" s="42"/>
      <c r="HK32" s="42"/>
      <c r="HL32" s="42"/>
      <c r="HM32" s="42"/>
      <c r="HN32" s="42"/>
      <c r="HO32" s="42"/>
      <c r="HP32" s="42"/>
      <c r="HQ32" s="42"/>
      <c r="HR32" s="42"/>
      <c r="HS32" s="42"/>
      <c r="HT32" s="42"/>
      <c r="HU32" s="42"/>
      <c r="HV32" s="42"/>
      <c r="HW32" s="42"/>
      <c r="HX32" s="42"/>
      <c r="HY32" s="42"/>
      <c r="HZ32" s="42"/>
      <c r="IA32" s="42"/>
      <c r="IB32" s="42"/>
      <c r="IC32" s="42"/>
      <c r="ID32" s="42"/>
      <c r="IE32" s="42"/>
      <c r="IF32" s="42"/>
      <c r="IG32" s="42"/>
      <c r="IH32" s="42"/>
      <c r="II32" s="42"/>
      <c r="IJ32" s="42"/>
      <c r="IK32" s="42"/>
      <c r="IL32" s="42"/>
      <c r="IM32" s="42"/>
      <c r="IN32" s="42"/>
      <c r="IO32" s="42"/>
      <c r="IP32" s="42"/>
      <c r="IQ32" s="42"/>
      <c r="IR32" s="42"/>
      <c r="IS32" s="42"/>
      <c r="IT32" s="42"/>
      <c r="IU32" s="42"/>
      <c r="IV32" s="42"/>
      <c r="IW32" s="42"/>
    </row>
    <row r="33" customFormat="false" ht="11.25" hidden="false" customHeight="true" outlineLevel="0" collapsed="false">
      <c r="A33" s="45" t="s">
        <v>42</v>
      </c>
      <c r="B33" s="42"/>
      <c r="C33" s="46" t="n">
        <f aca="false">'Dth Index INPUT PG'!C33</f>
        <v>0</v>
      </c>
      <c r="D33" s="46" t="n">
        <f aca="false">'Dth Index INPUT PG'!D33</f>
        <v>0</v>
      </c>
      <c r="E33" s="46" t="n">
        <f aca="false">'Dth Index INPUT PG'!E33</f>
        <v>0</v>
      </c>
      <c r="F33" s="46" t="n">
        <f aca="false">'Dth Index INPUT PG'!F33</f>
        <v>0</v>
      </c>
      <c r="G33" s="46" t="n">
        <f aca="false">'Dth Index INPUT PG'!G33</f>
        <v>0</v>
      </c>
      <c r="H33" s="46" t="n">
        <f aca="false">'Dth Index INPUT PG'!H33</f>
        <v>0</v>
      </c>
      <c r="I33" s="46" t="n">
        <f aca="false">'Dth Index INPUT PG'!I33</f>
        <v>0</v>
      </c>
      <c r="J33" s="46" t="n">
        <f aca="false">'Dth Index INPUT PG'!J33</f>
        <v>0</v>
      </c>
      <c r="K33" s="46" t="n">
        <f aca="false">'Dth Index INPUT PG'!K33</f>
        <v>0</v>
      </c>
      <c r="L33" s="46" t="n">
        <f aca="false">'Dth Index INPUT PG'!L33</f>
        <v>0</v>
      </c>
      <c r="M33" s="46" t="n">
        <f aca="false">'Dth Index INPUT PG'!M33</f>
        <v>0</v>
      </c>
      <c r="N33" s="46" t="n">
        <f aca="false">'Dth Index INPUT PG'!N33</f>
        <v>0</v>
      </c>
      <c r="O33" s="46" t="n">
        <f aca="false">'Dth Index INPUT PG'!O33</f>
        <v>0</v>
      </c>
      <c r="P33" s="46" t="n">
        <f aca="false">'Dth Index INPUT PG'!P33</f>
        <v>0</v>
      </c>
      <c r="Q33" s="46" t="n">
        <f aca="false">'Dth Index INPUT PG'!Q33</f>
        <v>0</v>
      </c>
      <c r="R33" s="46" t="n">
        <f aca="false">'Dth Index INPUT PG'!R33</f>
        <v>0</v>
      </c>
      <c r="S33" s="46" t="n">
        <f aca="false">'Dth Index INPUT PG'!S33</f>
        <v>0</v>
      </c>
      <c r="T33" s="46" t="n">
        <f aca="false">'Dth Index INPUT PG'!T33</f>
        <v>0</v>
      </c>
      <c r="U33" s="46" t="n">
        <f aca="false">'Dth Index INPUT PG'!U33</f>
        <v>0</v>
      </c>
      <c r="V33" s="46" t="n">
        <f aca="false">'Dth Index INPUT PG'!V33</f>
        <v>0</v>
      </c>
      <c r="W33" s="46" t="n">
        <f aca="false">'Dth Index INPUT PG'!W33</f>
        <v>0</v>
      </c>
      <c r="X33" s="46" t="n">
        <f aca="false">'Dth Index INPUT PG'!X33</f>
        <v>0</v>
      </c>
      <c r="Y33" s="46" t="n">
        <f aca="false">'Dth Index INPUT PG'!Y33</f>
        <v>0</v>
      </c>
      <c r="Z33" s="46" t="n">
        <f aca="false">'Dth Index INPUT PG'!Z33</f>
        <v>0</v>
      </c>
      <c r="AA33" s="45"/>
      <c r="AB33" s="42"/>
      <c r="AC33" s="42"/>
      <c r="AD33" s="42"/>
      <c r="AE33" s="42"/>
      <c r="AF33" s="42"/>
      <c r="AG33" s="42"/>
      <c r="AH33" s="42"/>
      <c r="AI33" s="42"/>
      <c r="AJ33" s="42"/>
      <c r="AK33" s="42"/>
      <c r="AL33" s="42"/>
      <c r="AM33" s="42"/>
      <c r="AN33" s="42"/>
      <c r="AO33" s="42"/>
      <c r="AP33" s="42"/>
      <c r="AQ33" s="42"/>
      <c r="AR33" s="42"/>
      <c r="AS33" s="42"/>
      <c r="AT33" s="42"/>
      <c r="AU33" s="42"/>
      <c r="AV33" s="42"/>
      <c r="AW33" s="42"/>
      <c r="AX33" s="42"/>
      <c r="AY33" s="42"/>
      <c r="AZ33" s="42"/>
      <c r="BA33" s="42"/>
      <c r="BB33" s="42"/>
      <c r="BC33" s="42"/>
      <c r="BD33" s="42"/>
      <c r="BE33" s="42"/>
      <c r="BF33" s="42"/>
      <c r="BG33" s="42"/>
      <c r="BH33" s="42"/>
      <c r="BI33" s="42"/>
      <c r="BJ33" s="42"/>
      <c r="BK33" s="42"/>
      <c r="BL33" s="42"/>
      <c r="BM33" s="42"/>
      <c r="BN33" s="42"/>
      <c r="BO33" s="42"/>
      <c r="BP33" s="42"/>
      <c r="BQ33" s="42"/>
      <c r="BR33" s="42"/>
      <c r="BS33" s="42"/>
      <c r="BT33" s="42"/>
      <c r="BU33" s="42"/>
      <c r="BV33" s="42"/>
      <c r="BW33" s="42"/>
      <c r="BX33" s="42"/>
      <c r="BY33" s="42"/>
      <c r="BZ33" s="42"/>
      <c r="CA33" s="42"/>
      <c r="CB33" s="42"/>
      <c r="CC33" s="42"/>
      <c r="CD33" s="42"/>
      <c r="CE33" s="42"/>
      <c r="CF33" s="42"/>
      <c r="CG33" s="42"/>
      <c r="CH33" s="42"/>
      <c r="CI33" s="42"/>
      <c r="CJ33" s="42"/>
      <c r="CK33" s="42"/>
      <c r="CL33" s="42"/>
      <c r="CM33" s="42"/>
      <c r="CN33" s="42"/>
      <c r="CO33" s="42"/>
      <c r="CP33" s="42"/>
      <c r="CQ33" s="42"/>
      <c r="CR33" s="42"/>
      <c r="CS33" s="42"/>
      <c r="CT33" s="42"/>
      <c r="CU33" s="42"/>
      <c r="CV33" s="42"/>
      <c r="CW33" s="42"/>
      <c r="CX33" s="42"/>
      <c r="CY33" s="42"/>
      <c r="CZ33" s="42"/>
      <c r="DA33" s="42"/>
      <c r="DB33" s="42"/>
      <c r="DC33" s="42"/>
      <c r="DD33" s="42"/>
      <c r="DE33" s="42"/>
      <c r="DF33" s="42"/>
      <c r="DG33" s="42"/>
      <c r="DH33" s="42"/>
      <c r="DI33" s="42"/>
      <c r="DJ33" s="42"/>
      <c r="DK33" s="42"/>
      <c r="DL33" s="42"/>
      <c r="DM33" s="42"/>
      <c r="DN33" s="42"/>
      <c r="DO33" s="42"/>
      <c r="DP33" s="42"/>
      <c r="DQ33" s="42"/>
      <c r="DR33" s="42"/>
      <c r="DS33" s="42"/>
      <c r="DT33" s="42"/>
      <c r="DU33" s="42"/>
      <c r="DV33" s="42"/>
      <c r="DW33" s="42"/>
      <c r="DX33" s="42"/>
      <c r="DY33" s="42"/>
      <c r="DZ33" s="42"/>
      <c r="EA33" s="42"/>
      <c r="EB33" s="42"/>
      <c r="EC33" s="42"/>
      <c r="ED33" s="42"/>
      <c r="EE33" s="42"/>
      <c r="EF33" s="42"/>
      <c r="EG33" s="42"/>
      <c r="EH33" s="42"/>
      <c r="EI33" s="42"/>
      <c r="EJ33" s="42"/>
      <c r="EK33" s="42"/>
      <c r="EL33" s="42"/>
      <c r="EM33" s="42"/>
      <c r="EN33" s="42"/>
      <c r="EO33" s="42"/>
      <c r="EP33" s="42"/>
      <c r="EQ33" s="42"/>
      <c r="ER33" s="42"/>
      <c r="ES33" s="42"/>
      <c r="ET33" s="42"/>
      <c r="EU33" s="42"/>
      <c r="EV33" s="42"/>
      <c r="EW33" s="42"/>
      <c r="EX33" s="42"/>
      <c r="EY33" s="42"/>
      <c r="EZ33" s="42"/>
      <c r="FA33" s="42"/>
      <c r="FB33" s="42"/>
      <c r="FC33" s="42"/>
      <c r="FD33" s="42"/>
      <c r="FE33" s="42"/>
      <c r="FF33" s="42"/>
      <c r="FG33" s="42"/>
      <c r="FH33" s="42"/>
      <c r="FI33" s="42"/>
      <c r="FJ33" s="42"/>
      <c r="FK33" s="42"/>
      <c r="FL33" s="42"/>
      <c r="FM33" s="42"/>
      <c r="FN33" s="42"/>
      <c r="FO33" s="42"/>
      <c r="FP33" s="42"/>
      <c r="FQ33" s="42"/>
      <c r="FR33" s="42"/>
      <c r="FS33" s="42"/>
      <c r="FT33" s="42"/>
      <c r="FU33" s="42"/>
      <c r="FV33" s="42"/>
      <c r="FW33" s="42"/>
      <c r="FX33" s="42"/>
      <c r="FY33" s="42"/>
      <c r="FZ33" s="42"/>
      <c r="GA33" s="42"/>
      <c r="GB33" s="42"/>
      <c r="GC33" s="42"/>
      <c r="GD33" s="42"/>
      <c r="GE33" s="42"/>
      <c r="GF33" s="42"/>
      <c r="GG33" s="42"/>
      <c r="GH33" s="42"/>
      <c r="GI33" s="42"/>
      <c r="GJ33" s="42"/>
      <c r="GK33" s="42"/>
      <c r="GL33" s="42"/>
      <c r="GM33" s="42"/>
      <c r="GN33" s="42"/>
      <c r="GO33" s="42"/>
      <c r="GP33" s="42"/>
      <c r="GQ33" s="42"/>
      <c r="GR33" s="42"/>
      <c r="GS33" s="42"/>
      <c r="GT33" s="42"/>
      <c r="GU33" s="42"/>
      <c r="GV33" s="42"/>
      <c r="GW33" s="42"/>
      <c r="GX33" s="42"/>
      <c r="GY33" s="42"/>
      <c r="GZ33" s="42"/>
      <c r="HA33" s="42"/>
      <c r="HB33" s="42"/>
      <c r="HC33" s="42"/>
      <c r="HD33" s="42"/>
      <c r="HE33" s="42"/>
      <c r="HF33" s="42"/>
      <c r="HG33" s="42"/>
      <c r="HH33" s="42"/>
      <c r="HI33" s="42"/>
      <c r="HJ33" s="42"/>
      <c r="HK33" s="42"/>
      <c r="HL33" s="42"/>
      <c r="HM33" s="42"/>
      <c r="HN33" s="42"/>
      <c r="HO33" s="42"/>
      <c r="HP33" s="42"/>
      <c r="HQ33" s="42"/>
      <c r="HR33" s="42"/>
      <c r="HS33" s="42"/>
      <c r="HT33" s="42"/>
      <c r="HU33" s="42"/>
      <c r="HV33" s="42"/>
      <c r="HW33" s="42"/>
      <c r="HX33" s="42"/>
      <c r="HY33" s="42"/>
      <c r="HZ33" s="42"/>
      <c r="IA33" s="42"/>
      <c r="IB33" s="42"/>
      <c r="IC33" s="42"/>
      <c r="ID33" s="42"/>
      <c r="IE33" s="42"/>
      <c r="IF33" s="42"/>
      <c r="IG33" s="42"/>
      <c r="IH33" s="42"/>
      <c r="II33" s="42"/>
      <c r="IJ33" s="42"/>
      <c r="IK33" s="42"/>
      <c r="IL33" s="42"/>
      <c r="IM33" s="42"/>
      <c r="IN33" s="42"/>
      <c r="IO33" s="42"/>
      <c r="IP33" s="42"/>
      <c r="IQ33" s="42"/>
      <c r="IR33" s="42"/>
      <c r="IS33" s="42"/>
      <c r="IT33" s="42"/>
      <c r="IU33" s="42"/>
      <c r="IV33" s="42"/>
      <c r="IW33" s="42"/>
    </row>
    <row r="34" customFormat="false" ht="11.25" hidden="false" customHeight="true" outlineLevel="0" collapsed="false">
      <c r="A34" s="47" t="s">
        <v>40</v>
      </c>
      <c r="B34" s="48"/>
      <c r="C34" s="49" t="n">
        <f aca="false">IF((ABS($C$31)&gt;$C$33),((ABS($C$31)-$C$33)*(ABS($C$31)/$C$31)),0)</f>
        <v>0</v>
      </c>
      <c r="D34" s="49" t="n">
        <f aca="false">IF((ABS($D$31)&gt;$D$33),((ABS($D$31)-$D$33)*(ABS($D$31)/$D$31)),0)</f>
        <v>0</v>
      </c>
      <c r="E34" s="49" t="n">
        <f aca="false">IF((ABS($E$31)&gt;$E$33),((ABS($E$31)-$E$33)*(ABS($E$31)/$E$31)),0)</f>
        <v>0</v>
      </c>
      <c r="F34" s="49" t="n">
        <f aca="false">IF((ABS($F$31)&gt;$F$33),((ABS($F$31)-$F$33)*(ABS($F$31)/$F$31)),0)</f>
        <v>0</v>
      </c>
      <c r="G34" s="49" t="n">
        <f aca="false">IF((ABS($G$31)&gt;$G$33),((ABS($G$31)-$G$33)*(ABS($G$31)/$G$31)),0)</f>
        <v>0</v>
      </c>
      <c r="H34" s="49" t="n">
        <f aca="false">IF((ABS($H$31)&gt;$H$33),((ABS($H$31)-$H$33)*(ABS($H$31)/$H$31)),0)</f>
        <v>0</v>
      </c>
      <c r="I34" s="49" t="n">
        <f aca="false">IF((ABS($I$31)&gt;$I$33),((ABS($I$31)-$I$33)*(ABS($I$31)/$I$31)),0)</f>
        <v>0</v>
      </c>
      <c r="J34" s="49" t="n">
        <f aca="false">IF((ABS($J$31)&gt;$J$33),((ABS($J$31)-$J$33)*(ABS($J$31)/$J$31)),0)</f>
        <v>0</v>
      </c>
      <c r="K34" s="49" t="n">
        <f aca="false">IF((ABS($K$31)&gt;$K$33),((ABS($K$31)-$K$33)*(ABS($K$31)/$K$31)),0)</f>
        <v>0</v>
      </c>
      <c r="L34" s="49" t="n">
        <f aca="false">IF((ABS($L$31)&gt;$L$33),((ABS($L$31)-$L$33)*(ABS($L$31)/$L$31)),0)</f>
        <v>0</v>
      </c>
      <c r="M34" s="49" t="n">
        <f aca="false">IF((ABS($M$31)&gt;$M$33),((ABS($M$31)-$M$33)*(ABS($M$31)/$M$31)),0)</f>
        <v>0</v>
      </c>
      <c r="N34" s="49" t="n">
        <f aca="false">IF((ABS($N$31)&gt;$N$33),((ABS($N$31)-$N$33)*(ABS($N$31)/$N$31)),0)</f>
        <v>0</v>
      </c>
      <c r="O34" s="49" t="n">
        <f aca="false">IF((ABS($O$31)&gt;$O$33),((ABS($O$31)-$O$33)*(ABS($O$31)/$O$31)),0)</f>
        <v>0</v>
      </c>
      <c r="P34" s="49" t="n">
        <f aca="false">IF((ABS($P$31)&gt;$P$33),((ABS($P$31)-$P$33)*(ABS($P$31)/$P$31)),0)</f>
        <v>0</v>
      </c>
      <c r="Q34" s="49" t="n">
        <f aca="false">IF((ABS($Q$31)&gt;$Q$33),((ABS($Q$31)-$Q$33)*(ABS($Q$31)/$Q$31)),0)</f>
        <v>0</v>
      </c>
      <c r="R34" s="49" t="n">
        <f aca="false">IF((ABS($R$31)&gt;$R$33),((ABS($R$31)-$R$33)*(ABS($R$31)/$R$31)),0)</f>
        <v>0</v>
      </c>
      <c r="S34" s="49" t="n">
        <f aca="false">IF((ABS($S$31)&gt;$S$33),((ABS($S$31)-$S$33)*(ABS($S$31)/$S$31)),0)</f>
        <v>0</v>
      </c>
      <c r="T34" s="49" t="n">
        <f aca="false">IF((ABS($T$31)&gt;$T$33),((ABS($T$31)-$T$33)*(ABS($T$31)/$T$31)),0)</f>
        <v>0</v>
      </c>
      <c r="U34" s="49" t="n">
        <f aca="false">IF((ABS($U$31)&gt;$U$33),((ABS($U$31)-$U$33)*(ABS($U$31)/$U$31)),0)</f>
        <v>0</v>
      </c>
      <c r="V34" s="49" t="n">
        <f aca="false">IF((ABS($V$31)&gt;$V$33),((ABS($V$31)-$V$33)*(ABS($V$31)/$V$31)),0)</f>
        <v>0</v>
      </c>
      <c r="W34" s="49" t="n">
        <f aca="false">IF((ABS($W$31)&gt;$W$33),((ABS($W$31)-$W$33)*(ABS($W$31)/$W$31)),0)</f>
        <v>0</v>
      </c>
      <c r="X34" s="49" t="n">
        <f aca="false">IF((ABS($X$31)&gt;$X$33),((ABS($X$31)-$X$33)*(ABS($X$31)/$X$31)),0)</f>
        <v>0</v>
      </c>
      <c r="Y34" s="49" t="n">
        <f aca="false">IF((ABS($Y$31)&gt;$Y$33),((ABS($Y$31)-$Y$33)*(ABS($Y$31)/$Y$31)),0)</f>
        <v>0</v>
      </c>
      <c r="Z34" s="50" t="n">
        <f aca="false">IF((ABS($Z$31)&gt;$Z$33),((ABS($Z$31)-$Z$33)*(ABS($Z$31)/$Z$31)),0)</f>
        <v>0</v>
      </c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2"/>
      <c r="AS34" s="42"/>
      <c r="AT34" s="42"/>
      <c r="AU34" s="42"/>
      <c r="AV34" s="42"/>
      <c r="AW34" s="42"/>
      <c r="AX34" s="42"/>
      <c r="AY34" s="42"/>
      <c r="AZ34" s="42"/>
      <c r="BA34" s="42"/>
      <c r="BB34" s="42"/>
      <c r="BC34" s="42"/>
      <c r="BD34" s="42"/>
      <c r="BE34" s="42"/>
      <c r="BF34" s="42"/>
      <c r="BG34" s="42"/>
      <c r="BH34" s="42"/>
      <c r="BI34" s="42"/>
      <c r="BJ34" s="42"/>
      <c r="BK34" s="42"/>
      <c r="BL34" s="42"/>
      <c r="BM34" s="42"/>
      <c r="BN34" s="42"/>
      <c r="BO34" s="42"/>
      <c r="BP34" s="42"/>
      <c r="BQ34" s="42"/>
      <c r="BR34" s="42"/>
      <c r="BS34" s="42"/>
      <c r="BT34" s="42"/>
      <c r="BU34" s="42"/>
      <c r="BV34" s="42"/>
      <c r="BW34" s="42"/>
      <c r="BX34" s="42"/>
      <c r="BY34" s="42"/>
      <c r="BZ34" s="42"/>
      <c r="CA34" s="42"/>
      <c r="CB34" s="42"/>
      <c r="CC34" s="42"/>
      <c r="CD34" s="42"/>
      <c r="CE34" s="42"/>
      <c r="CF34" s="42"/>
      <c r="CG34" s="42"/>
      <c r="CH34" s="42"/>
      <c r="CI34" s="42"/>
      <c r="CJ34" s="42"/>
      <c r="CK34" s="42"/>
      <c r="CL34" s="42"/>
      <c r="CM34" s="42"/>
      <c r="CN34" s="42"/>
      <c r="CO34" s="42"/>
      <c r="CP34" s="42"/>
      <c r="CQ34" s="42"/>
      <c r="CR34" s="42"/>
      <c r="CS34" s="42"/>
      <c r="CT34" s="42"/>
      <c r="CU34" s="42"/>
      <c r="CV34" s="42"/>
      <c r="CW34" s="42"/>
      <c r="CX34" s="42"/>
      <c r="CY34" s="42"/>
      <c r="CZ34" s="42"/>
      <c r="DA34" s="42"/>
      <c r="DB34" s="42"/>
      <c r="DC34" s="42"/>
      <c r="DD34" s="42"/>
      <c r="DE34" s="42"/>
      <c r="DF34" s="42"/>
      <c r="DG34" s="42"/>
      <c r="DH34" s="42"/>
      <c r="DI34" s="42"/>
      <c r="DJ34" s="42"/>
      <c r="DK34" s="42"/>
      <c r="DL34" s="42"/>
      <c r="DM34" s="42"/>
      <c r="DN34" s="42"/>
      <c r="DO34" s="42"/>
      <c r="DP34" s="42"/>
      <c r="DQ34" s="42"/>
      <c r="DR34" s="42"/>
      <c r="DS34" s="42"/>
      <c r="DT34" s="42"/>
      <c r="DU34" s="42"/>
      <c r="DV34" s="42"/>
      <c r="DW34" s="42"/>
      <c r="DX34" s="42"/>
      <c r="DY34" s="42"/>
      <c r="DZ34" s="42"/>
      <c r="EA34" s="42"/>
      <c r="EB34" s="42"/>
      <c r="EC34" s="42"/>
      <c r="ED34" s="42"/>
      <c r="EE34" s="42"/>
      <c r="EF34" s="42"/>
      <c r="EG34" s="42"/>
      <c r="EH34" s="42"/>
      <c r="EI34" s="42"/>
      <c r="EJ34" s="42"/>
      <c r="EK34" s="42"/>
      <c r="EL34" s="42"/>
      <c r="EM34" s="42"/>
      <c r="EN34" s="42"/>
      <c r="EO34" s="42"/>
      <c r="EP34" s="42"/>
      <c r="EQ34" s="42"/>
      <c r="ER34" s="42"/>
      <c r="ES34" s="42"/>
      <c r="ET34" s="42"/>
      <c r="EU34" s="42"/>
      <c r="EV34" s="42"/>
      <c r="EW34" s="42"/>
      <c r="EX34" s="42"/>
      <c r="EY34" s="42"/>
      <c r="EZ34" s="42"/>
      <c r="FA34" s="42"/>
      <c r="FB34" s="42"/>
      <c r="FC34" s="42"/>
      <c r="FD34" s="42"/>
      <c r="FE34" s="42"/>
      <c r="FF34" s="42"/>
      <c r="FG34" s="42"/>
      <c r="FH34" s="42"/>
      <c r="FI34" s="42"/>
      <c r="FJ34" s="42"/>
      <c r="FK34" s="42"/>
      <c r="FL34" s="42"/>
      <c r="FM34" s="42"/>
      <c r="FN34" s="42"/>
      <c r="FO34" s="42"/>
      <c r="FP34" s="42"/>
      <c r="FQ34" s="42"/>
      <c r="FR34" s="42"/>
      <c r="FS34" s="42"/>
      <c r="FT34" s="42"/>
      <c r="FU34" s="42"/>
      <c r="FV34" s="42"/>
      <c r="FW34" s="42"/>
      <c r="FX34" s="42"/>
      <c r="FY34" s="42"/>
      <c r="FZ34" s="42"/>
      <c r="GA34" s="42"/>
      <c r="GB34" s="42"/>
      <c r="GC34" s="42"/>
      <c r="GD34" s="42"/>
      <c r="GE34" s="42"/>
      <c r="GF34" s="42"/>
      <c r="GG34" s="42"/>
      <c r="GH34" s="42"/>
      <c r="GI34" s="42"/>
      <c r="GJ34" s="42"/>
      <c r="GK34" s="42"/>
      <c r="GL34" s="42"/>
      <c r="GM34" s="42"/>
      <c r="GN34" s="42"/>
      <c r="GO34" s="42"/>
      <c r="GP34" s="42"/>
      <c r="GQ34" s="42"/>
      <c r="GR34" s="42"/>
      <c r="GS34" s="42"/>
      <c r="GT34" s="42"/>
      <c r="GU34" s="42"/>
      <c r="GV34" s="42"/>
      <c r="GW34" s="42"/>
      <c r="GX34" s="42"/>
      <c r="GY34" s="42"/>
      <c r="GZ34" s="42"/>
      <c r="HA34" s="42"/>
      <c r="HB34" s="42"/>
      <c r="HC34" s="42"/>
      <c r="HD34" s="42"/>
      <c r="HE34" s="42"/>
      <c r="HF34" s="42"/>
      <c r="HG34" s="42"/>
      <c r="HH34" s="42"/>
      <c r="HI34" s="42"/>
      <c r="HJ34" s="42"/>
      <c r="HK34" s="42"/>
      <c r="HL34" s="42"/>
      <c r="HM34" s="42"/>
      <c r="HN34" s="42"/>
      <c r="HO34" s="42"/>
      <c r="HP34" s="42"/>
      <c r="HQ34" s="42"/>
      <c r="HR34" s="42"/>
      <c r="HS34" s="42"/>
      <c r="HT34" s="42"/>
      <c r="HU34" s="42"/>
      <c r="HV34" s="42"/>
      <c r="HW34" s="42"/>
      <c r="HX34" s="42"/>
      <c r="HY34" s="42"/>
      <c r="HZ34" s="42"/>
      <c r="IA34" s="42"/>
      <c r="IB34" s="42"/>
      <c r="IC34" s="42"/>
      <c r="ID34" s="42"/>
      <c r="IE34" s="42"/>
      <c r="IF34" s="42"/>
      <c r="IG34" s="42"/>
      <c r="IH34" s="42"/>
      <c r="II34" s="42"/>
      <c r="IJ34" s="42"/>
      <c r="IK34" s="42"/>
      <c r="IL34" s="42"/>
      <c r="IM34" s="42"/>
      <c r="IN34" s="42"/>
      <c r="IO34" s="42"/>
      <c r="IP34" s="42"/>
      <c r="IQ34" s="42"/>
      <c r="IR34" s="42"/>
      <c r="IS34" s="42"/>
      <c r="IT34" s="42"/>
      <c r="IU34" s="42"/>
      <c r="IV34" s="42"/>
      <c r="IW34" s="42"/>
    </row>
    <row r="35" customFormat="false" ht="13.5" hidden="true" customHeight="true" outlineLevel="0" collapsed="false"/>
    <row r="36" customFormat="false" ht="13.5" hidden="true" customHeight="true" outlineLevel="0" collapsed="false"/>
    <row r="38" customFormat="false" ht="13.5" hidden="false" customHeight="true" outlineLevel="0" collapsed="false">
      <c r="A38" s="52" t="s">
        <v>43</v>
      </c>
    </row>
    <row r="39" customFormat="false" ht="13.5" hidden="false" customHeight="true" outlineLevel="0" collapsed="false">
      <c r="A39" s="53" t="s">
        <v>44</v>
      </c>
      <c r="B39" s="54"/>
      <c r="C39" s="54"/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4"/>
      <c r="AE39" s="54"/>
      <c r="AF39" s="54"/>
      <c r="AG39" s="54"/>
      <c r="AH39" s="54"/>
      <c r="AI39" s="54"/>
      <c r="AJ39" s="54"/>
      <c r="AK39" s="54"/>
      <c r="AL39" s="54"/>
      <c r="AM39" s="54"/>
      <c r="AN39" s="54"/>
      <c r="AO39" s="54"/>
      <c r="AP39" s="54"/>
      <c r="AQ39" s="54"/>
      <c r="AR39" s="54"/>
      <c r="AS39" s="54"/>
      <c r="AT39" s="54"/>
      <c r="AU39" s="54"/>
      <c r="AV39" s="54"/>
      <c r="AW39" s="54"/>
      <c r="AX39" s="54"/>
      <c r="AY39" s="54"/>
      <c r="AZ39" s="54"/>
      <c r="BA39" s="54"/>
      <c r="BB39" s="54"/>
      <c r="BC39" s="54"/>
      <c r="BD39" s="54"/>
      <c r="BE39" s="54"/>
      <c r="BF39" s="54"/>
      <c r="BG39" s="54"/>
      <c r="BH39" s="54"/>
      <c r="BI39" s="54"/>
      <c r="BJ39" s="54"/>
      <c r="BK39" s="54"/>
      <c r="BL39" s="54"/>
      <c r="BM39" s="54"/>
      <c r="BN39" s="54"/>
      <c r="BO39" s="54"/>
      <c r="BP39" s="54"/>
      <c r="BQ39" s="54"/>
      <c r="BR39" s="54"/>
      <c r="BS39" s="54"/>
      <c r="BT39" s="54"/>
      <c r="BU39" s="54"/>
      <c r="BV39" s="54"/>
      <c r="BW39" s="54"/>
      <c r="BX39" s="54"/>
      <c r="BY39" s="54"/>
      <c r="BZ39" s="54"/>
      <c r="CA39" s="54"/>
      <c r="CB39" s="54"/>
      <c r="CC39" s="54"/>
      <c r="CD39" s="54"/>
      <c r="CE39" s="54"/>
      <c r="CF39" s="54"/>
      <c r="CG39" s="54"/>
      <c r="CH39" s="54"/>
      <c r="CI39" s="54"/>
      <c r="CJ39" s="54"/>
      <c r="CK39" s="54"/>
      <c r="CL39" s="54"/>
      <c r="CM39" s="54"/>
      <c r="CN39" s="54"/>
      <c r="CO39" s="54"/>
      <c r="CP39" s="54"/>
      <c r="CQ39" s="54"/>
      <c r="CR39" s="54"/>
      <c r="CS39" s="54"/>
      <c r="CT39" s="54"/>
      <c r="CU39" s="54"/>
      <c r="CV39" s="54"/>
      <c r="CW39" s="54"/>
      <c r="CX39" s="54"/>
      <c r="CY39" s="54"/>
      <c r="CZ39" s="54"/>
      <c r="DA39" s="54"/>
      <c r="DB39" s="54"/>
      <c r="DC39" s="54"/>
      <c r="DD39" s="54"/>
      <c r="DE39" s="54"/>
      <c r="DF39" s="54"/>
      <c r="DG39" s="54"/>
      <c r="DH39" s="54"/>
      <c r="DI39" s="54"/>
      <c r="DJ39" s="54"/>
      <c r="DK39" s="54"/>
      <c r="DL39" s="54"/>
      <c r="DM39" s="54"/>
      <c r="DN39" s="54"/>
      <c r="DO39" s="54"/>
      <c r="DP39" s="54"/>
      <c r="DQ39" s="54"/>
      <c r="DR39" s="54"/>
      <c r="DS39" s="54"/>
      <c r="DT39" s="54"/>
      <c r="DU39" s="54"/>
      <c r="DV39" s="54"/>
      <c r="DW39" s="54"/>
      <c r="DX39" s="54"/>
      <c r="DY39" s="54"/>
      <c r="DZ39" s="54"/>
      <c r="EA39" s="54"/>
      <c r="EB39" s="54"/>
      <c r="EC39" s="54"/>
      <c r="ED39" s="54"/>
      <c r="EE39" s="54"/>
      <c r="EF39" s="54"/>
      <c r="EG39" s="54"/>
      <c r="EH39" s="54"/>
      <c r="EI39" s="54"/>
      <c r="EJ39" s="54"/>
      <c r="EK39" s="54"/>
      <c r="EL39" s="54"/>
      <c r="EM39" s="54"/>
      <c r="EN39" s="54"/>
      <c r="EO39" s="54"/>
      <c r="EP39" s="54"/>
      <c r="EQ39" s="54"/>
      <c r="ER39" s="54"/>
      <c r="ES39" s="54"/>
      <c r="ET39" s="54"/>
      <c r="EU39" s="54"/>
      <c r="EV39" s="54"/>
      <c r="EW39" s="54"/>
      <c r="EX39" s="54"/>
      <c r="EY39" s="54"/>
      <c r="EZ39" s="54"/>
      <c r="FA39" s="54"/>
      <c r="FB39" s="54"/>
      <c r="FC39" s="54"/>
      <c r="FD39" s="54"/>
      <c r="FE39" s="54"/>
      <c r="FF39" s="54"/>
      <c r="FG39" s="54"/>
      <c r="FH39" s="54"/>
      <c r="FI39" s="54"/>
      <c r="FJ39" s="54"/>
      <c r="FK39" s="54"/>
      <c r="FL39" s="54"/>
      <c r="FM39" s="54"/>
      <c r="FN39" s="54"/>
      <c r="FO39" s="54"/>
      <c r="FP39" s="54"/>
      <c r="FQ39" s="54"/>
      <c r="FR39" s="54"/>
      <c r="FS39" s="54"/>
      <c r="FT39" s="54"/>
      <c r="FU39" s="54"/>
      <c r="FV39" s="54"/>
      <c r="FW39" s="54"/>
      <c r="FX39" s="54"/>
      <c r="FY39" s="54"/>
      <c r="FZ39" s="54"/>
      <c r="GA39" s="54"/>
      <c r="GB39" s="54"/>
      <c r="GC39" s="54"/>
      <c r="GD39" s="54"/>
      <c r="GE39" s="54"/>
      <c r="GF39" s="54"/>
      <c r="GG39" s="54"/>
      <c r="GH39" s="54"/>
      <c r="GI39" s="54"/>
      <c r="GJ39" s="54"/>
      <c r="GK39" s="54"/>
      <c r="GL39" s="54"/>
      <c r="GM39" s="54"/>
      <c r="GN39" s="54"/>
      <c r="GO39" s="54"/>
      <c r="GP39" s="54"/>
      <c r="GQ39" s="54"/>
      <c r="GR39" s="54"/>
      <c r="GS39" s="54"/>
      <c r="GT39" s="54"/>
      <c r="GU39" s="54"/>
      <c r="GV39" s="54"/>
      <c r="GW39" s="54"/>
      <c r="GX39" s="54"/>
      <c r="GY39" s="54"/>
      <c r="GZ39" s="54"/>
      <c r="HA39" s="54"/>
      <c r="HB39" s="54"/>
      <c r="HC39" s="54"/>
      <c r="HD39" s="54"/>
      <c r="HE39" s="54"/>
      <c r="HF39" s="54"/>
      <c r="HG39" s="54"/>
      <c r="HH39" s="54"/>
      <c r="HI39" s="54"/>
      <c r="HJ39" s="54"/>
      <c r="HK39" s="54"/>
      <c r="HL39" s="54"/>
      <c r="HM39" s="54"/>
      <c r="HN39" s="54"/>
      <c r="HO39" s="54"/>
      <c r="HP39" s="54"/>
      <c r="HQ39" s="54"/>
      <c r="HR39" s="54"/>
      <c r="HS39" s="54"/>
      <c r="HT39" s="54"/>
      <c r="HU39" s="54"/>
      <c r="HV39" s="54"/>
      <c r="HW39" s="54"/>
      <c r="HX39" s="54"/>
      <c r="HY39" s="54"/>
      <c r="HZ39" s="54"/>
      <c r="IA39" s="54"/>
      <c r="IB39" s="54"/>
      <c r="IC39" s="54"/>
      <c r="ID39" s="54"/>
      <c r="IE39" s="54"/>
      <c r="IF39" s="54"/>
      <c r="IG39" s="54"/>
      <c r="IH39" s="54"/>
      <c r="II39" s="54"/>
      <c r="IJ39" s="54"/>
      <c r="IK39" s="54"/>
      <c r="IL39" s="54"/>
      <c r="IM39" s="54"/>
      <c r="IN39" s="54"/>
      <c r="IO39" s="54"/>
      <c r="IP39" s="54"/>
      <c r="IQ39" s="54"/>
      <c r="IR39" s="54"/>
      <c r="IS39" s="54"/>
      <c r="IT39" s="54"/>
      <c r="IU39" s="54"/>
      <c r="IV39" s="54"/>
      <c r="IW39" s="54"/>
    </row>
    <row r="40" customFormat="false" ht="13.5" hidden="false" customHeight="true" outlineLevel="0" collapsed="false">
      <c r="A40" s="53" t="s">
        <v>45</v>
      </c>
      <c r="B40" s="54"/>
      <c r="C40" s="54" t="n">
        <f aca="false">[1]Summary!F59</f>
        <v>0.521376251224198</v>
      </c>
      <c r="D40" s="54" t="n">
        <f aca="false">[1]Summary!G59</f>
        <v>0.2894548362746</v>
      </c>
      <c r="E40" s="54" t="n">
        <f aca="false">[1]Summary!H59</f>
        <v>0.0155695174521596</v>
      </c>
      <c r="F40" s="54" t="n">
        <f aca="false">[1]Summary!I59</f>
        <v>0.0139273404153224</v>
      </c>
      <c r="G40" s="54" t="n">
        <f aca="false">[1]Summary!J59</f>
        <v>0.0857516618599868</v>
      </c>
      <c r="H40" s="54" t="n">
        <f aca="false">[1]Summary!K59</f>
        <v>0.234662400691493</v>
      </c>
      <c r="I40" s="54" t="n">
        <f aca="false">[1]Summary!L59</f>
        <v>0.717034319502876</v>
      </c>
      <c r="J40" s="54" t="n">
        <f aca="false">[1]Summary!M59</f>
        <v>0.912034459510376</v>
      </c>
      <c r="K40" s="54" t="n">
        <f aca="false">[1]Summary!N59</f>
        <v>0.839762465865845</v>
      </c>
      <c r="L40" s="54" t="n">
        <f aca="false">[1]Summary!O59</f>
        <v>0.574975825066327</v>
      </c>
      <c r="M40" s="54" t="n">
        <f aca="false">[1]Summary!P59</f>
        <v>0.403884661759013</v>
      </c>
      <c r="N40" s="54" t="n">
        <f aca="false">[1]Summary!Q59</f>
        <v>0.446977293259922</v>
      </c>
      <c r="O40" s="54" t="n">
        <f aca="false">[1]Summary!R59</f>
        <v>0.509952825530277</v>
      </c>
      <c r="P40" s="54" t="n">
        <f aca="false">[1]Summary!S59</f>
        <v>0.445470111496546</v>
      </c>
      <c r="Q40" s="54" t="n">
        <f aca="false">[1]Summary!T59</f>
        <v>0.352958081241462</v>
      </c>
      <c r="R40" s="54" t="n">
        <f aca="false">[1]Summary!U59</f>
        <v>0.31609428955878</v>
      </c>
      <c r="S40" s="54" t="n">
        <f aca="false">[1]Summary!V59</f>
        <v>0.231494614947457</v>
      </c>
      <c r="T40" s="54" t="n">
        <f aca="false">[1]Summary!W59</f>
        <v>0.299460710891598</v>
      </c>
      <c r="U40" s="54" t="n">
        <f aca="false">[1]Summary!X59</f>
        <v>0.741071206707549</v>
      </c>
      <c r="V40" s="54" t="n">
        <f aca="false">[1]Summary!Y59</f>
        <v>0.837595705129976</v>
      </c>
      <c r="W40" s="54" t="n">
        <f aca="false">[1]Summary!Z59</f>
        <v>0.749973687371239</v>
      </c>
      <c r="X40" s="54" t="n">
        <f aca="false">[1]Summary!AA59</f>
        <v>0.502195203596976</v>
      </c>
      <c r="Y40" s="54" t="n">
        <f aca="false">[1]Summary!AB59</f>
        <v>0.450318440514761</v>
      </c>
      <c r="Z40" s="54" t="n">
        <f aca="false">[1]Summary!AC59</f>
        <v>0.508327879569583</v>
      </c>
      <c r="AA40" s="54"/>
      <c r="AB40" s="54"/>
      <c r="AC40" s="54"/>
      <c r="AD40" s="54"/>
      <c r="AE40" s="54"/>
      <c r="AF40" s="54"/>
      <c r="AG40" s="54"/>
      <c r="AH40" s="54"/>
      <c r="AI40" s="54"/>
      <c r="AJ40" s="54"/>
      <c r="AK40" s="54"/>
      <c r="AL40" s="54"/>
      <c r="AM40" s="54"/>
      <c r="AN40" s="54"/>
      <c r="AO40" s="54"/>
      <c r="AP40" s="54"/>
      <c r="AQ40" s="54"/>
      <c r="AR40" s="54"/>
      <c r="AS40" s="54"/>
      <c r="AT40" s="54"/>
      <c r="AU40" s="54"/>
      <c r="AV40" s="54"/>
      <c r="AW40" s="54"/>
      <c r="AX40" s="54"/>
      <c r="AY40" s="54"/>
      <c r="AZ40" s="54"/>
      <c r="BA40" s="54"/>
      <c r="BB40" s="54"/>
      <c r="BC40" s="54"/>
      <c r="BD40" s="54"/>
      <c r="BE40" s="54"/>
      <c r="BF40" s="54"/>
      <c r="BG40" s="54"/>
      <c r="BH40" s="54"/>
      <c r="BI40" s="54"/>
      <c r="BJ40" s="54"/>
      <c r="BK40" s="54"/>
      <c r="BL40" s="54"/>
      <c r="BM40" s="54"/>
      <c r="BN40" s="54"/>
      <c r="BO40" s="54"/>
      <c r="BP40" s="54"/>
      <c r="BQ40" s="54"/>
      <c r="BR40" s="54"/>
      <c r="BS40" s="54"/>
      <c r="BT40" s="54"/>
      <c r="BU40" s="54"/>
      <c r="BV40" s="54"/>
      <c r="BW40" s="54"/>
      <c r="BX40" s="54"/>
      <c r="BY40" s="54"/>
      <c r="BZ40" s="54"/>
      <c r="CA40" s="54"/>
      <c r="CB40" s="54"/>
      <c r="CC40" s="54"/>
      <c r="CD40" s="54"/>
      <c r="CE40" s="54"/>
      <c r="CF40" s="54"/>
      <c r="CG40" s="54"/>
      <c r="CH40" s="54"/>
      <c r="CI40" s="54"/>
      <c r="CJ40" s="54"/>
      <c r="CK40" s="54"/>
      <c r="CL40" s="54"/>
      <c r="CM40" s="54"/>
      <c r="CN40" s="54"/>
      <c r="CO40" s="54"/>
      <c r="CP40" s="54"/>
      <c r="CQ40" s="54"/>
      <c r="CR40" s="54"/>
      <c r="CS40" s="54"/>
      <c r="CT40" s="54"/>
      <c r="CU40" s="54"/>
      <c r="CV40" s="54"/>
      <c r="CW40" s="54"/>
      <c r="CX40" s="54"/>
      <c r="CY40" s="54"/>
      <c r="CZ40" s="54"/>
      <c r="DA40" s="54"/>
      <c r="DB40" s="54"/>
      <c r="DC40" s="54"/>
      <c r="DD40" s="54"/>
      <c r="DE40" s="54"/>
      <c r="DF40" s="54"/>
      <c r="DG40" s="54"/>
      <c r="DH40" s="54"/>
      <c r="DI40" s="54"/>
      <c r="DJ40" s="54"/>
      <c r="DK40" s="54"/>
      <c r="DL40" s="54"/>
      <c r="DM40" s="54"/>
      <c r="DN40" s="54"/>
      <c r="DO40" s="54"/>
      <c r="DP40" s="54"/>
      <c r="DQ40" s="54"/>
      <c r="DR40" s="54"/>
      <c r="DS40" s="54"/>
      <c r="DT40" s="54"/>
      <c r="DU40" s="54"/>
      <c r="DV40" s="54"/>
      <c r="DW40" s="54"/>
      <c r="DX40" s="54"/>
      <c r="DY40" s="54"/>
      <c r="DZ40" s="54"/>
      <c r="EA40" s="54"/>
      <c r="EB40" s="54"/>
      <c r="EC40" s="54"/>
      <c r="ED40" s="54"/>
      <c r="EE40" s="54"/>
      <c r="EF40" s="54"/>
      <c r="EG40" s="54"/>
      <c r="EH40" s="54"/>
      <c r="EI40" s="54"/>
      <c r="EJ40" s="54"/>
      <c r="EK40" s="54"/>
      <c r="EL40" s="54"/>
      <c r="EM40" s="54"/>
      <c r="EN40" s="54"/>
      <c r="EO40" s="54"/>
      <c r="EP40" s="54"/>
      <c r="EQ40" s="54"/>
      <c r="ER40" s="54"/>
      <c r="ES40" s="54"/>
      <c r="ET40" s="54"/>
      <c r="EU40" s="54"/>
      <c r="EV40" s="54"/>
      <c r="EW40" s="54"/>
      <c r="EX40" s="54"/>
      <c r="EY40" s="54"/>
      <c r="EZ40" s="54"/>
      <c r="FA40" s="54"/>
      <c r="FB40" s="54"/>
      <c r="FC40" s="54"/>
      <c r="FD40" s="54"/>
      <c r="FE40" s="54"/>
      <c r="FF40" s="54"/>
      <c r="FG40" s="54"/>
      <c r="FH40" s="54"/>
      <c r="FI40" s="54"/>
      <c r="FJ40" s="54"/>
      <c r="FK40" s="54"/>
      <c r="FL40" s="54"/>
      <c r="FM40" s="54"/>
      <c r="FN40" s="54"/>
      <c r="FO40" s="54"/>
      <c r="FP40" s="54"/>
      <c r="FQ40" s="54"/>
      <c r="FR40" s="54"/>
      <c r="FS40" s="54"/>
      <c r="FT40" s="54"/>
      <c r="FU40" s="54"/>
      <c r="FV40" s="54"/>
      <c r="FW40" s="54"/>
      <c r="FX40" s="54"/>
      <c r="FY40" s="54"/>
      <c r="FZ40" s="54"/>
      <c r="GA40" s="54"/>
      <c r="GB40" s="54"/>
      <c r="GC40" s="54"/>
      <c r="GD40" s="54"/>
      <c r="GE40" s="54"/>
      <c r="GF40" s="54"/>
      <c r="GG40" s="54"/>
      <c r="GH40" s="54"/>
      <c r="GI40" s="54"/>
      <c r="GJ40" s="54"/>
      <c r="GK40" s="54"/>
      <c r="GL40" s="54"/>
      <c r="GM40" s="54"/>
      <c r="GN40" s="54"/>
      <c r="GO40" s="54"/>
      <c r="GP40" s="54"/>
      <c r="GQ40" s="54"/>
      <c r="GR40" s="54"/>
      <c r="GS40" s="54"/>
      <c r="GT40" s="54"/>
      <c r="GU40" s="54"/>
      <c r="GV40" s="54"/>
      <c r="GW40" s="54"/>
      <c r="GX40" s="54"/>
      <c r="GY40" s="54"/>
      <c r="GZ40" s="54"/>
      <c r="HA40" s="54"/>
      <c r="HB40" s="54"/>
      <c r="HC40" s="54"/>
      <c r="HD40" s="54"/>
      <c r="HE40" s="54"/>
      <c r="HF40" s="54"/>
      <c r="HG40" s="54"/>
      <c r="HH40" s="54"/>
      <c r="HI40" s="54"/>
      <c r="HJ40" s="54"/>
      <c r="HK40" s="54"/>
      <c r="HL40" s="54"/>
      <c r="HM40" s="54"/>
      <c r="HN40" s="54"/>
      <c r="HO40" s="54"/>
      <c r="HP40" s="54"/>
      <c r="HQ40" s="54"/>
      <c r="HR40" s="54"/>
      <c r="HS40" s="54"/>
      <c r="HT40" s="54"/>
      <c r="HU40" s="54"/>
      <c r="HV40" s="54"/>
      <c r="HW40" s="54"/>
      <c r="HX40" s="54"/>
      <c r="HY40" s="54"/>
      <c r="HZ40" s="54"/>
      <c r="IA40" s="54"/>
      <c r="IB40" s="54"/>
      <c r="IC40" s="54"/>
      <c r="ID40" s="54"/>
      <c r="IE40" s="54"/>
      <c r="IF40" s="54"/>
      <c r="IG40" s="54"/>
      <c r="IH40" s="54"/>
      <c r="II40" s="54"/>
      <c r="IJ40" s="54"/>
      <c r="IK40" s="54"/>
      <c r="IL40" s="54"/>
      <c r="IM40" s="54"/>
      <c r="IN40" s="54"/>
      <c r="IO40" s="54"/>
      <c r="IP40" s="54"/>
      <c r="IQ40" s="54"/>
      <c r="IR40" s="54"/>
      <c r="IS40" s="54"/>
      <c r="IT40" s="54"/>
      <c r="IU40" s="54"/>
      <c r="IV40" s="54"/>
      <c r="IW40" s="54"/>
    </row>
    <row r="41" customFormat="false" ht="13.5" hidden="false" customHeight="true" outlineLevel="0" collapsed="false">
      <c r="A41" s="53" t="s">
        <v>46</v>
      </c>
      <c r="B41" s="54"/>
      <c r="C41" s="54" t="n">
        <f aca="false">[1]Summary!F60</f>
        <v>0.0138854983312047</v>
      </c>
      <c r="D41" s="54" t="n">
        <f aca="false">[1]Summary!G60</f>
        <v>0.0255605931450507</v>
      </c>
      <c r="E41" s="54" t="n">
        <f aca="false">[1]Summary!H60</f>
        <v>0.00228807650412</v>
      </c>
      <c r="F41" s="54" t="n">
        <f aca="false">[1]Summary!I60</f>
        <v>0.00223676993910837</v>
      </c>
      <c r="G41" s="54" t="n">
        <f aca="false">[1]Summary!J60</f>
        <v>0.00198801181520181</v>
      </c>
      <c r="H41" s="54" t="n">
        <f aca="false">[1]Summary!K60</f>
        <v>0.0261670004164697</v>
      </c>
      <c r="I41" s="54" t="n">
        <f aca="false">[1]Summary!L60</f>
        <v>0.352658955903567</v>
      </c>
      <c r="J41" s="54" t="n">
        <f aca="false">[1]Summary!M60</f>
        <v>0.527153024840668</v>
      </c>
      <c r="K41" s="54" t="n">
        <f aca="false">[1]Summary!N60</f>
        <v>0.361903111230707</v>
      </c>
      <c r="L41" s="54" t="n">
        <f aca="false">[1]Summary!O60</f>
        <v>0.202603143349184</v>
      </c>
      <c r="M41" s="54" t="n">
        <f aca="false">[1]Summary!P60</f>
        <v>0.102881788993903</v>
      </c>
      <c r="N41" s="54" t="n">
        <f aca="false">[1]Summary!Q60</f>
        <v>0.118943835857511</v>
      </c>
      <c r="O41" s="54" t="n">
        <f aca="false">[1]Summary!R60</f>
        <v>0.112565150641419</v>
      </c>
      <c r="P41" s="54" t="n">
        <f aca="false">[1]Summary!S60</f>
        <v>0.059660748880316</v>
      </c>
      <c r="Q41" s="54" t="n">
        <f aca="false">[1]Summary!T60</f>
        <v>0.317544629497857</v>
      </c>
      <c r="R41" s="54" t="n">
        <f aca="false">[1]Summary!U60</f>
        <v>0.159834638731577</v>
      </c>
      <c r="S41" s="54" t="n">
        <f aca="false">[1]Summary!V60</f>
        <v>0.150402489757277</v>
      </c>
      <c r="T41" s="54" t="n">
        <f aca="false">[1]Summary!W60</f>
        <v>0.0897894693921406</v>
      </c>
      <c r="U41" s="54" t="n">
        <f aca="false">[1]Summary!X60</f>
        <v>0.320387489088091</v>
      </c>
      <c r="V41" s="54" t="n">
        <f aca="false">[1]Summary!Y60</f>
        <v>0.404136447750655</v>
      </c>
      <c r="W41" s="54" t="n">
        <f aca="false">[1]Summary!Z60</f>
        <v>0.348107591371152</v>
      </c>
      <c r="X41" s="54" t="n">
        <f aca="false">[1]Summary!AA60</f>
        <v>0.311185490011914</v>
      </c>
      <c r="Y41" s="54" t="n">
        <f aca="false">[1]Summary!AB60</f>
        <v>0.159303114343097</v>
      </c>
      <c r="Z41" s="54" t="n">
        <f aca="false">[1]Summary!AC60</f>
        <v>0.184039875291872</v>
      </c>
      <c r="AA41" s="54"/>
      <c r="AB41" s="54"/>
      <c r="AC41" s="54"/>
      <c r="AD41" s="54"/>
      <c r="AE41" s="54"/>
      <c r="AF41" s="54"/>
      <c r="AG41" s="54"/>
      <c r="AH41" s="54"/>
      <c r="AI41" s="54"/>
      <c r="AJ41" s="54"/>
      <c r="AK41" s="54"/>
      <c r="AL41" s="54"/>
      <c r="AM41" s="54"/>
      <c r="AN41" s="54"/>
      <c r="AO41" s="54"/>
      <c r="AP41" s="54"/>
      <c r="AQ41" s="54"/>
      <c r="AR41" s="54"/>
      <c r="AS41" s="54"/>
      <c r="AT41" s="54"/>
      <c r="AU41" s="54"/>
      <c r="AV41" s="54"/>
      <c r="AW41" s="54"/>
      <c r="AX41" s="54"/>
      <c r="AY41" s="54"/>
      <c r="AZ41" s="54"/>
      <c r="BA41" s="54"/>
      <c r="BB41" s="54"/>
      <c r="BC41" s="54"/>
      <c r="BD41" s="54"/>
      <c r="BE41" s="54"/>
      <c r="BF41" s="54"/>
      <c r="BG41" s="54"/>
      <c r="BH41" s="54"/>
      <c r="BI41" s="54"/>
      <c r="BJ41" s="54"/>
      <c r="BK41" s="54"/>
      <c r="BL41" s="54"/>
      <c r="BM41" s="54"/>
      <c r="BN41" s="54"/>
      <c r="BO41" s="54"/>
      <c r="BP41" s="54"/>
      <c r="BQ41" s="54"/>
      <c r="BR41" s="54"/>
      <c r="BS41" s="54"/>
      <c r="BT41" s="54"/>
      <c r="BU41" s="54"/>
      <c r="BV41" s="54"/>
      <c r="BW41" s="54"/>
      <c r="BX41" s="54"/>
      <c r="BY41" s="54"/>
      <c r="BZ41" s="54"/>
      <c r="CA41" s="54"/>
      <c r="CB41" s="54"/>
      <c r="CC41" s="54"/>
      <c r="CD41" s="54"/>
      <c r="CE41" s="54"/>
      <c r="CF41" s="54"/>
      <c r="CG41" s="54"/>
      <c r="CH41" s="54"/>
      <c r="CI41" s="54"/>
      <c r="CJ41" s="54"/>
      <c r="CK41" s="54"/>
      <c r="CL41" s="54"/>
      <c r="CM41" s="54"/>
      <c r="CN41" s="54"/>
      <c r="CO41" s="54"/>
      <c r="CP41" s="54"/>
      <c r="CQ41" s="54"/>
      <c r="CR41" s="54"/>
      <c r="CS41" s="54"/>
      <c r="CT41" s="54"/>
      <c r="CU41" s="54"/>
      <c r="CV41" s="54"/>
      <c r="CW41" s="54"/>
      <c r="CX41" s="54"/>
      <c r="CY41" s="54"/>
      <c r="CZ41" s="54"/>
      <c r="DA41" s="54"/>
      <c r="DB41" s="54"/>
      <c r="DC41" s="54"/>
      <c r="DD41" s="54"/>
      <c r="DE41" s="54"/>
      <c r="DF41" s="54"/>
      <c r="DG41" s="54"/>
      <c r="DH41" s="54"/>
      <c r="DI41" s="54"/>
      <c r="DJ41" s="54"/>
      <c r="DK41" s="54"/>
      <c r="DL41" s="54"/>
      <c r="DM41" s="54"/>
      <c r="DN41" s="54"/>
      <c r="DO41" s="54"/>
      <c r="DP41" s="54"/>
      <c r="DQ41" s="54"/>
      <c r="DR41" s="54"/>
      <c r="DS41" s="54"/>
      <c r="DT41" s="54"/>
      <c r="DU41" s="54"/>
      <c r="DV41" s="54"/>
      <c r="DW41" s="54"/>
      <c r="DX41" s="54"/>
      <c r="DY41" s="54"/>
      <c r="DZ41" s="54"/>
      <c r="EA41" s="54"/>
      <c r="EB41" s="54"/>
      <c r="EC41" s="54"/>
      <c r="ED41" s="54"/>
      <c r="EE41" s="54"/>
      <c r="EF41" s="54"/>
      <c r="EG41" s="54"/>
      <c r="EH41" s="54"/>
      <c r="EI41" s="54"/>
      <c r="EJ41" s="54"/>
      <c r="EK41" s="54"/>
      <c r="EL41" s="54"/>
      <c r="EM41" s="54"/>
      <c r="EN41" s="54"/>
      <c r="EO41" s="54"/>
      <c r="EP41" s="54"/>
      <c r="EQ41" s="54"/>
      <c r="ER41" s="54"/>
      <c r="ES41" s="54"/>
      <c r="ET41" s="54"/>
      <c r="EU41" s="54"/>
      <c r="EV41" s="54"/>
      <c r="EW41" s="54"/>
      <c r="EX41" s="54"/>
      <c r="EY41" s="54"/>
      <c r="EZ41" s="54"/>
      <c r="FA41" s="54"/>
      <c r="FB41" s="54"/>
      <c r="FC41" s="54"/>
      <c r="FD41" s="54"/>
      <c r="FE41" s="54"/>
      <c r="FF41" s="54"/>
      <c r="FG41" s="54"/>
      <c r="FH41" s="54"/>
      <c r="FI41" s="54"/>
      <c r="FJ41" s="54"/>
      <c r="FK41" s="54"/>
      <c r="FL41" s="54"/>
      <c r="FM41" s="54"/>
      <c r="FN41" s="54"/>
      <c r="FO41" s="54"/>
      <c r="FP41" s="54"/>
      <c r="FQ41" s="54"/>
      <c r="FR41" s="54"/>
      <c r="FS41" s="54"/>
      <c r="FT41" s="54"/>
      <c r="FU41" s="54"/>
      <c r="FV41" s="54"/>
      <c r="FW41" s="54"/>
      <c r="FX41" s="54"/>
      <c r="FY41" s="54"/>
      <c r="FZ41" s="54"/>
      <c r="GA41" s="54"/>
      <c r="GB41" s="54"/>
      <c r="GC41" s="54"/>
      <c r="GD41" s="54"/>
      <c r="GE41" s="54"/>
      <c r="GF41" s="54"/>
      <c r="GG41" s="54"/>
      <c r="GH41" s="54"/>
      <c r="GI41" s="54"/>
      <c r="GJ41" s="54"/>
      <c r="GK41" s="54"/>
      <c r="GL41" s="54"/>
      <c r="GM41" s="54"/>
      <c r="GN41" s="54"/>
      <c r="GO41" s="54"/>
      <c r="GP41" s="54"/>
      <c r="GQ41" s="54"/>
      <c r="GR41" s="54"/>
      <c r="GS41" s="54"/>
      <c r="GT41" s="54"/>
      <c r="GU41" s="54"/>
      <c r="GV41" s="54"/>
      <c r="GW41" s="54"/>
      <c r="GX41" s="54"/>
      <c r="GY41" s="54"/>
      <c r="GZ41" s="54"/>
      <c r="HA41" s="54"/>
      <c r="HB41" s="54"/>
      <c r="HC41" s="54"/>
      <c r="HD41" s="54"/>
      <c r="HE41" s="54"/>
      <c r="HF41" s="54"/>
      <c r="HG41" s="54"/>
      <c r="HH41" s="54"/>
      <c r="HI41" s="54"/>
      <c r="HJ41" s="54"/>
      <c r="HK41" s="54"/>
      <c r="HL41" s="54"/>
      <c r="HM41" s="54"/>
      <c r="HN41" s="54"/>
      <c r="HO41" s="54"/>
      <c r="HP41" s="54"/>
      <c r="HQ41" s="54"/>
      <c r="HR41" s="54"/>
      <c r="HS41" s="54"/>
      <c r="HT41" s="54"/>
      <c r="HU41" s="54"/>
      <c r="HV41" s="54"/>
      <c r="HW41" s="54"/>
      <c r="HX41" s="54"/>
      <c r="HY41" s="54"/>
      <c r="HZ41" s="54"/>
      <c r="IA41" s="54"/>
      <c r="IB41" s="54"/>
      <c r="IC41" s="54"/>
      <c r="ID41" s="54"/>
      <c r="IE41" s="54"/>
      <c r="IF41" s="54"/>
      <c r="IG41" s="54"/>
      <c r="IH41" s="54"/>
      <c r="II41" s="54"/>
      <c r="IJ41" s="54"/>
      <c r="IK41" s="54"/>
      <c r="IL41" s="54"/>
      <c r="IM41" s="54"/>
      <c r="IN41" s="54"/>
      <c r="IO41" s="54"/>
      <c r="IP41" s="54"/>
      <c r="IQ41" s="54"/>
      <c r="IR41" s="54"/>
      <c r="IS41" s="54"/>
      <c r="IT41" s="54"/>
      <c r="IU41" s="54"/>
      <c r="IV41" s="54"/>
      <c r="IW41" s="54"/>
    </row>
    <row r="42" customFormat="false" ht="13.5" hidden="false" customHeight="true" outlineLevel="0" collapsed="false">
      <c r="A42" s="53" t="s">
        <v>47</v>
      </c>
      <c r="B42" s="54"/>
      <c r="C42" s="54"/>
      <c r="D42" s="54"/>
      <c r="E42" s="54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54"/>
      <c r="AB42" s="54"/>
      <c r="AC42" s="54"/>
      <c r="AD42" s="54"/>
      <c r="AE42" s="54"/>
      <c r="AF42" s="54"/>
      <c r="AG42" s="54"/>
      <c r="AH42" s="54"/>
      <c r="AI42" s="54"/>
      <c r="AJ42" s="54"/>
      <c r="AK42" s="54"/>
      <c r="AL42" s="54"/>
      <c r="AM42" s="54"/>
      <c r="AN42" s="54"/>
      <c r="AO42" s="54"/>
      <c r="AP42" s="54"/>
      <c r="AQ42" s="54"/>
      <c r="AR42" s="54"/>
      <c r="AS42" s="54"/>
      <c r="AT42" s="54"/>
      <c r="AU42" s="54"/>
      <c r="AV42" s="54"/>
      <c r="AW42" s="54"/>
      <c r="AX42" s="54"/>
      <c r="AY42" s="54"/>
      <c r="AZ42" s="54"/>
      <c r="BA42" s="54"/>
      <c r="BB42" s="54"/>
      <c r="BC42" s="54"/>
      <c r="BD42" s="54"/>
      <c r="BE42" s="54"/>
      <c r="BF42" s="54"/>
      <c r="BG42" s="54"/>
      <c r="BH42" s="54"/>
      <c r="BI42" s="54"/>
      <c r="BJ42" s="54"/>
      <c r="BK42" s="54"/>
      <c r="BL42" s="54"/>
      <c r="BM42" s="54"/>
      <c r="BN42" s="54"/>
      <c r="BO42" s="54"/>
      <c r="BP42" s="54"/>
      <c r="BQ42" s="54"/>
      <c r="BR42" s="54"/>
      <c r="BS42" s="54"/>
      <c r="BT42" s="54"/>
      <c r="BU42" s="54"/>
      <c r="BV42" s="54"/>
      <c r="BW42" s="54"/>
      <c r="BX42" s="54"/>
      <c r="BY42" s="54"/>
      <c r="BZ42" s="54"/>
      <c r="CA42" s="54"/>
      <c r="CB42" s="54"/>
      <c r="CC42" s="54"/>
      <c r="CD42" s="54"/>
      <c r="CE42" s="54"/>
      <c r="CF42" s="54"/>
      <c r="CG42" s="54"/>
      <c r="CH42" s="54"/>
      <c r="CI42" s="54"/>
      <c r="CJ42" s="54"/>
      <c r="CK42" s="54"/>
      <c r="CL42" s="54"/>
      <c r="CM42" s="54"/>
      <c r="CN42" s="54"/>
      <c r="CO42" s="54"/>
      <c r="CP42" s="54"/>
      <c r="CQ42" s="54"/>
      <c r="CR42" s="54"/>
      <c r="CS42" s="54"/>
      <c r="CT42" s="54"/>
      <c r="CU42" s="54"/>
      <c r="CV42" s="54"/>
      <c r="CW42" s="54"/>
      <c r="CX42" s="54"/>
      <c r="CY42" s="54"/>
      <c r="CZ42" s="54"/>
      <c r="DA42" s="54"/>
      <c r="DB42" s="54"/>
      <c r="DC42" s="54"/>
      <c r="DD42" s="54"/>
      <c r="DE42" s="54"/>
      <c r="DF42" s="54"/>
      <c r="DG42" s="54"/>
      <c r="DH42" s="54"/>
      <c r="DI42" s="54"/>
      <c r="DJ42" s="54"/>
      <c r="DK42" s="54"/>
      <c r="DL42" s="54"/>
      <c r="DM42" s="54"/>
      <c r="DN42" s="54"/>
      <c r="DO42" s="54"/>
      <c r="DP42" s="54"/>
      <c r="DQ42" s="54"/>
      <c r="DR42" s="54"/>
      <c r="DS42" s="54"/>
      <c r="DT42" s="54"/>
      <c r="DU42" s="54"/>
      <c r="DV42" s="54"/>
      <c r="DW42" s="54"/>
      <c r="DX42" s="54"/>
      <c r="DY42" s="54"/>
      <c r="DZ42" s="54"/>
      <c r="EA42" s="54"/>
      <c r="EB42" s="54"/>
      <c r="EC42" s="54"/>
      <c r="ED42" s="54"/>
      <c r="EE42" s="54"/>
      <c r="EF42" s="54"/>
      <c r="EG42" s="54"/>
      <c r="EH42" s="54"/>
      <c r="EI42" s="54"/>
      <c r="EJ42" s="54"/>
      <c r="EK42" s="54"/>
      <c r="EL42" s="54"/>
      <c r="EM42" s="54"/>
      <c r="EN42" s="54"/>
      <c r="EO42" s="54"/>
      <c r="EP42" s="54"/>
      <c r="EQ42" s="54"/>
      <c r="ER42" s="54"/>
      <c r="ES42" s="54"/>
      <c r="ET42" s="54"/>
      <c r="EU42" s="54"/>
      <c r="EV42" s="54"/>
      <c r="EW42" s="54"/>
      <c r="EX42" s="54"/>
      <c r="EY42" s="54"/>
      <c r="EZ42" s="54"/>
      <c r="FA42" s="54"/>
      <c r="FB42" s="54"/>
      <c r="FC42" s="54"/>
      <c r="FD42" s="54"/>
      <c r="FE42" s="54"/>
      <c r="FF42" s="54"/>
      <c r="FG42" s="54"/>
      <c r="FH42" s="54"/>
      <c r="FI42" s="54"/>
      <c r="FJ42" s="54"/>
      <c r="FK42" s="54"/>
      <c r="FL42" s="54"/>
      <c r="FM42" s="54"/>
      <c r="FN42" s="54"/>
      <c r="FO42" s="54"/>
      <c r="FP42" s="54"/>
      <c r="FQ42" s="54"/>
      <c r="FR42" s="54"/>
      <c r="FS42" s="54"/>
      <c r="FT42" s="54"/>
      <c r="FU42" s="54"/>
      <c r="FV42" s="54"/>
      <c r="FW42" s="54"/>
      <c r="FX42" s="54"/>
      <c r="FY42" s="54"/>
      <c r="FZ42" s="54"/>
      <c r="GA42" s="54"/>
      <c r="GB42" s="54"/>
      <c r="GC42" s="54"/>
      <c r="GD42" s="54"/>
      <c r="GE42" s="54"/>
      <c r="GF42" s="54"/>
      <c r="GG42" s="54"/>
      <c r="GH42" s="54"/>
      <c r="GI42" s="54"/>
      <c r="GJ42" s="54"/>
      <c r="GK42" s="54"/>
      <c r="GL42" s="54"/>
      <c r="GM42" s="54"/>
      <c r="GN42" s="54"/>
      <c r="GO42" s="54"/>
      <c r="GP42" s="54"/>
      <c r="GQ42" s="54"/>
      <c r="GR42" s="54"/>
      <c r="GS42" s="54"/>
      <c r="GT42" s="54"/>
      <c r="GU42" s="54"/>
      <c r="GV42" s="54"/>
      <c r="GW42" s="54"/>
      <c r="GX42" s="54"/>
      <c r="GY42" s="54"/>
      <c r="GZ42" s="54"/>
      <c r="HA42" s="54"/>
      <c r="HB42" s="54"/>
      <c r="HC42" s="54"/>
      <c r="HD42" s="54"/>
      <c r="HE42" s="54"/>
      <c r="HF42" s="54"/>
      <c r="HG42" s="54"/>
      <c r="HH42" s="54"/>
      <c r="HI42" s="54"/>
      <c r="HJ42" s="54"/>
      <c r="HK42" s="54"/>
      <c r="HL42" s="54"/>
      <c r="HM42" s="54"/>
      <c r="HN42" s="54"/>
      <c r="HO42" s="54"/>
      <c r="HP42" s="54"/>
      <c r="HQ42" s="54"/>
      <c r="HR42" s="54"/>
      <c r="HS42" s="54"/>
      <c r="HT42" s="54"/>
      <c r="HU42" s="54"/>
      <c r="HV42" s="54"/>
      <c r="HW42" s="54"/>
      <c r="HX42" s="54"/>
      <c r="HY42" s="54"/>
      <c r="HZ42" s="54"/>
      <c r="IA42" s="54"/>
      <c r="IB42" s="54"/>
      <c r="IC42" s="54"/>
      <c r="ID42" s="54"/>
      <c r="IE42" s="54"/>
      <c r="IF42" s="54"/>
      <c r="IG42" s="54"/>
      <c r="IH42" s="54"/>
      <c r="II42" s="54"/>
      <c r="IJ42" s="54"/>
      <c r="IK42" s="54"/>
      <c r="IL42" s="54"/>
      <c r="IM42" s="54"/>
      <c r="IN42" s="54"/>
      <c r="IO42" s="54"/>
      <c r="IP42" s="54"/>
      <c r="IQ42" s="54"/>
      <c r="IR42" s="54"/>
      <c r="IS42" s="54"/>
      <c r="IT42" s="54"/>
      <c r="IU42" s="54"/>
      <c r="IV42" s="54"/>
      <c r="IW42" s="54"/>
    </row>
    <row r="43" customFormat="false" ht="13.5" hidden="false" customHeight="true" outlineLevel="0" collapsed="false">
      <c r="A43" s="53" t="s">
        <v>45</v>
      </c>
      <c r="B43" s="54"/>
      <c r="C43" s="54" t="n">
        <f aca="false">[1]Summary!F62</f>
        <v>0.977231096111624</v>
      </c>
      <c r="D43" s="54" t="n">
        <f aca="false">[1]Summary!G62</f>
        <v>0.770170332925575</v>
      </c>
      <c r="E43" s="54" t="n">
        <f aca="false">[1]Summary!H62</f>
        <v>0.467547884056142</v>
      </c>
      <c r="F43" s="54" t="n">
        <f aca="false">[1]Summary!I62</f>
        <v>0.396426237251545</v>
      </c>
      <c r="G43" s="54" t="n">
        <f aca="false">[1]Summary!J62</f>
        <v>0.386511269591171</v>
      </c>
      <c r="H43" s="54" t="n">
        <f aca="false">[1]Summary!K62</f>
        <v>0.448113680949602</v>
      </c>
      <c r="I43" s="54" t="n">
        <f aca="false">[1]Summary!L62</f>
        <v>0.887315954376467</v>
      </c>
      <c r="J43" s="54" t="n">
        <f aca="false">[1]Summary!M62</f>
        <v>0.974117067057273</v>
      </c>
      <c r="K43" s="54" t="n">
        <f aca="false">[1]Summary!N62</f>
        <v>0.935250893915306</v>
      </c>
      <c r="L43" s="54" t="n">
        <f aca="false">[1]Summary!O62</f>
        <v>0.758986783433907</v>
      </c>
      <c r="M43" s="54" t="n">
        <f aca="false">[1]Summary!P62</f>
        <v>0.732500191699537</v>
      </c>
      <c r="N43" s="54" t="n">
        <f aca="false">[1]Summary!Q62</f>
        <v>0.78632369000885</v>
      </c>
      <c r="O43" s="54" t="n">
        <f aca="false">[1]Summary!R62</f>
        <v>0.819159818578748</v>
      </c>
      <c r="P43" s="54" t="n">
        <f aca="false">[1]Summary!S62</f>
        <v>0.767807876740396</v>
      </c>
      <c r="Q43" s="54" t="n">
        <f aca="false">[1]Summary!T62</f>
        <v>0.658893133903441</v>
      </c>
      <c r="R43" s="54" t="n">
        <f aca="false">[1]Summary!U62</f>
        <v>0.527769300022866</v>
      </c>
      <c r="S43" s="54" t="n">
        <f aca="false">[1]Summary!V62</f>
        <v>0.409951067282359</v>
      </c>
      <c r="T43" s="54" t="n">
        <f aca="false">[1]Summary!W62</f>
        <v>0.48718788705589</v>
      </c>
      <c r="U43" s="54" t="n">
        <f aca="false">[1]Summary!X62</f>
        <v>0.866308609012363</v>
      </c>
      <c r="V43" s="54" t="n">
        <f aca="false">[1]Summary!Y62</f>
        <v>0.93698957162349</v>
      </c>
      <c r="W43" s="54" t="n">
        <f aca="false">[1]Summary!Z62</f>
        <v>0.889883563729115</v>
      </c>
      <c r="X43" s="54" t="n">
        <f aca="false">[1]Summary!AA62</f>
        <v>0.677852611292407</v>
      </c>
      <c r="Y43" s="54" t="n">
        <f aca="false">[1]Summary!AB62</f>
        <v>0.715119065241822</v>
      </c>
      <c r="Z43" s="54" t="n">
        <f aca="false">[1]Summary!AC62</f>
        <v>0.768521925840726</v>
      </c>
      <c r="AA43" s="54"/>
      <c r="AB43" s="54"/>
      <c r="AC43" s="54"/>
      <c r="AD43" s="54"/>
      <c r="AE43" s="54"/>
      <c r="AF43" s="54"/>
      <c r="AG43" s="54"/>
      <c r="AH43" s="54"/>
      <c r="AI43" s="54"/>
      <c r="AJ43" s="54"/>
      <c r="AK43" s="54"/>
      <c r="AL43" s="54"/>
      <c r="AM43" s="54"/>
      <c r="AN43" s="54"/>
      <c r="AO43" s="54"/>
      <c r="AP43" s="54"/>
      <c r="AQ43" s="54"/>
      <c r="AR43" s="54"/>
      <c r="AS43" s="54"/>
      <c r="AT43" s="54"/>
      <c r="AU43" s="54"/>
      <c r="AV43" s="54"/>
      <c r="AW43" s="54"/>
      <c r="AX43" s="54"/>
      <c r="AY43" s="54"/>
      <c r="AZ43" s="54"/>
      <c r="BA43" s="54"/>
      <c r="BB43" s="54"/>
      <c r="BC43" s="54"/>
      <c r="BD43" s="54"/>
      <c r="BE43" s="54"/>
      <c r="BF43" s="54"/>
      <c r="BG43" s="54"/>
      <c r="BH43" s="54"/>
      <c r="BI43" s="54"/>
      <c r="BJ43" s="54"/>
      <c r="BK43" s="54"/>
      <c r="BL43" s="54"/>
      <c r="BM43" s="54"/>
      <c r="BN43" s="54"/>
      <c r="BO43" s="54"/>
      <c r="BP43" s="54"/>
      <c r="BQ43" s="54"/>
      <c r="BR43" s="54"/>
      <c r="BS43" s="54"/>
      <c r="BT43" s="54"/>
      <c r="BU43" s="54"/>
      <c r="BV43" s="54"/>
      <c r="BW43" s="54"/>
      <c r="BX43" s="54"/>
      <c r="BY43" s="54"/>
      <c r="BZ43" s="54"/>
      <c r="CA43" s="54"/>
      <c r="CB43" s="54"/>
      <c r="CC43" s="54"/>
      <c r="CD43" s="54"/>
      <c r="CE43" s="54"/>
      <c r="CF43" s="54"/>
      <c r="CG43" s="54"/>
      <c r="CH43" s="54"/>
      <c r="CI43" s="54"/>
      <c r="CJ43" s="54"/>
      <c r="CK43" s="54"/>
      <c r="CL43" s="54"/>
      <c r="CM43" s="54"/>
      <c r="CN43" s="54"/>
      <c r="CO43" s="54"/>
      <c r="CP43" s="54"/>
      <c r="CQ43" s="54"/>
      <c r="CR43" s="54"/>
      <c r="CS43" s="54"/>
      <c r="CT43" s="54"/>
      <c r="CU43" s="54"/>
      <c r="CV43" s="54"/>
      <c r="CW43" s="54"/>
      <c r="CX43" s="54"/>
      <c r="CY43" s="54"/>
      <c r="CZ43" s="54"/>
      <c r="DA43" s="54"/>
      <c r="DB43" s="54"/>
      <c r="DC43" s="54"/>
      <c r="DD43" s="54"/>
      <c r="DE43" s="54"/>
      <c r="DF43" s="54"/>
      <c r="DG43" s="54"/>
      <c r="DH43" s="54"/>
      <c r="DI43" s="54"/>
      <c r="DJ43" s="54"/>
      <c r="DK43" s="54"/>
      <c r="DL43" s="54"/>
      <c r="DM43" s="54"/>
      <c r="DN43" s="54"/>
      <c r="DO43" s="54"/>
      <c r="DP43" s="54"/>
      <c r="DQ43" s="54"/>
      <c r="DR43" s="54"/>
      <c r="DS43" s="54"/>
      <c r="DT43" s="54"/>
      <c r="DU43" s="54"/>
      <c r="DV43" s="54"/>
      <c r="DW43" s="54"/>
      <c r="DX43" s="54"/>
      <c r="DY43" s="54"/>
      <c r="DZ43" s="54"/>
      <c r="EA43" s="54"/>
      <c r="EB43" s="54"/>
      <c r="EC43" s="54"/>
      <c r="ED43" s="54"/>
      <c r="EE43" s="54"/>
      <c r="EF43" s="54"/>
      <c r="EG43" s="54"/>
      <c r="EH43" s="54"/>
      <c r="EI43" s="54"/>
      <c r="EJ43" s="54"/>
      <c r="EK43" s="54"/>
      <c r="EL43" s="54"/>
      <c r="EM43" s="54"/>
      <c r="EN43" s="54"/>
      <c r="EO43" s="54"/>
      <c r="EP43" s="54"/>
      <c r="EQ43" s="54"/>
      <c r="ER43" s="54"/>
      <c r="ES43" s="54"/>
      <c r="ET43" s="54"/>
      <c r="EU43" s="54"/>
      <c r="EV43" s="54"/>
      <c r="EW43" s="54"/>
      <c r="EX43" s="54"/>
      <c r="EY43" s="54"/>
      <c r="EZ43" s="54"/>
      <c r="FA43" s="54"/>
      <c r="FB43" s="54"/>
      <c r="FC43" s="54"/>
      <c r="FD43" s="54"/>
      <c r="FE43" s="54"/>
      <c r="FF43" s="54"/>
      <c r="FG43" s="54"/>
      <c r="FH43" s="54"/>
      <c r="FI43" s="54"/>
      <c r="FJ43" s="54"/>
      <c r="FK43" s="54"/>
      <c r="FL43" s="54"/>
      <c r="FM43" s="54"/>
      <c r="FN43" s="54"/>
      <c r="FO43" s="54"/>
      <c r="FP43" s="54"/>
      <c r="FQ43" s="54"/>
      <c r="FR43" s="54"/>
      <c r="FS43" s="54"/>
      <c r="FT43" s="54"/>
      <c r="FU43" s="54"/>
      <c r="FV43" s="54"/>
      <c r="FW43" s="54"/>
      <c r="FX43" s="54"/>
      <c r="FY43" s="54"/>
      <c r="FZ43" s="54"/>
      <c r="GA43" s="54"/>
      <c r="GB43" s="54"/>
      <c r="GC43" s="54"/>
      <c r="GD43" s="54"/>
      <c r="GE43" s="54"/>
      <c r="GF43" s="54"/>
      <c r="GG43" s="54"/>
      <c r="GH43" s="54"/>
      <c r="GI43" s="54"/>
      <c r="GJ43" s="54"/>
      <c r="GK43" s="54"/>
      <c r="GL43" s="54"/>
      <c r="GM43" s="54"/>
      <c r="GN43" s="54"/>
      <c r="GO43" s="54"/>
      <c r="GP43" s="54"/>
      <c r="GQ43" s="54"/>
      <c r="GR43" s="54"/>
      <c r="GS43" s="54"/>
      <c r="GT43" s="54"/>
      <c r="GU43" s="54"/>
      <c r="GV43" s="54"/>
      <c r="GW43" s="54"/>
      <c r="GX43" s="54"/>
      <c r="GY43" s="54"/>
      <c r="GZ43" s="54"/>
      <c r="HA43" s="54"/>
      <c r="HB43" s="54"/>
      <c r="HC43" s="54"/>
      <c r="HD43" s="54"/>
      <c r="HE43" s="54"/>
      <c r="HF43" s="54"/>
      <c r="HG43" s="54"/>
      <c r="HH43" s="54"/>
      <c r="HI43" s="54"/>
      <c r="HJ43" s="54"/>
      <c r="HK43" s="54"/>
      <c r="HL43" s="54"/>
      <c r="HM43" s="54"/>
      <c r="HN43" s="54"/>
      <c r="HO43" s="54"/>
      <c r="HP43" s="54"/>
      <c r="HQ43" s="54"/>
      <c r="HR43" s="54"/>
      <c r="HS43" s="54"/>
      <c r="HT43" s="54"/>
      <c r="HU43" s="54"/>
      <c r="HV43" s="54"/>
      <c r="HW43" s="54"/>
      <c r="HX43" s="54"/>
      <c r="HY43" s="54"/>
      <c r="HZ43" s="54"/>
      <c r="IA43" s="54"/>
      <c r="IB43" s="54"/>
      <c r="IC43" s="54"/>
      <c r="ID43" s="54"/>
      <c r="IE43" s="54"/>
      <c r="IF43" s="54"/>
      <c r="IG43" s="54"/>
      <c r="IH43" s="54"/>
      <c r="II43" s="54"/>
      <c r="IJ43" s="54"/>
      <c r="IK43" s="54"/>
      <c r="IL43" s="54"/>
      <c r="IM43" s="54"/>
      <c r="IN43" s="54"/>
      <c r="IO43" s="54"/>
      <c r="IP43" s="54"/>
      <c r="IQ43" s="54"/>
      <c r="IR43" s="54"/>
      <c r="IS43" s="54"/>
      <c r="IT43" s="54"/>
      <c r="IU43" s="54"/>
      <c r="IV43" s="54"/>
      <c r="IW43" s="54"/>
    </row>
    <row r="44" customFormat="false" ht="13.5" hidden="false" customHeight="true" outlineLevel="0" collapsed="false">
      <c r="A44" s="53" t="s">
        <v>46</v>
      </c>
      <c r="B44" s="54"/>
      <c r="C44" s="54" t="n">
        <f aca="false">[1]Summary!F63</f>
        <v>0.423004766143521</v>
      </c>
      <c r="D44" s="54" t="n">
        <f aca="false">[1]Summary!G63</f>
        <v>0.280937575146773</v>
      </c>
      <c r="E44" s="54" t="n">
        <f aca="false">[1]Summary!H63</f>
        <v>0.185892403554408</v>
      </c>
      <c r="F44" s="54" t="n">
        <f aca="false">[1]Summary!I63</f>
        <v>0.065604767458464</v>
      </c>
      <c r="G44" s="54" t="n">
        <f aca="false">[1]Summary!J63</f>
        <v>0.0463751206456871</v>
      </c>
      <c r="H44" s="54" t="n">
        <f aca="false">[1]Summary!K63</f>
        <v>0.075565663625894</v>
      </c>
      <c r="I44" s="54" t="n">
        <f aca="false">[1]Summary!L63</f>
        <v>0.618733059796806</v>
      </c>
      <c r="J44" s="54" t="n">
        <f aca="false">[1]Summary!M63</f>
        <v>0.786476145895095</v>
      </c>
      <c r="K44" s="54" t="n">
        <f aca="false">[1]Summary!N63</f>
        <v>0.599181248094146</v>
      </c>
      <c r="L44" s="54" t="n">
        <f aca="false">[1]Summary!O63</f>
        <v>0.439849629202745</v>
      </c>
      <c r="M44" s="54" t="n">
        <f aca="false">[1]Summary!P63</f>
        <v>0.399000133083016</v>
      </c>
      <c r="N44" s="54" t="n">
        <f aca="false">[1]Summary!Q63</f>
        <v>0.42670335862768</v>
      </c>
      <c r="O44" s="54" t="n">
        <f aca="false">[1]Summary!R63</f>
        <v>0.395648992803</v>
      </c>
      <c r="P44" s="54" t="n">
        <f aca="false">[1]Summary!S63</f>
        <v>0.272988484347521</v>
      </c>
      <c r="Q44" s="54" t="n">
        <f aca="false">[1]Summary!T63</f>
        <v>0.478457291466607</v>
      </c>
      <c r="R44" s="54" t="n">
        <f aca="false">[1]Summary!U63</f>
        <v>0.303061040995121</v>
      </c>
      <c r="S44" s="54" t="n">
        <f aca="false">[1]Summary!V63</f>
        <v>0.277718540254164</v>
      </c>
      <c r="T44" s="54" t="n">
        <f aca="false">[1]Summary!W63</f>
        <v>0.18265613525935</v>
      </c>
      <c r="U44" s="54" t="n">
        <f aca="false">[1]Summary!X63</f>
        <v>0.615173256536646</v>
      </c>
      <c r="V44" s="54" t="n">
        <f aca="false">[1]Summary!Y63</f>
        <v>0.728833022348592</v>
      </c>
      <c r="W44" s="54" t="n">
        <f aca="false">[1]Summary!Z63</f>
        <v>0.644171296749214</v>
      </c>
      <c r="X44" s="54" t="n">
        <f aca="false">[1]Summary!AA63</f>
        <v>0.464267698357542</v>
      </c>
      <c r="Y44" s="54" t="n">
        <f aca="false">[1]Summary!AB63</f>
        <v>0.406797186722088</v>
      </c>
      <c r="Z44" s="54" t="n">
        <f aca="false">[1]Summary!AC63</f>
        <v>0.468955984483156</v>
      </c>
      <c r="AA44" s="54"/>
      <c r="AB44" s="54"/>
      <c r="AC44" s="54"/>
      <c r="AD44" s="54"/>
      <c r="AE44" s="54"/>
      <c r="AF44" s="54"/>
      <c r="AG44" s="54"/>
      <c r="AH44" s="54"/>
      <c r="AI44" s="54"/>
      <c r="AJ44" s="54"/>
      <c r="AK44" s="54"/>
      <c r="AL44" s="54"/>
      <c r="AM44" s="54"/>
      <c r="AN44" s="54"/>
      <c r="AO44" s="54"/>
      <c r="AP44" s="54"/>
      <c r="AQ44" s="54"/>
      <c r="AR44" s="54"/>
      <c r="AS44" s="54"/>
      <c r="AT44" s="54"/>
      <c r="AU44" s="54"/>
      <c r="AV44" s="54"/>
      <c r="AW44" s="54"/>
      <c r="AX44" s="54"/>
      <c r="AY44" s="54"/>
      <c r="AZ44" s="54"/>
      <c r="BA44" s="54"/>
      <c r="BB44" s="54"/>
      <c r="BC44" s="54"/>
      <c r="BD44" s="54"/>
      <c r="BE44" s="54"/>
      <c r="BF44" s="54"/>
      <c r="BG44" s="54"/>
      <c r="BH44" s="54"/>
      <c r="BI44" s="54"/>
      <c r="BJ44" s="54"/>
      <c r="BK44" s="54"/>
      <c r="BL44" s="54"/>
      <c r="BM44" s="54"/>
      <c r="BN44" s="54"/>
      <c r="BO44" s="54"/>
      <c r="BP44" s="54"/>
      <c r="BQ44" s="54"/>
      <c r="BR44" s="54"/>
      <c r="BS44" s="54"/>
      <c r="BT44" s="54"/>
      <c r="BU44" s="54"/>
      <c r="BV44" s="54"/>
      <c r="BW44" s="54"/>
      <c r="BX44" s="54"/>
      <c r="BY44" s="54"/>
      <c r="BZ44" s="54"/>
      <c r="CA44" s="54"/>
      <c r="CB44" s="54"/>
      <c r="CC44" s="54"/>
      <c r="CD44" s="54"/>
      <c r="CE44" s="54"/>
      <c r="CF44" s="54"/>
      <c r="CG44" s="54"/>
      <c r="CH44" s="54"/>
      <c r="CI44" s="54"/>
      <c r="CJ44" s="54"/>
      <c r="CK44" s="54"/>
      <c r="CL44" s="54"/>
      <c r="CM44" s="54"/>
      <c r="CN44" s="54"/>
      <c r="CO44" s="54"/>
      <c r="CP44" s="54"/>
      <c r="CQ44" s="54"/>
      <c r="CR44" s="54"/>
      <c r="CS44" s="54"/>
      <c r="CT44" s="54"/>
      <c r="CU44" s="54"/>
      <c r="CV44" s="54"/>
      <c r="CW44" s="54"/>
      <c r="CX44" s="54"/>
      <c r="CY44" s="54"/>
      <c r="CZ44" s="54"/>
      <c r="DA44" s="54"/>
      <c r="DB44" s="54"/>
      <c r="DC44" s="54"/>
      <c r="DD44" s="54"/>
      <c r="DE44" s="54"/>
      <c r="DF44" s="54"/>
      <c r="DG44" s="54"/>
      <c r="DH44" s="54"/>
      <c r="DI44" s="54"/>
      <c r="DJ44" s="54"/>
      <c r="DK44" s="54"/>
      <c r="DL44" s="54"/>
      <c r="DM44" s="54"/>
      <c r="DN44" s="54"/>
      <c r="DO44" s="54"/>
      <c r="DP44" s="54"/>
      <c r="DQ44" s="54"/>
      <c r="DR44" s="54"/>
      <c r="DS44" s="54"/>
      <c r="DT44" s="54"/>
      <c r="DU44" s="54"/>
      <c r="DV44" s="54"/>
      <c r="DW44" s="54"/>
      <c r="DX44" s="54"/>
      <c r="DY44" s="54"/>
      <c r="DZ44" s="54"/>
      <c r="EA44" s="54"/>
      <c r="EB44" s="54"/>
      <c r="EC44" s="54"/>
      <c r="ED44" s="54"/>
      <c r="EE44" s="54"/>
      <c r="EF44" s="54"/>
      <c r="EG44" s="54"/>
      <c r="EH44" s="54"/>
      <c r="EI44" s="54"/>
      <c r="EJ44" s="54"/>
      <c r="EK44" s="54"/>
      <c r="EL44" s="54"/>
      <c r="EM44" s="54"/>
      <c r="EN44" s="54"/>
      <c r="EO44" s="54"/>
      <c r="EP44" s="54"/>
      <c r="EQ44" s="54"/>
      <c r="ER44" s="54"/>
      <c r="ES44" s="54"/>
      <c r="ET44" s="54"/>
      <c r="EU44" s="54"/>
      <c r="EV44" s="54"/>
      <c r="EW44" s="54"/>
      <c r="EX44" s="54"/>
      <c r="EY44" s="54"/>
      <c r="EZ44" s="54"/>
      <c r="FA44" s="54"/>
      <c r="FB44" s="54"/>
      <c r="FC44" s="54"/>
      <c r="FD44" s="54"/>
      <c r="FE44" s="54"/>
      <c r="FF44" s="54"/>
      <c r="FG44" s="54"/>
      <c r="FH44" s="54"/>
      <c r="FI44" s="54"/>
      <c r="FJ44" s="54"/>
      <c r="FK44" s="54"/>
      <c r="FL44" s="54"/>
      <c r="FM44" s="54"/>
      <c r="FN44" s="54"/>
      <c r="FO44" s="54"/>
      <c r="FP44" s="54"/>
      <c r="FQ44" s="54"/>
      <c r="FR44" s="54"/>
      <c r="FS44" s="54"/>
      <c r="FT44" s="54"/>
      <c r="FU44" s="54"/>
      <c r="FV44" s="54"/>
      <c r="FW44" s="54"/>
      <c r="FX44" s="54"/>
      <c r="FY44" s="54"/>
      <c r="FZ44" s="54"/>
      <c r="GA44" s="54"/>
      <c r="GB44" s="54"/>
      <c r="GC44" s="54"/>
      <c r="GD44" s="54"/>
      <c r="GE44" s="54"/>
      <c r="GF44" s="54"/>
      <c r="GG44" s="54"/>
      <c r="GH44" s="54"/>
      <c r="GI44" s="54"/>
      <c r="GJ44" s="54"/>
      <c r="GK44" s="54"/>
      <c r="GL44" s="54"/>
      <c r="GM44" s="54"/>
      <c r="GN44" s="54"/>
      <c r="GO44" s="54"/>
      <c r="GP44" s="54"/>
      <c r="GQ44" s="54"/>
      <c r="GR44" s="54"/>
      <c r="GS44" s="54"/>
      <c r="GT44" s="54"/>
      <c r="GU44" s="54"/>
      <c r="GV44" s="54"/>
      <c r="GW44" s="54"/>
      <c r="GX44" s="54"/>
      <c r="GY44" s="54"/>
      <c r="GZ44" s="54"/>
      <c r="HA44" s="54"/>
      <c r="HB44" s="54"/>
      <c r="HC44" s="54"/>
      <c r="HD44" s="54"/>
      <c r="HE44" s="54"/>
      <c r="HF44" s="54"/>
      <c r="HG44" s="54"/>
      <c r="HH44" s="54"/>
      <c r="HI44" s="54"/>
      <c r="HJ44" s="54"/>
      <c r="HK44" s="54"/>
      <c r="HL44" s="54"/>
      <c r="HM44" s="54"/>
      <c r="HN44" s="54"/>
      <c r="HO44" s="54"/>
      <c r="HP44" s="54"/>
      <c r="HQ44" s="54"/>
      <c r="HR44" s="54"/>
      <c r="HS44" s="54"/>
      <c r="HT44" s="54"/>
      <c r="HU44" s="54"/>
      <c r="HV44" s="54"/>
      <c r="HW44" s="54"/>
      <c r="HX44" s="54"/>
      <c r="HY44" s="54"/>
      <c r="HZ44" s="54"/>
      <c r="IA44" s="54"/>
      <c r="IB44" s="54"/>
      <c r="IC44" s="54"/>
      <c r="ID44" s="54"/>
      <c r="IE44" s="54"/>
      <c r="IF44" s="54"/>
      <c r="IG44" s="54"/>
      <c r="IH44" s="54"/>
      <c r="II44" s="54"/>
      <c r="IJ44" s="54"/>
      <c r="IK44" s="54"/>
      <c r="IL44" s="54"/>
      <c r="IM44" s="54"/>
      <c r="IN44" s="54"/>
      <c r="IO44" s="54"/>
      <c r="IP44" s="54"/>
      <c r="IQ44" s="54"/>
      <c r="IR44" s="54"/>
      <c r="IS44" s="54"/>
      <c r="IT44" s="54"/>
      <c r="IU44" s="54"/>
      <c r="IV44" s="54"/>
      <c r="IW44" s="54"/>
    </row>
    <row r="45" customFormat="false" ht="13.5" hidden="false" customHeight="true" outlineLevel="0" collapsed="false">
      <c r="A45" s="55"/>
      <c r="B45" s="54"/>
      <c r="C45" s="54"/>
      <c r="D45" s="54"/>
      <c r="E45" s="54"/>
      <c r="F45" s="54"/>
      <c r="G45" s="54"/>
      <c r="H45" s="54"/>
      <c r="I45" s="54"/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54"/>
      <c r="AA45" s="54"/>
      <c r="AB45" s="54"/>
      <c r="AC45" s="54"/>
      <c r="AD45" s="54"/>
      <c r="AE45" s="54"/>
      <c r="AF45" s="54"/>
      <c r="AG45" s="54"/>
      <c r="AH45" s="54"/>
      <c r="AI45" s="54"/>
      <c r="AJ45" s="54"/>
      <c r="AK45" s="54"/>
      <c r="AL45" s="54"/>
      <c r="AM45" s="54"/>
      <c r="AN45" s="54"/>
      <c r="AO45" s="54"/>
      <c r="AP45" s="54"/>
      <c r="AQ45" s="54"/>
      <c r="AR45" s="54"/>
      <c r="AS45" s="54"/>
      <c r="AT45" s="54"/>
      <c r="AU45" s="54"/>
      <c r="AV45" s="54"/>
      <c r="AW45" s="54"/>
      <c r="AX45" s="54"/>
      <c r="AY45" s="54"/>
      <c r="AZ45" s="54"/>
      <c r="BA45" s="54"/>
      <c r="BB45" s="54"/>
      <c r="BC45" s="54"/>
      <c r="BD45" s="54"/>
      <c r="BE45" s="54"/>
      <c r="BF45" s="54"/>
      <c r="BG45" s="54"/>
      <c r="BH45" s="54"/>
      <c r="BI45" s="54"/>
      <c r="BJ45" s="54"/>
      <c r="BK45" s="54"/>
      <c r="BL45" s="54"/>
      <c r="BM45" s="54"/>
      <c r="BN45" s="54"/>
      <c r="BO45" s="54"/>
      <c r="BP45" s="54"/>
      <c r="BQ45" s="54"/>
      <c r="BR45" s="54"/>
      <c r="BS45" s="54"/>
      <c r="BT45" s="54"/>
      <c r="BU45" s="54"/>
      <c r="BV45" s="54"/>
      <c r="BW45" s="54"/>
      <c r="BX45" s="54"/>
      <c r="BY45" s="54"/>
      <c r="BZ45" s="54"/>
      <c r="CA45" s="54"/>
      <c r="CB45" s="54"/>
      <c r="CC45" s="54"/>
      <c r="CD45" s="54"/>
      <c r="CE45" s="54"/>
      <c r="CF45" s="54"/>
      <c r="CG45" s="54"/>
      <c r="CH45" s="54"/>
      <c r="CI45" s="54"/>
      <c r="CJ45" s="54"/>
      <c r="CK45" s="54"/>
      <c r="CL45" s="54"/>
      <c r="CM45" s="54"/>
      <c r="CN45" s="54"/>
      <c r="CO45" s="54"/>
      <c r="CP45" s="54"/>
      <c r="CQ45" s="54"/>
      <c r="CR45" s="54"/>
      <c r="CS45" s="54"/>
      <c r="CT45" s="54"/>
      <c r="CU45" s="54"/>
      <c r="CV45" s="54"/>
      <c r="CW45" s="54"/>
      <c r="CX45" s="54"/>
      <c r="CY45" s="54"/>
      <c r="CZ45" s="54"/>
      <c r="DA45" s="54"/>
      <c r="DB45" s="54"/>
      <c r="DC45" s="54"/>
      <c r="DD45" s="54"/>
      <c r="DE45" s="54"/>
      <c r="DF45" s="54"/>
      <c r="DG45" s="54"/>
      <c r="DH45" s="54"/>
      <c r="DI45" s="54"/>
      <c r="DJ45" s="54"/>
      <c r="DK45" s="54"/>
      <c r="DL45" s="54"/>
      <c r="DM45" s="54"/>
      <c r="DN45" s="54"/>
      <c r="DO45" s="54"/>
      <c r="DP45" s="54"/>
      <c r="DQ45" s="54"/>
      <c r="DR45" s="54"/>
      <c r="DS45" s="54"/>
      <c r="DT45" s="54"/>
      <c r="DU45" s="54"/>
      <c r="DV45" s="54"/>
      <c r="DW45" s="54"/>
      <c r="DX45" s="54"/>
      <c r="DY45" s="54"/>
      <c r="DZ45" s="54"/>
      <c r="EA45" s="54"/>
      <c r="EB45" s="54"/>
      <c r="EC45" s="54"/>
      <c r="ED45" s="54"/>
      <c r="EE45" s="54"/>
      <c r="EF45" s="54"/>
      <c r="EG45" s="54"/>
      <c r="EH45" s="54"/>
      <c r="EI45" s="54"/>
      <c r="EJ45" s="54"/>
      <c r="EK45" s="54"/>
      <c r="EL45" s="54"/>
      <c r="EM45" s="54"/>
      <c r="EN45" s="54"/>
      <c r="EO45" s="54"/>
      <c r="EP45" s="54"/>
      <c r="EQ45" s="54"/>
      <c r="ER45" s="54"/>
      <c r="ES45" s="54"/>
      <c r="ET45" s="54"/>
      <c r="EU45" s="54"/>
      <c r="EV45" s="54"/>
      <c r="EW45" s="54"/>
      <c r="EX45" s="54"/>
      <c r="EY45" s="54"/>
      <c r="EZ45" s="54"/>
      <c r="FA45" s="54"/>
      <c r="FB45" s="54"/>
      <c r="FC45" s="54"/>
      <c r="FD45" s="54"/>
      <c r="FE45" s="54"/>
      <c r="FF45" s="54"/>
      <c r="FG45" s="54"/>
      <c r="FH45" s="54"/>
      <c r="FI45" s="54"/>
      <c r="FJ45" s="54"/>
      <c r="FK45" s="54"/>
      <c r="FL45" s="54"/>
      <c r="FM45" s="54"/>
      <c r="FN45" s="54"/>
      <c r="FO45" s="54"/>
      <c r="FP45" s="54"/>
      <c r="FQ45" s="54"/>
      <c r="FR45" s="54"/>
      <c r="FS45" s="54"/>
      <c r="FT45" s="54"/>
      <c r="FU45" s="54"/>
      <c r="FV45" s="54"/>
      <c r="FW45" s="54"/>
      <c r="FX45" s="54"/>
      <c r="FY45" s="54"/>
      <c r="FZ45" s="54"/>
      <c r="GA45" s="54"/>
      <c r="GB45" s="54"/>
      <c r="GC45" s="54"/>
      <c r="GD45" s="54"/>
      <c r="GE45" s="54"/>
      <c r="GF45" s="54"/>
      <c r="GG45" s="54"/>
      <c r="GH45" s="54"/>
      <c r="GI45" s="54"/>
      <c r="GJ45" s="54"/>
      <c r="GK45" s="54"/>
      <c r="GL45" s="54"/>
      <c r="GM45" s="54"/>
      <c r="GN45" s="54"/>
      <c r="GO45" s="54"/>
      <c r="GP45" s="54"/>
      <c r="GQ45" s="54"/>
      <c r="GR45" s="54"/>
      <c r="GS45" s="54"/>
      <c r="GT45" s="54"/>
      <c r="GU45" s="54"/>
      <c r="GV45" s="54"/>
      <c r="GW45" s="54"/>
      <c r="GX45" s="54"/>
      <c r="GY45" s="54"/>
      <c r="GZ45" s="54"/>
      <c r="HA45" s="54"/>
      <c r="HB45" s="54"/>
      <c r="HC45" s="54"/>
      <c r="HD45" s="54"/>
      <c r="HE45" s="54"/>
      <c r="HF45" s="54"/>
      <c r="HG45" s="54"/>
      <c r="HH45" s="54"/>
      <c r="HI45" s="54"/>
      <c r="HJ45" s="54"/>
      <c r="HK45" s="54"/>
      <c r="HL45" s="54"/>
      <c r="HM45" s="54"/>
      <c r="HN45" s="54"/>
      <c r="HO45" s="54"/>
      <c r="HP45" s="54"/>
      <c r="HQ45" s="54"/>
      <c r="HR45" s="54"/>
      <c r="HS45" s="54"/>
      <c r="HT45" s="54"/>
      <c r="HU45" s="54"/>
      <c r="HV45" s="54"/>
      <c r="HW45" s="54"/>
      <c r="HX45" s="54"/>
      <c r="HY45" s="54"/>
      <c r="HZ45" s="54"/>
      <c r="IA45" s="54"/>
      <c r="IB45" s="54"/>
      <c r="IC45" s="54"/>
      <c r="ID45" s="54"/>
      <c r="IE45" s="54"/>
      <c r="IF45" s="54"/>
      <c r="IG45" s="54"/>
      <c r="IH45" s="54"/>
      <c r="II45" s="54"/>
      <c r="IJ45" s="54"/>
      <c r="IK45" s="54"/>
      <c r="IL45" s="54"/>
      <c r="IM45" s="54"/>
      <c r="IN45" s="54"/>
      <c r="IO45" s="54"/>
      <c r="IP45" s="54"/>
      <c r="IQ45" s="54"/>
      <c r="IR45" s="54"/>
      <c r="IS45" s="54"/>
      <c r="IT45" s="54"/>
      <c r="IU45" s="54"/>
      <c r="IV45" s="54"/>
      <c r="IW45" s="54"/>
    </row>
  </sheetData>
  <printOptions headings="false" gridLines="true" gridLinesSet="true" horizontalCentered="false" verticalCentered="false"/>
  <pageMargins left="0.747916666666667" right="0.747916666666667" top="0.5" bottom="0.5" header="0.511811023622047" footer="0"/>
  <pageSetup paperSize="5" scale="90" fitToWidth="1" fitToHeight="1" pageOrder="downThenOver" orientation="landscape" blackAndWhite="false" draft="false" cellComments="atEnd" horizontalDpi="300" verticalDpi="300" copies="1"/>
  <headerFooter differentFirst="false" differentOddEven="false">
    <oddHeader/>
    <oddFooter>&amp;L&amp;A&amp;CPage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48"/>
  <sheetViews>
    <sheetView showFormulas="false" showGridLines="false" showRowColHeaders="true" showZeros="true" rightToLeft="false" tabSelected="false" showOutlineSymbols="true" defaultGridColor="false" view="normal" topLeftCell="A1" colorId="22" zoomScale="90" zoomScaleNormal="90" zoomScalePageLayoutView="100" workbookViewId="0">
      <selection pane="topLeft" activeCell="A1" activeCellId="0" sqref="A1"/>
    </sheetView>
  </sheetViews>
  <sheetFormatPr defaultColWidth="11.9921875" defaultRowHeight="13.5" customHeight="true" zeroHeight="false" outlineLevelRow="0" outlineLevelCol="0"/>
  <cols>
    <col collapsed="false" customWidth="true" hidden="false" outlineLevel="0" max="1" min="1" style="56" width="47.15"/>
    <col collapsed="false" customWidth="true" hidden="false" outlineLevel="0" max="2" min="2" style="57" width="3.99"/>
    <col collapsed="false" customWidth="true" hidden="false" outlineLevel="0" max="6" min="3" style="57" width="13.32"/>
    <col collapsed="false" customWidth="true" hidden="true" outlineLevel="0" max="7" min="7" style="57" width="13.32"/>
    <col collapsed="false" customWidth="true" hidden="true" outlineLevel="0" max="8" min="8" style="57" width="5.99"/>
    <col collapsed="false" customWidth="true" hidden="true" outlineLevel="0" max="9" min="9" style="57" width="4.99"/>
    <col collapsed="false" customWidth="true" hidden="true" outlineLevel="0" max="10" min="10" style="57" width="9.15"/>
    <col collapsed="false" customWidth="true" hidden="true" outlineLevel="0" max="11" min="11" style="57" width="2.32"/>
    <col collapsed="false" customWidth="true" hidden="true" outlineLevel="0" max="12" min="12" style="57" width="5.99"/>
    <col collapsed="false" customWidth="true" hidden="true" outlineLevel="0" max="13" min="13" style="57" width="4.99"/>
    <col collapsed="false" customWidth="true" hidden="true" outlineLevel="0" max="14" min="14" style="57" width="9.15"/>
    <col collapsed="false" customWidth="true" hidden="true" outlineLevel="0" max="15" min="15" style="57" width="1.33"/>
    <col collapsed="false" customWidth="true" hidden="true" outlineLevel="0" max="16" min="16" style="57" width="5.99"/>
    <col collapsed="false" customWidth="true" hidden="true" outlineLevel="0" max="17" min="17" style="57" width="4.99"/>
    <col collapsed="false" customWidth="true" hidden="true" outlineLevel="0" max="18" min="18" style="57" width="9.15"/>
    <col collapsed="false" customWidth="true" hidden="false" outlineLevel="0" max="26" min="19" style="57" width="13.32"/>
    <col collapsed="false" customWidth="true" hidden="true" outlineLevel="0" max="27" min="27" style="57" width="15.99"/>
    <col collapsed="false" customWidth="false" hidden="false" outlineLevel="0" max="257" min="28" style="57" width="11.99"/>
  </cols>
  <sheetData>
    <row r="1" customFormat="false" ht="12" hidden="false" customHeight="true" outlineLevel="0" collapsed="false">
      <c r="A1" s="58" t="s">
        <v>48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</row>
    <row r="2" customFormat="false" ht="12" hidden="false" customHeight="true" outlineLevel="0" collapsed="false">
      <c r="A2" s="59" t="s">
        <v>49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  <c r="IU2" s="1"/>
      <c r="IV2" s="1"/>
      <c r="IW2" s="1"/>
    </row>
    <row r="3" customFormat="false" ht="12" hidden="false" customHeight="true" outlineLevel="0" collapsed="false">
      <c r="A3" s="58" t="str">
        <f aca="false">Dth_Day!A2</f>
        <v>Valuation Date:  12/20/2001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  <c r="IW3" s="1"/>
    </row>
    <row r="4" customFormat="false" ht="12" hidden="false" customHeight="true" outlineLevel="0" collapsed="false">
      <c r="A4" s="58" t="str">
        <f aca="false">Dth_Day!A3</f>
        <v>As of:                12/20/2001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  <c r="IW4" s="1"/>
    </row>
    <row r="5" customFormat="false" ht="13.5" hidden="false" customHeight="true" outlineLevel="0" collapsed="false">
      <c r="A5" s="15"/>
      <c r="B5" s="15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  <c r="IU5" s="1"/>
      <c r="IV5" s="1"/>
      <c r="IW5" s="1"/>
    </row>
    <row r="6" customFormat="false" ht="13.5" hidden="false" customHeight="true" outlineLevel="0" collapsed="false">
      <c r="A6" s="15"/>
      <c r="B6" s="15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  <c r="IT6" s="1"/>
      <c r="IU6" s="1"/>
      <c r="IV6" s="1"/>
      <c r="IW6" s="1"/>
    </row>
    <row r="7" customFormat="false" ht="13.5" hidden="false" customHeight="true" outlineLevel="0" collapsed="false">
      <c r="A7" s="60" t="s">
        <v>50</v>
      </c>
      <c r="C7" s="61" t="str">
        <f aca="false">Dth_Day!C5</f>
        <v>Jan-02</v>
      </c>
      <c r="D7" s="61" t="str">
        <f aca="false">Dth_Day!D5</f>
        <v>Feb-02</v>
      </c>
      <c r="E7" s="61" t="str">
        <f aca="false">Dth_Day!E5</f>
        <v>Mar-02</v>
      </c>
    </row>
    <row r="8" customFormat="false" ht="13.5" hidden="false" customHeight="true" outlineLevel="0" collapsed="false">
      <c r="A8" s="62" t="s">
        <v>33</v>
      </c>
      <c r="C8" s="57" t="n">
        <f aca="false">Dth_Day!C15</f>
        <v>-1565.4904</v>
      </c>
      <c r="D8" s="57" t="n">
        <f aca="false">Dth_Day!D15</f>
        <v>3266.889</v>
      </c>
      <c r="E8" s="57" t="n">
        <f aca="false">Dth_Day!E15</f>
        <v>15695.457</v>
      </c>
    </row>
    <row r="9" customFormat="false" ht="13.5" hidden="false" customHeight="true" outlineLevel="0" collapsed="false">
      <c r="A9" s="62" t="s">
        <v>34</v>
      </c>
      <c r="C9" s="57" t="n">
        <f aca="false">Dth_Day!C16</f>
        <v>-7967.7097</v>
      </c>
      <c r="D9" s="57" t="n">
        <f aca="false">Dth_Day!D16</f>
        <v>5964.2857</v>
      </c>
      <c r="E9" s="57" t="n">
        <f aca="false">Dth_Day!E16</f>
        <v>-15451.6129</v>
      </c>
    </row>
    <row r="10" customFormat="false" ht="13.5" hidden="false" customHeight="true" outlineLevel="0" collapsed="false">
      <c r="A10" s="62" t="s">
        <v>35</v>
      </c>
      <c r="C10" s="57" t="n">
        <f aca="false">Dth_Day!C17</f>
        <v>20000</v>
      </c>
      <c r="D10" s="57" t="n">
        <f aca="false">Dth_Day!D17</f>
        <v>10000</v>
      </c>
      <c r="E10" s="57" t="n">
        <f aca="false">Dth_Day!E17</f>
        <v>10000</v>
      </c>
    </row>
    <row r="11" customFormat="false" ht="13.5" hidden="false" customHeight="true" outlineLevel="0" collapsed="false">
      <c r="A11" s="62" t="s">
        <v>36</v>
      </c>
      <c r="C11" s="57" t="n">
        <f aca="false">Dth_Day!C18</f>
        <v>0</v>
      </c>
      <c r="D11" s="57" t="n">
        <f aca="false">Dth_Day!D18</f>
        <v>0</v>
      </c>
      <c r="E11" s="57" t="n">
        <f aca="false">Dth_Day!E18</f>
        <v>0</v>
      </c>
    </row>
    <row r="12" customFormat="false" ht="13.5" hidden="false" customHeight="true" outlineLevel="0" collapsed="false">
      <c r="A12" s="63" t="s">
        <v>37</v>
      </c>
      <c r="B12" s="64"/>
      <c r="C12" s="64" t="n">
        <f aca="false">SUM(C8:C11)</f>
        <v>10466.7999</v>
      </c>
      <c r="D12" s="64" t="n">
        <f aca="false">SUM(D8:D11)</f>
        <v>19231.1747</v>
      </c>
      <c r="E12" s="64" t="n">
        <f aca="false">SUM(E8:E11)</f>
        <v>10243.8441</v>
      </c>
    </row>
    <row r="14" customFormat="false" ht="13.5" hidden="false" customHeight="true" outlineLevel="0" collapsed="false">
      <c r="A14" s="65" t="s">
        <v>44</v>
      </c>
    </row>
    <row r="15" customFormat="false" ht="13.5" hidden="false" customHeight="true" outlineLevel="0" collapsed="false">
      <c r="A15" s="65" t="s">
        <v>45</v>
      </c>
      <c r="C15" s="66" t="n">
        <f aca="false">Dth_Day!C40</f>
        <v>0.521376251224198</v>
      </c>
      <c r="D15" s="66" t="n">
        <f aca="false">Dth_Day!D40</f>
        <v>0.2894548362746</v>
      </c>
      <c r="E15" s="66" t="n">
        <f aca="false">Dth_Day!E40</f>
        <v>0.0155695174521596</v>
      </c>
    </row>
    <row r="16" customFormat="false" ht="13.5" hidden="false" customHeight="true" outlineLevel="0" collapsed="false">
      <c r="A16" s="65" t="s">
        <v>46</v>
      </c>
      <c r="C16" s="66" t="n">
        <f aca="false">Dth_Day!C41</f>
        <v>0.0138854983312047</v>
      </c>
      <c r="D16" s="66" t="n">
        <f aca="false">Dth_Day!D41</f>
        <v>0.0255605931450507</v>
      </c>
      <c r="E16" s="66" t="n">
        <f aca="false">Dth_Day!E41</f>
        <v>0.00228807650412</v>
      </c>
    </row>
    <row r="17" customFormat="false" ht="13.5" hidden="false" customHeight="true" outlineLevel="0" collapsed="false">
      <c r="A17" s="65" t="s">
        <v>47</v>
      </c>
      <c r="C17" s="66"/>
      <c r="D17" s="66"/>
      <c r="E17" s="66"/>
    </row>
    <row r="18" customFormat="false" ht="13.5" hidden="false" customHeight="true" outlineLevel="0" collapsed="false">
      <c r="A18" s="65" t="s">
        <v>45</v>
      </c>
      <c r="C18" s="66" t="n">
        <f aca="false">Dth_Day!C43</f>
        <v>0.977231096111624</v>
      </c>
      <c r="D18" s="66" t="n">
        <f aca="false">Dth_Day!D43</f>
        <v>0.770170332925575</v>
      </c>
      <c r="E18" s="66" t="n">
        <f aca="false">Dth_Day!E43</f>
        <v>0.467547884056142</v>
      </c>
    </row>
    <row r="19" customFormat="false" ht="13.5" hidden="false" customHeight="true" outlineLevel="0" collapsed="false">
      <c r="A19" s="65" t="s">
        <v>46</v>
      </c>
      <c r="C19" s="66" t="n">
        <f aca="false">Dth_Day!C44</f>
        <v>0.423004766143521</v>
      </c>
      <c r="D19" s="66" t="n">
        <f aca="false">Dth_Day!D44</f>
        <v>0.280937575146773</v>
      </c>
      <c r="E19" s="66" t="n">
        <f aca="false">Dth_Day!E44</f>
        <v>0.185892403554408</v>
      </c>
    </row>
    <row r="21" customFormat="false" ht="13.5" hidden="false" customHeight="true" outlineLevel="0" collapsed="false">
      <c r="G21" s="67"/>
    </row>
    <row r="22" customFormat="false" ht="13.5" hidden="false" customHeight="true" outlineLevel="0" collapsed="false">
      <c r="A22" s="60" t="s">
        <v>51</v>
      </c>
      <c r="C22" s="61" t="str">
        <f aca="false">C7</f>
        <v>Jan-02</v>
      </c>
      <c r="D22" s="61" t="str">
        <f aca="false">D7</f>
        <v>Feb-02</v>
      </c>
      <c r="E22" s="61" t="str">
        <f aca="false">E7</f>
        <v>Mar-02</v>
      </c>
    </row>
    <row r="23" customFormat="false" ht="13.5" hidden="false" customHeight="true" outlineLevel="0" collapsed="false">
      <c r="A23" s="62" t="s">
        <v>33</v>
      </c>
      <c r="C23" s="57" t="n">
        <f aca="false">J42+'PLR SUM FIXED INPUT PG'!C7</f>
        <v>-12331.1704</v>
      </c>
      <c r="D23" s="57" t="n">
        <f aca="false">'PLR SUM FIXED INPUT PG'!D7+'Dth Prompt'!N42</f>
        <v>-16195.4553</v>
      </c>
      <c r="E23" s="57" t="n">
        <f aca="false">'PLR SUM FIXED INPUT PG'!E7+'Dth Prompt'!R42</f>
        <v>-4298.1753</v>
      </c>
      <c r="H23" s="68" t="s">
        <v>52</v>
      </c>
      <c r="I23" s="68"/>
      <c r="J23" s="68"/>
      <c r="L23" s="68" t="s">
        <v>53</v>
      </c>
      <c r="M23" s="68"/>
      <c r="N23" s="68"/>
      <c r="P23" s="68" t="s">
        <v>54</v>
      </c>
      <c r="Q23" s="68"/>
      <c r="R23" s="68"/>
    </row>
    <row r="24" customFormat="false" ht="13.5" hidden="false" customHeight="true" outlineLevel="0" collapsed="false">
      <c r="A24" s="62" t="s">
        <v>34</v>
      </c>
      <c r="C24" s="57" t="n">
        <f aca="false">J32+'PLR SUM FIXED INPUT PG'!C11</f>
        <v>-80958.4</v>
      </c>
      <c r="D24" s="57" t="n">
        <f aca="false">'PLR SUM FIXED INPUT PG'!D11+'Dth Prompt'!N32</f>
        <v>-79630</v>
      </c>
      <c r="E24" s="57" t="n">
        <f aca="false">R32+'PLR SUM FIXED INPUT PG'!E11</f>
        <v>-75663.6</v>
      </c>
      <c r="G24" s="57" t="s">
        <v>44</v>
      </c>
      <c r="I24" s="57" t="s">
        <v>55</v>
      </c>
      <c r="J24" s="57" t="s">
        <v>56</v>
      </c>
      <c r="M24" s="57" t="s">
        <v>55</v>
      </c>
      <c r="N24" s="57" t="s">
        <v>56</v>
      </c>
      <c r="P24" s="57" t="s">
        <v>57</v>
      </c>
      <c r="Q24" s="57" t="s">
        <v>55</v>
      </c>
      <c r="R24" s="57" t="s">
        <v>56</v>
      </c>
    </row>
    <row r="25" customFormat="false" ht="13.5" hidden="false" customHeight="true" outlineLevel="0" collapsed="false">
      <c r="A25" s="62" t="s">
        <v>35</v>
      </c>
      <c r="C25" s="57" t="n">
        <f aca="false">C10</f>
        <v>20000</v>
      </c>
      <c r="D25" s="57" t="n">
        <f aca="false">D10</f>
        <v>10000</v>
      </c>
      <c r="E25" s="57" t="n">
        <f aca="false">E10</f>
        <v>10000</v>
      </c>
      <c r="G25" s="57" t="s">
        <v>58</v>
      </c>
      <c r="H25" s="69"/>
      <c r="I25" s="69" t="n">
        <f aca="false">'[2]MWA Prompt'!I29</f>
        <v>456</v>
      </c>
      <c r="J25" s="69" t="n">
        <f aca="false">I25-H25</f>
        <v>456</v>
      </c>
      <c r="L25" s="69"/>
      <c r="M25" s="69" t="n">
        <f aca="false">'[2]MWA Prompt'!M29</f>
        <v>450</v>
      </c>
      <c r="N25" s="69" t="n">
        <f aca="false">M25-L25</f>
        <v>450</v>
      </c>
      <c r="P25" s="69"/>
      <c r="Q25" s="69" t="n">
        <f aca="false">'[2]MWA Prompt'!Q29</f>
        <v>274</v>
      </c>
      <c r="R25" s="69" t="n">
        <f aca="false">Q25-P25</f>
        <v>274</v>
      </c>
    </row>
    <row r="26" customFormat="false" ht="13.5" hidden="false" customHeight="true" outlineLevel="0" collapsed="false">
      <c r="A26" s="62" t="s">
        <v>36</v>
      </c>
      <c r="C26" s="57" t="n">
        <f aca="false">C11</f>
        <v>0</v>
      </c>
      <c r="D26" s="57" t="n">
        <f aca="false">D11</f>
        <v>0</v>
      </c>
      <c r="E26" s="57" t="n">
        <f aca="false">E11</f>
        <v>0</v>
      </c>
      <c r="G26" s="57" t="s">
        <v>59</v>
      </c>
      <c r="H26" s="69"/>
      <c r="I26" s="69" t="n">
        <f aca="false">'[2]MWA Prompt'!I30</f>
        <v>456</v>
      </c>
      <c r="J26" s="69" t="n">
        <f aca="false">I26-H26</f>
        <v>456</v>
      </c>
      <c r="L26" s="69"/>
      <c r="M26" s="69" t="n">
        <f aca="false">'[2]MWA Prompt'!M30</f>
        <v>450</v>
      </c>
      <c r="N26" s="69" t="n">
        <f aca="false">M26-L26</f>
        <v>450</v>
      </c>
      <c r="P26" s="69"/>
      <c r="Q26" s="69" t="n">
        <f aca="false">'[2]MWA Prompt'!Q30</f>
        <v>274</v>
      </c>
      <c r="R26" s="69" t="n">
        <f aca="false">Q26-P26</f>
        <v>274</v>
      </c>
    </row>
    <row r="27" customFormat="false" ht="13.5" hidden="false" customHeight="true" outlineLevel="0" collapsed="false">
      <c r="A27" s="63" t="s">
        <v>37</v>
      </c>
      <c r="B27" s="64"/>
      <c r="C27" s="64" t="n">
        <f aca="false">SUM(C23:C26)</f>
        <v>-73289.5704</v>
      </c>
      <c r="D27" s="64" t="n">
        <f aca="false">SUM(D23:D26)</f>
        <v>-85825.4553</v>
      </c>
      <c r="E27" s="64" t="n">
        <f aca="false">SUM(E23:E26)</f>
        <v>-69961.7753</v>
      </c>
      <c r="G27" s="57" t="s">
        <v>60</v>
      </c>
      <c r="H27" s="69"/>
      <c r="I27" s="69" t="n">
        <f aca="false">((I25*I46)+(I26*I47))/I48</f>
        <v>456</v>
      </c>
      <c r="J27" s="69" t="n">
        <f aca="false">((J25*J46)+(J26*J47))/J48</f>
        <v>456</v>
      </c>
      <c r="L27" s="69"/>
      <c r="M27" s="69" t="n">
        <f aca="false">((M25*M46)+(M26*M47))/M48</f>
        <v>450</v>
      </c>
      <c r="N27" s="69" t="n">
        <f aca="false">((N25*N46)+(N26*N47))/N48</f>
        <v>450</v>
      </c>
      <c r="P27" s="69"/>
      <c r="Q27" s="69" t="n">
        <f aca="false">((Q25*Q46)+(Q26*Q47))/Q48</f>
        <v>274</v>
      </c>
      <c r="R27" s="69" t="n">
        <f aca="false">((R25*R46)+(R26*R47))/R48</f>
        <v>274</v>
      </c>
    </row>
    <row r="28" customFormat="false" ht="13.5" hidden="false" customHeight="true" outlineLevel="0" collapsed="false">
      <c r="G28" s="57" t="s">
        <v>61</v>
      </c>
      <c r="H28" s="70"/>
      <c r="I28" s="70"/>
      <c r="J28" s="70" t="n">
        <v>9.225</v>
      </c>
      <c r="K28" s="71"/>
      <c r="L28" s="70"/>
      <c r="M28" s="70"/>
      <c r="N28" s="70" t="n">
        <v>9.225</v>
      </c>
      <c r="P28" s="70"/>
      <c r="Q28" s="70"/>
      <c r="R28" s="70" t="n">
        <v>9.225</v>
      </c>
    </row>
    <row r="29" customFormat="false" ht="13.5" hidden="false" customHeight="true" outlineLevel="0" collapsed="false">
      <c r="G29" s="57" t="s">
        <v>62</v>
      </c>
      <c r="H29" s="69"/>
      <c r="I29" s="69"/>
      <c r="J29" s="69" t="n">
        <f aca="false">J48</f>
        <v>744</v>
      </c>
      <c r="L29" s="69"/>
      <c r="M29" s="69"/>
      <c r="N29" s="69" t="n">
        <v>672</v>
      </c>
      <c r="P29" s="69"/>
      <c r="Q29" s="69"/>
      <c r="R29" s="69" t="n">
        <v>744</v>
      </c>
    </row>
    <row r="30" customFormat="false" ht="13.5" hidden="false" customHeight="true" outlineLevel="0" collapsed="false">
      <c r="G30" s="57" t="s">
        <v>63</v>
      </c>
      <c r="H30" s="69"/>
      <c r="I30" s="69"/>
      <c r="J30" s="69" t="n">
        <f aca="false">J27*J28*J29</f>
        <v>3129710.4</v>
      </c>
      <c r="L30" s="69"/>
      <c r="M30" s="69"/>
      <c r="N30" s="69" t="n">
        <f aca="false">N27*N28*N29</f>
        <v>2789640</v>
      </c>
      <c r="P30" s="69"/>
      <c r="Q30" s="69"/>
      <c r="R30" s="69" t="n">
        <f aca="false">R27*R28*R29</f>
        <v>1880571.6</v>
      </c>
    </row>
    <row r="31" customFormat="false" ht="13.5" hidden="false" customHeight="true" outlineLevel="0" collapsed="false">
      <c r="G31" s="57" t="s">
        <v>64</v>
      </c>
      <c r="H31" s="69"/>
      <c r="I31" s="69"/>
      <c r="J31" s="69" t="n">
        <v>31</v>
      </c>
      <c r="L31" s="69"/>
      <c r="M31" s="69"/>
      <c r="N31" s="69" t="n">
        <v>28</v>
      </c>
      <c r="O31" s="57" t="n">
        <v>28</v>
      </c>
      <c r="P31" s="69"/>
      <c r="Q31" s="69"/>
      <c r="R31" s="69" t="n">
        <v>31</v>
      </c>
    </row>
    <row r="32" customFormat="false" ht="13.5" hidden="false" customHeight="true" outlineLevel="0" collapsed="false">
      <c r="G32" s="57" t="s">
        <v>65</v>
      </c>
      <c r="H32" s="69"/>
      <c r="I32" s="69"/>
      <c r="J32" s="69" t="n">
        <f aca="false">J30/-J31</f>
        <v>-100958.4</v>
      </c>
      <c r="L32" s="69"/>
      <c r="M32" s="69"/>
      <c r="N32" s="69" t="n">
        <f aca="false">N30/-N31</f>
        <v>-99630</v>
      </c>
      <c r="P32" s="69"/>
      <c r="Q32" s="69"/>
      <c r="R32" s="69" t="n">
        <f aca="false">R30/-R31</f>
        <v>-60663.6</v>
      </c>
    </row>
    <row r="34" customFormat="false" ht="13.5" hidden="false" customHeight="true" outlineLevel="0" collapsed="false">
      <c r="G34" s="57" t="s">
        <v>47</v>
      </c>
      <c r="H34" s="57" t="s">
        <v>57</v>
      </c>
      <c r="I34" s="57" t="s">
        <v>55</v>
      </c>
      <c r="J34" s="57" t="s">
        <v>56</v>
      </c>
      <c r="L34" s="57" t="s">
        <v>57</v>
      </c>
      <c r="M34" s="57" t="s">
        <v>55</v>
      </c>
      <c r="N34" s="57" t="s">
        <v>56</v>
      </c>
      <c r="P34" s="57" t="s">
        <v>57</v>
      </c>
      <c r="Q34" s="57" t="s">
        <v>55</v>
      </c>
      <c r="R34" s="57" t="s">
        <v>56</v>
      </c>
    </row>
    <row r="35" customFormat="false" ht="13.5" hidden="false" customHeight="true" outlineLevel="0" collapsed="false">
      <c r="G35" s="57" t="s">
        <v>58</v>
      </c>
      <c r="H35" s="69"/>
      <c r="I35" s="69" t="n">
        <f aca="false">'[2]MWA Prompt'!I33</f>
        <v>233</v>
      </c>
      <c r="J35" s="69" t="n">
        <f aca="false">I35-H35</f>
        <v>233</v>
      </c>
      <c r="L35" s="69"/>
      <c r="M35" s="69" t="n">
        <f aca="false">'[2]MWA Prompt'!M33</f>
        <v>228</v>
      </c>
      <c r="N35" s="69" t="n">
        <f aca="false">M35-L35</f>
        <v>228</v>
      </c>
      <c r="P35" s="69"/>
      <c r="Q35" s="69" t="n">
        <f aca="false">'[2]MWA Prompt'!Q33</f>
        <v>160</v>
      </c>
      <c r="R35" s="69" t="n">
        <f aca="false">Q35-P35</f>
        <v>160</v>
      </c>
    </row>
    <row r="36" customFormat="false" ht="13.5" hidden="false" customHeight="true" outlineLevel="0" collapsed="false">
      <c r="G36" s="57" t="s">
        <v>59</v>
      </c>
      <c r="H36" s="69"/>
      <c r="I36" s="69" t="n">
        <f aca="false">'[2]MWA Prompt'!I34</f>
        <v>233</v>
      </c>
      <c r="J36" s="69" t="n">
        <f aca="false">I36-H36</f>
        <v>233</v>
      </c>
      <c r="L36" s="69"/>
      <c r="M36" s="69" t="n">
        <f aca="false">'[2]MWA Prompt'!M34</f>
        <v>228</v>
      </c>
      <c r="N36" s="69" t="n">
        <f aca="false">M36-L36</f>
        <v>228</v>
      </c>
      <c r="P36" s="69"/>
      <c r="Q36" s="69" t="n">
        <f aca="false">'[2]MWA Prompt'!Q34</f>
        <v>160</v>
      </c>
      <c r="R36" s="69" t="n">
        <f aca="false">Q36-P36</f>
        <v>160</v>
      </c>
    </row>
    <row r="37" customFormat="false" ht="13.5" hidden="false" customHeight="true" outlineLevel="0" collapsed="false">
      <c r="G37" s="57" t="s">
        <v>60</v>
      </c>
      <c r="H37" s="69"/>
      <c r="I37" s="69" t="n">
        <f aca="false">((I35*I46)+(I36*I47))/I48</f>
        <v>233</v>
      </c>
      <c r="J37" s="69" t="n">
        <f aca="false">((J35*J46)+(J36*J47))/J48</f>
        <v>233</v>
      </c>
      <c r="L37" s="69"/>
      <c r="M37" s="69" t="n">
        <f aca="false">((M35*M46)+(M36*M47))/M48</f>
        <v>228</v>
      </c>
      <c r="N37" s="69" t="n">
        <f aca="false">((N35*N46)+(N36*N47))/N48</f>
        <v>228</v>
      </c>
      <c r="P37" s="69"/>
      <c r="Q37" s="69" t="n">
        <f aca="false">((Q35*Q46)+(Q36*Q47))/Q48</f>
        <v>160</v>
      </c>
      <c r="R37" s="69" t="n">
        <f aca="false">((R35*R46)+(R36*R47))/R48</f>
        <v>160</v>
      </c>
    </row>
    <row r="38" customFormat="false" ht="13.5" hidden="false" customHeight="true" outlineLevel="0" collapsed="false">
      <c r="G38" s="57" t="s">
        <v>61</v>
      </c>
      <c r="H38" s="69"/>
      <c r="I38" s="69"/>
      <c r="J38" s="70" t="n">
        <v>7.29</v>
      </c>
      <c r="L38" s="69"/>
      <c r="M38" s="69"/>
      <c r="N38" s="70" t="n">
        <v>7.29</v>
      </c>
      <c r="P38" s="69"/>
      <c r="Q38" s="69"/>
      <c r="R38" s="70" t="n">
        <v>7.29</v>
      </c>
    </row>
    <row r="39" customFormat="false" ht="13.5" hidden="false" customHeight="true" outlineLevel="0" collapsed="false">
      <c r="G39" s="57" t="s">
        <v>62</v>
      </c>
      <c r="H39" s="69"/>
      <c r="I39" s="69"/>
      <c r="J39" s="69" t="n">
        <f aca="false">J48</f>
        <v>744</v>
      </c>
      <c r="L39" s="69"/>
      <c r="M39" s="69"/>
      <c r="N39" s="69" t="n">
        <f aca="false">N48</f>
        <v>672</v>
      </c>
      <c r="P39" s="69"/>
      <c r="Q39" s="69"/>
      <c r="R39" s="69" t="n">
        <f aca="false">R48</f>
        <v>744</v>
      </c>
    </row>
    <row r="40" customFormat="false" ht="13.5" hidden="false" customHeight="true" outlineLevel="0" collapsed="false">
      <c r="G40" s="57" t="s">
        <v>63</v>
      </c>
      <c r="H40" s="69"/>
      <c r="I40" s="69"/>
      <c r="J40" s="69" t="n">
        <f aca="false">J37*J38*J39</f>
        <v>1263736.08</v>
      </c>
      <c r="L40" s="69"/>
      <c r="M40" s="69"/>
      <c r="N40" s="69" t="n">
        <f aca="false">N37*N38*N39</f>
        <v>1116944.64</v>
      </c>
      <c r="P40" s="69"/>
      <c r="Q40" s="69"/>
      <c r="R40" s="69" t="n">
        <f aca="false">R37*R38*R39</f>
        <v>867801.6</v>
      </c>
    </row>
    <row r="41" customFormat="false" ht="13.5" hidden="false" customHeight="true" outlineLevel="0" collapsed="false">
      <c r="G41" s="57" t="s">
        <v>64</v>
      </c>
      <c r="H41" s="69"/>
      <c r="I41" s="69"/>
      <c r="J41" s="69" t="n">
        <v>31</v>
      </c>
      <c r="L41" s="69"/>
      <c r="M41" s="69"/>
      <c r="N41" s="69" t="n">
        <v>28</v>
      </c>
      <c r="P41" s="69"/>
      <c r="Q41" s="69"/>
      <c r="R41" s="69" t="n">
        <v>31</v>
      </c>
    </row>
    <row r="42" customFormat="false" ht="13.5" hidden="false" customHeight="true" outlineLevel="0" collapsed="false">
      <c r="G42" s="57" t="s">
        <v>66</v>
      </c>
      <c r="H42" s="69"/>
      <c r="I42" s="69"/>
      <c r="J42" s="69" t="n">
        <f aca="false">J40/-J41</f>
        <v>-40765.68</v>
      </c>
      <c r="L42" s="69"/>
      <c r="M42" s="69"/>
      <c r="N42" s="69" t="n">
        <f aca="false">N40/-N41</f>
        <v>-39890.88</v>
      </c>
      <c r="P42" s="69"/>
      <c r="Q42" s="69"/>
      <c r="R42" s="69" t="n">
        <f aca="false">R40/-R41</f>
        <v>-27993.6</v>
      </c>
    </row>
    <row r="43" customFormat="false" ht="13.5" hidden="false" customHeight="true" outlineLevel="0" collapsed="false">
      <c r="H43" s="72"/>
      <c r="I43" s="72"/>
      <c r="J43" s="72"/>
      <c r="K43" s="72"/>
      <c r="L43" s="72"/>
      <c r="M43" s="72"/>
      <c r="N43" s="72"/>
      <c r="P43" s="72"/>
      <c r="Q43" s="72"/>
      <c r="R43" s="72"/>
    </row>
    <row r="44" customFormat="false" ht="13.5" hidden="false" customHeight="true" outlineLevel="0" collapsed="false">
      <c r="J44" s="57" t="n">
        <f aca="false">J32+J42</f>
        <v>-141724.08</v>
      </c>
      <c r="N44" s="57" t="n">
        <f aca="false">N32+N42</f>
        <v>-139520.88</v>
      </c>
      <c r="R44" s="57" t="n">
        <f aca="false">R32+R42</f>
        <v>-88657.2</v>
      </c>
    </row>
    <row r="46" customFormat="false" ht="13.5" hidden="false" customHeight="true" outlineLevel="0" collapsed="false">
      <c r="I46" s="57" t="n">
        <v>416</v>
      </c>
      <c r="J46" s="57" t="n">
        <v>416</v>
      </c>
      <c r="M46" s="57" t="n">
        <v>384</v>
      </c>
      <c r="N46" s="57" t="n">
        <v>384</v>
      </c>
      <c r="Q46" s="57" t="n">
        <v>416</v>
      </c>
      <c r="R46" s="57" t="n">
        <v>416</v>
      </c>
    </row>
    <row r="47" customFormat="false" ht="13.5" hidden="false" customHeight="true" outlineLevel="0" collapsed="false">
      <c r="I47" s="57" t="n">
        <v>328</v>
      </c>
      <c r="J47" s="57" t="n">
        <v>328</v>
      </c>
      <c r="M47" s="57" t="n">
        <v>288</v>
      </c>
      <c r="N47" s="57" t="n">
        <v>288</v>
      </c>
      <c r="Q47" s="57" t="n">
        <v>328</v>
      </c>
      <c r="R47" s="57" t="n">
        <v>328</v>
      </c>
    </row>
    <row r="48" customFormat="false" ht="13.5" hidden="false" customHeight="true" outlineLevel="0" collapsed="false">
      <c r="I48" s="57" t="n">
        <v>744</v>
      </c>
      <c r="J48" s="57" t="n">
        <v>744</v>
      </c>
      <c r="M48" s="57" t="n">
        <v>672</v>
      </c>
      <c r="N48" s="57" t="n">
        <v>672</v>
      </c>
      <c r="Q48" s="57" t="n">
        <v>744</v>
      </c>
      <c r="R48" s="57" t="n">
        <v>744</v>
      </c>
    </row>
  </sheetData>
  <mergeCells count="3">
    <mergeCell ref="H23:J23"/>
    <mergeCell ref="L23:N23"/>
    <mergeCell ref="P23:R23"/>
  </mergeCells>
  <printOptions headings="false" gridLines="true" gridLinesSet="true" horizontalCentered="false" verticalCentered="false"/>
  <pageMargins left="0.747916666666667" right="0.747916666666667" top="0.5" bottom="0.5" header="0.511811023622047" footer="0"/>
  <pageSetup paperSize="5" scale="90" fitToWidth="1" fitToHeight="1" pageOrder="downThenOver" orientation="landscape" blackAndWhite="false" draft="false" cellComments="atEnd" horizontalDpi="300" verticalDpi="300" copies="1"/>
  <headerFooter differentFirst="false" differentOddEven="false">
    <oddHeader/>
    <oddFooter>&amp;L&amp;A&amp;CPage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A45"/>
  <sheetViews>
    <sheetView showFormulas="false" showGridLines="false" showRowColHeaders="true" showZeros="true" rightToLeft="false" tabSelected="false" showOutlineSymbols="true" defaultGridColor="false" view="normal" topLeftCell="A1" colorId="22" zoomScale="85" zoomScaleNormal="85" zoomScalePageLayoutView="100" workbookViewId="0">
      <selection pane="topLeft" activeCell="A1" activeCellId="0" sqref="A1"/>
    </sheetView>
  </sheetViews>
  <sheetFormatPr defaultColWidth="11.9921875" defaultRowHeight="13.5" customHeight="true" zeroHeight="false" outlineLevelRow="0" outlineLevelCol="0"/>
  <cols>
    <col collapsed="false" customWidth="true" hidden="false" outlineLevel="0" max="1" min="1" style="73" width="33.15"/>
    <col collapsed="false" customWidth="true" hidden="false" outlineLevel="0" max="2" min="2" style="73" width="3.99"/>
    <col collapsed="false" customWidth="true" hidden="false" outlineLevel="0" max="26" min="3" style="73" width="13.32"/>
    <col collapsed="false" customWidth="true" hidden="false" outlineLevel="0" max="27" min="27" style="73" width="15.99"/>
    <col collapsed="false" customWidth="false" hidden="false" outlineLevel="0" max="257" min="28" style="74" width="11.99"/>
  </cols>
  <sheetData>
    <row r="1" customFormat="false" ht="12" hidden="false" customHeight="true" outlineLevel="0" collapsed="false">
      <c r="A1" s="75" t="s">
        <v>67</v>
      </c>
    </row>
    <row r="2" customFormat="false" ht="12" hidden="false" customHeight="true" outlineLevel="0" collapsed="false">
      <c r="A2" s="75" t="str">
        <f aca="false">'PLR SUM FIXED INPUT PG'!A2</f>
        <v>Valuation Date:  12/20/2001</v>
      </c>
    </row>
    <row r="3" customFormat="false" ht="12" hidden="false" customHeight="true" outlineLevel="0" collapsed="false">
      <c r="A3" s="75" t="str">
        <f aca="false">'PLR SUM FIXED INPUT PG'!A3</f>
        <v>Prior Date:          12/19/2001</v>
      </c>
    </row>
    <row r="4" customFormat="false" ht="12" hidden="false" customHeight="true" outlineLevel="0" collapsed="false">
      <c r="A4" s="75" t="str">
        <f aca="false">'PLR SUM FIXED INPUT PG'!A4</f>
        <v>As of:                  12/20/2001</v>
      </c>
    </row>
    <row r="6" customFormat="false" ht="13.5" hidden="false" customHeight="true" outlineLevel="0" collapsed="false">
      <c r="A6" s="76" t="s">
        <v>68</v>
      </c>
    </row>
    <row r="7" customFormat="false" ht="12" hidden="false" customHeight="true" outlineLevel="0" collapsed="false">
      <c r="A7" s="77" t="str">
        <f aca="false">'PLR SUM FIXED INPUT PG'!A6</f>
        <v>Dth</v>
      </c>
      <c r="C7" s="78" t="str">
        <f aca="false">'PLR SUM FIXED INPUT PG'!C6</f>
        <v>Jan-02</v>
      </c>
      <c r="D7" s="78" t="str">
        <f aca="false">'PLR SUM FIXED INPUT PG'!D6</f>
        <v>Feb-02</v>
      </c>
      <c r="E7" s="78" t="str">
        <f aca="false">'PLR SUM FIXED INPUT PG'!E6</f>
        <v>Mar-02</v>
      </c>
      <c r="F7" s="78" t="str">
        <f aca="false">'PLR SUM FIXED INPUT PG'!F6</f>
        <v>Apr-02</v>
      </c>
      <c r="G7" s="78" t="str">
        <f aca="false">'PLR SUM FIXED INPUT PG'!G6</f>
        <v>May-02</v>
      </c>
      <c r="H7" s="78" t="str">
        <f aca="false">'PLR SUM FIXED INPUT PG'!H6</f>
        <v>Jun-02</v>
      </c>
      <c r="I7" s="78" t="str">
        <f aca="false">'PLR SUM FIXED INPUT PG'!I6</f>
        <v>Jul-02</v>
      </c>
      <c r="J7" s="78" t="str">
        <f aca="false">'PLR SUM FIXED INPUT PG'!J6</f>
        <v>Aug-02</v>
      </c>
      <c r="K7" s="78" t="str">
        <f aca="false">'PLR SUM FIXED INPUT PG'!K6</f>
        <v>Sep-02</v>
      </c>
      <c r="L7" s="78" t="str">
        <f aca="false">'PLR SUM FIXED INPUT PG'!L6</f>
        <v>Oct-02</v>
      </c>
      <c r="M7" s="78" t="str">
        <f aca="false">'PLR SUM FIXED INPUT PG'!M6</f>
        <v>Nov-02</v>
      </c>
      <c r="N7" s="78" t="str">
        <f aca="false">'PLR SUM FIXED INPUT PG'!N6</f>
        <v>Dec-02</v>
      </c>
      <c r="O7" s="78" t="str">
        <f aca="false">'PLR SUM FIXED INPUT PG'!O6</f>
        <v>Jan-03</v>
      </c>
      <c r="P7" s="78" t="str">
        <f aca="false">'PLR SUM FIXED INPUT PG'!P6</f>
        <v>Feb-03</v>
      </c>
      <c r="Q7" s="78" t="str">
        <f aca="false">'PLR SUM FIXED INPUT PG'!Q6</f>
        <v>Mar-03</v>
      </c>
      <c r="R7" s="78" t="str">
        <f aca="false">'PLR SUM FIXED INPUT PG'!R6</f>
        <v>Apr-03</v>
      </c>
      <c r="S7" s="78" t="str">
        <f aca="false">'PLR SUM FIXED INPUT PG'!S6</f>
        <v>May-03</v>
      </c>
      <c r="T7" s="78" t="str">
        <f aca="false">'PLR SUM FIXED INPUT PG'!T6</f>
        <v>Jun-03</v>
      </c>
      <c r="U7" s="78" t="str">
        <f aca="false">'PLR SUM FIXED INPUT PG'!U6</f>
        <v>Jul-03</v>
      </c>
      <c r="V7" s="78" t="str">
        <f aca="false">'PLR SUM FIXED INPUT PG'!V6</f>
        <v>Aug-03</v>
      </c>
      <c r="W7" s="78" t="str">
        <f aca="false">'PLR SUM FIXED INPUT PG'!W6</f>
        <v>Sep-03</v>
      </c>
      <c r="X7" s="78" t="str">
        <f aca="false">'PLR SUM FIXED INPUT PG'!X6</f>
        <v>Oct-03</v>
      </c>
      <c r="Y7" s="78" t="str">
        <f aca="false">'PLR SUM FIXED INPUT PG'!Y6</f>
        <v>Nov-03</v>
      </c>
      <c r="Z7" s="78" t="str">
        <f aca="false">'PLR SUM FIXED INPUT PG'!Z6</f>
        <v>Dec-03</v>
      </c>
      <c r="AA7" s="78" t="str">
        <f aca="false">'PLR SUM FIXED INPUT PG'!AA6</f>
        <v>TOTAL</v>
      </c>
    </row>
    <row r="8" customFormat="false" ht="11.25" hidden="false" customHeight="true" outlineLevel="0" collapsed="false">
      <c r="A8" s="79" t="str">
        <f aca="false">'PLR SUM FIXED INPUT PG'!A7</f>
        <v>Aeco</v>
      </c>
      <c r="C8" s="79" t="n">
        <f aca="false">'PLR SUM FIXED INPUT PG'!C7</f>
        <v>28434.5096</v>
      </c>
      <c r="D8" s="79" t="n">
        <f aca="false">'PLR SUM FIXED INPUT PG'!D7</f>
        <v>23695.4247</v>
      </c>
      <c r="E8" s="79" t="n">
        <f aca="false">'PLR SUM FIXED INPUT PG'!E7</f>
        <v>23695.4247</v>
      </c>
      <c r="F8" s="79" t="n">
        <f aca="false">'PLR SUM FIXED INPUT PG'!F7</f>
        <v>9478.1699</v>
      </c>
      <c r="G8" s="79" t="n">
        <f aca="false">'PLR SUM FIXED INPUT PG'!G7</f>
        <v>9478.1699</v>
      </c>
      <c r="H8" s="79" t="n">
        <f aca="false">'PLR SUM FIXED INPUT PG'!H7</f>
        <v>14217.2548</v>
      </c>
      <c r="I8" s="79" t="n">
        <f aca="false">'PLR SUM FIXED INPUT PG'!I7</f>
        <v>14217.2548</v>
      </c>
      <c r="J8" s="79" t="n">
        <f aca="false">'PLR SUM FIXED INPUT PG'!J7</f>
        <v>14217.2548</v>
      </c>
      <c r="K8" s="79" t="n">
        <f aca="false">'PLR SUM FIXED INPUT PG'!K7</f>
        <v>14217.2548</v>
      </c>
      <c r="L8" s="79" t="n">
        <f aca="false">'PLR SUM FIXED INPUT PG'!L7</f>
        <v>14217.2548</v>
      </c>
      <c r="M8" s="79" t="n">
        <f aca="false">'PLR SUM FIXED INPUT PG'!M7</f>
        <v>18956.3398</v>
      </c>
      <c r="N8" s="79" t="n">
        <f aca="false">'PLR SUM FIXED INPUT PG'!N7</f>
        <v>18956.3398</v>
      </c>
      <c r="O8" s="79" t="n">
        <f aca="false">'PLR SUM FIXED INPUT PG'!O7</f>
        <v>18956.3398</v>
      </c>
      <c r="P8" s="79" t="n">
        <f aca="false">'PLR SUM FIXED INPUT PG'!P7</f>
        <v>18956.3398</v>
      </c>
      <c r="Q8" s="79" t="n">
        <f aca="false">'PLR SUM FIXED INPUT PG'!Q7</f>
        <v>18956.3398</v>
      </c>
      <c r="R8" s="79" t="n">
        <f aca="false">'PLR SUM FIXED INPUT PG'!R7</f>
        <v>9478.1699</v>
      </c>
      <c r="S8" s="79" t="n">
        <f aca="false">'PLR SUM FIXED INPUT PG'!S7</f>
        <v>9478.1699</v>
      </c>
      <c r="T8" s="79" t="n">
        <f aca="false">'PLR SUM FIXED INPUT PG'!T7</f>
        <v>9478.1699</v>
      </c>
      <c r="U8" s="79" t="n">
        <f aca="false">'PLR SUM FIXED INPUT PG'!U7</f>
        <v>9478.1699</v>
      </c>
      <c r="V8" s="79" t="n">
        <f aca="false">'PLR SUM FIXED INPUT PG'!V7</f>
        <v>9478.1699</v>
      </c>
      <c r="W8" s="79" t="n">
        <f aca="false">'PLR SUM FIXED INPUT PG'!W7</f>
        <v>9478.1699</v>
      </c>
      <c r="X8" s="79" t="n">
        <f aca="false">'PLR SUM FIXED INPUT PG'!X7</f>
        <v>9478.1699</v>
      </c>
      <c r="Y8" s="79" t="n">
        <f aca="false">'PLR SUM FIXED INPUT PG'!Y7</f>
        <v>0</v>
      </c>
      <c r="Z8" s="79" t="n">
        <f aca="false">'PLR SUM FIXED INPUT PG'!Z7</f>
        <v>0</v>
      </c>
    </row>
    <row r="9" customFormat="false" ht="11.25" hidden="false" customHeight="true" outlineLevel="0" collapsed="false">
      <c r="A9" s="79" t="str">
        <f aca="false">'PLR SUM FIXED INPUT PG'!A8</f>
        <v>Coyote Plant</v>
      </c>
      <c r="C9" s="79" t="n">
        <f aca="false">'PLR SUM FIXED INPUT PG'!C8</f>
        <v>-30000</v>
      </c>
      <c r="D9" s="79" t="n">
        <f aca="false">'PLR SUM FIXED INPUT PG'!D8</f>
        <v>-20428.5357</v>
      </c>
      <c r="E9" s="79" t="n">
        <f aca="false">'PLR SUM FIXED INPUT PG'!E8</f>
        <v>-7999.9677</v>
      </c>
      <c r="F9" s="79" t="n">
        <f aca="false">'PLR SUM FIXED INPUT PG'!F8</f>
        <v>-7566.6667</v>
      </c>
      <c r="G9" s="79" t="n">
        <f aca="false">'PLR SUM FIXED INPUT PG'!G8</f>
        <v>-6451.6129</v>
      </c>
      <c r="H9" s="79" t="n">
        <f aca="false">'PLR SUM FIXED INPUT PG'!H8</f>
        <v>-7400</v>
      </c>
      <c r="I9" s="79" t="n">
        <f aca="false">'PLR SUM FIXED INPUT PG'!I8</f>
        <v>-25903.1935</v>
      </c>
      <c r="J9" s="79" t="n">
        <f aca="false">'PLR SUM FIXED INPUT PG'!J8</f>
        <v>-31064.4839</v>
      </c>
      <c r="K9" s="79" t="n">
        <f aca="false">'PLR SUM FIXED INPUT PG'!K8</f>
        <v>-26100</v>
      </c>
      <c r="L9" s="79" t="n">
        <f aca="false">'PLR SUM FIXED INPUT PG'!L8</f>
        <v>-20258.0645</v>
      </c>
      <c r="M9" s="79" t="n">
        <f aca="false">'PLR SUM FIXED INPUT PG'!M8</f>
        <v>-18933.3</v>
      </c>
      <c r="N9" s="79" t="n">
        <f aca="false">'PLR SUM FIXED INPUT PG'!N8</f>
        <v>-21096.7742</v>
      </c>
      <c r="O9" s="79" t="n">
        <f aca="false">'PLR SUM FIXED INPUT PG'!O8</f>
        <v>-21935.5161</v>
      </c>
      <c r="P9" s="79" t="n">
        <f aca="false">'PLR SUM FIXED INPUT PG'!P8</f>
        <v>-18428.5714</v>
      </c>
      <c r="Q9" s="79" t="n">
        <f aca="false">'PLR SUM FIXED INPUT PG'!Q8</f>
        <v>-15129.0323</v>
      </c>
      <c r="R9" s="79" t="n">
        <f aca="false">'PLR SUM FIXED INPUT PG'!R8</f>
        <v>-10366.6667</v>
      </c>
      <c r="S9" s="79" t="n">
        <f aca="false">'PLR SUM FIXED INPUT PG'!S8</f>
        <v>-677.4194</v>
      </c>
      <c r="T9" s="79" t="n">
        <f aca="false">'PLR SUM FIXED INPUT PG'!T8</f>
        <v>-7466.6333</v>
      </c>
      <c r="U9" s="79" t="n">
        <f aca="false">'PLR SUM FIXED INPUT PG'!U8</f>
        <v>-22677.4839</v>
      </c>
      <c r="V9" s="79" t="n">
        <f aca="false">'PLR SUM FIXED INPUT PG'!V8</f>
        <v>-27419.3871</v>
      </c>
      <c r="W9" s="79" t="n">
        <f aca="false">'PLR SUM FIXED INPUT PG'!W8</f>
        <v>-24933.3333</v>
      </c>
      <c r="X9" s="79" t="n">
        <f aca="false">'PLR SUM FIXED INPUT PG'!X8</f>
        <v>-15161.3226</v>
      </c>
      <c r="Y9" s="79" t="n">
        <f aca="false">'PLR SUM FIXED INPUT PG'!Y8</f>
        <v>-16633.3333</v>
      </c>
      <c r="Z9" s="79" t="n">
        <f aca="false">'PLR SUM FIXED INPUT PG'!Z8</f>
        <v>-19935.4839</v>
      </c>
    </row>
    <row r="10" customFormat="false" ht="11.25" hidden="false" customHeight="true" outlineLevel="0" collapsed="false">
      <c r="A10" s="75" t="str">
        <f aca="false">'PLR SUM FIXED INPUT PG'!A9</f>
        <v>Total Aeco</v>
      </c>
      <c r="C10" s="80" t="n">
        <f aca="false">SUM(C8:C9)</f>
        <v>-1565.4904</v>
      </c>
      <c r="D10" s="80" t="n">
        <f aca="false">SUM(D8:D9)</f>
        <v>3266.889</v>
      </c>
      <c r="E10" s="80" t="n">
        <f aca="false">SUM(E8:E9)</f>
        <v>15695.457</v>
      </c>
      <c r="F10" s="80" t="n">
        <f aca="false">SUM(F8:F9)</f>
        <v>1911.5032</v>
      </c>
      <c r="G10" s="80" t="n">
        <f aca="false">SUM(G8:G9)</f>
        <v>3026.557</v>
      </c>
      <c r="H10" s="80" t="n">
        <f aca="false">SUM(H8:H9)</f>
        <v>6817.2548</v>
      </c>
      <c r="I10" s="80" t="n">
        <f aca="false">SUM(I8:I9)</f>
        <v>-11685.9387</v>
      </c>
      <c r="J10" s="80" t="n">
        <f aca="false">SUM(J8:J9)</f>
        <v>-16847.2291</v>
      </c>
      <c r="K10" s="80" t="n">
        <f aca="false">SUM(K8:K9)</f>
        <v>-11882.7452</v>
      </c>
      <c r="L10" s="80" t="n">
        <f aca="false">SUM(L8:L9)</f>
        <v>-6040.8097</v>
      </c>
      <c r="M10" s="80" t="n">
        <f aca="false">SUM(M8:M9)</f>
        <v>23.0398000000023</v>
      </c>
      <c r="N10" s="80" t="n">
        <f aca="false">SUM(N8:N9)</f>
        <v>-2140.4344</v>
      </c>
      <c r="O10" s="80" t="n">
        <f aca="false">SUM(O8:O9)</f>
        <v>-2979.1763</v>
      </c>
      <c r="P10" s="80" t="n">
        <f aca="false">SUM(P8:P9)</f>
        <v>527.768400000001</v>
      </c>
      <c r="Q10" s="80" t="n">
        <f aca="false">SUM(Q8:Q9)</f>
        <v>3827.3075</v>
      </c>
      <c r="R10" s="80" t="n">
        <f aca="false">SUM(R8:R9)</f>
        <v>-888.496799999999</v>
      </c>
      <c r="S10" s="80" t="n">
        <f aca="false">SUM(S8:S9)</f>
        <v>8800.7505</v>
      </c>
      <c r="T10" s="80" t="n">
        <f aca="false">SUM(T8:T9)</f>
        <v>2011.5366</v>
      </c>
      <c r="U10" s="80" t="n">
        <f aca="false">SUM(U8:U9)</f>
        <v>-13199.314</v>
      </c>
      <c r="V10" s="80" t="n">
        <f aca="false">SUM(V8:V9)</f>
        <v>-17941.2172</v>
      </c>
      <c r="W10" s="80" t="n">
        <f aca="false">SUM(W8:W9)</f>
        <v>-15455.1634</v>
      </c>
      <c r="X10" s="80" t="n">
        <f aca="false">SUM(X8:X9)</f>
        <v>-5683.1527</v>
      </c>
      <c r="Y10" s="80" t="n">
        <f aca="false">SUM(Y8:Y9)</f>
        <v>-16633.3333</v>
      </c>
      <c r="Z10" s="80" t="n">
        <f aca="false">SUM(Z8:Z9)</f>
        <v>-19935.4839</v>
      </c>
    </row>
    <row r="12" customFormat="false" ht="11.25" hidden="false" customHeight="true" outlineLevel="0" collapsed="false">
      <c r="A12" s="79" t="str">
        <f aca="false">'PLR SUM FIXED INPUT PG'!A11</f>
        <v>Sumas</v>
      </c>
      <c r="C12" s="79" t="n">
        <f aca="false">'PLR SUM FIXED INPUT PG'!C11</f>
        <v>20000</v>
      </c>
      <c r="D12" s="79" t="n">
        <f aca="false">'PLR SUM FIXED INPUT PG'!D11</f>
        <v>20000</v>
      </c>
      <c r="E12" s="79" t="n">
        <f aca="false">'PLR SUM FIXED INPUT PG'!E11</f>
        <v>-15000</v>
      </c>
      <c r="F12" s="79" t="n">
        <f aca="false">'PLR SUM FIXED INPUT PG'!F11</f>
        <v>-5000</v>
      </c>
      <c r="G12" s="79" t="n">
        <f aca="false">'PLR SUM FIXED INPUT PG'!G11</f>
        <v>-5000</v>
      </c>
      <c r="H12" s="79" t="n">
        <f aca="false">'PLR SUM FIXED INPUT PG'!H11</f>
        <v>15000</v>
      </c>
      <c r="I12" s="79" t="n">
        <f aca="false">'PLR SUM FIXED INPUT PG'!I11</f>
        <v>20000</v>
      </c>
      <c r="J12" s="79" t="n">
        <f aca="false">'PLR SUM FIXED INPUT PG'!J11</f>
        <v>25000</v>
      </c>
      <c r="K12" s="79" t="n">
        <f aca="false">'PLR SUM FIXED INPUT PG'!K11</f>
        <v>25000</v>
      </c>
      <c r="L12" s="79" t="n">
        <f aca="false">'PLR SUM FIXED INPUT PG'!L11</f>
        <v>25000</v>
      </c>
      <c r="M12" s="79" t="n">
        <f aca="false">'PLR SUM FIXED INPUT PG'!M11</f>
        <v>5000</v>
      </c>
      <c r="N12" s="79" t="n">
        <f aca="false">'PLR SUM FIXED INPUT PG'!N11</f>
        <v>5000</v>
      </c>
      <c r="O12" s="79" t="n">
        <f aca="false">'PLR SUM FIXED INPUT PG'!O11</f>
        <v>5000</v>
      </c>
      <c r="P12" s="79" t="n">
        <f aca="false">'PLR SUM FIXED INPUT PG'!P11</f>
        <v>0</v>
      </c>
      <c r="Q12" s="79" t="n">
        <f aca="false">'PLR SUM FIXED INPUT PG'!Q11</f>
        <v>0</v>
      </c>
      <c r="R12" s="79" t="n">
        <f aca="false">'PLR SUM FIXED INPUT PG'!R11</f>
        <v>5000</v>
      </c>
      <c r="S12" s="79" t="n">
        <f aca="false">'PLR SUM FIXED INPUT PG'!S11</f>
        <v>5000</v>
      </c>
      <c r="T12" s="79" t="n">
        <f aca="false">'PLR SUM FIXED INPUT PG'!T11</f>
        <v>5000</v>
      </c>
      <c r="U12" s="79" t="n">
        <f aca="false">'PLR SUM FIXED INPUT PG'!U11</f>
        <v>5000</v>
      </c>
      <c r="V12" s="79" t="n">
        <f aca="false">'PLR SUM FIXED INPUT PG'!V11</f>
        <v>5000</v>
      </c>
      <c r="W12" s="79" t="n">
        <f aca="false">'PLR SUM FIXED INPUT PG'!W11</f>
        <v>5000</v>
      </c>
      <c r="X12" s="79" t="n">
        <f aca="false">'PLR SUM FIXED INPUT PG'!X11</f>
        <v>5000</v>
      </c>
      <c r="Y12" s="79" t="n">
        <f aca="false">'PLR SUM FIXED INPUT PG'!Y11</f>
        <v>0</v>
      </c>
      <c r="Z12" s="79" t="n">
        <f aca="false">'PLR SUM FIXED INPUT PG'!Z11</f>
        <v>0</v>
      </c>
    </row>
    <row r="13" customFormat="false" ht="11.25" hidden="false" customHeight="true" outlineLevel="0" collapsed="false">
      <c r="A13" s="79" t="str">
        <f aca="false">'PLR SUM FIXED INPUT PG'!A12</f>
        <v>Rockies</v>
      </c>
      <c r="C13" s="79" t="n">
        <f aca="false">'PLR SUM FIXED INPUT PG'!C12</f>
        <v>20000</v>
      </c>
      <c r="D13" s="79" t="n">
        <f aca="false">'PLR SUM FIXED INPUT PG'!D12</f>
        <v>10000</v>
      </c>
      <c r="E13" s="79" t="n">
        <f aca="false">'PLR SUM FIXED INPUT PG'!E12</f>
        <v>10000</v>
      </c>
      <c r="F13" s="79" t="n">
        <f aca="false">'PLR SUM FIXED INPUT PG'!F12</f>
        <v>-5000</v>
      </c>
      <c r="G13" s="79" t="n">
        <f aca="false">'PLR SUM FIXED INPUT PG'!G12</f>
        <v>10000</v>
      </c>
      <c r="H13" s="79" t="n">
        <f aca="false">'PLR SUM FIXED INPUT PG'!H12</f>
        <v>10000</v>
      </c>
      <c r="I13" s="79" t="n">
        <f aca="false">'PLR SUM FIXED INPUT PG'!I12</f>
        <v>30000</v>
      </c>
      <c r="J13" s="79" t="n">
        <f aca="false">'PLR SUM FIXED INPUT PG'!J12</f>
        <v>30000</v>
      </c>
      <c r="K13" s="79" t="n">
        <f aca="false">'PLR SUM FIXED INPUT PG'!K12</f>
        <v>30000</v>
      </c>
      <c r="L13" s="79" t="n">
        <f aca="false">'PLR SUM FIXED INPUT PG'!L12</f>
        <v>30000</v>
      </c>
      <c r="M13" s="79" t="n">
        <f aca="false">'PLR SUM FIXED INPUT PG'!M12</f>
        <v>20000</v>
      </c>
      <c r="N13" s="79" t="n">
        <f aca="false">'PLR SUM FIXED INPUT PG'!N12</f>
        <v>20000</v>
      </c>
      <c r="O13" s="79" t="n">
        <f aca="false">'PLR SUM FIXED INPUT PG'!O12</f>
        <v>20000</v>
      </c>
      <c r="P13" s="79" t="n">
        <f aca="false">'PLR SUM FIXED INPUT PG'!P12</f>
        <v>20000</v>
      </c>
      <c r="Q13" s="79" t="n">
        <f aca="false">'PLR SUM FIXED INPUT PG'!Q12</f>
        <v>20000</v>
      </c>
      <c r="R13" s="79" t="n">
        <f aca="false">'PLR SUM FIXED INPUT PG'!R12</f>
        <v>5000</v>
      </c>
      <c r="S13" s="79" t="n">
        <f aca="false">'PLR SUM FIXED INPUT PG'!S12</f>
        <v>5000</v>
      </c>
      <c r="T13" s="79" t="n">
        <f aca="false">'PLR SUM FIXED INPUT PG'!T12</f>
        <v>5000</v>
      </c>
      <c r="U13" s="79" t="n">
        <f aca="false">'PLR SUM FIXED INPUT PG'!U12</f>
        <v>5000</v>
      </c>
      <c r="V13" s="79" t="n">
        <f aca="false">'PLR SUM FIXED INPUT PG'!V12</f>
        <v>5000</v>
      </c>
      <c r="W13" s="79" t="n">
        <f aca="false">'PLR SUM FIXED INPUT PG'!W12</f>
        <v>5000</v>
      </c>
      <c r="X13" s="79" t="n">
        <f aca="false">'PLR SUM FIXED INPUT PG'!X12</f>
        <v>5000</v>
      </c>
      <c r="Y13" s="79" t="n">
        <f aca="false">'PLR SUM FIXED INPUT PG'!Y12</f>
        <v>0</v>
      </c>
      <c r="Z13" s="79" t="n">
        <f aca="false">'PLR SUM FIXED INPUT PG'!Z12</f>
        <v>0</v>
      </c>
    </row>
    <row r="14" customFormat="false" ht="11.25" hidden="false" customHeight="true" outlineLevel="0" collapsed="false">
      <c r="A14" s="79" t="str">
        <f aca="false">'PLR SUM FIXED INPUT PG'!A13</f>
        <v>Beaver Plant</v>
      </c>
      <c r="C14" s="79" t="n">
        <f aca="false">'PLR SUM FIXED INPUT PG'!C13</f>
        <v>-27967.7097</v>
      </c>
      <c r="D14" s="79" t="n">
        <f aca="false">'PLR SUM FIXED INPUT PG'!D13</f>
        <v>-14035.7143</v>
      </c>
      <c r="E14" s="79" t="n">
        <f aca="false">'PLR SUM FIXED INPUT PG'!E13</f>
        <v>-451.6129</v>
      </c>
      <c r="F14" s="79" t="n">
        <f aca="false">'PLR SUM FIXED INPUT PG'!F13</f>
        <v>-366.6667</v>
      </c>
      <c r="G14" s="79" t="n">
        <f aca="false">'PLR SUM FIXED INPUT PG'!G13</f>
        <v>-2322.5806</v>
      </c>
      <c r="H14" s="79" t="n">
        <f aca="false">'PLR SUM FIXED INPUT PG'!H13</f>
        <v>-8366.6333</v>
      </c>
      <c r="I14" s="79" t="n">
        <f aca="false">'PLR SUM FIXED INPUT PG'!I13</f>
        <v>-45451.6129</v>
      </c>
      <c r="J14" s="79" t="n">
        <f aca="false">'PLR SUM FIXED INPUT PG'!J13</f>
        <v>-65419.3548</v>
      </c>
      <c r="K14" s="79" t="n">
        <f aca="false">'PLR SUM FIXED INPUT PG'!K13</f>
        <v>-48066.6667</v>
      </c>
      <c r="L14" s="79" t="n">
        <f aca="false">'PLR SUM FIXED INPUT PG'!L13</f>
        <v>-31096.7742</v>
      </c>
      <c r="M14" s="79" t="n">
        <f aca="false">'PLR SUM FIXED INPUT PG'!M13</f>
        <v>-17366.6333</v>
      </c>
      <c r="N14" s="79" t="n">
        <f aca="false">'PLR SUM FIXED INPUT PG'!N13</f>
        <v>-21419.3226</v>
      </c>
      <c r="O14" s="79" t="n">
        <f aca="false">'PLR SUM FIXED INPUT PG'!O13</f>
        <v>-24483.871</v>
      </c>
      <c r="P14" s="79" t="n">
        <f aca="false">'PLR SUM FIXED INPUT PG'!P13</f>
        <v>-19714.25</v>
      </c>
      <c r="Q14" s="79" t="n">
        <f aca="false">'PLR SUM FIXED INPUT PG'!Q13</f>
        <v>-12290.3548</v>
      </c>
      <c r="R14" s="79" t="n">
        <f aca="false">'PLR SUM FIXED INPUT PG'!R13</f>
        <v>-11966.6667</v>
      </c>
      <c r="S14" s="79" t="n">
        <f aca="false">'PLR SUM FIXED INPUT PG'!S13</f>
        <v>-6741.9032</v>
      </c>
      <c r="T14" s="79" t="n">
        <f aca="false">'PLR SUM FIXED INPUT PG'!T13</f>
        <v>-9466.6667</v>
      </c>
      <c r="U14" s="79" t="n">
        <f aca="false">'PLR SUM FIXED INPUT PG'!U13</f>
        <v>-42709.7097</v>
      </c>
      <c r="V14" s="79" t="n">
        <f aca="false">'PLR SUM FIXED INPUT PG'!V13</f>
        <v>-52806.4516</v>
      </c>
      <c r="W14" s="79" t="n">
        <f aca="false">'PLR SUM FIXED INPUT PG'!W13</f>
        <v>-42366.6667</v>
      </c>
      <c r="X14" s="79" t="n">
        <f aca="false">'PLR SUM FIXED INPUT PG'!X13</f>
        <v>-22064.5161</v>
      </c>
      <c r="Y14" s="79" t="n">
        <f aca="false">'PLR SUM FIXED INPUT PG'!Y13</f>
        <v>-17666.6667</v>
      </c>
      <c r="Z14" s="79" t="n">
        <f aca="false">'PLR SUM FIXED INPUT PG'!Z13</f>
        <v>-23967.7419</v>
      </c>
    </row>
    <row r="15" customFormat="false" ht="11.25" hidden="true" customHeight="true" outlineLevel="0" collapsed="false">
      <c r="A15" s="79" t="str">
        <f aca="false">'PLR SUM FIXED INPUT PG'!A14</f>
        <v>Beaver II Plant</v>
      </c>
      <c r="C15" s="79" t="n">
        <f aca="false">'PLR SUM FIXED INPUT PG'!C14</f>
        <v>0</v>
      </c>
      <c r="D15" s="79" t="n">
        <f aca="false">'PLR SUM FIXED INPUT PG'!D14</f>
        <v>0</v>
      </c>
      <c r="E15" s="79" t="n">
        <f aca="false">'PLR SUM FIXED INPUT PG'!E14</f>
        <v>0</v>
      </c>
      <c r="F15" s="79" t="n">
        <f aca="false">'PLR SUM FIXED INPUT PG'!F14</f>
        <v>0</v>
      </c>
      <c r="G15" s="79" t="n">
        <f aca="false">'PLR SUM FIXED INPUT PG'!G14</f>
        <v>0</v>
      </c>
      <c r="H15" s="79" t="n">
        <f aca="false">'PLR SUM FIXED INPUT PG'!H14</f>
        <v>0</v>
      </c>
      <c r="I15" s="79" t="n">
        <f aca="false">'PLR SUM FIXED INPUT PG'!I14</f>
        <v>0</v>
      </c>
      <c r="J15" s="79" t="n">
        <f aca="false">'PLR SUM FIXED INPUT PG'!J14</f>
        <v>0</v>
      </c>
      <c r="K15" s="79" t="n">
        <f aca="false">'PLR SUM FIXED INPUT PG'!K14</f>
        <v>0</v>
      </c>
      <c r="L15" s="79" t="n">
        <f aca="false">'PLR SUM FIXED INPUT PG'!L14</f>
        <v>0</v>
      </c>
      <c r="M15" s="79" t="n">
        <f aca="false">'PLR SUM FIXED INPUT PG'!M14</f>
        <v>0</v>
      </c>
      <c r="N15" s="79" t="n">
        <f aca="false">'PLR SUM FIXED INPUT PG'!N14</f>
        <v>0</v>
      </c>
      <c r="O15" s="79" t="n">
        <f aca="false">'PLR SUM FIXED INPUT PG'!O14</f>
        <v>0</v>
      </c>
      <c r="P15" s="79" t="n">
        <f aca="false">'PLR SUM FIXED INPUT PG'!P14</f>
        <v>0</v>
      </c>
      <c r="Q15" s="79" t="n">
        <f aca="false">'PLR SUM FIXED INPUT PG'!Q14</f>
        <v>0</v>
      </c>
      <c r="R15" s="79" t="n">
        <f aca="false">'PLR SUM FIXED INPUT PG'!R14</f>
        <v>0</v>
      </c>
      <c r="S15" s="79" t="n">
        <f aca="false">'PLR SUM FIXED INPUT PG'!S14</f>
        <v>0</v>
      </c>
      <c r="T15" s="79" t="n">
        <f aca="false">'PLR SUM FIXED INPUT PG'!T14</f>
        <v>0</v>
      </c>
      <c r="U15" s="79" t="n">
        <f aca="false">'PLR SUM FIXED INPUT PG'!U14</f>
        <v>0</v>
      </c>
      <c r="V15" s="79" t="n">
        <f aca="false">'PLR SUM FIXED INPUT PG'!V14</f>
        <v>0</v>
      </c>
      <c r="W15" s="79" t="n">
        <f aca="false">'PLR SUM FIXED INPUT PG'!W14</f>
        <v>0</v>
      </c>
      <c r="X15" s="79" t="n">
        <f aca="false">'PLR SUM FIXED INPUT PG'!X14</f>
        <v>0</v>
      </c>
      <c r="Y15" s="79" t="n">
        <f aca="false">'PLR SUM FIXED INPUT PG'!Y14</f>
        <v>0</v>
      </c>
      <c r="Z15" s="79" t="n">
        <f aca="false">'PLR SUM FIXED INPUT PG'!Z14</f>
        <v>0</v>
      </c>
    </row>
    <row r="16" customFormat="false" ht="11.25" hidden="false" customHeight="true" outlineLevel="0" collapsed="false">
      <c r="A16" s="75" t="s">
        <v>69</v>
      </c>
      <c r="C16" s="80" t="n">
        <f aca="false">SUM(C12:C15)</f>
        <v>12032.2903</v>
      </c>
      <c r="D16" s="80" t="n">
        <f aca="false">SUM(D12:D15)</f>
        <v>15964.2857</v>
      </c>
      <c r="E16" s="80" t="n">
        <f aca="false">SUM(E12:E15)</f>
        <v>-5451.6129</v>
      </c>
      <c r="F16" s="80" t="n">
        <f aca="false">SUM(F12:F15)</f>
        <v>-10366.6667</v>
      </c>
      <c r="G16" s="80" t="n">
        <f aca="false">SUM(G12:G15)</f>
        <v>2677.4194</v>
      </c>
      <c r="H16" s="80" t="n">
        <f aca="false">SUM(H12:H15)</f>
        <v>16633.3667</v>
      </c>
      <c r="I16" s="80" t="n">
        <f aca="false">SUM(I12:I15)</f>
        <v>4548.3871</v>
      </c>
      <c r="J16" s="80" t="n">
        <f aca="false">SUM(J12:J15)</f>
        <v>-10419.3548</v>
      </c>
      <c r="K16" s="80" t="n">
        <f aca="false">SUM(K12:K15)</f>
        <v>6933.3333</v>
      </c>
      <c r="L16" s="80" t="n">
        <f aca="false">SUM(L12:L15)</f>
        <v>23903.2258</v>
      </c>
      <c r="M16" s="80" t="n">
        <f aca="false">SUM(M12:M15)</f>
        <v>7633.3667</v>
      </c>
      <c r="N16" s="80" t="n">
        <f aca="false">SUM(N12:N15)</f>
        <v>3580.6774</v>
      </c>
      <c r="O16" s="80" t="n">
        <f aca="false">SUM(O12:O15)</f>
        <v>516.129000000001</v>
      </c>
      <c r="P16" s="80" t="n">
        <f aca="false">SUM(P12:P15)</f>
        <v>285.75</v>
      </c>
      <c r="Q16" s="80" t="n">
        <f aca="false">SUM(Q12:Q15)</f>
        <v>7709.6452</v>
      </c>
      <c r="R16" s="80" t="n">
        <f aca="false">SUM(R12:R15)</f>
        <v>-1966.6667</v>
      </c>
      <c r="S16" s="80" t="n">
        <f aca="false">SUM(S12:S15)</f>
        <v>3258.0968</v>
      </c>
      <c r="T16" s="80" t="n">
        <f aca="false">SUM(T12:T15)</f>
        <v>533.3333</v>
      </c>
      <c r="U16" s="80" t="n">
        <f aca="false">SUM(U12:U15)</f>
        <v>-32709.7097</v>
      </c>
      <c r="V16" s="80" t="n">
        <f aca="false">SUM(V12:V15)</f>
        <v>-42806.4516</v>
      </c>
      <c r="W16" s="80" t="n">
        <f aca="false">SUM(W12:W15)</f>
        <v>-32366.6667</v>
      </c>
      <c r="X16" s="80" t="n">
        <f aca="false">SUM(X12:X15)</f>
        <v>-12064.5161</v>
      </c>
      <c r="Y16" s="80" t="n">
        <f aca="false">SUM(Y12:Y15)</f>
        <v>-17666.6667</v>
      </c>
      <c r="Z16" s="80" t="n">
        <f aca="false">SUM(Z12:Z15)</f>
        <v>-23967.7419</v>
      </c>
    </row>
    <row r="18" customFormat="false" ht="11.25" hidden="false" customHeight="true" outlineLevel="0" collapsed="false">
      <c r="A18" s="79" t="str">
        <f aca="false">'PLR SUM FIXED INPUT PG'!A17</f>
        <v>Futures</v>
      </c>
      <c r="C18" s="79" t="n">
        <f aca="false">'PLR SUM FIXED INPUT PG'!C17</f>
        <v>0</v>
      </c>
      <c r="D18" s="79" t="n">
        <f aca="false">'PLR SUM FIXED INPUT PG'!D17</f>
        <v>0</v>
      </c>
      <c r="E18" s="81" t="n">
        <f aca="false">'PLR SUM FIXED INPUT PG'!E17</f>
        <v>0</v>
      </c>
      <c r="F18" s="79" t="n">
        <f aca="false">'PLR SUM FIXED INPUT PG'!F17</f>
        <v>0</v>
      </c>
      <c r="G18" s="79" t="n">
        <f aca="false">'PLR SUM FIXED INPUT PG'!G17</f>
        <v>0</v>
      </c>
      <c r="H18" s="79" t="n">
        <f aca="false">'PLR SUM FIXED INPUT PG'!H17</f>
        <v>0</v>
      </c>
      <c r="I18" s="79" t="n">
        <f aca="false">'PLR SUM FIXED INPUT PG'!I17</f>
        <v>0</v>
      </c>
      <c r="J18" s="79" t="n">
        <f aca="false">'PLR SUM FIXED INPUT PG'!J17</f>
        <v>0</v>
      </c>
      <c r="K18" s="79" t="n">
        <f aca="false">'PLR SUM FIXED INPUT PG'!K17</f>
        <v>0</v>
      </c>
      <c r="L18" s="79" t="n">
        <f aca="false">'PLR SUM FIXED INPUT PG'!L17</f>
        <v>0</v>
      </c>
      <c r="M18" s="79" t="n">
        <f aca="false">'PLR SUM FIXED INPUT PG'!M17</f>
        <v>0</v>
      </c>
      <c r="N18" s="79" t="n">
        <f aca="false">'PLR SUM FIXED INPUT PG'!N17</f>
        <v>0</v>
      </c>
      <c r="O18" s="79" t="n">
        <f aca="false">'PLR SUM FIXED INPUT PG'!O17</f>
        <v>0</v>
      </c>
      <c r="P18" s="79" t="n">
        <f aca="false">'PLR SUM FIXED INPUT PG'!P17</f>
        <v>0</v>
      </c>
      <c r="Q18" s="79" t="n">
        <f aca="false">'PLR SUM FIXED INPUT PG'!Q17</f>
        <v>0</v>
      </c>
      <c r="R18" s="79" t="n">
        <f aca="false">'PLR SUM FIXED INPUT PG'!R17</f>
        <v>0</v>
      </c>
      <c r="S18" s="79" t="n">
        <f aca="false">'PLR SUM FIXED INPUT PG'!S17</f>
        <v>0</v>
      </c>
      <c r="T18" s="79" t="n">
        <f aca="false">'PLR SUM FIXED INPUT PG'!T17</f>
        <v>0</v>
      </c>
      <c r="U18" s="79" t="n">
        <f aca="false">'PLR SUM FIXED INPUT PG'!U17</f>
        <v>0</v>
      </c>
      <c r="V18" s="79" t="n">
        <f aca="false">'PLR SUM FIXED INPUT PG'!V17</f>
        <v>0</v>
      </c>
      <c r="W18" s="79" t="n">
        <f aca="false">'PLR SUM FIXED INPUT PG'!W17</f>
        <v>0</v>
      </c>
      <c r="X18" s="79" t="n">
        <f aca="false">'PLR SUM FIXED INPUT PG'!X17</f>
        <v>0</v>
      </c>
      <c r="Y18" s="79" t="n">
        <f aca="false">'PLR SUM FIXED INPUT PG'!Y17</f>
        <v>0</v>
      </c>
      <c r="Z18" s="79" t="n">
        <f aca="false">'PLR SUM FIXED INPUT PG'!Z17</f>
        <v>0</v>
      </c>
    </row>
    <row r="20" customFormat="false" ht="11.25" hidden="false" customHeight="true" outlineLevel="0" collapsed="false">
      <c r="A20" s="82" t="str">
        <f aca="false">'PLR SUM FIXED INPUT PG'!A19</f>
        <v>Total (Dth/Day)</v>
      </c>
      <c r="B20" s="83"/>
      <c r="C20" s="83" t="n">
        <f aca="false">'PLR SUM FIXED INPUT PG'!C19</f>
        <v>10466.7999</v>
      </c>
      <c r="D20" s="83" t="n">
        <f aca="false">'PLR SUM FIXED INPUT PG'!D19</f>
        <v>19231.1747</v>
      </c>
      <c r="E20" s="83" t="n">
        <f aca="false">'PLR SUM FIXED INPUT PG'!E19</f>
        <v>10243.8441</v>
      </c>
      <c r="F20" s="83" t="n">
        <f aca="false">'PLR SUM FIXED INPUT PG'!F19</f>
        <v>-8455.1635</v>
      </c>
      <c r="G20" s="83" t="n">
        <f aca="false">'PLR SUM FIXED INPUT PG'!G19</f>
        <v>5703.9764</v>
      </c>
      <c r="H20" s="83" t="n">
        <f aca="false">'PLR SUM FIXED INPUT PG'!H19</f>
        <v>23450.6215</v>
      </c>
      <c r="I20" s="83" t="n">
        <f aca="false">'PLR SUM FIXED INPUT PG'!I19</f>
        <v>-7137.5516</v>
      </c>
      <c r="J20" s="83" t="n">
        <f aca="false">'PLR SUM FIXED INPUT PG'!J19</f>
        <v>-27266.5839</v>
      </c>
      <c r="K20" s="83" t="n">
        <f aca="false">'PLR SUM FIXED INPUT PG'!K19</f>
        <v>-4949.4119</v>
      </c>
      <c r="L20" s="83" t="n">
        <f aca="false">'PLR SUM FIXED INPUT PG'!L19</f>
        <v>17862.4161</v>
      </c>
      <c r="M20" s="83" t="n">
        <f aca="false">'PLR SUM FIXED INPUT PG'!M19</f>
        <v>7656.4065</v>
      </c>
      <c r="N20" s="83" t="n">
        <f aca="false">'PLR SUM FIXED INPUT PG'!N19</f>
        <v>1440.243</v>
      </c>
      <c r="O20" s="83" t="n">
        <f aca="false">'PLR SUM FIXED INPUT PG'!O19</f>
        <v>-2463.0473</v>
      </c>
      <c r="P20" s="83" t="n">
        <f aca="false">'PLR SUM FIXED INPUT PG'!P19</f>
        <v>813.518400000001</v>
      </c>
      <c r="Q20" s="83" t="n">
        <f aca="false">'PLR SUM FIXED INPUT PG'!Q19</f>
        <v>11536.9527</v>
      </c>
      <c r="R20" s="83" t="n">
        <f aca="false">'PLR SUM FIXED INPUT PG'!R19</f>
        <v>-2855.1635</v>
      </c>
      <c r="S20" s="83" t="n">
        <f aca="false">'PLR SUM FIXED INPUT PG'!S19</f>
        <v>12058.8473</v>
      </c>
      <c r="T20" s="83" t="n">
        <f aca="false">'PLR SUM FIXED INPUT PG'!T19</f>
        <v>2544.8699</v>
      </c>
      <c r="U20" s="83" t="n">
        <f aca="false">'PLR SUM FIXED INPUT PG'!U19</f>
        <v>-45909.0237</v>
      </c>
      <c r="V20" s="83" t="n">
        <f aca="false">'PLR SUM FIXED INPUT PG'!V19</f>
        <v>-60747.6688</v>
      </c>
      <c r="W20" s="83" t="n">
        <f aca="false">'PLR SUM FIXED INPUT PG'!W19</f>
        <v>-47821.8301</v>
      </c>
      <c r="X20" s="83" t="n">
        <f aca="false">'PLR SUM FIXED INPUT PG'!X19</f>
        <v>-17747.6688</v>
      </c>
      <c r="Y20" s="83" t="n">
        <f aca="false">'PLR SUM FIXED INPUT PG'!Y19</f>
        <v>-34300</v>
      </c>
      <c r="Z20" s="84" t="n">
        <f aca="false">'PLR SUM FIXED INPUT PG'!Z19</f>
        <v>-43903.2258</v>
      </c>
    </row>
    <row r="21" customFormat="false" ht="13.5" hidden="true" customHeight="true" outlineLevel="0" collapsed="false"/>
    <row r="22" customFormat="false" ht="11.25" hidden="false" customHeight="true" outlineLevel="0" collapsed="false">
      <c r="A22" s="79" t="str">
        <f aca="false">'PLR SUM FIXED INPUT PG'!A21</f>
        <v>Prior Dth/Day</v>
      </c>
      <c r="C22" s="79" t="n">
        <f aca="false">'PLR SUM FIXED INPUT PG'!C21</f>
        <v>6273.2516</v>
      </c>
      <c r="D22" s="79" t="n">
        <f aca="false">'PLR SUM FIXED INPUT PG'!D21</f>
        <v>18695.4604</v>
      </c>
      <c r="E22" s="79" t="n">
        <f aca="false">'PLR SUM FIXED INPUT PG'!E21</f>
        <v>9985.7795</v>
      </c>
      <c r="F22" s="79" t="n">
        <f aca="false">'PLR SUM FIXED INPUT PG'!F21</f>
        <v>-2188.4968</v>
      </c>
      <c r="G22" s="79" t="n">
        <f aca="false">'PLR SUM FIXED INPUT PG'!G21</f>
        <v>13929.7828</v>
      </c>
      <c r="H22" s="79" t="n">
        <f aca="false">'PLR SUM FIXED INPUT PG'!H21</f>
        <v>29683.9548</v>
      </c>
      <c r="I22" s="79" t="n">
        <f aca="false">'PLR SUM FIXED INPUT PG'!I21</f>
        <v>-2685.9387</v>
      </c>
      <c r="J22" s="79" t="n">
        <f aca="false">'PLR SUM FIXED INPUT PG'!J21</f>
        <v>-22395.6161</v>
      </c>
      <c r="K22" s="79" t="n">
        <f aca="false">'PLR SUM FIXED INPUT PG'!K21</f>
        <v>-516.0785</v>
      </c>
      <c r="L22" s="79" t="n">
        <f aca="false">'PLR SUM FIXED INPUT PG'!L21</f>
        <v>23249.5129</v>
      </c>
      <c r="M22" s="79" t="n">
        <f aca="false">'PLR SUM FIXED INPUT PG'!M21</f>
        <v>7789.7398</v>
      </c>
      <c r="N22" s="79" t="n">
        <f aca="false">'PLR SUM FIXED INPUT PG'!N21</f>
        <v>1472.501</v>
      </c>
      <c r="O22" s="79" t="n">
        <f aca="false">'PLR SUM FIXED INPUT PG'!O21</f>
        <v>-4753.3699</v>
      </c>
      <c r="P22" s="79" t="n">
        <f aca="false">'PLR SUM FIXED INPUT PG'!P21</f>
        <v>-1329.3388</v>
      </c>
      <c r="Q22" s="79" t="n">
        <f aca="false">'PLR SUM FIXED INPUT PG'!Q21</f>
        <v>10149.8559</v>
      </c>
      <c r="R22" s="79" t="n">
        <f aca="false">'PLR SUM FIXED INPUT PG'!R21</f>
        <v>-4455.1635</v>
      </c>
      <c r="S22" s="79" t="n">
        <f aca="false">'PLR SUM FIXED INPUT PG'!S21</f>
        <v>11445.9441</v>
      </c>
      <c r="T22" s="79" t="n">
        <f aca="false">'PLR SUM FIXED INPUT PG'!T21</f>
        <v>1244.8699</v>
      </c>
      <c r="U22" s="79" t="n">
        <f aca="false">'PLR SUM FIXED INPUT PG'!U21</f>
        <v>-48102.5721</v>
      </c>
      <c r="V22" s="79" t="n">
        <f aca="false">'PLR SUM FIXED INPUT PG'!V21</f>
        <v>-62715.4108</v>
      </c>
      <c r="W22" s="79" t="n">
        <f aca="false">'PLR SUM FIXED INPUT PG'!W21</f>
        <v>-50055.1635</v>
      </c>
      <c r="X22" s="79" t="n">
        <f aca="false">'PLR SUM FIXED INPUT PG'!X21</f>
        <v>-19296.0559</v>
      </c>
      <c r="Y22" s="79" t="n">
        <f aca="false">'PLR SUM FIXED INPUT PG'!Y21</f>
        <v>-35600</v>
      </c>
      <c r="Z22" s="79" t="n">
        <f aca="false">'PLR SUM FIXED INPUT PG'!Z21</f>
        <v>-45354.8387</v>
      </c>
    </row>
    <row r="23" customFormat="false" ht="11.25" hidden="false" customHeight="true" outlineLevel="0" collapsed="false">
      <c r="A23" s="79" t="str">
        <f aca="false">'PLR SUM FIXED INPUT PG'!A22</f>
        <v>Delta</v>
      </c>
      <c r="C23" s="85" t="n">
        <f aca="false">C20-C22</f>
        <v>4193.5483</v>
      </c>
      <c r="D23" s="85" t="n">
        <f aca="false">D20-D22</f>
        <v>535.7143</v>
      </c>
      <c r="E23" s="85" t="n">
        <f aca="false">E20-E22</f>
        <v>258.064599999998</v>
      </c>
      <c r="F23" s="85" t="n">
        <f aca="false">F20-F22</f>
        <v>-6266.6667</v>
      </c>
      <c r="G23" s="85" t="n">
        <f aca="false">G20-G22</f>
        <v>-8225.8064</v>
      </c>
      <c r="H23" s="85" t="n">
        <f aca="false">H20-H22</f>
        <v>-6233.3333</v>
      </c>
      <c r="I23" s="85" t="n">
        <f aca="false">I20-I22</f>
        <v>-4451.6129</v>
      </c>
      <c r="J23" s="85" t="n">
        <f aca="false">J20-J22</f>
        <v>-4870.9678</v>
      </c>
      <c r="K23" s="85" t="n">
        <f aca="false">K20-K22</f>
        <v>-4433.3334</v>
      </c>
      <c r="L23" s="85" t="n">
        <f aca="false">L20-L22</f>
        <v>-5387.0968</v>
      </c>
      <c r="M23" s="85" t="n">
        <f aca="false">M20-M22</f>
        <v>-133.333299999999</v>
      </c>
      <c r="N23" s="85" t="n">
        <f aca="false">N20-N22</f>
        <v>-32.2579999999978</v>
      </c>
      <c r="O23" s="85" t="n">
        <f aca="false">O20-O22</f>
        <v>2290.3226</v>
      </c>
      <c r="P23" s="85" t="n">
        <f aca="false">P20-P22</f>
        <v>2142.8572</v>
      </c>
      <c r="Q23" s="85" t="n">
        <f aca="false">Q20-Q22</f>
        <v>1387.0968</v>
      </c>
      <c r="R23" s="85" t="n">
        <f aca="false">R20-R22</f>
        <v>1600</v>
      </c>
      <c r="S23" s="85" t="n">
        <f aca="false">S20-S22</f>
        <v>612.903200000001</v>
      </c>
      <c r="T23" s="85" t="n">
        <f aca="false">T20-T22</f>
        <v>1300</v>
      </c>
      <c r="U23" s="85" t="n">
        <f aca="false">U20-U22</f>
        <v>2193.5484</v>
      </c>
      <c r="V23" s="85" t="n">
        <f aca="false">V20-V22</f>
        <v>1967.742</v>
      </c>
      <c r="W23" s="85" t="n">
        <f aca="false">W20-W22</f>
        <v>2233.3334</v>
      </c>
      <c r="X23" s="85" t="n">
        <f aca="false">X20-X22</f>
        <v>1548.3871</v>
      </c>
      <c r="Y23" s="85" t="n">
        <f aca="false">Y20-Y22</f>
        <v>1300</v>
      </c>
      <c r="Z23" s="85" t="n">
        <f aca="false">Z20-Z22</f>
        <v>1451.6129</v>
      </c>
    </row>
    <row r="25" customFormat="false" ht="12" hidden="false" customHeight="true" outlineLevel="0" collapsed="false">
      <c r="A25" s="77" t="str">
        <f aca="false">'PLR SUM FIXED INPUT PG'!A24</f>
        <v>Mark-to-Market</v>
      </c>
    </row>
    <row r="26" customFormat="false" ht="11.25" hidden="false" customHeight="true" outlineLevel="0" collapsed="false">
      <c r="A26" s="79" t="str">
        <f aca="false">'PLR SUM FIXED INPUT PG'!A25</f>
        <v>MTM Deals</v>
      </c>
      <c r="C26" s="79" t="n">
        <f aca="false">'PLR SUM FIXED INPUT PG'!C25</f>
        <v>-5607250</v>
      </c>
      <c r="D26" s="79" t="n">
        <f aca="false">'PLR SUM FIXED INPUT PG'!D25</f>
        <v>-4729479</v>
      </c>
      <c r="E26" s="79" t="n">
        <f aca="false">'PLR SUM FIXED INPUT PG'!E25</f>
        <v>-3957639</v>
      </c>
      <c r="F26" s="79" t="n">
        <f aca="false">'PLR SUM FIXED INPUT PG'!F25</f>
        <v>-2391657</v>
      </c>
      <c r="G26" s="79" t="n">
        <f aca="false">'PLR SUM FIXED INPUT PG'!G25</f>
        <v>-2871594</v>
      </c>
      <c r="H26" s="79" t="n">
        <f aca="false">'PLR SUM FIXED INPUT PG'!H25</f>
        <v>-3351553</v>
      </c>
      <c r="I26" s="79" t="n">
        <f aca="false">'PLR SUM FIXED INPUT PG'!I25</f>
        <v>-4136397</v>
      </c>
      <c r="J26" s="79" t="n">
        <f aca="false">'PLR SUM FIXED INPUT PG'!J25</f>
        <v>-4423341</v>
      </c>
      <c r="K26" s="79" t="n">
        <f aca="false">'PLR SUM FIXED INPUT PG'!K25</f>
        <v>-4264174</v>
      </c>
      <c r="L26" s="79" t="n">
        <f aca="false">'PLR SUM FIXED INPUT PG'!L25</f>
        <v>-4352356</v>
      </c>
      <c r="M26" s="79" t="n">
        <f aca="false">'PLR SUM FIXED INPUT PG'!M25</f>
        <v>-5458413</v>
      </c>
      <c r="N26" s="79" t="n">
        <f aca="false">'PLR SUM FIXED INPUT PG'!N25</f>
        <v>-5334537</v>
      </c>
      <c r="O26" s="79" t="n">
        <f aca="false">'PLR SUM FIXED INPUT PG'!O25</f>
        <v>-5199577</v>
      </c>
      <c r="P26" s="79" t="n">
        <f aca="false">'PLR SUM FIXED INPUT PG'!P25</f>
        <v>-4567491</v>
      </c>
      <c r="Q26" s="79" t="n">
        <f aca="false">'PLR SUM FIXED INPUT PG'!Q25</f>
        <v>-5130043</v>
      </c>
      <c r="R26" s="79" t="n">
        <f aca="false">'PLR SUM FIXED INPUT PG'!R25</f>
        <v>-3751</v>
      </c>
      <c r="S26" s="79" t="n">
        <f aca="false">'PLR SUM FIXED INPUT PG'!S25</f>
        <v>-3711</v>
      </c>
      <c r="T26" s="79" t="n">
        <f aca="false">'PLR SUM FIXED INPUT PG'!T25</f>
        <v>15847</v>
      </c>
      <c r="U26" s="79" t="n">
        <f aca="false">'PLR SUM FIXED INPUT PG'!U25</f>
        <v>40916</v>
      </c>
      <c r="V26" s="79" t="n">
        <f aca="false">'PLR SUM FIXED INPUT PG'!V25</f>
        <v>63356</v>
      </c>
      <c r="W26" s="79" t="n">
        <f aca="false">'PLR SUM FIXED INPUT PG'!W25</f>
        <v>57137</v>
      </c>
      <c r="X26" s="79" t="n">
        <f aca="false">'PLR SUM FIXED INPUT PG'!X25</f>
        <v>76189</v>
      </c>
      <c r="Y26" s="79" t="n">
        <f aca="false">'PLR SUM FIXED INPUT PG'!Y25</f>
        <v>0</v>
      </c>
      <c r="Z26" s="79" t="n">
        <f aca="false">'PLR SUM FIXED INPUT PG'!Z25</f>
        <v>0</v>
      </c>
      <c r="AA26" s="79" t="n">
        <f aca="false">SUM(C26:Z26)</f>
        <v>-65529518</v>
      </c>
    </row>
    <row r="27" customFormat="false" ht="11.25" hidden="false" customHeight="true" outlineLevel="0" collapsed="false">
      <c r="A27" s="79" t="str">
        <f aca="false">'PLR SUM FIXED INPUT PG'!A26</f>
        <v>MTM Plant Generation</v>
      </c>
      <c r="C27" s="79" t="n">
        <f aca="false">'PLR SUM FIXED INPUT PG'!C26</f>
        <v>15374646</v>
      </c>
      <c r="D27" s="79" t="n">
        <f aca="false">'PLR SUM FIXED INPUT PG'!D26</f>
        <v>11493816</v>
      </c>
      <c r="E27" s="79" t="n">
        <f aca="false">'PLR SUM FIXED INPUT PG'!E26</f>
        <v>4298312</v>
      </c>
      <c r="F27" s="79" t="n">
        <f aca="false">'PLR SUM FIXED INPUT PG'!F26</f>
        <v>1829808</v>
      </c>
      <c r="G27" s="79" t="n">
        <f aca="false">'PLR SUM FIXED INPUT PG'!G26</f>
        <v>2385654</v>
      </c>
      <c r="H27" s="79" t="n">
        <f aca="false">'PLR SUM FIXED INPUT PG'!H26</f>
        <v>4316973</v>
      </c>
      <c r="I27" s="79" t="n">
        <f aca="false">'PLR SUM FIXED INPUT PG'!I26</f>
        <v>6225828</v>
      </c>
      <c r="J27" s="79" t="n">
        <f aca="false">'PLR SUM FIXED INPUT PG'!J26</f>
        <v>5875243</v>
      </c>
      <c r="K27" s="79" t="n">
        <f aca="false">'PLR SUM FIXED INPUT PG'!K26</f>
        <v>6335047</v>
      </c>
      <c r="L27" s="79" t="n">
        <f aca="false">'PLR SUM FIXED INPUT PG'!L26</f>
        <v>6627660</v>
      </c>
      <c r="M27" s="79" t="n">
        <f aca="false">'PLR SUM FIXED INPUT PG'!M26</f>
        <v>6356908</v>
      </c>
      <c r="N27" s="79" t="n">
        <f aca="false">'PLR SUM FIXED INPUT PG'!N26</f>
        <v>6379996</v>
      </c>
      <c r="O27" s="79" t="n">
        <f aca="false">'PLR SUM FIXED INPUT PG'!O26</f>
        <v>2492383</v>
      </c>
      <c r="P27" s="79" t="n">
        <f aca="false">'PLR SUM FIXED INPUT PG'!P26</f>
        <v>1727071</v>
      </c>
      <c r="Q27" s="79" t="n">
        <f aca="false">'PLR SUM FIXED INPUT PG'!Q26</f>
        <v>1938051</v>
      </c>
      <c r="R27" s="79" t="n">
        <f aca="false">'PLR SUM FIXED INPUT PG'!R26</f>
        <v>276546</v>
      </c>
      <c r="S27" s="79" t="n">
        <f aca="false">'PLR SUM FIXED INPUT PG'!S26</f>
        <v>123981</v>
      </c>
      <c r="T27" s="79" t="n">
        <f aca="false">'PLR SUM FIXED INPUT PG'!T26</f>
        <v>291668</v>
      </c>
      <c r="U27" s="79" t="n">
        <f aca="false">'PLR SUM FIXED INPUT PG'!U26</f>
        <v>526052</v>
      </c>
      <c r="V27" s="79" t="n">
        <f aca="false">'PLR SUM FIXED INPUT PG'!V26</f>
        <v>563125</v>
      </c>
      <c r="W27" s="79" t="n">
        <f aca="false">'PLR SUM FIXED INPUT PG'!W26</f>
        <v>570262</v>
      </c>
      <c r="X27" s="79" t="n">
        <f aca="false">'PLR SUM FIXED INPUT PG'!X26</f>
        <v>496610</v>
      </c>
      <c r="Y27" s="79" t="n">
        <f aca="false">'PLR SUM FIXED INPUT PG'!Y26</f>
        <v>2275011</v>
      </c>
      <c r="Z27" s="79" t="n">
        <f aca="false">'PLR SUM FIXED INPUT PG'!Z26</f>
        <v>2600610</v>
      </c>
      <c r="AA27" s="79" t="n">
        <f aca="false">SUM(C27:Z27)</f>
        <v>91381261</v>
      </c>
    </row>
    <row r="28" customFormat="false" ht="11.25" hidden="false" customHeight="true" outlineLevel="0" collapsed="false">
      <c r="A28" s="82" t="str">
        <f aca="false">'PLR SUM FIXED INPUT PG'!A27</f>
        <v>Total MTM</v>
      </c>
      <c r="B28" s="83"/>
      <c r="C28" s="83" t="n">
        <f aca="false">SUM(C26:C27)</f>
        <v>9767396</v>
      </c>
      <c r="D28" s="83" t="n">
        <f aca="false">SUM(D26:D27)</f>
        <v>6764337</v>
      </c>
      <c r="E28" s="83" t="n">
        <f aca="false">SUM(E26:E27)</f>
        <v>340673</v>
      </c>
      <c r="F28" s="83" t="n">
        <f aca="false">SUM(F26:F27)</f>
        <v>-561849</v>
      </c>
      <c r="G28" s="83" t="n">
        <f aca="false">SUM(G26:G27)</f>
        <v>-485940</v>
      </c>
      <c r="H28" s="83" t="n">
        <f aca="false">SUM(H26:H27)</f>
        <v>965420</v>
      </c>
      <c r="I28" s="83" t="n">
        <f aca="false">SUM(I26:I27)</f>
        <v>2089431</v>
      </c>
      <c r="J28" s="83" t="n">
        <f aca="false">SUM(J26:J27)</f>
        <v>1451902</v>
      </c>
      <c r="K28" s="83" t="n">
        <f aca="false">SUM(K26:K27)</f>
        <v>2070873</v>
      </c>
      <c r="L28" s="83" t="n">
        <f aca="false">SUM(L26:L27)</f>
        <v>2275304</v>
      </c>
      <c r="M28" s="83" t="n">
        <f aca="false">SUM(M26:M27)</f>
        <v>898495</v>
      </c>
      <c r="N28" s="83" t="n">
        <f aca="false">SUM(N26:N27)</f>
        <v>1045459</v>
      </c>
      <c r="O28" s="83" t="n">
        <f aca="false">SUM(O26:O27)</f>
        <v>-2707194</v>
      </c>
      <c r="P28" s="83" t="n">
        <f aca="false">SUM(P26:P27)</f>
        <v>-2840420</v>
      </c>
      <c r="Q28" s="83" t="n">
        <f aca="false">SUM(Q26:Q27)</f>
        <v>-3191992</v>
      </c>
      <c r="R28" s="83" t="n">
        <f aca="false">SUM(R26:R27)</f>
        <v>272795</v>
      </c>
      <c r="S28" s="83" t="n">
        <f aca="false">SUM(S26:S27)</f>
        <v>120270</v>
      </c>
      <c r="T28" s="83" t="n">
        <f aca="false">SUM(T26:T27)</f>
        <v>307515</v>
      </c>
      <c r="U28" s="83" t="n">
        <f aca="false">SUM(U26:U27)</f>
        <v>566968</v>
      </c>
      <c r="V28" s="83" t="n">
        <f aca="false">SUM(V26:V27)</f>
        <v>626481</v>
      </c>
      <c r="W28" s="83" t="n">
        <f aca="false">SUM(W26:W27)</f>
        <v>627399</v>
      </c>
      <c r="X28" s="83" t="n">
        <f aca="false">SUM(X26:X27)</f>
        <v>572799</v>
      </c>
      <c r="Y28" s="83" t="n">
        <f aca="false">SUM(Y26:Y27)</f>
        <v>2275011</v>
      </c>
      <c r="Z28" s="83" t="n">
        <f aca="false">SUM(Z26:Z27)</f>
        <v>2600610</v>
      </c>
      <c r="AA28" s="83" t="n">
        <f aca="false">SUM(AA26:AA27)</f>
        <v>25851743</v>
      </c>
    </row>
    <row r="29" customFormat="false" ht="11.25" hidden="false" customHeight="true" outlineLevel="0" collapsed="false">
      <c r="A29" s="79" t="str">
        <f aca="false">'PLR SUM FIXED INPUT PG'!A28</f>
        <v>Prior Day MTM</v>
      </c>
      <c r="C29" s="79" t="n">
        <f aca="false">'PLR SUM FIXED INPUT PG'!C28</f>
        <v>9754174</v>
      </c>
      <c r="D29" s="79" t="n">
        <f aca="false">'PLR SUM FIXED INPUT PG'!D28</f>
        <v>6736078</v>
      </c>
      <c r="E29" s="79" t="n">
        <f aca="false">'PLR SUM FIXED INPUT PG'!E28</f>
        <v>331277</v>
      </c>
      <c r="F29" s="79" t="n">
        <f aca="false">'PLR SUM FIXED INPUT PG'!F28</f>
        <v>-574391</v>
      </c>
      <c r="G29" s="79" t="n">
        <f aca="false">'PLR SUM FIXED INPUT PG'!G28</f>
        <v>-496193</v>
      </c>
      <c r="H29" s="79" t="n">
        <f aca="false">'PLR SUM FIXED INPUT PG'!H28</f>
        <v>946641</v>
      </c>
      <c r="I29" s="79" t="n">
        <f aca="false">'PLR SUM FIXED INPUT PG'!I28</f>
        <v>2125331</v>
      </c>
      <c r="J29" s="79" t="n">
        <f aca="false">'PLR SUM FIXED INPUT PG'!J28</f>
        <v>1512142</v>
      </c>
      <c r="K29" s="79" t="n">
        <f aca="false">'PLR SUM FIXED INPUT PG'!K28</f>
        <v>2113945</v>
      </c>
      <c r="L29" s="79" t="n">
        <f aca="false">'PLR SUM FIXED INPUT PG'!L28</f>
        <v>2294505</v>
      </c>
      <c r="M29" s="79" t="n">
        <f aca="false">'PLR SUM FIXED INPUT PG'!M28</f>
        <v>894367</v>
      </c>
      <c r="N29" s="79" t="n">
        <f aca="false">'PLR SUM FIXED INPUT PG'!N28</f>
        <v>1050494</v>
      </c>
      <c r="O29" s="79" t="n">
        <f aca="false">'PLR SUM FIXED INPUT PG'!O28</f>
        <v>-2698375</v>
      </c>
      <c r="P29" s="79" t="n">
        <f aca="false">'PLR SUM FIXED INPUT PG'!P28</f>
        <v>-2830819</v>
      </c>
      <c r="Q29" s="79" t="n">
        <f aca="false">'PLR SUM FIXED INPUT PG'!Q28</f>
        <v>-3204087</v>
      </c>
      <c r="R29" s="79" t="n">
        <f aca="false">'PLR SUM FIXED INPUT PG'!R28</f>
        <v>278612</v>
      </c>
      <c r="S29" s="79" t="n">
        <f aca="false">'PLR SUM FIXED INPUT PG'!S28</f>
        <v>100681</v>
      </c>
      <c r="T29" s="79" t="n">
        <f aca="false">'PLR SUM FIXED INPUT PG'!T28</f>
        <v>305018</v>
      </c>
      <c r="U29" s="79" t="n">
        <f aca="false">'PLR SUM FIXED INPUT PG'!U28</f>
        <v>635699</v>
      </c>
      <c r="V29" s="79" t="n">
        <f aca="false">'PLR SUM FIXED INPUT PG'!V28</f>
        <v>716015</v>
      </c>
      <c r="W29" s="79" t="n">
        <f aca="false">'PLR SUM FIXED INPUT PG'!W28</f>
        <v>697976</v>
      </c>
      <c r="X29" s="79" t="n">
        <f aca="false">'PLR SUM FIXED INPUT PG'!X28</f>
        <v>597449</v>
      </c>
      <c r="Y29" s="79" t="n">
        <f aca="false">'PLR SUM FIXED INPUT PG'!Y28</f>
        <v>2312561</v>
      </c>
      <c r="Z29" s="79" t="n">
        <f aca="false">'PLR SUM FIXED INPUT PG'!Z28</f>
        <v>2644510</v>
      </c>
      <c r="AA29" s="79" t="n">
        <f aca="false">SUM(C29:Z29)</f>
        <v>26243610</v>
      </c>
    </row>
    <row r="30" customFormat="false" ht="11.25" hidden="false" customHeight="true" outlineLevel="0" collapsed="false">
      <c r="A30" s="79" t="str">
        <f aca="false">'PLR SUM FIXED INPUT PG'!A29</f>
        <v>Delta</v>
      </c>
      <c r="C30" s="85" t="n">
        <f aca="false">C28-C29</f>
        <v>13222</v>
      </c>
      <c r="D30" s="85" t="n">
        <f aca="false">D28-D29</f>
        <v>28259</v>
      </c>
      <c r="E30" s="85" t="n">
        <f aca="false">E28-E29</f>
        <v>9396</v>
      </c>
      <c r="F30" s="85" t="n">
        <f aca="false">F28-F29</f>
        <v>12542</v>
      </c>
      <c r="G30" s="85" t="n">
        <f aca="false">G28-G29</f>
        <v>10253</v>
      </c>
      <c r="H30" s="85" t="n">
        <f aca="false">H28-H29</f>
        <v>18779</v>
      </c>
      <c r="I30" s="85" t="n">
        <f aca="false">I28-I29</f>
        <v>-35900</v>
      </c>
      <c r="J30" s="85" t="n">
        <f aca="false">J28-J29</f>
        <v>-60240</v>
      </c>
      <c r="K30" s="85" t="n">
        <f aca="false">K28-K29</f>
        <v>-43072</v>
      </c>
      <c r="L30" s="85" t="n">
        <f aca="false">L28-L29</f>
        <v>-19201</v>
      </c>
      <c r="M30" s="85" t="n">
        <f aca="false">M28-M29</f>
        <v>4128</v>
      </c>
      <c r="N30" s="85" t="n">
        <f aca="false">N28-N29</f>
        <v>-5035</v>
      </c>
      <c r="O30" s="85" t="n">
        <f aca="false">O28-O29</f>
        <v>-8819</v>
      </c>
      <c r="P30" s="85" t="n">
        <f aca="false">P28-P29</f>
        <v>-9601</v>
      </c>
      <c r="Q30" s="85" t="n">
        <f aca="false">Q28-Q29</f>
        <v>12095</v>
      </c>
      <c r="R30" s="85" t="n">
        <f aca="false">R28-R29</f>
        <v>-5817</v>
      </c>
      <c r="S30" s="85" t="n">
        <f aca="false">S28-S29</f>
        <v>19589</v>
      </c>
      <c r="T30" s="85" t="n">
        <f aca="false">T28-T29</f>
        <v>2497</v>
      </c>
      <c r="U30" s="85" t="n">
        <f aca="false">U28-U29</f>
        <v>-68731</v>
      </c>
      <c r="V30" s="85" t="n">
        <f aca="false">V28-V29</f>
        <v>-89534</v>
      </c>
      <c r="W30" s="85" t="n">
        <f aca="false">W28-W29</f>
        <v>-70577</v>
      </c>
      <c r="X30" s="85" t="n">
        <f aca="false">X28-X29</f>
        <v>-24650</v>
      </c>
      <c r="Y30" s="85" t="n">
        <f aca="false">Y28-Y29</f>
        <v>-37550</v>
      </c>
      <c r="Z30" s="85" t="n">
        <f aca="false">Z28-Z29</f>
        <v>-43900</v>
      </c>
      <c r="AA30" s="85" t="n">
        <f aca="false">AA28-AA29</f>
        <v>-391867</v>
      </c>
    </row>
    <row r="31" customFormat="false" ht="11.25" hidden="false" customHeight="true" outlineLevel="0" collapsed="false">
      <c r="A31" s="79"/>
      <c r="C31" s="86"/>
      <c r="D31" s="86"/>
      <c r="E31" s="86"/>
      <c r="F31" s="86"/>
      <c r="G31" s="86"/>
      <c r="H31" s="86"/>
      <c r="I31" s="86"/>
      <c r="J31" s="86"/>
      <c r="K31" s="86"/>
      <c r="L31" s="86"/>
      <c r="M31" s="86"/>
      <c r="N31" s="86"/>
      <c r="O31" s="86"/>
      <c r="P31" s="86"/>
      <c r="Q31" s="86"/>
      <c r="R31" s="86"/>
      <c r="S31" s="86"/>
      <c r="T31" s="86"/>
      <c r="U31" s="86"/>
      <c r="V31" s="86"/>
      <c r="W31" s="86"/>
      <c r="X31" s="86"/>
      <c r="Y31" s="86"/>
      <c r="Z31" s="86"/>
      <c r="AA31" s="86"/>
    </row>
    <row r="32" customFormat="false" ht="13.5" hidden="false" customHeight="true" outlineLevel="0" collapsed="false">
      <c r="A32" s="76" t="s">
        <v>70</v>
      </c>
    </row>
    <row r="33" customFormat="false" ht="13.5" hidden="false" customHeight="true" outlineLevel="0" collapsed="false">
      <c r="A33" s="87" t="s">
        <v>71</v>
      </c>
    </row>
    <row r="34" customFormat="false" ht="11.25" hidden="false" customHeight="true" outlineLevel="0" collapsed="false">
      <c r="A34" s="79" t="str">
        <f aca="false">'PLR SUM INDEX INPUT PG'!A7</f>
        <v>Aeco</v>
      </c>
      <c r="C34" s="79" t="n">
        <f aca="false">'PLR SUM INDEX INPUT PG'!C7</f>
        <v>0</v>
      </c>
      <c r="D34" s="79" t="n">
        <f aca="false">'PLR SUM INDEX INPUT PG'!D7</f>
        <v>0</v>
      </c>
      <c r="E34" s="79" t="n">
        <f aca="false">'PLR SUM INDEX INPUT PG'!E7</f>
        <v>0</v>
      </c>
      <c r="F34" s="79" t="n">
        <f aca="false">'PLR SUM INDEX INPUT PG'!F7</f>
        <v>0</v>
      </c>
      <c r="G34" s="79" t="n">
        <f aca="false">'PLR SUM INDEX INPUT PG'!G7</f>
        <v>0</v>
      </c>
      <c r="H34" s="79" t="n">
        <f aca="false">'PLR SUM INDEX INPUT PG'!H7</f>
        <v>0</v>
      </c>
      <c r="I34" s="79" t="n">
        <f aca="false">'PLR SUM INDEX INPUT PG'!I7</f>
        <v>0</v>
      </c>
      <c r="J34" s="79" t="n">
        <f aca="false">'PLR SUM INDEX INPUT PG'!J7</f>
        <v>0</v>
      </c>
      <c r="K34" s="79" t="n">
        <f aca="false">'PLR SUM INDEX INPUT PG'!K7</f>
        <v>0</v>
      </c>
      <c r="L34" s="79" t="n">
        <f aca="false">'PLR SUM INDEX INPUT PG'!L7</f>
        <v>0</v>
      </c>
      <c r="M34" s="79" t="n">
        <f aca="false">'PLR SUM INDEX INPUT PG'!M7</f>
        <v>0</v>
      </c>
      <c r="N34" s="79" t="n">
        <f aca="false">'PLR SUM INDEX INPUT PG'!N7</f>
        <v>0</v>
      </c>
      <c r="O34" s="79" t="n">
        <f aca="false">'PLR SUM INDEX INPUT PG'!O7</f>
        <v>0</v>
      </c>
      <c r="P34" s="79" t="n">
        <f aca="false">'PLR SUM INDEX INPUT PG'!P7</f>
        <v>0</v>
      </c>
      <c r="Q34" s="79" t="n">
        <f aca="false">'PLR SUM INDEX INPUT PG'!Q7</f>
        <v>0</v>
      </c>
      <c r="R34" s="79" t="n">
        <f aca="false">'PLR SUM INDEX INPUT PG'!R7</f>
        <v>0</v>
      </c>
      <c r="S34" s="79" t="n">
        <f aca="false">'PLR SUM INDEX INPUT PG'!S7</f>
        <v>0</v>
      </c>
      <c r="T34" s="79" t="n">
        <f aca="false">'PLR SUM INDEX INPUT PG'!T7</f>
        <v>0</v>
      </c>
      <c r="U34" s="79" t="n">
        <f aca="false">'PLR SUM INDEX INPUT PG'!U7</f>
        <v>0</v>
      </c>
      <c r="V34" s="79" t="n">
        <f aca="false">'PLR SUM INDEX INPUT PG'!V7</f>
        <v>0</v>
      </c>
      <c r="W34" s="79" t="n">
        <f aca="false">'PLR SUM INDEX INPUT PG'!W7</f>
        <v>0</v>
      </c>
      <c r="X34" s="79" t="n">
        <f aca="false">'PLR SUM INDEX INPUT PG'!X7</f>
        <v>0</v>
      </c>
      <c r="Y34" s="79" t="n">
        <f aca="false">'PLR SUM INDEX INPUT PG'!Y7</f>
        <v>0</v>
      </c>
      <c r="Z34" s="79" t="n">
        <f aca="false">'PLR SUM INDEX INPUT PG'!Z7</f>
        <v>0</v>
      </c>
    </row>
    <row r="35" customFormat="false" ht="11.25" hidden="false" customHeight="true" outlineLevel="0" collapsed="false">
      <c r="A35" s="79" t="str">
        <f aca="false">'PLR SUM INDEX INPUT PG'!A11</f>
        <v>Sumas</v>
      </c>
      <c r="C35" s="79" t="n">
        <f aca="false">'PLR SUM INDEX INPUT PG'!C11</f>
        <v>25000</v>
      </c>
      <c r="D35" s="79" t="n">
        <f aca="false">'PLR SUM INDEX INPUT PG'!D11</f>
        <v>25000</v>
      </c>
      <c r="E35" s="79" t="n">
        <f aca="false">'PLR SUM INDEX INPUT PG'!E11</f>
        <v>25000</v>
      </c>
      <c r="F35" s="79" t="n">
        <f aca="false">'PLR SUM INDEX INPUT PG'!F11</f>
        <v>0</v>
      </c>
      <c r="G35" s="79" t="n">
        <f aca="false">'PLR SUM INDEX INPUT PG'!G11</f>
        <v>0</v>
      </c>
      <c r="H35" s="79" t="n">
        <f aca="false">'PLR SUM INDEX INPUT PG'!H11</f>
        <v>0</v>
      </c>
      <c r="I35" s="79" t="n">
        <f aca="false">'PLR SUM INDEX INPUT PG'!I11</f>
        <v>0</v>
      </c>
      <c r="J35" s="79" t="n">
        <f aca="false">'PLR SUM INDEX INPUT PG'!J11</f>
        <v>0</v>
      </c>
      <c r="K35" s="79" t="n">
        <f aca="false">'PLR SUM INDEX INPUT PG'!K11</f>
        <v>0</v>
      </c>
      <c r="L35" s="79" t="n">
        <f aca="false">'PLR SUM INDEX INPUT PG'!L11</f>
        <v>0</v>
      </c>
      <c r="M35" s="79" t="n">
        <f aca="false">'PLR SUM INDEX INPUT PG'!M11</f>
        <v>0</v>
      </c>
      <c r="N35" s="79" t="n">
        <f aca="false">'PLR SUM INDEX INPUT PG'!N11</f>
        <v>0</v>
      </c>
      <c r="O35" s="79" t="n">
        <f aca="false">'PLR SUM INDEX INPUT PG'!O11</f>
        <v>0</v>
      </c>
      <c r="P35" s="79" t="n">
        <f aca="false">'PLR SUM INDEX INPUT PG'!P11</f>
        <v>0</v>
      </c>
      <c r="Q35" s="79" t="n">
        <f aca="false">'PLR SUM INDEX INPUT PG'!Q11</f>
        <v>0</v>
      </c>
      <c r="R35" s="79" t="n">
        <f aca="false">'PLR SUM INDEX INPUT PG'!R11</f>
        <v>0</v>
      </c>
      <c r="S35" s="79" t="n">
        <f aca="false">'PLR SUM INDEX INPUT PG'!S11</f>
        <v>0</v>
      </c>
      <c r="T35" s="79" t="n">
        <f aca="false">'PLR SUM INDEX INPUT PG'!T11</f>
        <v>0</v>
      </c>
      <c r="U35" s="79" t="n">
        <f aca="false">'PLR SUM INDEX INPUT PG'!U11</f>
        <v>0</v>
      </c>
      <c r="V35" s="79" t="n">
        <f aca="false">'PLR SUM INDEX INPUT PG'!V11</f>
        <v>0</v>
      </c>
      <c r="W35" s="79" t="n">
        <f aca="false">'PLR SUM INDEX INPUT PG'!W11</f>
        <v>0</v>
      </c>
      <c r="X35" s="79" t="n">
        <f aca="false">'PLR SUM INDEX INPUT PG'!X11</f>
        <v>0</v>
      </c>
      <c r="Y35" s="79" t="n">
        <f aca="false">'PLR SUM INDEX INPUT PG'!Y11</f>
        <v>0</v>
      </c>
      <c r="Z35" s="79" t="n">
        <f aca="false">'PLR SUM INDEX INPUT PG'!Z11</f>
        <v>0</v>
      </c>
    </row>
    <row r="36" customFormat="false" ht="11.25" hidden="false" customHeight="true" outlineLevel="0" collapsed="false">
      <c r="A36" s="79" t="str">
        <f aca="false">'PLR SUM INDEX INPUT PG'!A12</f>
        <v>Rockies</v>
      </c>
      <c r="C36" s="79" t="n">
        <f aca="false">'PLR SUM INDEX INPUT PG'!C12</f>
        <v>0</v>
      </c>
      <c r="D36" s="79" t="n">
        <f aca="false">'PLR SUM INDEX INPUT PG'!D12</f>
        <v>0</v>
      </c>
      <c r="E36" s="79" t="n">
        <f aca="false">'PLR SUM INDEX INPUT PG'!E12</f>
        <v>0</v>
      </c>
      <c r="F36" s="79" t="n">
        <f aca="false">'PLR SUM INDEX INPUT PG'!F12</f>
        <v>0</v>
      </c>
      <c r="G36" s="79" t="n">
        <f aca="false">'PLR SUM INDEX INPUT PG'!G12</f>
        <v>0</v>
      </c>
      <c r="H36" s="79" t="n">
        <f aca="false">'PLR SUM INDEX INPUT PG'!H12</f>
        <v>0</v>
      </c>
      <c r="I36" s="79" t="n">
        <f aca="false">'PLR SUM INDEX INPUT PG'!I12</f>
        <v>0</v>
      </c>
      <c r="J36" s="79" t="n">
        <f aca="false">'PLR SUM INDEX INPUT PG'!J12</f>
        <v>0</v>
      </c>
      <c r="K36" s="79" t="n">
        <f aca="false">'PLR SUM INDEX INPUT PG'!K12</f>
        <v>0</v>
      </c>
      <c r="L36" s="79" t="n">
        <f aca="false">'PLR SUM INDEX INPUT PG'!L12</f>
        <v>0</v>
      </c>
      <c r="M36" s="79" t="n">
        <f aca="false">'PLR SUM INDEX INPUT PG'!M12</f>
        <v>0</v>
      </c>
      <c r="N36" s="79" t="n">
        <f aca="false">'PLR SUM INDEX INPUT PG'!N12</f>
        <v>0</v>
      </c>
      <c r="O36" s="79" t="n">
        <f aca="false">'PLR SUM INDEX INPUT PG'!O12</f>
        <v>0</v>
      </c>
      <c r="P36" s="79" t="n">
        <f aca="false">'PLR SUM INDEX INPUT PG'!P12</f>
        <v>0</v>
      </c>
      <c r="Q36" s="79" t="n">
        <f aca="false">'PLR SUM INDEX INPUT PG'!Q12</f>
        <v>0</v>
      </c>
      <c r="R36" s="79" t="n">
        <f aca="false">'PLR SUM INDEX INPUT PG'!R12</f>
        <v>0</v>
      </c>
      <c r="S36" s="79" t="n">
        <f aca="false">'PLR SUM INDEX INPUT PG'!S12</f>
        <v>0</v>
      </c>
      <c r="T36" s="79" t="n">
        <f aca="false">'PLR SUM INDEX INPUT PG'!T12</f>
        <v>0</v>
      </c>
      <c r="U36" s="79" t="n">
        <f aca="false">'PLR SUM INDEX INPUT PG'!U12</f>
        <v>0</v>
      </c>
      <c r="V36" s="79" t="n">
        <f aca="false">'PLR SUM INDEX INPUT PG'!V12</f>
        <v>0</v>
      </c>
      <c r="W36" s="79" t="n">
        <f aca="false">'PLR SUM INDEX INPUT PG'!W12</f>
        <v>0</v>
      </c>
      <c r="X36" s="79" t="n">
        <f aca="false">'PLR SUM INDEX INPUT PG'!X12</f>
        <v>0</v>
      </c>
      <c r="Y36" s="79" t="n">
        <f aca="false">'PLR SUM INDEX INPUT PG'!Y12</f>
        <v>0</v>
      </c>
      <c r="Z36" s="79" t="n">
        <f aca="false">'PLR SUM INDEX INPUT PG'!Z12</f>
        <v>0</v>
      </c>
    </row>
    <row r="37" customFormat="false" ht="11.25" hidden="false" customHeight="true" outlineLevel="0" collapsed="false">
      <c r="A37" s="82" t="s">
        <v>72</v>
      </c>
      <c r="B37" s="83"/>
      <c r="C37" s="83" t="n">
        <f aca="false">SUM(C34:C36)</f>
        <v>25000</v>
      </c>
      <c r="D37" s="83" t="n">
        <f aca="false">SUM(D34:D36)</f>
        <v>25000</v>
      </c>
      <c r="E37" s="83" t="n">
        <f aca="false">SUM(E34:E36)</f>
        <v>25000</v>
      </c>
      <c r="F37" s="83" t="n">
        <f aca="false">SUM(F34:F36)</f>
        <v>0</v>
      </c>
      <c r="G37" s="83" t="n">
        <f aca="false">SUM(G34:G36)</f>
        <v>0</v>
      </c>
      <c r="H37" s="83" t="n">
        <f aca="false">SUM(H34:H36)</f>
        <v>0</v>
      </c>
      <c r="I37" s="83" t="n">
        <f aca="false">SUM(I34:I36)</f>
        <v>0</v>
      </c>
      <c r="J37" s="83" t="n">
        <f aca="false">SUM(J34:J36)</f>
        <v>0</v>
      </c>
      <c r="K37" s="83" t="n">
        <f aca="false">SUM(K34:K36)</f>
        <v>0</v>
      </c>
      <c r="L37" s="83" t="n">
        <f aca="false">SUM(L34:L36)</f>
        <v>0</v>
      </c>
      <c r="M37" s="83" t="n">
        <f aca="false">SUM(M34:M36)</f>
        <v>0</v>
      </c>
      <c r="N37" s="83" t="n">
        <f aca="false">SUM(N34:N36)</f>
        <v>0</v>
      </c>
      <c r="O37" s="83" t="n">
        <f aca="false">SUM(O34:O36)</f>
        <v>0</v>
      </c>
      <c r="P37" s="83" t="n">
        <f aca="false">SUM(P34:P36)</f>
        <v>0</v>
      </c>
      <c r="Q37" s="83" t="n">
        <f aca="false">SUM(Q34:Q36)</f>
        <v>0</v>
      </c>
      <c r="R37" s="83" t="n">
        <f aca="false">SUM(R34:R36)</f>
        <v>0</v>
      </c>
      <c r="S37" s="83" t="n">
        <f aca="false">SUM(S34:S36)</f>
        <v>0</v>
      </c>
      <c r="T37" s="83" t="n">
        <f aca="false">SUM(T34:T36)</f>
        <v>0</v>
      </c>
      <c r="U37" s="83" t="n">
        <f aca="false">SUM(U34:U36)</f>
        <v>0</v>
      </c>
      <c r="V37" s="83" t="n">
        <f aca="false">SUM(V34:V36)</f>
        <v>0</v>
      </c>
      <c r="W37" s="83" t="n">
        <f aca="false">SUM(W34:W36)</f>
        <v>0</v>
      </c>
      <c r="X37" s="83" t="n">
        <f aca="false">SUM(X34:X36)</f>
        <v>0</v>
      </c>
      <c r="Y37" s="83" t="n">
        <f aca="false">SUM(Y34:Y36)</f>
        <v>0</v>
      </c>
      <c r="Z37" s="83" t="n">
        <f aca="false">SUM(Z34:Z36)</f>
        <v>0</v>
      </c>
    </row>
    <row r="38" customFormat="false" ht="11.25" hidden="false" customHeight="true" outlineLevel="0" collapsed="false">
      <c r="A38" s="79" t="str">
        <f aca="false">'PLR SUM INDEX INPUT PG'!A21</f>
        <v>Prior Dth/Day</v>
      </c>
      <c r="C38" s="79" t="n">
        <f aca="false">'PLR SUM INDEX INPUT PG'!C21</f>
        <v>25000</v>
      </c>
      <c r="D38" s="79" t="n">
        <f aca="false">'PLR SUM INDEX INPUT PG'!D21</f>
        <v>25000</v>
      </c>
      <c r="E38" s="79" t="n">
        <f aca="false">'PLR SUM INDEX INPUT PG'!E21</f>
        <v>25000</v>
      </c>
      <c r="F38" s="79" t="n">
        <f aca="false">'PLR SUM INDEX INPUT PG'!F21</f>
        <v>0</v>
      </c>
      <c r="G38" s="79" t="n">
        <f aca="false">'PLR SUM INDEX INPUT PG'!G21</f>
        <v>0</v>
      </c>
      <c r="H38" s="79" t="n">
        <f aca="false">'PLR SUM INDEX INPUT PG'!H21</f>
        <v>0</v>
      </c>
      <c r="I38" s="79" t="n">
        <f aca="false">'PLR SUM INDEX INPUT PG'!I21</f>
        <v>0</v>
      </c>
      <c r="J38" s="79" t="n">
        <f aca="false">'PLR SUM INDEX INPUT PG'!J21</f>
        <v>0</v>
      </c>
      <c r="K38" s="79" t="n">
        <f aca="false">'PLR SUM INDEX INPUT PG'!K21</f>
        <v>0</v>
      </c>
      <c r="L38" s="79" t="n">
        <f aca="false">'PLR SUM INDEX INPUT PG'!L21</f>
        <v>0</v>
      </c>
      <c r="M38" s="79" t="n">
        <f aca="false">'PLR SUM INDEX INPUT PG'!M21</f>
        <v>0</v>
      </c>
      <c r="N38" s="79" t="n">
        <f aca="false">'PLR SUM INDEX INPUT PG'!N21</f>
        <v>0</v>
      </c>
      <c r="O38" s="79" t="n">
        <f aca="false">'PLR SUM INDEX INPUT PG'!O21</f>
        <v>0</v>
      </c>
      <c r="P38" s="79" t="n">
        <f aca="false">'PLR SUM INDEX INPUT PG'!P21</f>
        <v>0</v>
      </c>
      <c r="Q38" s="79" t="n">
        <f aca="false">'PLR SUM INDEX INPUT PG'!Q21</f>
        <v>0</v>
      </c>
      <c r="R38" s="79" t="n">
        <f aca="false">'PLR SUM INDEX INPUT PG'!R21</f>
        <v>0</v>
      </c>
      <c r="S38" s="79" t="n">
        <f aca="false">'PLR SUM INDEX INPUT PG'!S21</f>
        <v>0</v>
      </c>
      <c r="T38" s="79" t="n">
        <f aca="false">'PLR SUM INDEX INPUT PG'!T21</f>
        <v>0</v>
      </c>
      <c r="U38" s="79" t="n">
        <f aca="false">'PLR SUM INDEX INPUT PG'!U21</f>
        <v>0</v>
      </c>
      <c r="V38" s="79" t="n">
        <f aca="false">'PLR SUM INDEX INPUT PG'!V21</f>
        <v>0</v>
      </c>
      <c r="W38" s="79" t="n">
        <f aca="false">'PLR SUM INDEX INPUT PG'!W21</f>
        <v>0</v>
      </c>
      <c r="X38" s="79" t="n">
        <f aca="false">'PLR SUM INDEX INPUT PG'!X21</f>
        <v>0</v>
      </c>
      <c r="Y38" s="79" t="n">
        <f aca="false">'PLR SUM INDEX INPUT PG'!Y21</f>
        <v>0</v>
      </c>
      <c r="Z38" s="79" t="n">
        <f aca="false">'PLR SUM INDEX INPUT PG'!Z21</f>
        <v>0</v>
      </c>
    </row>
    <row r="39" customFormat="false" ht="11.25" hidden="false" customHeight="true" outlineLevel="0" collapsed="false">
      <c r="A39" s="79" t="str">
        <f aca="false">'PLR SUM INDEX INPUT PG'!A22</f>
        <v>Delta</v>
      </c>
      <c r="C39" s="85" t="n">
        <f aca="false">'PLR SUM INDEX INPUT PG'!C22</f>
        <v>0</v>
      </c>
      <c r="D39" s="85" t="n">
        <f aca="false">'PLR SUM INDEX INPUT PG'!D22</f>
        <v>0</v>
      </c>
      <c r="E39" s="85" t="n">
        <f aca="false">'PLR SUM INDEX INPUT PG'!E22</f>
        <v>0</v>
      </c>
      <c r="F39" s="85" t="n">
        <f aca="false">'PLR SUM INDEX INPUT PG'!F22</f>
        <v>0</v>
      </c>
      <c r="G39" s="85" t="n">
        <f aca="false">'PLR SUM INDEX INPUT PG'!G22</f>
        <v>0</v>
      </c>
      <c r="H39" s="85" t="n">
        <f aca="false">'PLR SUM INDEX INPUT PG'!H22</f>
        <v>0</v>
      </c>
      <c r="I39" s="85" t="n">
        <f aca="false">'PLR SUM INDEX INPUT PG'!I22</f>
        <v>0</v>
      </c>
      <c r="J39" s="85" t="n">
        <f aca="false">'PLR SUM INDEX INPUT PG'!J22</f>
        <v>0</v>
      </c>
      <c r="K39" s="85" t="n">
        <f aca="false">'PLR SUM INDEX INPUT PG'!K22</f>
        <v>0</v>
      </c>
      <c r="L39" s="85" t="n">
        <f aca="false">'PLR SUM INDEX INPUT PG'!L22</f>
        <v>0</v>
      </c>
      <c r="M39" s="85" t="n">
        <f aca="false">'PLR SUM INDEX INPUT PG'!M22</f>
        <v>0</v>
      </c>
      <c r="N39" s="85" t="n">
        <f aca="false">'PLR SUM INDEX INPUT PG'!N22</f>
        <v>0</v>
      </c>
      <c r="O39" s="85" t="n">
        <f aca="false">'PLR SUM INDEX INPUT PG'!O22</f>
        <v>0</v>
      </c>
      <c r="P39" s="85" t="n">
        <f aca="false">'PLR SUM INDEX INPUT PG'!P22</f>
        <v>0</v>
      </c>
      <c r="Q39" s="85" t="n">
        <f aca="false">'PLR SUM INDEX INPUT PG'!Q22</f>
        <v>0</v>
      </c>
      <c r="R39" s="85" t="n">
        <f aca="false">'PLR SUM INDEX INPUT PG'!R22</f>
        <v>0</v>
      </c>
      <c r="S39" s="85" t="n">
        <f aca="false">'PLR SUM INDEX INPUT PG'!S22</f>
        <v>0</v>
      </c>
      <c r="T39" s="85" t="n">
        <f aca="false">'PLR SUM INDEX INPUT PG'!T22</f>
        <v>0</v>
      </c>
      <c r="U39" s="85" t="n">
        <f aca="false">'PLR SUM INDEX INPUT PG'!U22</f>
        <v>0</v>
      </c>
      <c r="V39" s="85" t="n">
        <f aca="false">'PLR SUM INDEX INPUT PG'!V22</f>
        <v>0</v>
      </c>
      <c r="W39" s="85" t="n">
        <f aca="false">'PLR SUM INDEX INPUT PG'!W22</f>
        <v>0</v>
      </c>
      <c r="X39" s="85" t="n">
        <f aca="false">'PLR SUM INDEX INPUT PG'!X22</f>
        <v>0</v>
      </c>
      <c r="Y39" s="85" t="n">
        <f aca="false">'PLR SUM INDEX INPUT PG'!Y22</f>
        <v>0</v>
      </c>
      <c r="Z39" s="85" t="n">
        <f aca="false">'PLR SUM INDEX INPUT PG'!Z22</f>
        <v>0</v>
      </c>
    </row>
    <row r="41" customFormat="false" ht="13.5" hidden="false" customHeight="true" outlineLevel="0" collapsed="false">
      <c r="A41" s="77" t="s">
        <v>73</v>
      </c>
    </row>
    <row r="42" customFormat="false" ht="13.5" hidden="false" customHeight="true" outlineLevel="0" collapsed="false">
      <c r="A42" s="73" t="s">
        <v>74</v>
      </c>
      <c r="C42" s="73" t="n">
        <f aca="false">'PLR SUM INDEX INPUT PG'!C25</f>
        <v>-328227</v>
      </c>
      <c r="D42" s="73" t="n">
        <f aca="false">'PLR SUM INDEX INPUT PG'!D25</f>
        <v>-295614</v>
      </c>
      <c r="E42" s="73" t="n">
        <f aca="false">'PLR SUM INDEX INPUT PG'!E25</f>
        <v>-326497</v>
      </c>
      <c r="F42" s="73" t="n">
        <f aca="false">'PLR SUM INDEX INPUT PG'!F25</f>
        <v>0</v>
      </c>
      <c r="G42" s="73" t="n">
        <f aca="false">'PLR SUM INDEX INPUT PG'!G25</f>
        <v>0</v>
      </c>
      <c r="H42" s="73" t="n">
        <f aca="false">'PLR SUM INDEX INPUT PG'!H25</f>
        <v>0</v>
      </c>
      <c r="I42" s="73" t="n">
        <f aca="false">'PLR SUM INDEX INPUT PG'!I25</f>
        <v>0</v>
      </c>
      <c r="J42" s="73" t="n">
        <f aca="false">'PLR SUM INDEX INPUT PG'!J25</f>
        <v>0</v>
      </c>
      <c r="K42" s="73" t="n">
        <f aca="false">'PLR SUM INDEX INPUT PG'!K25</f>
        <v>0</v>
      </c>
      <c r="L42" s="73" t="n">
        <f aca="false">'PLR SUM INDEX INPUT PG'!L25</f>
        <v>0</v>
      </c>
      <c r="M42" s="73" t="n">
        <f aca="false">'PLR SUM INDEX INPUT PG'!M25</f>
        <v>0</v>
      </c>
      <c r="N42" s="73" t="n">
        <f aca="false">'PLR SUM INDEX INPUT PG'!N25</f>
        <v>0</v>
      </c>
      <c r="O42" s="73" t="n">
        <f aca="false">'PLR SUM INDEX INPUT PG'!O25</f>
        <v>0</v>
      </c>
      <c r="P42" s="73" t="n">
        <f aca="false">'PLR SUM INDEX INPUT PG'!P25</f>
        <v>0</v>
      </c>
      <c r="Q42" s="73" t="n">
        <f aca="false">'PLR SUM INDEX INPUT PG'!Q25</f>
        <v>0</v>
      </c>
      <c r="R42" s="73" t="n">
        <f aca="false">'PLR SUM INDEX INPUT PG'!R25</f>
        <v>0</v>
      </c>
      <c r="S42" s="73" t="n">
        <f aca="false">'PLR SUM INDEX INPUT PG'!S25</f>
        <v>0</v>
      </c>
      <c r="T42" s="73" t="n">
        <f aca="false">'PLR SUM INDEX INPUT PG'!T25</f>
        <v>0</v>
      </c>
      <c r="U42" s="73" t="n">
        <f aca="false">'PLR SUM INDEX INPUT PG'!U25</f>
        <v>0</v>
      </c>
      <c r="V42" s="73" t="n">
        <f aca="false">'PLR SUM INDEX INPUT PG'!V25</f>
        <v>0</v>
      </c>
      <c r="W42" s="73" t="n">
        <f aca="false">'PLR SUM INDEX INPUT PG'!W25</f>
        <v>0</v>
      </c>
      <c r="X42" s="73" t="n">
        <f aca="false">'PLR SUM INDEX INPUT PG'!X25</f>
        <v>0</v>
      </c>
      <c r="Y42" s="73" t="n">
        <f aca="false">'PLR SUM INDEX INPUT PG'!Y25</f>
        <v>0</v>
      </c>
      <c r="Z42" s="73" t="n">
        <f aca="false">'PLR SUM INDEX INPUT PG'!Z25</f>
        <v>0</v>
      </c>
      <c r="AA42" s="73" t="n">
        <f aca="false">'PLR SUM INDEX INPUT PG'!AA25</f>
        <v>-950338</v>
      </c>
    </row>
    <row r="43" customFormat="false" ht="11.25" hidden="false" customHeight="true" outlineLevel="0" collapsed="false">
      <c r="A43" s="82" t="s">
        <v>75</v>
      </c>
      <c r="B43" s="83"/>
      <c r="C43" s="83" t="n">
        <f aca="false">SUM(C42)</f>
        <v>-328227</v>
      </c>
      <c r="D43" s="83" t="n">
        <f aca="false">SUM(D42)</f>
        <v>-295614</v>
      </c>
      <c r="E43" s="83" t="n">
        <f aca="false">SUM(E42)</f>
        <v>-326497</v>
      </c>
      <c r="F43" s="83" t="n">
        <f aca="false">SUM(F42)</f>
        <v>0</v>
      </c>
      <c r="G43" s="83" t="n">
        <f aca="false">SUM(G42)</f>
        <v>0</v>
      </c>
      <c r="H43" s="83" t="n">
        <f aca="false">SUM(H42)</f>
        <v>0</v>
      </c>
      <c r="I43" s="83" t="n">
        <f aca="false">SUM(I42)</f>
        <v>0</v>
      </c>
      <c r="J43" s="83" t="n">
        <f aca="false">SUM(J42)</f>
        <v>0</v>
      </c>
      <c r="K43" s="83" t="n">
        <f aca="false">SUM(K42)</f>
        <v>0</v>
      </c>
      <c r="L43" s="83" t="n">
        <f aca="false">SUM(L42)</f>
        <v>0</v>
      </c>
      <c r="M43" s="83" t="n">
        <f aca="false">SUM(M42)</f>
        <v>0</v>
      </c>
      <c r="N43" s="83" t="n">
        <f aca="false">SUM(N42)</f>
        <v>0</v>
      </c>
      <c r="O43" s="83" t="n">
        <f aca="false">SUM(O42)</f>
        <v>0</v>
      </c>
      <c r="P43" s="83" t="n">
        <f aca="false">SUM(P42)</f>
        <v>0</v>
      </c>
      <c r="Q43" s="83" t="n">
        <f aca="false">SUM(Q42)</f>
        <v>0</v>
      </c>
      <c r="R43" s="83" t="n">
        <f aca="false">SUM(R42)</f>
        <v>0</v>
      </c>
      <c r="S43" s="83" t="n">
        <f aca="false">SUM(S42)</f>
        <v>0</v>
      </c>
      <c r="T43" s="83" t="n">
        <f aca="false">SUM(T42)</f>
        <v>0</v>
      </c>
      <c r="U43" s="83" t="n">
        <f aca="false">SUM(U42)</f>
        <v>0</v>
      </c>
      <c r="V43" s="83" t="n">
        <f aca="false">SUM(V42)</f>
        <v>0</v>
      </c>
      <c r="W43" s="83" t="n">
        <f aca="false">SUM(W42)</f>
        <v>0</v>
      </c>
      <c r="X43" s="83" t="n">
        <f aca="false">SUM(X42)</f>
        <v>0</v>
      </c>
      <c r="Y43" s="83" t="n">
        <f aca="false">SUM(Y42)</f>
        <v>0</v>
      </c>
      <c r="Z43" s="83" t="n">
        <f aca="false">SUM(Z42)</f>
        <v>0</v>
      </c>
      <c r="AA43" s="83" t="n">
        <f aca="false">SUM(AA42)</f>
        <v>-950338</v>
      </c>
    </row>
    <row r="44" customFormat="false" ht="11.25" hidden="false" customHeight="true" outlineLevel="0" collapsed="false">
      <c r="A44" s="79" t="s">
        <v>76</v>
      </c>
      <c r="C44" s="79" t="n">
        <f aca="false">'PLR SUM INDEX INPUT PG'!C28</f>
        <v>-328196</v>
      </c>
      <c r="D44" s="79" t="n">
        <f aca="false">'PLR SUM INDEX INPUT PG'!D28</f>
        <v>-295586</v>
      </c>
      <c r="E44" s="79" t="n">
        <f aca="false">'PLR SUM INDEX INPUT PG'!E28</f>
        <v>-326468</v>
      </c>
      <c r="F44" s="79" t="n">
        <f aca="false">'PLR SUM INDEX INPUT PG'!F28</f>
        <v>0</v>
      </c>
      <c r="G44" s="79" t="n">
        <f aca="false">'PLR SUM INDEX INPUT PG'!G28</f>
        <v>0</v>
      </c>
      <c r="H44" s="79" t="n">
        <f aca="false">'PLR SUM INDEX INPUT PG'!H28</f>
        <v>0</v>
      </c>
      <c r="I44" s="79" t="n">
        <f aca="false">'PLR SUM INDEX INPUT PG'!I28</f>
        <v>0</v>
      </c>
      <c r="J44" s="79" t="n">
        <f aca="false">'PLR SUM INDEX INPUT PG'!J28</f>
        <v>0</v>
      </c>
      <c r="K44" s="79" t="n">
        <f aca="false">'PLR SUM INDEX INPUT PG'!K28</f>
        <v>0</v>
      </c>
      <c r="L44" s="79" t="n">
        <f aca="false">'PLR SUM INDEX INPUT PG'!L28</f>
        <v>0</v>
      </c>
      <c r="M44" s="79" t="n">
        <f aca="false">'PLR SUM INDEX INPUT PG'!M28</f>
        <v>0</v>
      </c>
      <c r="N44" s="79" t="n">
        <f aca="false">'PLR SUM INDEX INPUT PG'!N28</f>
        <v>0</v>
      </c>
      <c r="O44" s="79" t="n">
        <f aca="false">'PLR SUM INDEX INPUT PG'!O28</f>
        <v>0</v>
      </c>
      <c r="P44" s="79" t="n">
        <f aca="false">'PLR SUM INDEX INPUT PG'!P28</f>
        <v>0</v>
      </c>
      <c r="Q44" s="79" t="n">
        <f aca="false">'PLR SUM INDEX INPUT PG'!Q28</f>
        <v>0</v>
      </c>
      <c r="R44" s="79" t="n">
        <f aca="false">'PLR SUM INDEX INPUT PG'!R28</f>
        <v>0</v>
      </c>
      <c r="S44" s="79" t="n">
        <f aca="false">'PLR SUM INDEX INPUT PG'!S28</f>
        <v>0</v>
      </c>
      <c r="T44" s="79" t="n">
        <f aca="false">'PLR SUM INDEX INPUT PG'!T28</f>
        <v>0</v>
      </c>
      <c r="U44" s="79" t="n">
        <f aca="false">'PLR SUM INDEX INPUT PG'!U28</f>
        <v>0</v>
      </c>
      <c r="V44" s="79" t="n">
        <f aca="false">'PLR SUM INDEX INPUT PG'!V28</f>
        <v>0</v>
      </c>
      <c r="W44" s="79" t="n">
        <f aca="false">'PLR SUM INDEX INPUT PG'!W28</f>
        <v>0</v>
      </c>
      <c r="X44" s="79" t="n">
        <f aca="false">'PLR SUM INDEX INPUT PG'!X28</f>
        <v>0</v>
      </c>
      <c r="Y44" s="79" t="n">
        <f aca="false">'PLR SUM INDEX INPUT PG'!Y28</f>
        <v>0</v>
      </c>
      <c r="Z44" s="79" t="n">
        <f aca="false">'PLR SUM INDEX INPUT PG'!Z28</f>
        <v>0</v>
      </c>
      <c r="AA44" s="79" t="n">
        <f aca="false">'PLR SUM INDEX INPUT PG'!AA28</f>
        <v>-950250</v>
      </c>
    </row>
    <row r="45" customFormat="false" ht="11.25" hidden="false" customHeight="true" outlineLevel="0" collapsed="false">
      <c r="A45" s="79" t="s">
        <v>77</v>
      </c>
      <c r="C45" s="85" t="n">
        <f aca="false">'PLR SUM INDEX INPUT PG'!C29</f>
        <v>-31</v>
      </c>
      <c r="D45" s="85" t="n">
        <f aca="false">'PLR SUM INDEX INPUT PG'!D29</f>
        <v>-28</v>
      </c>
      <c r="E45" s="85" t="n">
        <f aca="false">'PLR SUM INDEX INPUT PG'!E29</f>
        <v>-29</v>
      </c>
      <c r="F45" s="85" t="n">
        <f aca="false">'PLR SUM INDEX INPUT PG'!F29</f>
        <v>0</v>
      </c>
      <c r="G45" s="85" t="n">
        <f aca="false">'PLR SUM INDEX INPUT PG'!G29</f>
        <v>0</v>
      </c>
      <c r="H45" s="85" t="n">
        <f aca="false">'PLR SUM INDEX INPUT PG'!H29</f>
        <v>0</v>
      </c>
      <c r="I45" s="85" t="n">
        <f aca="false">'PLR SUM INDEX INPUT PG'!I29</f>
        <v>0</v>
      </c>
      <c r="J45" s="85" t="n">
        <f aca="false">'PLR SUM INDEX INPUT PG'!J29</f>
        <v>0</v>
      </c>
      <c r="K45" s="85" t="n">
        <f aca="false">'PLR SUM INDEX INPUT PG'!K29</f>
        <v>0</v>
      </c>
      <c r="L45" s="85" t="n">
        <f aca="false">'PLR SUM INDEX INPUT PG'!L29</f>
        <v>0</v>
      </c>
      <c r="M45" s="85" t="n">
        <f aca="false">'PLR SUM INDEX INPUT PG'!M29</f>
        <v>0</v>
      </c>
      <c r="N45" s="85" t="n">
        <f aca="false">'PLR SUM INDEX INPUT PG'!N29</f>
        <v>0</v>
      </c>
      <c r="O45" s="85" t="n">
        <f aca="false">'PLR SUM INDEX INPUT PG'!O29</f>
        <v>0</v>
      </c>
      <c r="P45" s="85" t="n">
        <f aca="false">'PLR SUM INDEX INPUT PG'!P29</f>
        <v>0</v>
      </c>
      <c r="Q45" s="85" t="n">
        <f aca="false">'PLR SUM INDEX INPUT PG'!Q29</f>
        <v>0</v>
      </c>
      <c r="R45" s="85" t="n">
        <f aca="false">'PLR SUM INDEX INPUT PG'!R29</f>
        <v>0</v>
      </c>
      <c r="S45" s="85" t="n">
        <f aca="false">'PLR SUM INDEX INPUT PG'!S29</f>
        <v>0</v>
      </c>
      <c r="T45" s="85" t="n">
        <f aca="false">'PLR SUM INDEX INPUT PG'!T29</f>
        <v>0</v>
      </c>
      <c r="U45" s="85" t="n">
        <f aca="false">'PLR SUM INDEX INPUT PG'!U29</f>
        <v>0</v>
      </c>
      <c r="V45" s="85" t="n">
        <f aca="false">'PLR SUM INDEX INPUT PG'!V29</f>
        <v>0</v>
      </c>
      <c r="W45" s="85" t="n">
        <f aca="false">'PLR SUM INDEX INPUT PG'!W29</f>
        <v>0</v>
      </c>
      <c r="X45" s="85" t="n">
        <f aca="false">'PLR SUM INDEX INPUT PG'!X29</f>
        <v>0</v>
      </c>
      <c r="Y45" s="85" t="n">
        <f aca="false">'PLR SUM INDEX INPUT PG'!Y29</f>
        <v>0</v>
      </c>
      <c r="Z45" s="85" t="n">
        <f aca="false">'PLR SUM INDEX INPUT PG'!Z29</f>
        <v>0</v>
      </c>
      <c r="AA45" s="85" t="n">
        <f aca="false">'PLR SUM INDEX INPUT PG'!AA29</f>
        <v>-88</v>
      </c>
    </row>
  </sheetData>
  <printOptions headings="false" gridLines="true" gridLinesSet="true" horizontalCentered="false" verticalCentered="false"/>
  <pageMargins left="0.747916666666667" right="0.747916666666667" top="0.984027777777778" bottom="0.984027777777778" header="0.511811023622047" footer="0"/>
  <pageSetup paperSize="5" scale="95" fitToWidth="1" fitToHeight="1" pageOrder="downThenOver" orientation="landscape" blackAndWhite="false" draft="false" cellComments="atEnd" horizontalDpi="300" verticalDpi="300" copies="1"/>
  <headerFooter differentFirst="false" differentOddEven="false">
    <oddHeader/>
    <oddFooter>&amp;L&amp;A&amp;CPage &amp;P of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A142"/>
  <sheetViews>
    <sheetView showFormulas="false" showGridLines="false" showRowColHeaders="true" showZeros="true" rightToLeft="false" tabSelected="false" showOutlineSymbols="true" defaultGridColor="false" view="normal" topLeftCell="A1" colorId="22" zoomScale="85" zoomScaleNormal="85" zoomScalePageLayoutView="100" workbookViewId="0">
      <selection pane="topLeft" activeCell="C13" activeCellId="0" sqref="C13"/>
    </sheetView>
  </sheetViews>
  <sheetFormatPr defaultColWidth="11.9921875" defaultRowHeight="13.5" customHeight="true" zeroHeight="false" outlineLevelRow="0" outlineLevelCol="0"/>
  <cols>
    <col collapsed="false" customWidth="true" hidden="false" outlineLevel="0" max="1" min="1" style="88" width="29.99"/>
    <col collapsed="false" customWidth="true" hidden="false" outlineLevel="0" max="2" min="2" style="88" width="3.99"/>
    <col collapsed="false" customWidth="true" hidden="false" outlineLevel="0" max="26" min="3" style="88" width="13.32"/>
    <col collapsed="false" customWidth="true" hidden="true" outlineLevel="0" max="27" min="27" style="88" width="15.99"/>
    <col collapsed="false" customWidth="false" hidden="false" outlineLevel="0" max="257" min="28" style="89" width="11.99"/>
  </cols>
  <sheetData>
    <row r="1" customFormat="false" ht="12" hidden="false" customHeight="true" outlineLevel="0" collapsed="false">
      <c r="A1" s="90" t="s">
        <v>78</v>
      </c>
    </row>
    <row r="2" customFormat="false" ht="12" hidden="false" customHeight="true" outlineLevel="0" collapsed="false">
      <c r="A2" s="90" t="str">
        <f aca="false">'PLR DET FIXED INPUT PG'!A2</f>
        <v>Valuation Date:  12/20/2001</v>
      </c>
    </row>
    <row r="3" customFormat="false" ht="12" hidden="false" customHeight="true" outlineLevel="0" collapsed="false">
      <c r="A3" s="90" t="str">
        <f aca="false">'PLR DET FIXED INPUT PG'!A3</f>
        <v>Prior Date:          12/19/2001</v>
      </c>
    </row>
    <row r="4" customFormat="false" ht="12" hidden="false" customHeight="true" outlineLevel="0" collapsed="false">
      <c r="A4" s="90" t="str">
        <f aca="false">'PLR DET FIXED INPUT PG'!A4</f>
        <v>As of:                  12/21/2001</v>
      </c>
    </row>
    <row r="6" customFormat="false" ht="12" hidden="false" customHeight="true" outlineLevel="0" collapsed="false">
      <c r="A6" s="91" t="str">
        <f aca="false">'PLR DET FIXED INPUT PG'!A6</f>
        <v>NYMEX</v>
      </c>
    </row>
    <row r="8" customFormat="false" ht="12" hidden="false" customHeight="true" outlineLevel="0" collapsed="false">
      <c r="A8" s="92" t="str">
        <f aca="false">'PLR DET FIXED INPUT PG'!A8</f>
        <v>Futures</v>
      </c>
      <c r="C8" s="93" t="str">
        <f aca="false">'PLR DET FIXED INPUT PG'!C8</f>
        <v>Jan-02</v>
      </c>
      <c r="D8" s="93" t="str">
        <f aca="false">'PLR DET FIXED INPUT PG'!D8</f>
        <v>Feb-02</v>
      </c>
      <c r="E8" s="93" t="str">
        <f aca="false">'PLR DET FIXED INPUT PG'!E8</f>
        <v>Mar-02</v>
      </c>
      <c r="F8" s="93" t="str">
        <f aca="false">'PLR DET FIXED INPUT PG'!F8</f>
        <v>Apr-02</v>
      </c>
      <c r="G8" s="93" t="str">
        <f aca="false">'PLR DET FIXED INPUT PG'!G8</f>
        <v>May-02</v>
      </c>
      <c r="H8" s="93" t="str">
        <f aca="false">'PLR DET FIXED INPUT PG'!H8</f>
        <v>Jun-02</v>
      </c>
      <c r="I8" s="93" t="str">
        <f aca="false">'PLR DET FIXED INPUT PG'!I8</f>
        <v>Jul-02</v>
      </c>
      <c r="J8" s="93" t="str">
        <f aca="false">'PLR DET FIXED INPUT PG'!J8</f>
        <v>Aug-02</v>
      </c>
      <c r="K8" s="93" t="str">
        <f aca="false">'PLR DET FIXED INPUT PG'!K8</f>
        <v>Sep-02</v>
      </c>
      <c r="L8" s="93" t="str">
        <f aca="false">'PLR DET FIXED INPUT PG'!L8</f>
        <v>Oct-02</v>
      </c>
      <c r="M8" s="93" t="str">
        <f aca="false">'PLR DET FIXED INPUT PG'!M8</f>
        <v>Nov-02</v>
      </c>
      <c r="N8" s="93" t="str">
        <f aca="false">'PLR DET FIXED INPUT PG'!N8</f>
        <v>Dec-02</v>
      </c>
      <c r="O8" s="93" t="str">
        <f aca="false">'PLR DET FIXED INPUT PG'!O8</f>
        <v>Jan-03</v>
      </c>
      <c r="P8" s="93" t="str">
        <f aca="false">'PLR DET FIXED INPUT PG'!P8</f>
        <v>Feb-03</v>
      </c>
      <c r="Q8" s="93" t="str">
        <f aca="false">'PLR DET FIXED INPUT PG'!Q8</f>
        <v>Mar-03</v>
      </c>
      <c r="R8" s="93" t="str">
        <f aca="false">'PLR DET FIXED INPUT PG'!R8</f>
        <v>Apr-03</v>
      </c>
      <c r="S8" s="93" t="str">
        <f aca="false">'PLR DET FIXED INPUT PG'!S8</f>
        <v>May-03</v>
      </c>
      <c r="T8" s="93" t="str">
        <f aca="false">'PLR DET FIXED INPUT PG'!T8</f>
        <v>Jun-03</v>
      </c>
      <c r="U8" s="93" t="str">
        <f aca="false">'PLR DET FIXED INPUT PG'!U8</f>
        <v>Jul-03</v>
      </c>
      <c r="V8" s="93" t="str">
        <f aca="false">'PLR DET FIXED INPUT PG'!V8</f>
        <v>Aug-03</v>
      </c>
      <c r="W8" s="93" t="str">
        <f aca="false">'PLR DET FIXED INPUT PG'!W8</f>
        <v>Sep-03</v>
      </c>
      <c r="X8" s="93" t="str">
        <f aca="false">'PLR DET FIXED INPUT PG'!X8</f>
        <v>Oct-03</v>
      </c>
      <c r="Y8" s="93" t="str">
        <f aca="false">'PLR DET FIXED INPUT PG'!Y8</f>
        <v>Nov-03</v>
      </c>
      <c r="Z8" s="93" t="str">
        <f aca="false">'PLR DET FIXED INPUT PG'!Z8</f>
        <v>Dec-03</v>
      </c>
      <c r="AA8" s="93" t="str">
        <f aca="false">'PLR DET FIXED INPUT PG'!AA8</f>
        <v>TOTAL</v>
      </c>
    </row>
    <row r="9" customFormat="false" ht="12" hidden="false" customHeight="true" outlineLevel="0" collapsed="false">
      <c r="A9" s="94" t="str">
        <f aca="false">'PLR DET FIXED INPUT PG'!A9</f>
        <v>Dth</v>
      </c>
    </row>
    <row r="10" customFormat="false" ht="11.25" hidden="false" customHeight="true" outlineLevel="0" collapsed="false">
      <c r="A10" s="95" t="str">
        <f aca="false">'PLR DET FIXED INPUT PG'!A10</f>
        <v>Today</v>
      </c>
      <c r="C10" s="96" t="n">
        <f aca="false">'PLR DET FIXED INPUT PG'!C10</f>
        <v>0</v>
      </c>
      <c r="D10" s="96" t="n">
        <f aca="false">'PLR DET FIXED INPUT PG'!D10</f>
        <v>0</v>
      </c>
      <c r="E10" s="96" t="n">
        <f aca="false">'PLR DET FIXED INPUT PG'!E10</f>
        <v>0</v>
      </c>
      <c r="F10" s="96" t="n">
        <f aca="false">'PLR DET FIXED INPUT PG'!F10</f>
        <v>0</v>
      </c>
      <c r="G10" s="96" t="n">
        <f aca="false">'PLR DET FIXED INPUT PG'!G10</f>
        <v>0</v>
      </c>
      <c r="H10" s="96" t="n">
        <f aca="false">'PLR DET FIXED INPUT PG'!H10</f>
        <v>0</v>
      </c>
      <c r="I10" s="96" t="n">
        <f aca="false">'PLR DET FIXED INPUT PG'!I10</f>
        <v>0</v>
      </c>
      <c r="J10" s="96" t="n">
        <f aca="false">'PLR DET FIXED INPUT PG'!J10</f>
        <v>0</v>
      </c>
      <c r="K10" s="96" t="n">
        <f aca="false">'PLR DET FIXED INPUT PG'!K10</f>
        <v>0</v>
      </c>
      <c r="L10" s="96" t="n">
        <f aca="false">'PLR DET FIXED INPUT PG'!L10</f>
        <v>0</v>
      </c>
      <c r="M10" s="96" t="n">
        <f aca="false">'PLR DET FIXED INPUT PG'!M10</f>
        <v>0</v>
      </c>
      <c r="N10" s="96" t="n">
        <f aca="false">'PLR DET FIXED INPUT PG'!N10</f>
        <v>0</v>
      </c>
      <c r="O10" s="96" t="n">
        <f aca="false">'PLR DET FIXED INPUT PG'!O10</f>
        <v>0</v>
      </c>
      <c r="P10" s="96" t="n">
        <f aca="false">'PLR DET FIXED INPUT PG'!P10</f>
        <v>0</v>
      </c>
      <c r="Q10" s="96" t="n">
        <f aca="false">'PLR DET FIXED INPUT PG'!Q10</f>
        <v>0</v>
      </c>
      <c r="R10" s="96" t="n">
        <f aca="false">'PLR DET FIXED INPUT PG'!R10</f>
        <v>0</v>
      </c>
      <c r="S10" s="96" t="n">
        <f aca="false">'PLR DET FIXED INPUT PG'!S10</f>
        <v>0</v>
      </c>
      <c r="T10" s="96" t="n">
        <f aca="false">'PLR DET FIXED INPUT PG'!T10</f>
        <v>0</v>
      </c>
      <c r="U10" s="96" t="n">
        <f aca="false">'PLR DET FIXED INPUT PG'!U10</f>
        <v>0</v>
      </c>
      <c r="V10" s="96" t="n">
        <f aca="false">'PLR DET FIXED INPUT PG'!V10</f>
        <v>0</v>
      </c>
      <c r="W10" s="96" t="n">
        <f aca="false">'PLR DET FIXED INPUT PG'!W10</f>
        <v>0</v>
      </c>
      <c r="X10" s="96" t="n">
        <f aca="false">'PLR DET FIXED INPUT PG'!X10</f>
        <v>0</v>
      </c>
      <c r="Y10" s="96" t="n">
        <f aca="false">'PLR DET FIXED INPUT PG'!Y10</f>
        <v>0</v>
      </c>
      <c r="Z10" s="96" t="n">
        <f aca="false">'PLR DET FIXED INPUT PG'!Z10</f>
        <v>0</v>
      </c>
      <c r="AA10" s="96" t="n">
        <f aca="false">'PLR DET FIXED INPUT PG'!AA10</f>
        <v>0</v>
      </c>
    </row>
    <row r="11" customFormat="false" ht="11.25" hidden="false" customHeight="true" outlineLevel="0" collapsed="false">
      <c r="A11" s="95" t="str">
        <f aca="false">'PLR DET FIXED INPUT PG'!A11</f>
        <v>Prior Day</v>
      </c>
      <c r="C11" s="96" t="n">
        <f aca="false">'PLR DET FIXED INPUT PG'!C11</f>
        <v>0</v>
      </c>
      <c r="D11" s="96" t="n">
        <f aca="false">'PLR DET FIXED INPUT PG'!D11</f>
        <v>0</v>
      </c>
      <c r="E11" s="96" t="n">
        <f aca="false">'PLR DET FIXED INPUT PG'!E11</f>
        <v>0</v>
      </c>
      <c r="F11" s="96" t="n">
        <f aca="false">'PLR DET FIXED INPUT PG'!F11</f>
        <v>0</v>
      </c>
      <c r="G11" s="96" t="n">
        <f aca="false">'PLR DET FIXED INPUT PG'!G11</f>
        <v>0</v>
      </c>
      <c r="H11" s="96" t="n">
        <f aca="false">'PLR DET FIXED INPUT PG'!H11</f>
        <v>0</v>
      </c>
      <c r="I11" s="96" t="n">
        <f aca="false">'PLR DET FIXED INPUT PG'!I11</f>
        <v>0</v>
      </c>
      <c r="J11" s="96" t="n">
        <f aca="false">'PLR DET FIXED INPUT PG'!J11</f>
        <v>0</v>
      </c>
      <c r="K11" s="96" t="n">
        <f aca="false">'PLR DET FIXED INPUT PG'!K11</f>
        <v>0</v>
      </c>
      <c r="L11" s="96" t="n">
        <f aca="false">'PLR DET FIXED INPUT PG'!L11</f>
        <v>0</v>
      </c>
      <c r="M11" s="96" t="n">
        <f aca="false">'PLR DET FIXED INPUT PG'!M11</f>
        <v>0</v>
      </c>
      <c r="N11" s="96" t="n">
        <f aca="false">'PLR DET FIXED INPUT PG'!N11</f>
        <v>0</v>
      </c>
      <c r="O11" s="96" t="n">
        <f aca="false">'PLR DET FIXED INPUT PG'!O11</f>
        <v>0</v>
      </c>
      <c r="P11" s="96" t="n">
        <f aca="false">'PLR DET FIXED INPUT PG'!P11</f>
        <v>0</v>
      </c>
      <c r="Q11" s="96" t="n">
        <f aca="false">'PLR DET FIXED INPUT PG'!Q11</f>
        <v>0</v>
      </c>
      <c r="R11" s="96" t="n">
        <f aca="false">'PLR DET FIXED INPUT PG'!R11</f>
        <v>0</v>
      </c>
      <c r="S11" s="96" t="n">
        <f aca="false">'PLR DET FIXED INPUT PG'!S11</f>
        <v>0</v>
      </c>
      <c r="T11" s="96" t="n">
        <f aca="false">'PLR DET FIXED INPUT PG'!T11</f>
        <v>0</v>
      </c>
      <c r="U11" s="96" t="n">
        <f aca="false">'PLR DET FIXED INPUT PG'!U11</f>
        <v>0</v>
      </c>
      <c r="V11" s="96" t="n">
        <f aca="false">'PLR DET FIXED INPUT PG'!V11</f>
        <v>0</v>
      </c>
      <c r="W11" s="96" t="n">
        <f aca="false">'PLR DET FIXED INPUT PG'!W11</f>
        <v>0</v>
      </c>
      <c r="X11" s="96" t="n">
        <f aca="false">'PLR DET FIXED INPUT PG'!X11</f>
        <v>0</v>
      </c>
      <c r="Y11" s="96" t="n">
        <f aca="false">'PLR DET FIXED INPUT PG'!Y11</f>
        <v>0</v>
      </c>
      <c r="Z11" s="96" t="n">
        <f aca="false">'PLR DET FIXED INPUT PG'!Z11</f>
        <v>0</v>
      </c>
      <c r="AA11" s="96" t="n">
        <f aca="false">'PLR DET FIXED INPUT PG'!AA11</f>
        <v>0</v>
      </c>
    </row>
    <row r="12" customFormat="false" ht="11.25" hidden="false" customHeight="true" outlineLevel="0" collapsed="false">
      <c r="A12" s="95" t="str">
        <f aca="false">'PLR DET FIXED INPUT PG'!A12</f>
        <v>Delta</v>
      </c>
      <c r="C12" s="97" t="n">
        <f aca="false">'PLR DET FIXED INPUT PG'!C12</f>
        <v>0</v>
      </c>
      <c r="D12" s="97" t="n">
        <f aca="false">'PLR DET FIXED INPUT PG'!D12</f>
        <v>0</v>
      </c>
      <c r="E12" s="97" t="n">
        <f aca="false">'PLR DET FIXED INPUT PG'!E12</f>
        <v>0</v>
      </c>
      <c r="F12" s="97" t="n">
        <f aca="false">'PLR DET FIXED INPUT PG'!F12</f>
        <v>0</v>
      </c>
      <c r="G12" s="97" t="n">
        <f aca="false">'PLR DET FIXED INPUT PG'!G12</f>
        <v>0</v>
      </c>
      <c r="H12" s="97" t="n">
        <f aca="false">'PLR DET FIXED INPUT PG'!H12</f>
        <v>0</v>
      </c>
      <c r="I12" s="97" t="n">
        <f aca="false">'PLR DET FIXED INPUT PG'!I12</f>
        <v>0</v>
      </c>
      <c r="J12" s="97" t="n">
        <f aca="false">'PLR DET FIXED INPUT PG'!J12</f>
        <v>0</v>
      </c>
      <c r="K12" s="97" t="n">
        <f aca="false">'PLR DET FIXED INPUT PG'!K12</f>
        <v>0</v>
      </c>
      <c r="L12" s="97" t="n">
        <f aca="false">'PLR DET FIXED INPUT PG'!L12</f>
        <v>0</v>
      </c>
      <c r="M12" s="97" t="n">
        <f aca="false">'PLR DET FIXED INPUT PG'!M12</f>
        <v>0</v>
      </c>
      <c r="N12" s="97" t="n">
        <f aca="false">'PLR DET FIXED INPUT PG'!N12</f>
        <v>0</v>
      </c>
      <c r="O12" s="97" t="n">
        <f aca="false">'PLR DET FIXED INPUT PG'!O12</f>
        <v>0</v>
      </c>
      <c r="P12" s="97" t="n">
        <f aca="false">'PLR DET FIXED INPUT PG'!P12</f>
        <v>0</v>
      </c>
      <c r="Q12" s="97" t="n">
        <f aca="false">'PLR DET FIXED INPUT PG'!Q12</f>
        <v>0</v>
      </c>
      <c r="R12" s="97" t="n">
        <f aca="false">'PLR DET FIXED INPUT PG'!R12</f>
        <v>0</v>
      </c>
      <c r="S12" s="97" t="n">
        <f aca="false">'PLR DET FIXED INPUT PG'!S12</f>
        <v>0</v>
      </c>
      <c r="T12" s="97" t="n">
        <f aca="false">'PLR DET FIXED INPUT PG'!T12</f>
        <v>0</v>
      </c>
      <c r="U12" s="97" t="n">
        <f aca="false">'PLR DET FIXED INPUT PG'!U12</f>
        <v>0</v>
      </c>
      <c r="V12" s="97" t="n">
        <f aca="false">'PLR DET FIXED INPUT PG'!V12</f>
        <v>0</v>
      </c>
      <c r="W12" s="97" t="n">
        <f aca="false">'PLR DET FIXED INPUT PG'!W12</f>
        <v>0</v>
      </c>
      <c r="X12" s="97" t="n">
        <f aca="false">'PLR DET FIXED INPUT PG'!X12</f>
        <v>0</v>
      </c>
      <c r="Y12" s="97" t="n">
        <f aca="false">'PLR DET FIXED INPUT PG'!Y12</f>
        <v>0</v>
      </c>
      <c r="Z12" s="97" t="n">
        <f aca="false">'PLR DET FIXED INPUT PG'!Z12</f>
        <v>0</v>
      </c>
      <c r="AA12" s="97" t="n">
        <f aca="false">'PLR DET FIXED INPUT PG'!AA12</f>
        <v>0</v>
      </c>
    </row>
    <row r="14" customFormat="false" ht="12" hidden="false" customHeight="true" outlineLevel="0" collapsed="false">
      <c r="A14" s="94" t="str">
        <f aca="false">'PLR DET FIXED INPUT PG'!A14</f>
        <v>Curve Comparison</v>
      </c>
    </row>
    <row r="15" customFormat="false" ht="11.25" hidden="false" customHeight="true" outlineLevel="0" collapsed="false">
      <c r="A15" s="95" t="str">
        <f aca="false">'PLR DET FIXED INPUT PG'!A15</f>
        <v>Today</v>
      </c>
      <c r="C15" s="98" t="n">
        <f aca="false">'PLR DET FIXED INPUT PG'!C15</f>
        <v>2.69</v>
      </c>
      <c r="D15" s="98" t="n">
        <f aca="false">'PLR DET FIXED INPUT PG'!D15</f>
        <v>2.71</v>
      </c>
      <c r="E15" s="98" t="n">
        <f aca="false">'PLR DET FIXED INPUT PG'!E15</f>
        <v>2.71</v>
      </c>
      <c r="F15" s="98" t="n">
        <f aca="false">'PLR DET FIXED INPUT PG'!F15</f>
        <v>2.69</v>
      </c>
      <c r="G15" s="98" t="n">
        <f aca="false">'PLR DET FIXED INPUT PG'!G15</f>
        <v>2.74</v>
      </c>
      <c r="H15" s="98" t="n">
        <f aca="false">'PLR DET FIXED INPUT PG'!H15</f>
        <v>2.8</v>
      </c>
      <c r="I15" s="98" t="n">
        <f aca="false">'PLR DET FIXED INPUT PG'!I15</f>
        <v>2.84</v>
      </c>
      <c r="J15" s="98" t="n">
        <f aca="false">'PLR DET FIXED INPUT PG'!J15</f>
        <v>2.89</v>
      </c>
      <c r="K15" s="98" t="n">
        <f aca="false">'PLR DET FIXED INPUT PG'!K15</f>
        <v>2.89</v>
      </c>
      <c r="L15" s="98" t="n">
        <f aca="false">'PLR DET FIXED INPUT PG'!L15</f>
        <v>2.91</v>
      </c>
      <c r="M15" s="98" t="n">
        <f aca="false">'PLR DET FIXED INPUT PG'!M15</f>
        <v>3.1</v>
      </c>
      <c r="N15" s="98" t="n">
        <f aca="false">'PLR DET FIXED INPUT PG'!N15</f>
        <v>3.27</v>
      </c>
      <c r="O15" s="98" t="n">
        <f aca="false">'PLR DET FIXED INPUT PG'!O15</f>
        <v>3.35</v>
      </c>
      <c r="P15" s="98" t="n">
        <f aca="false">'PLR DET FIXED INPUT PG'!P15</f>
        <v>3.29</v>
      </c>
      <c r="Q15" s="98" t="n">
        <f aca="false">'PLR DET FIXED INPUT PG'!Q15</f>
        <v>3.2</v>
      </c>
      <c r="R15" s="98" t="n">
        <f aca="false">'PLR DET FIXED INPUT PG'!R15</f>
        <v>3.05</v>
      </c>
      <c r="S15" s="98" t="n">
        <f aca="false">'PLR DET FIXED INPUT PG'!S15</f>
        <v>3.05</v>
      </c>
      <c r="T15" s="98" t="n">
        <f aca="false">'PLR DET FIXED INPUT PG'!T15</f>
        <v>3.09</v>
      </c>
      <c r="U15" s="98" t="n">
        <f aca="false">'PLR DET FIXED INPUT PG'!U15</f>
        <v>3.13</v>
      </c>
      <c r="V15" s="98" t="n">
        <f aca="false">'PLR DET FIXED INPUT PG'!V15</f>
        <v>3.17</v>
      </c>
      <c r="W15" s="98" t="n">
        <f aca="false">'PLR DET FIXED INPUT PG'!W15</f>
        <v>3.16</v>
      </c>
      <c r="X15" s="98" t="n">
        <f aca="false">'PLR DET FIXED INPUT PG'!X15</f>
        <v>3.19</v>
      </c>
      <c r="Y15" s="98" t="n">
        <f aca="false">'PLR DET FIXED INPUT PG'!Y15</f>
        <v>3.34</v>
      </c>
      <c r="Z15" s="98" t="n">
        <f aca="false">'PLR DET FIXED INPUT PG'!Z15</f>
        <v>3.48</v>
      </c>
      <c r="AA15" s="98"/>
    </row>
    <row r="16" customFormat="false" ht="11.25" hidden="false" customHeight="true" outlineLevel="0" collapsed="false">
      <c r="A16" s="95" t="str">
        <f aca="false">'PLR DET FIXED INPUT PG'!A16</f>
        <v>Prior Day</v>
      </c>
      <c r="C16" s="98" t="n">
        <f aca="false">'PLR DET FIXED INPUT PG'!C16</f>
        <v>2.62</v>
      </c>
      <c r="D16" s="98" t="n">
        <f aca="false">'PLR DET FIXED INPUT PG'!D16</f>
        <v>2.65</v>
      </c>
      <c r="E16" s="98" t="n">
        <f aca="false">'PLR DET FIXED INPUT PG'!E16</f>
        <v>2.66</v>
      </c>
      <c r="F16" s="98" t="n">
        <f aca="false">'PLR DET FIXED INPUT PG'!F16</f>
        <v>2.64</v>
      </c>
      <c r="G16" s="98" t="n">
        <f aca="false">'PLR DET FIXED INPUT PG'!G16</f>
        <v>2.7</v>
      </c>
      <c r="H16" s="98" t="n">
        <f aca="false">'PLR DET FIXED INPUT PG'!H16</f>
        <v>2.76</v>
      </c>
      <c r="I16" s="98" t="n">
        <f aca="false">'PLR DET FIXED INPUT PG'!I16</f>
        <v>2.8</v>
      </c>
      <c r="J16" s="98" t="n">
        <f aca="false">'PLR DET FIXED INPUT PG'!J16</f>
        <v>2.84</v>
      </c>
      <c r="K16" s="98" t="n">
        <f aca="false">'PLR DET FIXED INPUT PG'!K16</f>
        <v>2.85</v>
      </c>
      <c r="L16" s="98" t="n">
        <f aca="false">'PLR DET FIXED INPUT PG'!L16</f>
        <v>2.87</v>
      </c>
      <c r="M16" s="98" t="n">
        <f aca="false">'PLR DET FIXED INPUT PG'!M16</f>
        <v>3.05</v>
      </c>
      <c r="N16" s="98" t="n">
        <f aca="false">'PLR DET FIXED INPUT PG'!N16</f>
        <v>3.22</v>
      </c>
      <c r="O16" s="98" t="n">
        <f aca="false">'PLR DET FIXED INPUT PG'!O16</f>
        <v>3.31</v>
      </c>
      <c r="P16" s="98" t="n">
        <f aca="false">'PLR DET FIXED INPUT PG'!P16</f>
        <v>3.24</v>
      </c>
      <c r="Q16" s="98" t="n">
        <f aca="false">'PLR DET FIXED INPUT PG'!Q16</f>
        <v>3.16</v>
      </c>
      <c r="R16" s="98" t="n">
        <f aca="false">'PLR DET FIXED INPUT PG'!R16</f>
        <v>3</v>
      </c>
      <c r="S16" s="98" t="n">
        <f aca="false">'PLR DET FIXED INPUT PG'!S16</f>
        <v>3</v>
      </c>
      <c r="T16" s="98" t="n">
        <f aca="false">'PLR DET FIXED INPUT PG'!T16</f>
        <v>3.04</v>
      </c>
      <c r="U16" s="98" t="n">
        <f aca="false">'PLR DET FIXED INPUT PG'!U16</f>
        <v>3.08</v>
      </c>
      <c r="V16" s="98" t="n">
        <f aca="false">'PLR DET FIXED INPUT PG'!V16</f>
        <v>3.12</v>
      </c>
      <c r="W16" s="98" t="n">
        <f aca="false">'PLR DET FIXED INPUT PG'!W16</f>
        <v>3.12</v>
      </c>
      <c r="X16" s="98" t="n">
        <f aca="false">'PLR DET FIXED INPUT PG'!X16</f>
        <v>3.15</v>
      </c>
      <c r="Y16" s="98" t="n">
        <f aca="false">'PLR DET FIXED INPUT PG'!Y16</f>
        <v>3.3</v>
      </c>
      <c r="Z16" s="98" t="n">
        <f aca="false">'PLR DET FIXED INPUT PG'!Z16</f>
        <v>3.44</v>
      </c>
      <c r="AA16" s="98"/>
    </row>
    <row r="17" customFormat="false" ht="11.25" hidden="false" customHeight="true" outlineLevel="0" collapsed="false">
      <c r="A17" s="95" t="str">
        <f aca="false">'PLR DET FIXED INPUT PG'!A17</f>
        <v>Delta</v>
      </c>
      <c r="C17" s="99" t="n">
        <f aca="false">'PLR DET FIXED INPUT PG'!C17</f>
        <v>0.0699999999999998</v>
      </c>
      <c r="D17" s="99" t="n">
        <f aca="false">'PLR DET FIXED INPUT PG'!D17</f>
        <v>0.0600000000000001</v>
      </c>
      <c r="E17" s="99" t="n">
        <f aca="false">'PLR DET FIXED INPUT PG'!E17</f>
        <v>0.0499999999999998</v>
      </c>
      <c r="F17" s="99" t="n">
        <f aca="false">'PLR DET FIXED INPUT PG'!F17</f>
        <v>0.0499999999999998</v>
      </c>
      <c r="G17" s="99" t="n">
        <f aca="false">'PLR DET FIXED INPUT PG'!G17</f>
        <v>0.04</v>
      </c>
      <c r="H17" s="99" t="n">
        <f aca="false">'PLR DET FIXED INPUT PG'!H17</f>
        <v>0.04</v>
      </c>
      <c r="I17" s="99" t="n">
        <f aca="false">'PLR DET FIXED INPUT PG'!I17</f>
        <v>0.04</v>
      </c>
      <c r="J17" s="99" t="n">
        <f aca="false">'PLR DET FIXED INPUT PG'!J17</f>
        <v>0.0500000000000003</v>
      </c>
      <c r="K17" s="99" t="n">
        <f aca="false">'PLR DET FIXED INPUT PG'!K17</f>
        <v>0.04</v>
      </c>
      <c r="L17" s="99" t="n">
        <f aca="false">'PLR DET FIXED INPUT PG'!L17</f>
        <v>0.04</v>
      </c>
      <c r="M17" s="99" t="n">
        <f aca="false">'PLR DET FIXED INPUT PG'!M17</f>
        <v>0.0500000000000003</v>
      </c>
      <c r="N17" s="99" t="n">
        <f aca="false">'PLR DET FIXED INPUT PG'!N17</f>
        <v>0.0499999999999998</v>
      </c>
      <c r="O17" s="99" t="n">
        <f aca="false">'PLR DET FIXED INPUT PG'!O17</f>
        <v>0.04</v>
      </c>
      <c r="P17" s="99" t="n">
        <f aca="false">'PLR DET FIXED INPUT PG'!P17</f>
        <v>0.0499999999999998</v>
      </c>
      <c r="Q17" s="99" t="n">
        <f aca="false">'PLR DET FIXED INPUT PG'!Q17</f>
        <v>0.04</v>
      </c>
      <c r="R17" s="99" t="n">
        <f aca="false">'PLR DET FIXED INPUT PG'!R17</f>
        <v>0.0499999999999998</v>
      </c>
      <c r="S17" s="99" t="n">
        <f aca="false">'PLR DET FIXED INPUT PG'!S17</f>
        <v>0.0499999999999998</v>
      </c>
      <c r="T17" s="99" t="n">
        <f aca="false">'PLR DET FIXED INPUT PG'!T17</f>
        <v>0.0499999999999998</v>
      </c>
      <c r="U17" s="99" t="n">
        <f aca="false">'PLR DET FIXED INPUT PG'!U17</f>
        <v>0.0499999999999998</v>
      </c>
      <c r="V17" s="99" t="n">
        <f aca="false">'PLR DET FIXED INPUT PG'!V17</f>
        <v>0.0499999999999998</v>
      </c>
      <c r="W17" s="99" t="n">
        <f aca="false">'PLR DET FIXED INPUT PG'!W17</f>
        <v>0.04</v>
      </c>
      <c r="X17" s="99" t="n">
        <f aca="false">'PLR DET FIXED INPUT PG'!X17</f>
        <v>0.04</v>
      </c>
      <c r="Y17" s="99" t="n">
        <f aca="false">'PLR DET FIXED INPUT PG'!Y17</f>
        <v>0.04</v>
      </c>
      <c r="Z17" s="99" t="n">
        <f aca="false">'PLR DET FIXED INPUT PG'!Z17</f>
        <v>0.04</v>
      </c>
      <c r="AA17" s="98"/>
    </row>
    <row r="19" customFormat="false" ht="12" hidden="false" customHeight="true" outlineLevel="0" collapsed="false">
      <c r="A19" s="94" t="str">
        <f aca="false">'PLR DET FIXED INPUT PG'!A19</f>
        <v>Mark-To-Market</v>
      </c>
    </row>
    <row r="20" customFormat="false" ht="11.25" hidden="false" customHeight="true" outlineLevel="0" collapsed="false">
      <c r="A20" s="95" t="str">
        <f aca="false">'PLR DET FIXED INPUT PG'!A20</f>
        <v>Today's MTM</v>
      </c>
      <c r="C20" s="96" t="n">
        <f aca="false">'PLR DET FIXED INPUT PG'!C20</f>
        <v>0</v>
      </c>
      <c r="D20" s="96" t="n">
        <f aca="false">'PLR DET FIXED INPUT PG'!D20</f>
        <v>0</v>
      </c>
      <c r="E20" s="100" t="n">
        <f aca="false">'PLR DET FIXED INPUT PG'!E20</f>
        <v>0</v>
      </c>
      <c r="F20" s="96" t="n">
        <f aca="false">'PLR DET FIXED INPUT PG'!F20</f>
        <v>0</v>
      </c>
      <c r="G20" s="96" t="n">
        <f aca="false">'PLR DET FIXED INPUT PG'!G20</f>
        <v>0</v>
      </c>
      <c r="H20" s="96" t="n">
        <f aca="false">'PLR DET FIXED INPUT PG'!H20</f>
        <v>0</v>
      </c>
      <c r="I20" s="96" t="n">
        <f aca="false">'PLR DET FIXED INPUT PG'!I20</f>
        <v>0</v>
      </c>
      <c r="J20" s="96" t="n">
        <f aca="false">'PLR DET FIXED INPUT PG'!J20</f>
        <v>0</v>
      </c>
      <c r="K20" s="96" t="n">
        <f aca="false">'PLR DET FIXED INPUT PG'!K20</f>
        <v>0</v>
      </c>
      <c r="L20" s="96" t="n">
        <f aca="false">'PLR DET FIXED INPUT PG'!L20</f>
        <v>0</v>
      </c>
      <c r="M20" s="96" t="n">
        <f aca="false">'PLR DET FIXED INPUT PG'!M20</f>
        <v>0</v>
      </c>
      <c r="N20" s="96" t="n">
        <f aca="false">'PLR DET FIXED INPUT PG'!N20</f>
        <v>0</v>
      </c>
      <c r="O20" s="96" t="n">
        <f aca="false">'PLR DET FIXED INPUT PG'!O20</f>
        <v>0</v>
      </c>
      <c r="P20" s="96" t="n">
        <f aca="false">'PLR DET FIXED INPUT PG'!P20</f>
        <v>0</v>
      </c>
      <c r="Q20" s="96" t="n">
        <f aca="false">'PLR DET FIXED INPUT PG'!Q20</f>
        <v>0</v>
      </c>
      <c r="R20" s="96" t="n">
        <f aca="false">'PLR DET FIXED INPUT PG'!R20</f>
        <v>0</v>
      </c>
      <c r="S20" s="96" t="n">
        <f aca="false">'PLR DET FIXED INPUT PG'!S20</f>
        <v>0</v>
      </c>
      <c r="T20" s="96" t="n">
        <f aca="false">'PLR DET FIXED INPUT PG'!T20</f>
        <v>0</v>
      </c>
      <c r="U20" s="96" t="n">
        <f aca="false">'PLR DET FIXED INPUT PG'!U20</f>
        <v>0</v>
      </c>
      <c r="V20" s="96" t="n">
        <f aca="false">'PLR DET FIXED INPUT PG'!V20</f>
        <v>0</v>
      </c>
      <c r="W20" s="96" t="n">
        <f aca="false">'PLR DET FIXED INPUT PG'!W20</f>
        <v>0</v>
      </c>
      <c r="X20" s="96" t="n">
        <f aca="false">'PLR DET FIXED INPUT PG'!X20</f>
        <v>0</v>
      </c>
      <c r="Y20" s="96" t="n">
        <f aca="false">'PLR DET FIXED INPUT PG'!Y20</f>
        <v>0</v>
      </c>
      <c r="Z20" s="96" t="n">
        <f aca="false">'PLR DET FIXED INPUT PG'!Z20</f>
        <v>0</v>
      </c>
      <c r="AA20" s="96" t="n">
        <f aca="false">'PLR DET FIXED INPUT PG'!AA20</f>
        <v>0</v>
      </c>
    </row>
    <row r="21" customFormat="false" ht="11.25" hidden="false" customHeight="true" outlineLevel="0" collapsed="false">
      <c r="A21" s="95" t="str">
        <f aca="false">'PLR DET FIXED INPUT PG'!A21</f>
        <v>Prior Day MTM</v>
      </c>
      <c r="C21" s="96" t="n">
        <f aca="false">'PLR DET FIXED INPUT PG'!C21</f>
        <v>0</v>
      </c>
      <c r="D21" s="96" t="n">
        <f aca="false">'PLR DET FIXED INPUT PG'!D21</f>
        <v>0</v>
      </c>
      <c r="E21" s="96" t="n">
        <f aca="false">'PLR DET FIXED INPUT PG'!E21</f>
        <v>0</v>
      </c>
      <c r="F21" s="96" t="n">
        <f aca="false">'PLR DET FIXED INPUT PG'!F21</f>
        <v>0</v>
      </c>
      <c r="G21" s="96" t="n">
        <f aca="false">'PLR DET FIXED INPUT PG'!G21</f>
        <v>0</v>
      </c>
      <c r="H21" s="96" t="n">
        <f aca="false">'PLR DET FIXED INPUT PG'!H21</f>
        <v>0</v>
      </c>
      <c r="I21" s="96" t="n">
        <f aca="false">'PLR DET FIXED INPUT PG'!I21</f>
        <v>0</v>
      </c>
      <c r="J21" s="96" t="n">
        <f aca="false">'PLR DET FIXED INPUT PG'!J21</f>
        <v>0</v>
      </c>
      <c r="K21" s="96" t="n">
        <f aca="false">'PLR DET FIXED INPUT PG'!K21</f>
        <v>0</v>
      </c>
      <c r="L21" s="96" t="n">
        <f aca="false">'PLR DET FIXED INPUT PG'!L21</f>
        <v>0</v>
      </c>
      <c r="M21" s="96" t="n">
        <f aca="false">'PLR DET FIXED INPUT PG'!M21</f>
        <v>0</v>
      </c>
      <c r="N21" s="96" t="n">
        <f aca="false">'PLR DET FIXED INPUT PG'!N21</f>
        <v>0</v>
      </c>
      <c r="O21" s="96" t="n">
        <f aca="false">'PLR DET FIXED INPUT PG'!O21</f>
        <v>0</v>
      </c>
      <c r="P21" s="96" t="n">
        <f aca="false">'PLR DET FIXED INPUT PG'!P21</f>
        <v>0</v>
      </c>
      <c r="Q21" s="96" t="n">
        <f aca="false">'PLR DET FIXED INPUT PG'!Q21</f>
        <v>0</v>
      </c>
      <c r="R21" s="96" t="n">
        <f aca="false">'PLR DET FIXED INPUT PG'!R21</f>
        <v>0</v>
      </c>
      <c r="S21" s="96" t="n">
        <f aca="false">'PLR DET FIXED INPUT PG'!S21</f>
        <v>0</v>
      </c>
      <c r="T21" s="96" t="n">
        <f aca="false">'PLR DET FIXED INPUT PG'!T21</f>
        <v>0</v>
      </c>
      <c r="U21" s="96" t="n">
        <f aca="false">'PLR DET FIXED INPUT PG'!U21</f>
        <v>0</v>
      </c>
      <c r="V21" s="96" t="n">
        <f aca="false">'PLR DET FIXED INPUT PG'!V21</f>
        <v>0</v>
      </c>
      <c r="W21" s="96" t="n">
        <f aca="false">'PLR DET FIXED INPUT PG'!W21</f>
        <v>0</v>
      </c>
      <c r="X21" s="96" t="n">
        <f aca="false">'PLR DET FIXED INPUT PG'!X21</f>
        <v>0</v>
      </c>
      <c r="Y21" s="96" t="n">
        <f aca="false">'PLR DET FIXED INPUT PG'!Y21</f>
        <v>0</v>
      </c>
      <c r="Z21" s="96" t="n">
        <f aca="false">'PLR DET FIXED INPUT PG'!Z21</f>
        <v>0</v>
      </c>
      <c r="AA21" s="96" t="n">
        <f aca="false">'PLR DET FIXED INPUT PG'!AA21</f>
        <v>0</v>
      </c>
    </row>
    <row r="22" customFormat="false" ht="11.25" hidden="false" customHeight="true" outlineLevel="0" collapsed="false">
      <c r="A22" s="95" t="str">
        <f aca="false">'PLR DET FIXED INPUT PG'!A22</f>
        <v>Delta</v>
      </c>
      <c r="C22" s="97" t="n">
        <f aca="false">'PLR DET FIXED INPUT PG'!C22</f>
        <v>0</v>
      </c>
      <c r="D22" s="97" t="n">
        <f aca="false">'PLR DET FIXED INPUT PG'!D22</f>
        <v>0</v>
      </c>
      <c r="E22" s="97" t="n">
        <f aca="false">'PLR DET FIXED INPUT PG'!E22</f>
        <v>0</v>
      </c>
      <c r="F22" s="97" t="n">
        <f aca="false">'PLR DET FIXED INPUT PG'!F22</f>
        <v>0</v>
      </c>
      <c r="G22" s="97" t="n">
        <f aca="false">'PLR DET FIXED INPUT PG'!G22</f>
        <v>0</v>
      </c>
      <c r="H22" s="97" t="n">
        <f aca="false">'PLR DET FIXED INPUT PG'!H22</f>
        <v>0</v>
      </c>
      <c r="I22" s="97" t="n">
        <f aca="false">'PLR DET FIXED INPUT PG'!I22</f>
        <v>0</v>
      </c>
      <c r="J22" s="97" t="n">
        <f aca="false">'PLR DET FIXED INPUT PG'!J22</f>
        <v>0</v>
      </c>
      <c r="K22" s="97" t="n">
        <f aca="false">'PLR DET FIXED INPUT PG'!K22</f>
        <v>0</v>
      </c>
      <c r="L22" s="97" t="n">
        <f aca="false">'PLR DET FIXED INPUT PG'!L22</f>
        <v>0</v>
      </c>
      <c r="M22" s="97" t="n">
        <f aca="false">'PLR DET FIXED INPUT PG'!M22</f>
        <v>0</v>
      </c>
      <c r="N22" s="97" t="n">
        <f aca="false">'PLR DET FIXED INPUT PG'!N22</f>
        <v>0</v>
      </c>
      <c r="O22" s="97" t="n">
        <f aca="false">'PLR DET FIXED INPUT PG'!O22</f>
        <v>0</v>
      </c>
      <c r="P22" s="97" t="n">
        <f aca="false">'PLR DET FIXED INPUT PG'!P22</f>
        <v>0</v>
      </c>
      <c r="Q22" s="97" t="n">
        <f aca="false">'PLR DET FIXED INPUT PG'!Q22</f>
        <v>0</v>
      </c>
      <c r="R22" s="97" t="n">
        <f aca="false">'PLR DET FIXED INPUT PG'!R22</f>
        <v>0</v>
      </c>
      <c r="S22" s="97" t="n">
        <f aca="false">'PLR DET FIXED INPUT PG'!S22</f>
        <v>0</v>
      </c>
      <c r="T22" s="97" t="n">
        <f aca="false">'PLR DET FIXED INPUT PG'!T22</f>
        <v>0</v>
      </c>
      <c r="U22" s="97" t="n">
        <f aca="false">'PLR DET FIXED INPUT PG'!U22</f>
        <v>0</v>
      </c>
      <c r="V22" s="97" t="n">
        <f aca="false">'PLR DET FIXED INPUT PG'!V22</f>
        <v>0</v>
      </c>
      <c r="W22" s="97" t="n">
        <f aca="false">'PLR DET FIXED INPUT PG'!W22</f>
        <v>0</v>
      </c>
      <c r="X22" s="97" t="n">
        <f aca="false">'PLR DET FIXED INPUT PG'!X22</f>
        <v>0</v>
      </c>
      <c r="Y22" s="97" t="n">
        <f aca="false">'PLR DET FIXED INPUT PG'!Y22</f>
        <v>0</v>
      </c>
      <c r="Z22" s="97" t="n">
        <f aca="false">'PLR DET FIXED INPUT PG'!Z22</f>
        <v>0</v>
      </c>
      <c r="AA22" s="97" t="n">
        <f aca="false">'PLR DET FIXED INPUT PG'!AA22</f>
        <v>0</v>
      </c>
    </row>
    <row r="24" customFormat="false" ht="12" hidden="false" customHeight="true" outlineLevel="0" collapsed="false">
      <c r="A24" s="91" t="str">
        <f aca="false">'PLR DET FIXED INPUT PG'!A24</f>
        <v>AECO</v>
      </c>
    </row>
    <row r="26" customFormat="false" ht="12" hidden="false" customHeight="true" outlineLevel="0" collapsed="false">
      <c r="A26" s="92" t="str">
        <f aca="false">'PLR DET FIXED INPUT PG'!A26</f>
        <v>Physical Transactions</v>
      </c>
      <c r="C26" s="93" t="str">
        <f aca="false">'PLR DET FIXED INPUT PG'!C26</f>
        <v>Jan-02</v>
      </c>
      <c r="D26" s="93" t="str">
        <f aca="false">'PLR DET FIXED INPUT PG'!D26</f>
        <v>Feb-02</v>
      </c>
      <c r="E26" s="93" t="str">
        <f aca="false">'PLR DET FIXED INPUT PG'!E26</f>
        <v>Mar-02</v>
      </c>
      <c r="F26" s="93" t="str">
        <f aca="false">'PLR DET FIXED INPUT PG'!F26</f>
        <v>Apr-02</v>
      </c>
      <c r="G26" s="93" t="str">
        <f aca="false">'PLR DET FIXED INPUT PG'!G26</f>
        <v>May-02</v>
      </c>
      <c r="H26" s="93" t="str">
        <f aca="false">'PLR DET FIXED INPUT PG'!H26</f>
        <v>Jun-02</v>
      </c>
      <c r="I26" s="93" t="str">
        <f aca="false">'PLR DET FIXED INPUT PG'!I26</f>
        <v>Jul-02</v>
      </c>
      <c r="J26" s="93" t="str">
        <f aca="false">'PLR DET FIXED INPUT PG'!J26</f>
        <v>Aug-02</v>
      </c>
      <c r="K26" s="93" t="str">
        <f aca="false">'PLR DET FIXED INPUT PG'!K26</f>
        <v>Sep-02</v>
      </c>
      <c r="L26" s="93" t="str">
        <f aca="false">'PLR DET FIXED INPUT PG'!L26</f>
        <v>Oct-02</v>
      </c>
      <c r="M26" s="93" t="str">
        <f aca="false">'PLR DET FIXED INPUT PG'!M26</f>
        <v>Nov-02</v>
      </c>
      <c r="N26" s="93" t="str">
        <f aca="false">'PLR DET FIXED INPUT PG'!N26</f>
        <v>Dec-02</v>
      </c>
      <c r="O26" s="93" t="str">
        <f aca="false">'PLR DET FIXED INPUT PG'!O26</f>
        <v>Jan-03</v>
      </c>
      <c r="P26" s="93" t="str">
        <f aca="false">'PLR DET FIXED INPUT PG'!P26</f>
        <v>Feb-03</v>
      </c>
      <c r="Q26" s="93" t="str">
        <f aca="false">'PLR DET FIXED INPUT PG'!Q26</f>
        <v>Mar-03</v>
      </c>
      <c r="R26" s="93" t="str">
        <f aca="false">'PLR DET FIXED INPUT PG'!R26</f>
        <v>Apr-03</v>
      </c>
      <c r="S26" s="93" t="str">
        <f aca="false">'PLR DET FIXED INPUT PG'!S26</f>
        <v>May-03</v>
      </c>
      <c r="T26" s="93" t="str">
        <f aca="false">'PLR DET FIXED INPUT PG'!T26</f>
        <v>Jun-03</v>
      </c>
      <c r="U26" s="93" t="str">
        <f aca="false">'PLR DET FIXED INPUT PG'!U26</f>
        <v>Jul-03</v>
      </c>
      <c r="V26" s="93" t="str">
        <f aca="false">'PLR DET FIXED INPUT PG'!V26</f>
        <v>Aug-03</v>
      </c>
      <c r="W26" s="93" t="str">
        <f aca="false">'PLR DET FIXED INPUT PG'!W26</f>
        <v>Sep-03</v>
      </c>
      <c r="X26" s="93" t="str">
        <f aca="false">'PLR DET FIXED INPUT PG'!X26</f>
        <v>Oct-03</v>
      </c>
      <c r="Y26" s="93" t="str">
        <f aca="false">'PLR DET FIXED INPUT PG'!Y26</f>
        <v>Nov-03</v>
      </c>
      <c r="Z26" s="93" t="str">
        <f aca="false">'PLR DET FIXED INPUT PG'!Z26</f>
        <v>Dec-03</v>
      </c>
      <c r="AA26" s="93" t="str">
        <f aca="false">'PLR DET FIXED INPUT PG'!AA26</f>
        <v>TOTAL</v>
      </c>
    </row>
    <row r="27" customFormat="false" ht="11.25" hidden="false" customHeight="true" outlineLevel="0" collapsed="false">
      <c r="A27" s="95" t="str">
        <f aca="false">'PLR DET FIXED INPUT PG'!A27</f>
        <v>Physical</v>
      </c>
      <c r="C27" s="100" t="n">
        <f aca="false">'PLR DET FIXED INPUT PG'!C27+'PLR DET INDEX INPUT PG'!C27</f>
        <v>33173.5946</v>
      </c>
      <c r="D27" s="100" t="n">
        <f aca="false">'PLR DET FIXED INPUT PG'!D27+'PLR DET INDEX INPUT PG'!D27</f>
        <v>33173.5946</v>
      </c>
      <c r="E27" s="100" t="n">
        <f aca="false">'PLR DET FIXED INPUT PG'!E27+'PLR DET INDEX INPUT PG'!E27</f>
        <v>33173.5946</v>
      </c>
      <c r="F27" s="100" t="n">
        <f aca="false">'PLR DET FIXED INPUT PG'!F27+'PLR DET INDEX INPUT PG'!F27</f>
        <v>14217.2548</v>
      </c>
      <c r="G27" s="100" t="n">
        <f aca="false">'PLR DET FIXED INPUT PG'!G27+'PLR DET INDEX INPUT PG'!G27</f>
        <v>14217.2548</v>
      </c>
      <c r="H27" s="100" t="n">
        <f aca="false">'PLR DET FIXED INPUT PG'!H27+'PLR DET INDEX INPUT PG'!H27</f>
        <v>14217.2548</v>
      </c>
      <c r="I27" s="100" t="n">
        <f aca="false">'PLR DET FIXED INPUT PG'!I27+'PLR DET INDEX INPUT PG'!I27</f>
        <v>14217.2548</v>
      </c>
      <c r="J27" s="100" t="n">
        <f aca="false">'PLR DET FIXED INPUT PG'!J27+'PLR DET INDEX INPUT PG'!J27</f>
        <v>14217.2548</v>
      </c>
      <c r="K27" s="100" t="n">
        <f aca="false">'PLR DET FIXED INPUT PG'!K27+'PLR DET INDEX INPUT PG'!K27</f>
        <v>14217.2548</v>
      </c>
      <c r="L27" s="100" t="n">
        <f aca="false">'PLR DET FIXED INPUT PG'!L27+'PLR DET INDEX INPUT PG'!L27</f>
        <v>14217.2548</v>
      </c>
      <c r="M27" s="100" t="n">
        <f aca="false">'PLR DET FIXED INPUT PG'!M27+'PLR DET INDEX INPUT PG'!M27</f>
        <v>14217.2548</v>
      </c>
      <c r="N27" s="100" t="n">
        <f aca="false">'PLR DET FIXED INPUT PG'!N27+'PLR DET INDEX INPUT PG'!N27</f>
        <v>14217.2548</v>
      </c>
      <c r="O27" s="100" t="n">
        <f aca="false">'PLR DET FIXED INPUT PG'!O27+'PLR DET INDEX INPUT PG'!O27</f>
        <v>14217.2548</v>
      </c>
      <c r="P27" s="100" t="n">
        <f aca="false">'PLR DET FIXED INPUT PG'!P27+'PLR DET INDEX INPUT PG'!P27</f>
        <v>14217.2548</v>
      </c>
      <c r="Q27" s="100" t="n">
        <f aca="false">'PLR DET FIXED INPUT PG'!Q27+'PLR DET INDEX INPUT PG'!Q27</f>
        <v>14217.2548</v>
      </c>
      <c r="R27" s="100" t="n">
        <f aca="false">'PLR DET FIXED INPUT PG'!R27+'PLR DET INDEX INPUT PG'!R27</f>
        <v>0</v>
      </c>
      <c r="S27" s="100" t="n">
        <f aca="false">'PLR DET FIXED INPUT PG'!S27+'PLR DET INDEX INPUT PG'!S27</f>
        <v>0</v>
      </c>
      <c r="T27" s="100" t="n">
        <f aca="false">'PLR DET FIXED INPUT PG'!T27+'PLR DET INDEX INPUT PG'!T27</f>
        <v>0</v>
      </c>
      <c r="U27" s="100" t="n">
        <f aca="false">'PLR DET FIXED INPUT PG'!U27+'PLR DET INDEX INPUT PG'!U27</f>
        <v>0</v>
      </c>
      <c r="V27" s="100" t="n">
        <f aca="false">'PLR DET FIXED INPUT PG'!V27+'PLR DET INDEX INPUT PG'!V27</f>
        <v>0</v>
      </c>
      <c r="W27" s="100" t="n">
        <f aca="false">'PLR DET FIXED INPUT PG'!W27+'PLR DET INDEX INPUT PG'!W27</f>
        <v>0</v>
      </c>
      <c r="X27" s="100" t="n">
        <f aca="false">'PLR DET FIXED INPUT PG'!X27+'PLR DET INDEX INPUT PG'!X27</f>
        <v>0</v>
      </c>
      <c r="Y27" s="100" t="n">
        <f aca="false">'PLR DET FIXED INPUT PG'!Y27+'PLR DET INDEX INPUT PG'!Y27</f>
        <v>0</v>
      </c>
      <c r="Z27" s="100" t="n">
        <f aca="false">'PLR DET FIXED INPUT PG'!Z27+'PLR DET INDEX INPUT PG'!Z27</f>
        <v>0</v>
      </c>
      <c r="AA27" s="100" t="n">
        <f aca="false">'PLR DET FIXED INPUT PG'!AA27+'PLR DET INDEX INPUT PG'!AA27</f>
        <v>270127.8414</v>
      </c>
    </row>
    <row r="28" customFormat="false" ht="11.25" hidden="false" customHeight="true" outlineLevel="0" collapsed="false">
      <c r="A28" s="95" t="str">
        <f aca="false">'PLR DET FIXED INPUT PG'!A28</f>
        <v>Interbook</v>
      </c>
      <c r="C28" s="96" t="n">
        <f aca="false">'PLR DET FIXED INPUT PG'!C28</f>
        <v>-30000</v>
      </c>
      <c r="D28" s="96" t="n">
        <f aca="false">'PLR DET FIXED INPUT PG'!D28</f>
        <v>-20428.5357</v>
      </c>
      <c r="E28" s="96" t="n">
        <f aca="false">'PLR DET FIXED INPUT PG'!E28</f>
        <v>-7999.9677</v>
      </c>
      <c r="F28" s="96" t="n">
        <f aca="false">'PLR DET FIXED INPUT PG'!F28</f>
        <v>-7566.6667</v>
      </c>
      <c r="G28" s="96" t="n">
        <f aca="false">'PLR DET FIXED INPUT PG'!G28</f>
        <v>-6451.6129</v>
      </c>
      <c r="H28" s="96" t="n">
        <f aca="false">'PLR DET FIXED INPUT PG'!H28</f>
        <v>-7400</v>
      </c>
      <c r="I28" s="96" t="n">
        <f aca="false">'PLR DET FIXED INPUT PG'!I28</f>
        <v>-25903.1935</v>
      </c>
      <c r="J28" s="96" t="n">
        <f aca="false">'PLR DET FIXED INPUT PG'!J28</f>
        <v>-31064.4839</v>
      </c>
      <c r="K28" s="96" t="n">
        <f aca="false">'PLR DET FIXED INPUT PG'!K28</f>
        <v>-26100</v>
      </c>
      <c r="L28" s="96" t="n">
        <f aca="false">'PLR DET FIXED INPUT PG'!L28</f>
        <v>-20258.0645</v>
      </c>
      <c r="M28" s="96" t="n">
        <f aca="false">'PLR DET FIXED INPUT PG'!M28</f>
        <v>-18933.3</v>
      </c>
      <c r="N28" s="96" t="n">
        <f aca="false">'PLR DET FIXED INPUT PG'!N28</f>
        <v>-21096.7742</v>
      </c>
      <c r="O28" s="96" t="n">
        <f aca="false">'PLR DET FIXED INPUT PG'!O28</f>
        <v>-21935.5161</v>
      </c>
      <c r="P28" s="96" t="n">
        <f aca="false">'PLR DET FIXED INPUT PG'!P28</f>
        <v>-18428.5714</v>
      </c>
      <c r="Q28" s="96" t="n">
        <f aca="false">'PLR DET FIXED INPUT PG'!Q28</f>
        <v>-15129.0323</v>
      </c>
      <c r="R28" s="96" t="n">
        <f aca="false">'PLR DET FIXED INPUT PG'!R28</f>
        <v>-10366.6667</v>
      </c>
      <c r="S28" s="96" t="n">
        <f aca="false">'PLR DET FIXED INPUT PG'!S28</f>
        <v>-677.4194</v>
      </c>
      <c r="T28" s="96" t="n">
        <f aca="false">'PLR DET FIXED INPUT PG'!T28</f>
        <v>-7466.6333</v>
      </c>
      <c r="U28" s="96" t="n">
        <f aca="false">'PLR DET FIXED INPUT PG'!U28</f>
        <v>-22677.4839</v>
      </c>
      <c r="V28" s="96" t="n">
        <f aca="false">'PLR DET FIXED INPUT PG'!V28</f>
        <v>-27419.3871</v>
      </c>
      <c r="W28" s="96" t="n">
        <f aca="false">'PLR DET FIXED INPUT PG'!W28</f>
        <v>-24933.3333</v>
      </c>
      <c r="X28" s="96" t="n">
        <f aca="false">'PLR DET FIXED INPUT PG'!X28</f>
        <v>-15161.3226</v>
      </c>
      <c r="Y28" s="96" t="n">
        <f aca="false">'PLR DET FIXED INPUT PG'!Y28</f>
        <v>-16633.3333</v>
      </c>
      <c r="Z28" s="96" t="n">
        <f aca="false">'PLR DET FIXED INPUT PG'!Z28</f>
        <v>-19935.4839</v>
      </c>
      <c r="AA28" s="96" t="n">
        <f aca="false">'PLR DET FIXED INPUT PG'!AA28</f>
        <v>-423966.7824</v>
      </c>
    </row>
    <row r="29" customFormat="false" ht="11.25" hidden="false" customHeight="true" outlineLevel="0" collapsed="false">
      <c r="A29" s="95" t="str">
        <f aca="false">'PLR DET FIXED INPUT PG'!A29</f>
        <v>Total Dth</v>
      </c>
      <c r="C29" s="97" t="n">
        <f aca="false">SUM(C27:C28)</f>
        <v>3173.5946</v>
      </c>
      <c r="D29" s="97" t="n">
        <f aca="false">SUM(D27:D28)</f>
        <v>12745.0589</v>
      </c>
      <c r="E29" s="97" t="n">
        <f aca="false">SUM(E27:E28)</f>
        <v>25173.6269</v>
      </c>
      <c r="F29" s="97" t="n">
        <f aca="false">SUM(F27:F28)</f>
        <v>6650.5881</v>
      </c>
      <c r="G29" s="97" t="n">
        <f aca="false">SUM(G27:G28)</f>
        <v>7765.6419</v>
      </c>
      <c r="H29" s="97" t="n">
        <f aca="false">SUM(H27:H28)</f>
        <v>6817.2548</v>
      </c>
      <c r="I29" s="97" t="n">
        <f aca="false">SUM(I27:I28)</f>
        <v>-11685.9387</v>
      </c>
      <c r="J29" s="97" t="n">
        <f aca="false">SUM(J27:J28)</f>
        <v>-16847.2291</v>
      </c>
      <c r="K29" s="97" t="n">
        <f aca="false">SUM(K27:K28)</f>
        <v>-11882.7452</v>
      </c>
      <c r="L29" s="97" t="n">
        <f aca="false">SUM(L27:L28)</f>
        <v>-6040.8097</v>
      </c>
      <c r="M29" s="97" t="n">
        <f aca="false">SUM(M27:M28)</f>
        <v>-4716.0452</v>
      </c>
      <c r="N29" s="97" t="n">
        <f aca="false">SUM(N27:N28)</f>
        <v>-6879.5194</v>
      </c>
      <c r="O29" s="97" t="n">
        <f aca="false">SUM(O27:O28)</f>
        <v>-7718.2613</v>
      </c>
      <c r="P29" s="97" t="n">
        <f aca="false">SUM(P27:P28)</f>
        <v>-4211.3166</v>
      </c>
      <c r="Q29" s="97" t="n">
        <f aca="false">SUM(Q27:Q28)</f>
        <v>-911.7775</v>
      </c>
      <c r="R29" s="97" t="n">
        <f aca="false">SUM(R27:R28)</f>
        <v>-10366.6667</v>
      </c>
      <c r="S29" s="97" t="n">
        <f aca="false">SUM(S27:S28)</f>
        <v>-677.4194</v>
      </c>
      <c r="T29" s="97" t="n">
        <f aca="false">SUM(T27:T28)</f>
        <v>-7466.6333</v>
      </c>
      <c r="U29" s="97" t="n">
        <f aca="false">SUM(U27:U28)</f>
        <v>-22677.4839</v>
      </c>
      <c r="V29" s="97" t="n">
        <f aca="false">SUM(V27:V28)</f>
        <v>-27419.3871</v>
      </c>
      <c r="W29" s="97" t="n">
        <f aca="false">SUM(W27:W28)</f>
        <v>-24933.3333</v>
      </c>
      <c r="X29" s="97" t="n">
        <f aca="false">SUM(X27:X28)</f>
        <v>-15161.3226</v>
      </c>
      <c r="Y29" s="97" t="n">
        <f aca="false">SUM(Y27:Y28)</f>
        <v>-16633.3333</v>
      </c>
      <c r="Z29" s="97" t="n">
        <f aca="false">SUM(Z27:Z28)</f>
        <v>-19935.4839</v>
      </c>
      <c r="AA29" s="97" t="n">
        <f aca="false">'PLR DET FIXED INPUT PG'!AA29</f>
        <v>-153838.941</v>
      </c>
    </row>
    <row r="31" customFormat="false" ht="12" hidden="false" customHeight="true" outlineLevel="0" collapsed="false">
      <c r="A31" s="92" t="str">
        <f aca="false">'PLR DET FIXED INPUT PG'!A31</f>
        <v>Swaps</v>
      </c>
      <c r="C31" s="93" t="str">
        <f aca="false">'PLR DET FIXED INPUT PG'!C31</f>
        <v>Jan-02</v>
      </c>
      <c r="D31" s="93" t="str">
        <f aca="false">'PLR DET FIXED INPUT PG'!D31</f>
        <v>Feb-02</v>
      </c>
      <c r="E31" s="93" t="str">
        <f aca="false">'PLR DET FIXED INPUT PG'!E31</f>
        <v>Mar-02</v>
      </c>
      <c r="F31" s="93" t="str">
        <f aca="false">'PLR DET FIXED INPUT PG'!F31</f>
        <v>Apr-02</v>
      </c>
      <c r="G31" s="93" t="str">
        <f aca="false">'PLR DET FIXED INPUT PG'!G31</f>
        <v>May-02</v>
      </c>
      <c r="H31" s="93" t="str">
        <f aca="false">'PLR DET FIXED INPUT PG'!H31</f>
        <v>Jun-02</v>
      </c>
      <c r="I31" s="93" t="str">
        <f aca="false">'PLR DET FIXED INPUT PG'!I31</f>
        <v>Jul-02</v>
      </c>
      <c r="J31" s="93" t="str">
        <f aca="false">'PLR DET FIXED INPUT PG'!J31</f>
        <v>Aug-02</v>
      </c>
      <c r="K31" s="93" t="str">
        <f aca="false">'PLR DET FIXED INPUT PG'!K31</f>
        <v>Sep-02</v>
      </c>
      <c r="L31" s="93" t="str">
        <f aca="false">'PLR DET FIXED INPUT PG'!L31</f>
        <v>Oct-02</v>
      </c>
      <c r="M31" s="93" t="str">
        <f aca="false">'PLR DET FIXED INPUT PG'!M31</f>
        <v>Nov-02</v>
      </c>
      <c r="N31" s="93" t="str">
        <f aca="false">'PLR DET FIXED INPUT PG'!N31</f>
        <v>Dec-02</v>
      </c>
      <c r="O31" s="93" t="str">
        <f aca="false">'PLR DET FIXED INPUT PG'!O31</f>
        <v>Jan-03</v>
      </c>
      <c r="P31" s="93" t="str">
        <f aca="false">'PLR DET FIXED INPUT PG'!P31</f>
        <v>Feb-03</v>
      </c>
      <c r="Q31" s="93" t="str">
        <f aca="false">'PLR DET FIXED INPUT PG'!Q31</f>
        <v>Mar-03</v>
      </c>
      <c r="R31" s="93" t="str">
        <f aca="false">'PLR DET FIXED INPUT PG'!R31</f>
        <v>Apr-03</v>
      </c>
      <c r="S31" s="93" t="str">
        <f aca="false">'PLR DET FIXED INPUT PG'!S31</f>
        <v>May-03</v>
      </c>
      <c r="T31" s="93" t="str">
        <f aca="false">'PLR DET FIXED INPUT PG'!T31</f>
        <v>Jun-03</v>
      </c>
      <c r="U31" s="93" t="str">
        <f aca="false">'PLR DET FIXED INPUT PG'!U31</f>
        <v>Jul-03</v>
      </c>
      <c r="V31" s="93" t="str">
        <f aca="false">'PLR DET FIXED INPUT PG'!V31</f>
        <v>Aug-03</v>
      </c>
      <c r="W31" s="93" t="str">
        <f aca="false">'PLR DET FIXED INPUT PG'!W31</f>
        <v>Sep-03</v>
      </c>
      <c r="X31" s="93" t="str">
        <f aca="false">'PLR DET FIXED INPUT PG'!X31</f>
        <v>Oct-03</v>
      </c>
      <c r="Y31" s="93" t="str">
        <f aca="false">'PLR DET FIXED INPUT PG'!Y31</f>
        <v>Nov-03</v>
      </c>
      <c r="Z31" s="93" t="str">
        <f aca="false">'PLR DET FIXED INPUT PG'!Z31</f>
        <v>Dec-03</v>
      </c>
      <c r="AA31" s="93" t="str">
        <f aca="false">'PLR DET FIXED INPUT PG'!AA31</f>
        <v>TOTAL</v>
      </c>
    </row>
    <row r="32" customFormat="false" ht="11.25" hidden="false" customHeight="true" outlineLevel="0" collapsed="false">
      <c r="A32" s="95" t="str">
        <f aca="false">'PLR DET FIXED INPUT PG'!A32</f>
        <v>Swaps</v>
      </c>
      <c r="C32" s="100" t="n">
        <f aca="false">'PLR DET FIXED INPUT PG'!C32-'PLR DET INDEX INPUT PG'!C27</f>
        <v>-4739.0849</v>
      </c>
      <c r="D32" s="100" t="n">
        <f aca="false">'PLR DET FIXED INPUT PG'!D32-'PLR DET INDEX INPUT PG'!D27</f>
        <v>-9478.1699</v>
      </c>
      <c r="E32" s="100" t="n">
        <f aca="false">'PLR DET FIXED INPUT PG'!E32-'PLR DET INDEX INPUT PG'!E27</f>
        <v>-9478.1699</v>
      </c>
      <c r="F32" s="100" t="n">
        <f aca="false">'PLR DET FIXED INPUT PG'!F32-'PLR DET INDEX INPUT PG'!F27</f>
        <v>-4739.0849</v>
      </c>
      <c r="G32" s="100" t="n">
        <f aca="false">'PLR DET FIXED INPUT PG'!G32-'PLR DET INDEX INPUT PG'!G27</f>
        <v>-4739.0849</v>
      </c>
      <c r="H32" s="100" t="n">
        <f aca="false">'PLR DET FIXED INPUT PG'!H32-'PLR DET INDEX INPUT PG'!H27</f>
        <v>0</v>
      </c>
      <c r="I32" s="100" t="n">
        <f aca="false">'PLR DET FIXED INPUT PG'!I32-'PLR DET INDEX INPUT PG'!I27</f>
        <v>0</v>
      </c>
      <c r="J32" s="100" t="n">
        <f aca="false">'PLR DET FIXED INPUT PG'!J32-'PLR DET INDEX INPUT PG'!J27</f>
        <v>0</v>
      </c>
      <c r="K32" s="100" t="n">
        <f aca="false">'PLR DET FIXED INPUT PG'!K32-'PLR DET INDEX INPUT PG'!K27</f>
        <v>0</v>
      </c>
      <c r="L32" s="100" t="n">
        <f aca="false">'PLR DET FIXED INPUT PG'!L32-'PLR DET INDEX INPUT PG'!L27</f>
        <v>0</v>
      </c>
      <c r="M32" s="100" t="n">
        <f aca="false">'PLR DET FIXED INPUT PG'!M32-'PLR DET INDEX INPUT PG'!M27</f>
        <v>4739.0849</v>
      </c>
      <c r="N32" s="100" t="n">
        <f aca="false">'PLR DET FIXED INPUT PG'!N32-'PLR DET INDEX INPUT PG'!N27</f>
        <v>4739.0849</v>
      </c>
      <c r="O32" s="100" t="n">
        <f aca="false">'PLR DET FIXED INPUT PG'!O32-'PLR DET INDEX INPUT PG'!O27</f>
        <v>4739.0849</v>
      </c>
      <c r="P32" s="100" t="n">
        <f aca="false">'PLR DET FIXED INPUT PG'!P32-'PLR DET INDEX INPUT PG'!P27</f>
        <v>4739.0849</v>
      </c>
      <c r="Q32" s="100" t="n">
        <f aca="false">'PLR DET FIXED INPUT PG'!Q32-'PLR DET INDEX INPUT PG'!Q27</f>
        <v>4739.0849</v>
      </c>
      <c r="R32" s="100" t="n">
        <f aca="false">'PLR DET FIXED INPUT PG'!R32-'PLR DET INDEX INPUT PG'!R27</f>
        <v>9478.1699</v>
      </c>
      <c r="S32" s="100" t="n">
        <f aca="false">'PLR DET FIXED INPUT PG'!S32-'PLR DET INDEX INPUT PG'!S27</f>
        <v>9478.1699</v>
      </c>
      <c r="T32" s="100" t="n">
        <f aca="false">'PLR DET FIXED INPUT PG'!T32-'PLR DET INDEX INPUT PG'!T27</f>
        <v>9478.1699</v>
      </c>
      <c r="U32" s="100" t="n">
        <f aca="false">'PLR DET FIXED INPUT PG'!U32-'PLR DET INDEX INPUT PG'!U27</f>
        <v>9478.1699</v>
      </c>
      <c r="V32" s="100" t="n">
        <f aca="false">'PLR DET FIXED INPUT PG'!V32-'PLR DET INDEX INPUT PG'!V27</f>
        <v>9478.1699</v>
      </c>
      <c r="W32" s="100" t="n">
        <f aca="false">'PLR DET FIXED INPUT PG'!W32-'PLR DET INDEX INPUT PG'!W27</f>
        <v>9478.1699</v>
      </c>
      <c r="X32" s="100" t="n">
        <f aca="false">'PLR DET FIXED INPUT PG'!X32-'PLR DET INDEX INPUT PG'!X27</f>
        <v>9478.1699</v>
      </c>
      <c r="Y32" s="100" t="n">
        <f aca="false">'PLR DET FIXED INPUT PG'!Y32-'PLR DET INDEX INPUT PG'!Y27</f>
        <v>0</v>
      </c>
      <c r="Z32" s="100" t="n">
        <f aca="false">'PLR DET FIXED INPUT PG'!Z32-'PLR DET INDEX INPUT PG'!Z27</f>
        <v>0</v>
      </c>
      <c r="AA32" s="100" t="n">
        <f aca="false">'PLR DET FIXED INPUT PG'!AA32-'PLR DET INDEX INPUT PG'!AA32</f>
        <v>56869.0193</v>
      </c>
    </row>
    <row r="34" customFormat="false" ht="11.25" hidden="false" customHeight="true" outlineLevel="0" collapsed="false">
      <c r="A34" s="101" t="str">
        <f aca="false">'PLR DET FIXED INPUT PG'!A34</f>
        <v>Total Dth</v>
      </c>
      <c r="B34" s="102"/>
      <c r="C34" s="103" t="n">
        <f aca="false">C29+C32</f>
        <v>-1565.4903</v>
      </c>
      <c r="D34" s="103" t="n">
        <f aca="false">D29+D32</f>
        <v>3266.889</v>
      </c>
      <c r="E34" s="103" t="n">
        <f aca="false">E29+E32</f>
        <v>15695.457</v>
      </c>
      <c r="F34" s="103" t="n">
        <f aca="false">F29+F32</f>
        <v>1911.5032</v>
      </c>
      <c r="G34" s="103" t="n">
        <f aca="false">G29+G32</f>
        <v>3026.557</v>
      </c>
      <c r="H34" s="103" t="n">
        <f aca="false">H29+H32</f>
        <v>6817.2548</v>
      </c>
      <c r="I34" s="103" t="n">
        <f aca="false">I29+I32</f>
        <v>-11685.9387</v>
      </c>
      <c r="J34" s="103" t="n">
        <f aca="false">J29+J32</f>
        <v>-16847.2291</v>
      </c>
      <c r="K34" s="103" t="n">
        <f aca="false">K29+K32</f>
        <v>-11882.7452</v>
      </c>
      <c r="L34" s="103" t="n">
        <f aca="false">L29+L32</f>
        <v>-6040.8097</v>
      </c>
      <c r="M34" s="103" t="n">
        <f aca="false">M29+M32</f>
        <v>23.0397000000012</v>
      </c>
      <c r="N34" s="103" t="n">
        <f aca="false">N29+N32</f>
        <v>-2140.4345</v>
      </c>
      <c r="O34" s="103" t="n">
        <f aca="false">O29+O32</f>
        <v>-2979.1764</v>
      </c>
      <c r="P34" s="103" t="n">
        <f aca="false">P29+P32</f>
        <v>527.7683</v>
      </c>
      <c r="Q34" s="103" t="n">
        <f aca="false">Q29+Q32</f>
        <v>3827.3074</v>
      </c>
      <c r="R34" s="103" t="n">
        <f aca="false">R29+R32</f>
        <v>-888.496799999999</v>
      </c>
      <c r="S34" s="103" t="n">
        <f aca="false">S29+S32</f>
        <v>8800.7505</v>
      </c>
      <c r="T34" s="103" t="n">
        <f aca="false">T29+T32</f>
        <v>2011.5366</v>
      </c>
      <c r="U34" s="103" t="n">
        <f aca="false">U29+U32</f>
        <v>-13199.314</v>
      </c>
      <c r="V34" s="103" t="n">
        <f aca="false">V29+V32</f>
        <v>-17941.2172</v>
      </c>
      <c r="W34" s="103" t="n">
        <f aca="false">W29+W32</f>
        <v>-15455.1634</v>
      </c>
      <c r="X34" s="103" t="n">
        <f aca="false">X29+X32</f>
        <v>-5683.1527</v>
      </c>
      <c r="Y34" s="103" t="n">
        <f aca="false">Y29+Y32</f>
        <v>-16633.3333</v>
      </c>
      <c r="Z34" s="103" t="n">
        <f aca="false">Z29+Z32</f>
        <v>-19935.4839</v>
      </c>
      <c r="AA34" s="104" t="n">
        <f aca="false">'PLR DET FIXED INPUT PG'!AA34</f>
        <v>-96969.9217000001</v>
      </c>
    </row>
    <row r="36" customFormat="false" ht="12" hidden="false" customHeight="true" outlineLevel="0" collapsed="false">
      <c r="A36" s="94" t="str">
        <f aca="false">'PLR DET FIXED INPUT PG'!A36</f>
        <v>Prior Day</v>
      </c>
    </row>
    <row r="37" customFormat="false" ht="11.25" hidden="false" customHeight="true" outlineLevel="0" collapsed="false">
      <c r="A37" s="95" t="str">
        <f aca="false">'PLR DET FIXED INPUT PG'!A37</f>
        <v>Physical</v>
      </c>
      <c r="C37" s="96" t="n">
        <f aca="false">'PLR DET FIXED INPUT PG'!C37+'PLR DET INDEX INPUT PG'!C37</f>
        <v>33173.5946</v>
      </c>
      <c r="D37" s="96" t="n">
        <f aca="false">'PLR DET FIXED INPUT PG'!D37+'PLR DET INDEX INPUT PG'!D37</f>
        <v>33173.5946</v>
      </c>
      <c r="E37" s="96" t="n">
        <f aca="false">'PLR DET FIXED INPUT PG'!E37+'PLR DET INDEX INPUT PG'!E37</f>
        <v>33173.5946</v>
      </c>
      <c r="F37" s="96" t="n">
        <f aca="false">'PLR DET FIXED INPUT PG'!F37+'PLR DET INDEX INPUT PG'!F37</f>
        <v>14217.2548</v>
      </c>
      <c r="G37" s="96" t="n">
        <f aca="false">'PLR DET FIXED INPUT PG'!G37+'PLR DET INDEX INPUT PG'!G37</f>
        <v>14217.2548</v>
      </c>
      <c r="H37" s="96" t="n">
        <f aca="false">'PLR DET FIXED INPUT PG'!H37+'PLR DET INDEX INPUT PG'!H37</f>
        <v>14217.2548</v>
      </c>
      <c r="I37" s="96" t="n">
        <f aca="false">'PLR DET FIXED INPUT PG'!I37+'PLR DET INDEX INPUT PG'!I37</f>
        <v>14217.2548</v>
      </c>
      <c r="J37" s="96" t="n">
        <f aca="false">'PLR DET FIXED INPUT PG'!J37+'PLR DET INDEX INPUT PG'!J37</f>
        <v>14217.2548</v>
      </c>
      <c r="K37" s="96" t="n">
        <f aca="false">'PLR DET FIXED INPUT PG'!K37+'PLR DET INDEX INPUT PG'!K37</f>
        <v>14217.2548</v>
      </c>
      <c r="L37" s="96" t="n">
        <f aca="false">'PLR DET FIXED INPUT PG'!L37+'PLR DET INDEX INPUT PG'!L37</f>
        <v>14217.2548</v>
      </c>
      <c r="M37" s="96" t="n">
        <f aca="false">'PLR DET FIXED INPUT PG'!M37+'PLR DET INDEX INPUT PG'!M37</f>
        <v>14217.2548</v>
      </c>
      <c r="N37" s="96" t="n">
        <f aca="false">'PLR DET FIXED INPUT PG'!N37+'PLR DET INDEX INPUT PG'!N37</f>
        <v>14217.2548</v>
      </c>
      <c r="O37" s="96" t="n">
        <f aca="false">'PLR DET FIXED INPUT PG'!O37+'PLR DET INDEX INPUT PG'!O37</f>
        <v>14217.2548</v>
      </c>
      <c r="P37" s="96" t="n">
        <f aca="false">'PLR DET FIXED INPUT PG'!P37+'PLR DET INDEX INPUT PG'!P37</f>
        <v>14217.2548</v>
      </c>
      <c r="Q37" s="96" t="n">
        <f aca="false">'PLR DET FIXED INPUT PG'!Q37+'PLR DET INDEX INPUT PG'!Q37</f>
        <v>14217.2548</v>
      </c>
      <c r="R37" s="96" t="n">
        <f aca="false">'PLR DET FIXED INPUT PG'!R37+'PLR DET INDEX INPUT PG'!R37</f>
        <v>0</v>
      </c>
      <c r="S37" s="96" t="n">
        <f aca="false">'PLR DET FIXED INPUT PG'!S37+'PLR DET INDEX INPUT PG'!S37</f>
        <v>0</v>
      </c>
      <c r="T37" s="96" t="n">
        <f aca="false">'PLR DET FIXED INPUT PG'!T37+'PLR DET INDEX INPUT PG'!T37</f>
        <v>0</v>
      </c>
      <c r="U37" s="96" t="n">
        <f aca="false">'PLR DET FIXED INPUT PG'!U37+'PLR DET INDEX INPUT PG'!U37</f>
        <v>0</v>
      </c>
      <c r="V37" s="96" t="n">
        <f aca="false">'PLR DET FIXED INPUT PG'!V37+'PLR DET INDEX INPUT PG'!V37</f>
        <v>0</v>
      </c>
      <c r="W37" s="96" t="n">
        <f aca="false">'PLR DET FIXED INPUT PG'!W37+'PLR DET INDEX INPUT PG'!W37</f>
        <v>0</v>
      </c>
      <c r="X37" s="96" t="n">
        <f aca="false">'PLR DET FIXED INPUT PG'!X37+'PLR DET INDEX INPUT PG'!X37</f>
        <v>0</v>
      </c>
      <c r="Y37" s="96" t="n">
        <f aca="false">'PLR DET FIXED INPUT PG'!Y37+'PLR DET INDEX INPUT PG'!Y37</f>
        <v>0</v>
      </c>
      <c r="Z37" s="96" t="n">
        <f aca="false">'PLR DET FIXED INPUT PG'!Z37+'PLR DET INDEX INPUT PG'!Z37</f>
        <v>0</v>
      </c>
      <c r="AA37" s="96" t="n">
        <f aca="false">'PLR DET FIXED INPUT PG'!AA37</f>
        <v>270127.8414</v>
      </c>
    </row>
    <row r="38" customFormat="false" ht="11.25" hidden="false" customHeight="true" outlineLevel="0" collapsed="false">
      <c r="A38" s="95" t="str">
        <f aca="false">'PLR DET FIXED INPUT PG'!A38</f>
        <v>Interbook</v>
      </c>
      <c r="C38" s="96" t="n">
        <f aca="false">'PLR DET FIXED INPUT PG'!C38</f>
        <v>-31161.2903</v>
      </c>
      <c r="D38" s="96" t="n">
        <f aca="false">'PLR DET FIXED INPUT PG'!D38</f>
        <v>-20571.3929</v>
      </c>
      <c r="E38" s="96" t="n">
        <f aca="false">'PLR DET FIXED INPUT PG'!E38</f>
        <v>-8193.5161</v>
      </c>
      <c r="F38" s="96" t="n">
        <f aca="false">'PLR DET FIXED INPUT PG'!F38</f>
        <v>-6400</v>
      </c>
      <c r="G38" s="96" t="n">
        <f aca="false">'PLR DET FIXED INPUT PG'!G38</f>
        <v>-4387.0968</v>
      </c>
      <c r="H38" s="96" t="n">
        <f aca="false">'PLR DET FIXED INPUT PG'!H38</f>
        <v>-6800</v>
      </c>
      <c r="I38" s="96" t="n">
        <f aca="false">'PLR DET FIXED INPUT PG'!I38</f>
        <v>-25677.3871</v>
      </c>
      <c r="J38" s="96" t="n">
        <f aca="false">'PLR DET FIXED INPUT PG'!J38</f>
        <v>-30774.1613</v>
      </c>
      <c r="K38" s="96" t="n">
        <f aca="false">'PLR DET FIXED INPUT PG'!K38</f>
        <v>-25966.6667</v>
      </c>
      <c r="L38" s="96" t="n">
        <f aca="false">'PLR DET FIXED INPUT PG'!L38</f>
        <v>-20032.2581</v>
      </c>
      <c r="M38" s="96" t="n">
        <f aca="false">'PLR DET FIXED INPUT PG'!M38</f>
        <v>-18799.9667</v>
      </c>
      <c r="N38" s="96" t="n">
        <f aca="false">'PLR DET FIXED INPUT PG'!N38</f>
        <v>-21000</v>
      </c>
      <c r="O38" s="96" t="n">
        <f aca="false">'PLR DET FIXED INPUT PG'!O38</f>
        <v>-22580.6774</v>
      </c>
      <c r="P38" s="96" t="n">
        <f aca="false">'PLR DET FIXED INPUT PG'!P38</f>
        <v>-19071.4286</v>
      </c>
      <c r="Q38" s="96" t="n">
        <f aca="false">'PLR DET FIXED INPUT PG'!Q38</f>
        <v>-15677.4194</v>
      </c>
      <c r="R38" s="96" t="n">
        <f aca="false">'PLR DET FIXED INPUT PG'!R38</f>
        <v>-11033.3333</v>
      </c>
      <c r="S38" s="96" t="n">
        <f aca="false">'PLR DET FIXED INPUT PG'!S38</f>
        <v>-709.6774</v>
      </c>
      <c r="T38" s="96" t="n">
        <f aca="false">'PLR DET FIXED INPUT PG'!T38</f>
        <v>-7999.9667</v>
      </c>
      <c r="U38" s="96" t="n">
        <f aca="false">'PLR DET FIXED INPUT PG'!U38</f>
        <v>-23258.129</v>
      </c>
      <c r="V38" s="96" t="n">
        <f aca="false">'PLR DET FIXED INPUT PG'!V38</f>
        <v>-27903.2581</v>
      </c>
      <c r="W38" s="96" t="n">
        <f aca="false">'PLR DET FIXED INPUT PG'!W38</f>
        <v>-25600</v>
      </c>
      <c r="X38" s="96" t="n">
        <f aca="false">'PLR DET FIXED INPUT PG'!X38</f>
        <v>-15741.9677</v>
      </c>
      <c r="Y38" s="96" t="n">
        <f aca="false">'PLR DET FIXED INPUT PG'!Y38</f>
        <v>-17133.3333</v>
      </c>
      <c r="Z38" s="96" t="n">
        <f aca="false">'PLR DET FIXED INPUT PG'!Z38</f>
        <v>-20451.6129</v>
      </c>
      <c r="AA38" s="96" t="n">
        <f aca="false">'PLR DET FIXED INPUT PG'!AA38</f>
        <v>-426924.5398</v>
      </c>
    </row>
    <row r="39" customFormat="false" ht="11.25" hidden="false" customHeight="true" outlineLevel="0" collapsed="false">
      <c r="A39" s="95" t="str">
        <f aca="false">'PLR DET FIXED INPUT PG'!A39</f>
        <v>Swaps</v>
      </c>
      <c r="C39" s="96" t="n">
        <f aca="false">'PLR DET FIXED INPUT PG'!C39-'PLR DET INDEX INPUT PG'!C39-'PLR DET INDEX INPUT PG'!C37</f>
        <v>-4739.0849</v>
      </c>
      <c r="D39" s="96" t="n">
        <f aca="false">'PLR DET FIXED INPUT PG'!D39-'PLR DET INDEX INPUT PG'!D39-'PLR DET INDEX INPUT PG'!D37</f>
        <v>-9478.1699</v>
      </c>
      <c r="E39" s="96" t="n">
        <f aca="false">'PLR DET FIXED INPUT PG'!E39-'PLR DET INDEX INPUT PG'!E39-'PLR DET INDEX INPUT PG'!E37</f>
        <v>-9478.1699</v>
      </c>
      <c r="F39" s="96" t="n">
        <f aca="false">'PLR DET FIXED INPUT PG'!F39-'PLR DET INDEX INPUT PG'!F39-'PLR DET INDEX INPUT PG'!F37</f>
        <v>-4739.0849</v>
      </c>
      <c r="G39" s="96" t="n">
        <f aca="false">'PLR DET FIXED INPUT PG'!G39-'PLR DET INDEX INPUT PG'!G39-'PLR DET INDEX INPUT PG'!G37</f>
        <v>-4739.0849</v>
      </c>
      <c r="H39" s="96" t="n">
        <f aca="false">'PLR DET FIXED INPUT PG'!H39-'PLR DET INDEX INPUT PG'!H39-'PLR DET INDEX INPUT PG'!H37</f>
        <v>0</v>
      </c>
      <c r="I39" s="96" t="n">
        <f aca="false">'PLR DET FIXED INPUT PG'!I39-'PLR DET INDEX INPUT PG'!I39-'PLR DET INDEX INPUT PG'!I37</f>
        <v>0</v>
      </c>
      <c r="J39" s="96" t="n">
        <f aca="false">'PLR DET FIXED INPUT PG'!J39-'PLR DET INDEX INPUT PG'!J39-'PLR DET INDEX INPUT PG'!J37</f>
        <v>0</v>
      </c>
      <c r="K39" s="96" t="n">
        <f aca="false">'PLR DET FIXED INPUT PG'!K39-'PLR DET INDEX INPUT PG'!K39-'PLR DET INDEX INPUT PG'!K37</f>
        <v>0</v>
      </c>
      <c r="L39" s="96" t="n">
        <f aca="false">'PLR DET FIXED INPUT PG'!L39-'PLR DET INDEX INPUT PG'!L39-'PLR DET INDEX INPUT PG'!L37</f>
        <v>0</v>
      </c>
      <c r="M39" s="96" t="n">
        <f aca="false">'PLR DET FIXED INPUT PG'!M39-'PLR DET INDEX INPUT PG'!M39-'PLR DET INDEX INPUT PG'!M37</f>
        <v>4739.0849</v>
      </c>
      <c r="N39" s="96" t="n">
        <f aca="false">'PLR DET FIXED INPUT PG'!N39-'PLR DET INDEX INPUT PG'!N39-'PLR DET INDEX INPUT PG'!N37</f>
        <v>4739.0849</v>
      </c>
      <c r="O39" s="96" t="n">
        <f aca="false">'PLR DET FIXED INPUT PG'!O39-'PLR DET INDEX INPUT PG'!O39-'PLR DET INDEX INPUT PG'!O37</f>
        <v>4739.0849</v>
      </c>
      <c r="P39" s="96" t="n">
        <f aca="false">'PLR DET FIXED INPUT PG'!P39-'PLR DET INDEX INPUT PG'!P39-'PLR DET INDEX INPUT PG'!P37</f>
        <v>4739.0849</v>
      </c>
      <c r="Q39" s="96" t="n">
        <f aca="false">'PLR DET FIXED INPUT PG'!Q39-'PLR DET INDEX INPUT PG'!Q39-'PLR DET INDEX INPUT PG'!Q37</f>
        <v>4739.0849</v>
      </c>
      <c r="R39" s="96" t="n">
        <f aca="false">'PLR DET FIXED INPUT PG'!R39-'PLR DET INDEX INPUT PG'!R39-'PLR DET INDEX INPUT PG'!R37</f>
        <v>9478.1699</v>
      </c>
      <c r="S39" s="96" t="n">
        <f aca="false">'PLR DET FIXED INPUT PG'!S39-'PLR DET INDEX INPUT PG'!S39-'PLR DET INDEX INPUT PG'!S37</f>
        <v>9478.1699</v>
      </c>
      <c r="T39" s="96" t="n">
        <f aca="false">'PLR DET FIXED INPUT PG'!T39-'PLR DET INDEX INPUT PG'!T39-'PLR DET INDEX INPUT PG'!T37</f>
        <v>9478.1699</v>
      </c>
      <c r="U39" s="96" t="n">
        <f aca="false">'PLR DET FIXED INPUT PG'!U39-'PLR DET INDEX INPUT PG'!U39-'PLR DET INDEX INPUT PG'!U37</f>
        <v>9478.1699</v>
      </c>
      <c r="V39" s="96" t="n">
        <f aca="false">'PLR DET FIXED INPUT PG'!V39-'PLR DET INDEX INPUT PG'!V39-'PLR DET INDEX INPUT PG'!V37</f>
        <v>9478.1699</v>
      </c>
      <c r="W39" s="96" t="n">
        <f aca="false">'PLR DET FIXED INPUT PG'!W39-'PLR DET INDEX INPUT PG'!W39-'PLR DET INDEX INPUT PG'!W37</f>
        <v>9478.1699</v>
      </c>
      <c r="X39" s="96" t="n">
        <f aca="false">'PLR DET FIXED INPUT PG'!X39-'PLR DET INDEX INPUT PG'!X39-'PLR DET INDEX INPUT PG'!X37</f>
        <v>9478.1699</v>
      </c>
      <c r="Y39" s="96" t="n">
        <f aca="false">'PLR DET FIXED INPUT PG'!Y39-'PLR DET INDEX INPUT PG'!Y39-'PLR DET INDEX INPUT PG'!Y37</f>
        <v>0</v>
      </c>
      <c r="Z39" s="96" t="n">
        <f aca="false">'PLR DET FIXED INPUT PG'!Z39-'PLR DET INDEX INPUT PG'!Z39-'PLR DET INDEX INPUT PG'!Z37</f>
        <v>0</v>
      </c>
      <c r="AA39" s="96" t="n">
        <f aca="false">'PLR DET FIXED INPUT PG'!AA39-'PLR DET INDEX INPUT PG'!AA39-'PLR DET INDEX INPUT PG'!AA37</f>
        <v>56869.0193</v>
      </c>
    </row>
    <row r="40" customFormat="false" ht="11.25" hidden="false" customHeight="true" outlineLevel="0" collapsed="false">
      <c r="A40" s="95" t="str">
        <f aca="false">'PLR DET FIXED INPUT PG'!A40</f>
        <v>Total Dth</v>
      </c>
      <c r="C40" s="97" t="n">
        <f aca="false">SUM(C37:C39)</f>
        <v>-2726.7806</v>
      </c>
      <c r="D40" s="97" t="n">
        <f aca="false">SUM(D37:D39)</f>
        <v>3124.0318</v>
      </c>
      <c r="E40" s="97" t="n">
        <f aca="false">SUM(E37:E39)</f>
        <v>15501.9086</v>
      </c>
      <c r="F40" s="97" t="n">
        <f aca="false">SUM(F37:F39)</f>
        <v>3078.1699</v>
      </c>
      <c r="G40" s="97" t="n">
        <f aca="false">SUM(G37:G39)</f>
        <v>5091.0731</v>
      </c>
      <c r="H40" s="97" t="n">
        <f aca="false">SUM(H37:H39)</f>
        <v>7417.2548</v>
      </c>
      <c r="I40" s="97" t="n">
        <f aca="false">SUM(I37:I39)</f>
        <v>-11460.1323</v>
      </c>
      <c r="J40" s="97" t="n">
        <f aca="false">SUM(J37:J39)</f>
        <v>-16556.9065</v>
      </c>
      <c r="K40" s="97" t="n">
        <f aca="false">SUM(K37:K39)</f>
        <v>-11749.4119</v>
      </c>
      <c r="L40" s="97" t="n">
        <f aca="false">SUM(L37:L39)</f>
        <v>-5815.0033</v>
      </c>
      <c r="M40" s="97" t="n">
        <f aca="false">SUM(M37:M39)</f>
        <v>156.373</v>
      </c>
      <c r="N40" s="97" t="n">
        <f aca="false">SUM(N37:N39)</f>
        <v>-2043.6603</v>
      </c>
      <c r="O40" s="97" t="n">
        <f aca="false">SUM(O37:O39)</f>
        <v>-3624.3377</v>
      </c>
      <c r="P40" s="97" t="n">
        <f aca="false">SUM(P37:P39)</f>
        <v>-115.088899999999</v>
      </c>
      <c r="Q40" s="97" t="n">
        <f aca="false">SUM(Q37:Q39)</f>
        <v>3278.9203</v>
      </c>
      <c r="R40" s="97" t="n">
        <f aca="false">SUM(R37:R39)</f>
        <v>-1555.1634</v>
      </c>
      <c r="S40" s="97" t="n">
        <f aca="false">SUM(S37:S39)</f>
        <v>8768.4925</v>
      </c>
      <c r="T40" s="97" t="n">
        <f aca="false">SUM(T37:T39)</f>
        <v>1478.2032</v>
      </c>
      <c r="U40" s="97" t="n">
        <f aca="false">SUM(U37:U39)</f>
        <v>-13779.9591</v>
      </c>
      <c r="V40" s="97" t="n">
        <f aca="false">SUM(V37:V39)</f>
        <v>-18425.0882</v>
      </c>
      <c r="W40" s="97" t="n">
        <f aca="false">SUM(W37:W39)</f>
        <v>-16121.8301</v>
      </c>
      <c r="X40" s="97" t="n">
        <f aca="false">SUM(X37:X39)</f>
        <v>-6263.7978</v>
      </c>
      <c r="Y40" s="97" t="n">
        <f aca="false">SUM(Y37:Y39)</f>
        <v>-17133.3333</v>
      </c>
      <c r="Z40" s="97" t="n">
        <f aca="false">SUM(Z37:Z39)</f>
        <v>-20451.6129</v>
      </c>
      <c r="AA40" s="97"/>
    </row>
    <row r="42" customFormat="false" ht="12" hidden="false" customHeight="true" outlineLevel="0" collapsed="false">
      <c r="A42" s="94" t="str">
        <f aca="false">'PLR DET FIXED INPUT PG'!A42</f>
        <v>Delta</v>
      </c>
    </row>
    <row r="43" customFormat="false" ht="11.25" hidden="false" customHeight="true" outlineLevel="0" collapsed="false">
      <c r="A43" s="95" t="str">
        <f aca="false">'PLR DET FIXED INPUT PG'!A43</f>
        <v>Physical</v>
      </c>
      <c r="C43" s="96" t="n">
        <f aca="false">C27-C37</f>
        <v>0</v>
      </c>
      <c r="D43" s="96" t="n">
        <f aca="false">D27-D37</f>
        <v>0</v>
      </c>
      <c r="E43" s="96" t="n">
        <f aca="false">E27-E37</f>
        <v>0</v>
      </c>
      <c r="F43" s="96" t="n">
        <f aca="false">F27-F37</f>
        <v>0</v>
      </c>
      <c r="G43" s="96" t="n">
        <f aca="false">G27-G37</f>
        <v>0</v>
      </c>
      <c r="H43" s="96" t="n">
        <f aca="false">H27-H37</f>
        <v>0</v>
      </c>
      <c r="I43" s="96" t="n">
        <f aca="false">I27-I37</f>
        <v>0</v>
      </c>
      <c r="J43" s="96" t="n">
        <f aca="false">J27-J37</f>
        <v>0</v>
      </c>
      <c r="K43" s="96" t="n">
        <f aca="false">K27-K37</f>
        <v>0</v>
      </c>
      <c r="L43" s="96" t="n">
        <f aca="false">L27-L37</f>
        <v>0</v>
      </c>
      <c r="M43" s="96" t="n">
        <f aca="false">M27-M37</f>
        <v>0</v>
      </c>
      <c r="N43" s="96" t="n">
        <f aca="false">N27-N37</f>
        <v>0</v>
      </c>
      <c r="O43" s="96" t="n">
        <f aca="false">O27-O37</f>
        <v>0</v>
      </c>
      <c r="P43" s="96" t="n">
        <f aca="false">P27-P37</f>
        <v>0</v>
      </c>
      <c r="Q43" s="96" t="n">
        <f aca="false">Q27-Q37</f>
        <v>0</v>
      </c>
      <c r="R43" s="96" t="n">
        <f aca="false">R27-R37</f>
        <v>0</v>
      </c>
      <c r="S43" s="96" t="n">
        <f aca="false">S27-S37</f>
        <v>0</v>
      </c>
      <c r="T43" s="96" t="n">
        <f aca="false">T27-T37</f>
        <v>0</v>
      </c>
      <c r="U43" s="96" t="n">
        <f aca="false">U27-U37</f>
        <v>0</v>
      </c>
      <c r="V43" s="96" t="n">
        <f aca="false">V27-V37</f>
        <v>0</v>
      </c>
      <c r="W43" s="96" t="n">
        <f aca="false">W27-W37</f>
        <v>0</v>
      </c>
      <c r="X43" s="96" t="n">
        <f aca="false">X27-X37</f>
        <v>0</v>
      </c>
      <c r="Y43" s="96" t="n">
        <f aca="false">Y27-Y37</f>
        <v>0</v>
      </c>
      <c r="Z43" s="96" t="n">
        <f aca="false">Z27-Z37</f>
        <v>0</v>
      </c>
      <c r="AA43" s="96" t="n">
        <f aca="false">AA27-AA37</f>
        <v>0</v>
      </c>
    </row>
    <row r="44" customFormat="false" ht="11.25" hidden="false" customHeight="true" outlineLevel="0" collapsed="false">
      <c r="A44" s="95" t="str">
        <f aca="false">'PLR DET FIXED INPUT PG'!A44</f>
        <v>Interbook</v>
      </c>
      <c r="C44" s="96" t="n">
        <f aca="false">C28-C38</f>
        <v>1161.2903</v>
      </c>
      <c r="D44" s="96" t="n">
        <f aca="false">D28-D38</f>
        <v>142.857199999999</v>
      </c>
      <c r="E44" s="96" t="n">
        <f aca="false">E28-E38</f>
        <v>193.548400000001</v>
      </c>
      <c r="F44" s="96" t="n">
        <f aca="false">F28-F38</f>
        <v>-1166.6667</v>
      </c>
      <c r="G44" s="96" t="n">
        <f aca="false">G28-G38</f>
        <v>-2064.5161</v>
      </c>
      <c r="H44" s="96" t="n">
        <f aca="false">H28-H38</f>
        <v>-600</v>
      </c>
      <c r="I44" s="96" t="n">
        <f aca="false">I28-I38</f>
        <v>-225.806400000001</v>
      </c>
      <c r="J44" s="96" t="n">
        <f aca="false">J28-J38</f>
        <v>-290.3226</v>
      </c>
      <c r="K44" s="96" t="n">
        <f aca="false">K28-K38</f>
        <v>-133.333299999998</v>
      </c>
      <c r="L44" s="96" t="n">
        <f aca="false">L28-L38</f>
        <v>-225.806400000001</v>
      </c>
      <c r="M44" s="96" t="n">
        <f aca="false">M28-M38</f>
        <v>-133.333299999998</v>
      </c>
      <c r="N44" s="96" t="n">
        <f aca="false">N28-N38</f>
        <v>-96.7741999999998</v>
      </c>
      <c r="O44" s="96" t="n">
        <f aca="false">O28-O38</f>
        <v>645.1613</v>
      </c>
      <c r="P44" s="96" t="n">
        <f aca="false">P28-P38</f>
        <v>642.857199999999</v>
      </c>
      <c r="Q44" s="96" t="n">
        <f aca="false">Q28-Q38</f>
        <v>548.3871</v>
      </c>
      <c r="R44" s="96" t="n">
        <f aca="false">R28-R38</f>
        <v>666.666600000001</v>
      </c>
      <c r="S44" s="96" t="n">
        <f aca="false">S28-S38</f>
        <v>32.258</v>
      </c>
      <c r="T44" s="96" t="n">
        <f aca="false">T28-T38</f>
        <v>533.3334</v>
      </c>
      <c r="U44" s="96" t="n">
        <f aca="false">U28-U38</f>
        <v>580.645100000002</v>
      </c>
      <c r="V44" s="96" t="n">
        <f aca="false">V28-V38</f>
        <v>483.870999999999</v>
      </c>
      <c r="W44" s="96" t="n">
        <f aca="false">W28-W38</f>
        <v>666.666700000002</v>
      </c>
      <c r="X44" s="96" t="n">
        <f aca="false">X28-X38</f>
        <v>580.6451</v>
      </c>
      <c r="Y44" s="96" t="n">
        <f aca="false">Y28-Y38</f>
        <v>500</v>
      </c>
      <c r="Z44" s="96" t="n">
        <f aca="false">Z28-Z38</f>
        <v>516.129000000001</v>
      </c>
      <c r="AA44" s="96" t="n">
        <f aca="false">'PLR DET FIXED INPUT PG'!AA44</f>
        <v>2957.75739999994</v>
      </c>
    </row>
    <row r="45" customFormat="false" ht="11.25" hidden="false" customHeight="true" outlineLevel="0" collapsed="false">
      <c r="A45" s="95" t="str">
        <f aca="false">'PLR DET FIXED INPUT PG'!A45</f>
        <v>Swaps</v>
      </c>
      <c r="C45" s="96" t="n">
        <f aca="false">C32-C39</f>
        <v>0</v>
      </c>
      <c r="D45" s="96" t="n">
        <f aca="false">D32-D39</f>
        <v>0</v>
      </c>
      <c r="E45" s="96" t="n">
        <f aca="false">E32-E39</f>
        <v>0</v>
      </c>
      <c r="F45" s="96" t="n">
        <f aca="false">F32-F39</f>
        <v>0</v>
      </c>
      <c r="G45" s="96" t="n">
        <f aca="false">G32-G39</f>
        <v>0</v>
      </c>
      <c r="H45" s="96" t="n">
        <f aca="false">H32-H39</f>
        <v>0</v>
      </c>
      <c r="I45" s="96" t="n">
        <f aca="false">I32-I39</f>
        <v>0</v>
      </c>
      <c r="J45" s="96" t="n">
        <f aca="false">J32-J39</f>
        <v>0</v>
      </c>
      <c r="K45" s="96" t="n">
        <f aca="false">K32-K39</f>
        <v>0</v>
      </c>
      <c r="L45" s="96" t="n">
        <f aca="false">L32-L39</f>
        <v>0</v>
      </c>
      <c r="M45" s="96" t="n">
        <f aca="false">M32-M39</f>
        <v>0</v>
      </c>
      <c r="N45" s="96" t="n">
        <f aca="false">N32-N39</f>
        <v>0</v>
      </c>
      <c r="O45" s="96" t="n">
        <f aca="false">O32-O39</f>
        <v>0</v>
      </c>
      <c r="P45" s="96" t="n">
        <f aca="false">P32-P39</f>
        <v>0</v>
      </c>
      <c r="Q45" s="96" t="n">
        <f aca="false">Q32-Q39</f>
        <v>0</v>
      </c>
      <c r="R45" s="96" t="n">
        <f aca="false">R32-R39</f>
        <v>0</v>
      </c>
      <c r="S45" s="96" t="n">
        <f aca="false">S32-S39</f>
        <v>0</v>
      </c>
      <c r="T45" s="96" t="n">
        <f aca="false">T32-T39</f>
        <v>0</v>
      </c>
      <c r="U45" s="96" t="n">
        <f aca="false">U32-U39</f>
        <v>0</v>
      </c>
      <c r="V45" s="96" t="n">
        <f aca="false">V32-V39</f>
        <v>0</v>
      </c>
      <c r="W45" s="96" t="n">
        <f aca="false">W32-W39</f>
        <v>0</v>
      </c>
      <c r="X45" s="96" t="n">
        <f aca="false">X32-X39</f>
        <v>0</v>
      </c>
      <c r="Y45" s="96" t="n">
        <f aca="false">Y32-Y39</f>
        <v>0</v>
      </c>
      <c r="Z45" s="96" t="n">
        <f aca="false">Z32-Z39</f>
        <v>0</v>
      </c>
      <c r="AA45" s="96" t="n">
        <f aca="false">'PLR DET FIXED INPUT PG'!AA45</f>
        <v>0</v>
      </c>
    </row>
    <row r="46" customFormat="false" ht="11.25" hidden="false" customHeight="true" outlineLevel="0" collapsed="false">
      <c r="A46" s="95" t="str">
        <f aca="false">'PLR DET FIXED INPUT PG'!A46</f>
        <v>Total Dth</v>
      </c>
      <c r="C46" s="97" t="n">
        <f aca="false">SUM(C43:C45)</f>
        <v>1161.2903</v>
      </c>
      <c r="D46" s="97" t="n">
        <f aca="false">SUM(D43:D45)</f>
        <v>142.857199999999</v>
      </c>
      <c r="E46" s="97" t="n">
        <f aca="false">SUM(E43:E45)</f>
        <v>193.548400000001</v>
      </c>
      <c r="F46" s="97" t="n">
        <f aca="false">SUM(F43:F45)</f>
        <v>-1166.6667</v>
      </c>
      <c r="G46" s="97" t="n">
        <f aca="false">SUM(G43:G45)</f>
        <v>-2064.5161</v>
      </c>
      <c r="H46" s="97" t="n">
        <f aca="false">SUM(H43:H45)</f>
        <v>-600</v>
      </c>
      <c r="I46" s="97" t="n">
        <f aca="false">SUM(I43:I45)</f>
        <v>-225.806400000001</v>
      </c>
      <c r="J46" s="97" t="n">
        <f aca="false">SUM(J43:J45)</f>
        <v>-290.3226</v>
      </c>
      <c r="K46" s="97" t="n">
        <f aca="false">SUM(K43:K45)</f>
        <v>-133.333299999998</v>
      </c>
      <c r="L46" s="97" t="n">
        <f aca="false">SUM(L43:L45)</f>
        <v>-225.806400000001</v>
      </c>
      <c r="M46" s="97" t="n">
        <f aca="false">SUM(M43:M45)</f>
        <v>-133.333299999998</v>
      </c>
      <c r="N46" s="97" t="n">
        <f aca="false">SUM(N43:N45)</f>
        <v>-96.7741999999998</v>
      </c>
      <c r="O46" s="97" t="n">
        <f aca="false">SUM(O43:O45)</f>
        <v>645.1613</v>
      </c>
      <c r="P46" s="97" t="n">
        <f aca="false">SUM(P43:P45)</f>
        <v>642.857199999999</v>
      </c>
      <c r="Q46" s="97" t="n">
        <f aca="false">SUM(Q43:Q45)</f>
        <v>548.3871</v>
      </c>
      <c r="R46" s="97" t="n">
        <f aca="false">SUM(R43:R45)</f>
        <v>666.666600000001</v>
      </c>
      <c r="S46" s="97" t="n">
        <f aca="false">SUM(S43:S45)</f>
        <v>32.258</v>
      </c>
      <c r="T46" s="97" t="n">
        <f aca="false">SUM(T43:T45)</f>
        <v>533.3334</v>
      </c>
      <c r="U46" s="97" t="n">
        <f aca="false">SUM(U43:U45)</f>
        <v>580.645100000002</v>
      </c>
      <c r="V46" s="97" t="n">
        <f aca="false">SUM(V43:V45)</f>
        <v>483.870999999999</v>
      </c>
      <c r="W46" s="97" t="n">
        <f aca="false">SUM(W43:W45)</f>
        <v>666.666700000002</v>
      </c>
      <c r="X46" s="97" t="n">
        <f aca="false">SUM(X43:X45)</f>
        <v>580.6451</v>
      </c>
      <c r="Y46" s="97" t="n">
        <f aca="false">SUM(Y43:Y45)</f>
        <v>500</v>
      </c>
      <c r="Z46" s="97" t="n">
        <f aca="false">SUM(Z43:Z45)</f>
        <v>516.129000000001</v>
      </c>
      <c r="AA46" s="97" t="n">
        <f aca="false">'PLR DET FIXED INPUT PG'!AA46</f>
        <v>2957.75739999994</v>
      </c>
    </row>
    <row r="48" customFormat="false" ht="12" hidden="false" customHeight="true" outlineLevel="0" collapsed="false">
      <c r="A48" s="94" t="str">
        <f aca="false">'PLR DET FIXED INPUT PG'!A48</f>
        <v>Curve Comparison</v>
      </c>
    </row>
    <row r="49" customFormat="false" ht="11.25" hidden="false" customHeight="true" outlineLevel="0" collapsed="false">
      <c r="A49" s="95" t="str">
        <f aca="false">'PLR DET FIXED INPUT PG'!A49</f>
        <v>Today</v>
      </c>
      <c r="C49" s="98" t="n">
        <f aca="false">'PLR DET FIXED INPUT PG'!C49</f>
        <v>3.47</v>
      </c>
      <c r="D49" s="98" t="n">
        <f aca="false">'PLR DET FIXED INPUT PG'!D49</f>
        <v>3.33</v>
      </c>
      <c r="E49" s="98" t="n">
        <f aca="false">'PLR DET FIXED INPUT PG'!E49</f>
        <v>3.33</v>
      </c>
      <c r="F49" s="98" t="n">
        <f aca="false">'PLR DET FIXED INPUT PG'!F49</f>
        <v>3.27</v>
      </c>
      <c r="G49" s="98" t="n">
        <f aca="false">'PLR DET FIXED INPUT PG'!G49</f>
        <v>3.34</v>
      </c>
      <c r="H49" s="98" t="n">
        <f aca="false">'PLR DET FIXED INPUT PG'!H49</f>
        <v>3.43</v>
      </c>
      <c r="I49" s="98" t="n">
        <f aca="false">'PLR DET FIXED INPUT PG'!I49</f>
        <v>3.49</v>
      </c>
      <c r="J49" s="98" t="n">
        <f aca="false">'PLR DET FIXED INPUT PG'!J49</f>
        <v>3.56</v>
      </c>
      <c r="K49" s="98" t="n">
        <f aca="false">'PLR DET FIXED INPUT PG'!K49</f>
        <v>3.57</v>
      </c>
      <c r="L49" s="98" t="n">
        <f aca="false">'PLR DET FIXED INPUT PG'!L49</f>
        <v>3.6</v>
      </c>
      <c r="M49" s="98" t="n">
        <f aca="false">'PLR DET FIXED INPUT PG'!M49</f>
        <v>4.02</v>
      </c>
      <c r="N49" s="98" t="n">
        <f aca="false">'PLR DET FIXED INPUT PG'!N49</f>
        <v>4.28</v>
      </c>
      <c r="O49" s="98" t="n">
        <f aca="false">'PLR DET FIXED INPUT PG'!O49</f>
        <v>4.4</v>
      </c>
      <c r="P49" s="98" t="n">
        <f aca="false">'PLR DET FIXED INPUT PG'!P49</f>
        <v>4.31</v>
      </c>
      <c r="Q49" s="98" t="n">
        <f aca="false">'PLR DET FIXED INPUT PG'!Q49</f>
        <v>4.18</v>
      </c>
      <c r="R49" s="98" t="n">
        <f aca="false">'PLR DET FIXED INPUT PG'!R49</f>
        <v>3.96</v>
      </c>
      <c r="S49" s="98" t="n">
        <f aca="false">'PLR DET FIXED INPUT PG'!S49</f>
        <v>3.96</v>
      </c>
      <c r="T49" s="98" t="n">
        <f aca="false">'PLR DET FIXED INPUT PG'!T49</f>
        <v>4.01</v>
      </c>
      <c r="U49" s="98" t="n">
        <f aca="false">'PLR DET FIXED INPUT PG'!U49</f>
        <v>4.08</v>
      </c>
      <c r="V49" s="98" t="n">
        <f aca="false">'PLR DET FIXED INPUT PG'!V49</f>
        <v>4.14</v>
      </c>
      <c r="W49" s="98" t="n">
        <f aca="false">'PLR DET FIXED INPUT PG'!W49</f>
        <v>4.13</v>
      </c>
      <c r="X49" s="98" t="n">
        <f aca="false">'PLR DET FIXED INPUT PG'!X49</f>
        <v>4.18</v>
      </c>
      <c r="Y49" s="98" t="n">
        <f aca="false">'PLR DET FIXED INPUT PG'!Y49</f>
        <v>4.43</v>
      </c>
      <c r="Z49" s="98" t="n">
        <f aca="false">'PLR DET FIXED INPUT PG'!Z49</f>
        <v>4.64</v>
      </c>
      <c r="AA49" s="98" t="n">
        <f aca="false">'PLR DET FIXED INPUT PG'!AA49</f>
        <v>0</v>
      </c>
    </row>
    <row r="50" customFormat="false" ht="11.25" hidden="false" customHeight="true" outlineLevel="0" collapsed="false">
      <c r="A50" s="95" t="str">
        <f aca="false">'PLR DET FIXED INPUT PG'!A50</f>
        <v>Prior Day</v>
      </c>
      <c r="C50" s="98" t="n">
        <f aca="false">'PLR DET FIXED INPUT PG'!C50</f>
        <v>3.36</v>
      </c>
      <c r="D50" s="98" t="n">
        <f aca="false">'PLR DET FIXED INPUT PG'!D50</f>
        <v>3.25</v>
      </c>
      <c r="E50" s="98" t="n">
        <f aca="false">'PLR DET FIXED INPUT PG'!E50</f>
        <v>3.26</v>
      </c>
      <c r="F50" s="98" t="n">
        <f aca="false">'PLR DET FIXED INPUT PG'!F50</f>
        <v>3.22</v>
      </c>
      <c r="G50" s="98" t="n">
        <f aca="false">'PLR DET FIXED INPUT PG'!G50</f>
        <v>3.3</v>
      </c>
      <c r="H50" s="98" t="n">
        <f aca="false">'PLR DET FIXED INPUT PG'!H50</f>
        <v>3.39</v>
      </c>
      <c r="I50" s="98" t="n">
        <f aca="false">'PLR DET FIXED INPUT PG'!I50</f>
        <v>3.45</v>
      </c>
      <c r="J50" s="98" t="n">
        <f aca="false">'PLR DET FIXED INPUT PG'!J50</f>
        <v>3.51</v>
      </c>
      <c r="K50" s="98" t="n">
        <f aca="false">'PLR DET FIXED INPUT PG'!K50</f>
        <v>3.52</v>
      </c>
      <c r="L50" s="98" t="n">
        <f aca="false">'PLR DET FIXED INPUT PG'!L50</f>
        <v>3.55</v>
      </c>
      <c r="M50" s="98" t="n">
        <f aca="false">'PLR DET FIXED INPUT PG'!M50</f>
        <v>3.96</v>
      </c>
      <c r="N50" s="98" t="n">
        <f aca="false">'PLR DET FIXED INPUT PG'!N50</f>
        <v>4.22</v>
      </c>
      <c r="O50" s="98" t="n">
        <f aca="false">'PLR DET FIXED INPUT PG'!O50</f>
        <v>4.34</v>
      </c>
      <c r="P50" s="98" t="n">
        <f aca="false">'PLR DET FIXED INPUT PG'!P50</f>
        <v>4.25</v>
      </c>
      <c r="Q50" s="98" t="n">
        <f aca="false">'PLR DET FIXED INPUT PG'!Q50</f>
        <v>4.12</v>
      </c>
      <c r="R50" s="98" t="n">
        <f aca="false">'PLR DET FIXED INPUT PG'!R50</f>
        <v>3.87</v>
      </c>
      <c r="S50" s="98" t="n">
        <f aca="false">'PLR DET FIXED INPUT PG'!S50</f>
        <v>3.87</v>
      </c>
      <c r="T50" s="98" t="n">
        <f aca="false">'PLR DET FIXED INPUT PG'!T50</f>
        <v>3.93</v>
      </c>
      <c r="U50" s="98" t="n">
        <f aca="false">'PLR DET FIXED INPUT PG'!U50</f>
        <v>3.99</v>
      </c>
      <c r="V50" s="98" t="n">
        <f aca="false">'PLR DET FIXED INPUT PG'!V50</f>
        <v>4.05</v>
      </c>
      <c r="W50" s="98" t="n">
        <f aca="false">'PLR DET FIXED INPUT PG'!W50</f>
        <v>4.04</v>
      </c>
      <c r="X50" s="98" t="n">
        <f aca="false">'PLR DET FIXED INPUT PG'!X50</f>
        <v>4.1</v>
      </c>
      <c r="Y50" s="98" t="n">
        <f aca="false">'PLR DET FIXED INPUT PG'!Y50</f>
        <v>4.37</v>
      </c>
      <c r="Z50" s="98" t="n">
        <f aca="false">'PLR DET FIXED INPUT PG'!Z50</f>
        <v>4.59</v>
      </c>
      <c r="AA50" s="98" t="n">
        <f aca="false">'PLR DET FIXED INPUT PG'!AA50</f>
        <v>0</v>
      </c>
    </row>
    <row r="51" customFormat="false" ht="11.25" hidden="false" customHeight="true" outlineLevel="0" collapsed="false">
      <c r="A51" s="95" t="str">
        <f aca="false">'PLR DET FIXED INPUT PG'!A51</f>
        <v>Delta</v>
      </c>
      <c r="C51" s="99" t="n">
        <f aca="false">'PLR DET FIXED INPUT PG'!C51</f>
        <v>0.11</v>
      </c>
      <c r="D51" s="99" t="n">
        <f aca="false">'PLR DET FIXED INPUT PG'!D51</f>
        <v>0.0800000000000001</v>
      </c>
      <c r="E51" s="99" t="n">
        <f aca="false">'PLR DET FIXED INPUT PG'!E51</f>
        <v>0.0700000000000003</v>
      </c>
      <c r="F51" s="99" t="n">
        <f aca="false">'PLR DET FIXED INPUT PG'!F51</f>
        <v>0.0499999999999998</v>
      </c>
      <c r="G51" s="99" t="n">
        <f aca="false">'PLR DET FIXED INPUT PG'!G51</f>
        <v>0.04</v>
      </c>
      <c r="H51" s="99" t="n">
        <f aca="false">'PLR DET FIXED INPUT PG'!H51</f>
        <v>0.04</v>
      </c>
      <c r="I51" s="99" t="n">
        <f aca="false">'PLR DET FIXED INPUT PG'!I51</f>
        <v>0.04</v>
      </c>
      <c r="J51" s="99" t="n">
        <f aca="false">'PLR DET FIXED INPUT PG'!J51</f>
        <v>0.0500000000000003</v>
      </c>
      <c r="K51" s="99" t="n">
        <f aca="false">'PLR DET FIXED INPUT PG'!K51</f>
        <v>0.0499999999999998</v>
      </c>
      <c r="L51" s="99" t="n">
        <f aca="false">'PLR DET FIXED INPUT PG'!L51</f>
        <v>0.0500000000000003</v>
      </c>
      <c r="M51" s="99" t="n">
        <f aca="false">'PLR DET FIXED INPUT PG'!M51</f>
        <v>0.0599999999999996</v>
      </c>
      <c r="N51" s="99" t="n">
        <f aca="false">'PLR DET FIXED INPUT PG'!N51</f>
        <v>0.0600000000000005</v>
      </c>
      <c r="O51" s="99" t="n">
        <f aca="false">'PLR DET FIXED INPUT PG'!O51</f>
        <v>0.0600000000000005</v>
      </c>
      <c r="P51" s="99" t="n">
        <f aca="false">'PLR DET FIXED INPUT PG'!P51</f>
        <v>0.0599999999999996</v>
      </c>
      <c r="Q51" s="99" t="n">
        <f aca="false">'PLR DET FIXED INPUT PG'!Q51</f>
        <v>0.0599999999999996</v>
      </c>
      <c r="R51" s="99" t="n">
        <f aca="false">'PLR DET FIXED INPUT PG'!R51</f>
        <v>0.0899999999999999</v>
      </c>
      <c r="S51" s="99" t="n">
        <f aca="false">'PLR DET FIXED INPUT PG'!S51</f>
        <v>0.0899999999999999</v>
      </c>
      <c r="T51" s="99" t="n">
        <f aca="false">'PLR DET FIXED INPUT PG'!T51</f>
        <v>0.0799999999999996</v>
      </c>
      <c r="U51" s="99" t="n">
        <f aca="false">'PLR DET FIXED INPUT PG'!U51</f>
        <v>0.0899999999999999</v>
      </c>
      <c r="V51" s="99" t="n">
        <f aca="false">'PLR DET FIXED INPUT PG'!V51</f>
        <v>0.0899999999999999</v>
      </c>
      <c r="W51" s="99" t="n">
        <f aca="false">'PLR DET FIXED INPUT PG'!W51</f>
        <v>0.0899999999999999</v>
      </c>
      <c r="X51" s="99" t="n">
        <f aca="false">'PLR DET FIXED INPUT PG'!X51</f>
        <v>0.0800000000000001</v>
      </c>
      <c r="Y51" s="99" t="n">
        <f aca="false">'PLR DET FIXED INPUT PG'!Y51</f>
        <v>0.0599999999999996</v>
      </c>
      <c r="Z51" s="99" t="n">
        <f aca="false">'PLR DET FIXED INPUT PG'!Z51</f>
        <v>0.0499999999999998</v>
      </c>
      <c r="AA51" s="98" t="n">
        <f aca="false">'PLR DET FIXED INPUT PG'!AA51</f>
        <v>0</v>
      </c>
    </row>
    <row r="53" customFormat="false" ht="12" hidden="false" customHeight="true" outlineLevel="0" collapsed="false">
      <c r="A53" s="94" t="str">
        <f aca="false">'PLR DET FIXED INPUT PG'!A53</f>
        <v>Average Deal Prices</v>
      </c>
    </row>
    <row r="54" customFormat="false" ht="11.25" hidden="false" customHeight="true" outlineLevel="0" collapsed="false">
      <c r="A54" s="95" t="str">
        <f aca="false">'PLR DET FIXED INPUT PG'!A54</f>
        <v>BUY</v>
      </c>
      <c r="C54" s="98" t="n">
        <f aca="false">'PLR DET FIXED INPUT PG'!C54</f>
        <v>5.68</v>
      </c>
      <c r="D54" s="98" t="n">
        <f aca="false">'PLR DET FIXED INPUT PG'!D54</f>
        <v>5.68</v>
      </c>
      <c r="E54" s="98" t="n">
        <f aca="false">'PLR DET FIXED INPUT PG'!E54</f>
        <v>5.68</v>
      </c>
      <c r="F54" s="98" t="n">
        <f aca="false">'PLR DET FIXED INPUT PG'!F54</f>
        <v>4.7633</v>
      </c>
      <c r="G54" s="98" t="n">
        <f aca="false">'PLR DET FIXED INPUT PG'!G54</f>
        <v>4.7633</v>
      </c>
      <c r="H54" s="98" t="n">
        <f aca="false">'PLR DET FIXED INPUT PG'!H54</f>
        <v>4.7633</v>
      </c>
      <c r="I54" s="98" t="n">
        <f aca="false">'PLR DET FIXED INPUT PG'!I54</f>
        <v>4.7633</v>
      </c>
      <c r="J54" s="98" t="n">
        <f aca="false">'PLR DET FIXED INPUT PG'!J54</f>
        <v>4.7633</v>
      </c>
      <c r="K54" s="98" t="n">
        <f aca="false">'PLR DET FIXED INPUT PG'!K54</f>
        <v>4.7633</v>
      </c>
      <c r="L54" s="98" t="n">
        <f aca="false">'PLR DET FIXED INPUT PG'!L54</f>
        <v>4.7633</v>
      </c>
      <c r="M54" s="98" t="n">
        <f aca="false">'PLR DET FIXED INPUT PG'!M54</f>
        <v>6.3883</v>
      </c>
      <c r="N54" s="98" t="n">
        <f aca="false">'PLR DET FIXED INPUT PG'!N54</f>
        <v>6.3883</v>
      </c>
      <c r="O54" s="98" t="n">
        <f aca="false">'PLR DET FIXED INPUT PG'!O54</f>
        <v>6.3883</v>
      </c>
      <c r="P54" s="98" t="n">
        <f aca="false">'PLR DET FIXED INPUT PG'!P54</f>
        <v>6.3883</v>
      </c>
      <c r="Q54" s="98" t="n">
        <f aca="false">'PLR DET FIXED INPUT PG'!Q54</f>
        <v>6.3883</v>
      </c>
      <c r="R54" s="98" t="n">
        <f aca="false">'PLR DET FIXED INPUT PG'!R54</f>
        <v>0</v>
      </c>
      <c r="S54" s="98" t="n">
        <f aca="false">'PLR DET FIXED INPUT PG'!S54</f>
        <v>0</v>
      </c>
      <c r="T54" s="98" t="n">
        <f aca="false">'PLR DET FIXED INPUT PG'!T54</f>
        <v>0</v>
      </c>
      <c r="U54" s="98" t="n">
        <f aca="false">'PLR DET FIXED INPUT PG'!U54</f>
        <v>0</v>
      </c>
      <c r="V54" s="98" t="n">
        <f aca="false">'PLR DET FIXED INPUT PG'!V54</f>
        <v>0</v>
      </c>
      <c r="W54" s="98" t="n">
        <f aca="false">'PLR DET FIXED INPUT PG'!W54</f>
        <v>0</v>
      </c>
      <c r="X54" s="98" t="n">
        <f aca="false">'PLR DET FIXED INPUT PG'!X54</f>
        <v>0</v>
      </c>
      <c r="Y54" s="98" t="n">
        <f aca="false">'PLR DET FIXED INPUT PG'!Y54</f>
        <v>0</v>
      </c>
      <c r="Z54" s="98" t="n">
        <f aca="false">'PLR DET FIXED INPUT PG'!Z54</f>
        <v>0</v>
      </c>
      <c r="AA54" s="98" t="n">
        <f aca="false">'PLR DET FIXED INPUT PG'!AA54</f>
        <v>0</v>
      </c>
    </row>
    <row r="55" customFormat="false" ht="11.25" hidden="false" customHeight="true" outlineLevel="0" collapsed="false">
      <c r="A55" s="95" t="str">
        <f aca="false">'PLR DET FIXED INPUT PG'!A55</f>
        <v>SELL</v>
      </c>
      <c r="C55" s="98" t="n">
        <f aca="false">'PLR DET FIXED INPUT PG'!C55</f>
        <v>0</v>
      </c>
      <c r="D55" s="98" t="n">
        <f aca="false">'PLR DET FIXED INPUT PG'!D55</f>
        <v>0</v>
      </c>
      <c r="E55" s="98" t="n">
        <f aca="false">'PLR DET FIXED INPUT PG'!E55</f>
        <v>0</v>
      </c>
      <c r="F55" s="98" t="n">
        <f aca="false">'PLR DET FIXED INPUT PG'!F55</f>
        <v>0</v>
      </c>
      <c r="G55" s="98" t="n">
        <f aca="false">'PLR DET FIXED INPUT PG'!G55</f>
        <v>0</v>
      </c>
      <c r="H55" s="98" t="n">
        <f aca="false">'PLR DET FIXED INPUT PG'!H55</f>
        <v>0</v>
      </c>
      <c r="I55" s="98" t="n">
        <f aca="false">'PLR DET FIXED INPUT PG'!I55</f>
        <v>0</v>
      </c>
      <c r="J55" s="98" t="n">
        <f aca="false">'PLR DET FIXED INPUT PG'!J55</f>
        <v>0</v>
      </c>
      <c r="K55" s="98" t="n">
        <f aca="false">'PLR DET FIXED INPUT PG'!K55</f>
        <v>0</v>
      </c>
      <c r="L55" s="98" t="n">
        <f aca="false">'PLR DET FIXED INPUT PG'!L55</f>
        <v>0</v>
      </c>
      <c r="M55" s="98" t="n">
        <f aca="false">'PLR DET FIXED INPUT PG'!M55</f>
        <v>0</v>
      </c>
      <c r="N55" s="98" t="n">
        <f aca="false">'PLR DET FIXED INPUT PG'!N55</f>
        <v>0</v>
      </c>
      <c r="O55" s="98" t="n">
        <f aca="false">'PLR DET FIXED INPUT PG'!O55</f>
        <v>0</v>
      </c>
      <c r="P55" s="98" t="n">
        <f aca="false">'PLR DET FIXED INPUT PG'!P55</f>
        <v>0</v>
      </c>
      <c r="Q55" s="98" t="n">
        <f aca="false">'PLR DET FIXED INPUT PG'!Q55</f>
        <v>0</v>
      </c>
      <c r="R55" s="98" t="n">
        <f aca="false">'PLR DET FIXED INPUT PG'!R55</f>
        <v>0</v>
      </c>
      <c r="S55" s="98" t="n">
        <f aca="false">'PLR DET FIXED INPUT PG'!S55</f>
        <v>0</v>
      </c>
      <c r="T55" s="98" t="n">
        <f aca="false">'PLR DET FIXED INPUT PG'!T55</f>
        <v>0</v>
      </c>
      <c r="U55" s="98" t="n">
        <f aca="false">'PLR DET FIXED INPUT PG'!U55</f>
        <v>0</v>
      </c>
      <c r="V55" s="98" t="n">
        <f aca="false">'PLR DET FIXED INPUT PG'!V55</f>
        <v>0</v>
      </c>
      <c r="W55" s="98" t="n">
        <f aca="false">'PLR DET FIXED INPUT PG'!W55</f>
        <v>0</v>
      </c>
      <c r="X55" s="98" t="n">
        <f aca="false">'PLR DET FIXED INPUT PG'!X55</f>
        <v>0</v>
      </c>
      <c r="Y55" s="98" t="n">
        <f aca="false">'PLR DET FIXED INPUT PG'!Y55</f>
        <v>0</v>
      </c>
      <c r="Z55" s="98" t="n">
        <f aca="false">'PLR DET FIXED INPUT PG'!Z55</f>
        <v>0</v>
      </c>
      <c r="AA55" s="98" t="n">
        <f aca="false">'PLR DET FIXED INPUT PG'!AA55</f>
        <v>0</v>
      </c>
    </row>
    <row r="57" customFormat="false" ht="12" hidden="false" customHeight="true" outlineLevel="0" collapsed="false">
      <c r="A57" s="94" t="str">
        <f aca="false">'PLR DET FIXED INPUT PG'!A57</f>
        <v>Mark-To-Market</v>
      </c>
    </row>
    <row r="58" customFormat="false" ht="11.25" hidden="false" customHeight="true" outlineLevel="0" collapsed="false">
      <c r="A58" s="95" t="str">
        <f aca="false">'PLR DET FIXED INPUT PG'!A58</f>
        <v>Today's MTM</v>
      </c>
      <c r="C58" s="96" t="n">
        <f aca="false">'PLR DET FIXED INPUT PG'!C58+'PLR DET INDEX INPUT PG'!C58</f>
        <v>-1514392</v>
      </c>
      <c r="D58" s="96" t="n">
        <f aca="false">'PLR DET FIXED INPUT PG'!D58+'PLR DET INDEX INPUT PG'!D58</f>
        <v>-1432064</v>
      </c>
      <c r="E58" s="96" t="n">
        <f aca="false">'PLR DET FIXED INPUT PG'!E58+'PLR DET INDEX INPUT PG'!E58</f>
        <v>-1581677</v>
      </c>
      <c r="F58" s="96" t="n">
        <f aca="false">'PLR DET FIXED INPUT PG'!F58+'PLR DET INDEX INPUT PG'!F58</f>
        <v>-943258</v>
      </c>
      <c r="G58" s="96" t="n">
        <f aca="false">'PLR DET FIXED INPUT PG'!G58+'PLR DET INDEX INPUT PG'!G58</f>
        <v>-960795</v>
      </c>
      <c r="H58" s="96" t="n">
        <f aca="false">'PLR DET FIXED INPUT PG'!H58+'PLR DET INDEX INPUT PG'!H58</f>
        <v>-1010472</v>
      </c>
      <c r="I58" s="96" t="n">
        <f aca="false">'PLR DET FIXED INPUT PG'!I58+'PLR DET INDEX INPUT PG'!I58</f>
        <v>-1024367</v>
      </c>
      <c r="J58" s="96" t="n">
        <f aca="false">'PLR DET FIXED INPUT PG'!J58+'PLR DET INDEX INPUT PG'!J58</f>
        <v>-1001669</v>
      </c>
      <c r="K58" s="96" t="n">
        <f aca="false">'PLR DET FIXED INPUT PG'!K58+'PLR DET INDEX INPUT PG'!K58</f>
        <v>-964291</v>
      </c>
      <c r="L58" s="96" t="n">
        <f aca="false">'PLR DET FIXED INPUT PG'!L58+'PLR DET INDEX INPUT PG'!L58</f>
        <v>-985417</v>
      </c>
      <c r="M58" s="96" t="n">
        <f aca="false">'PLR DET FIXED INPUT PG'!M58+'PLR DET INDEX INPUT PG'!M58</f>
        <v>-1366710</v>
      </c>
      <c r="N58" s="96" t="n">
        <f aca="false">'PLR DET FIXED INPUT PG'!N58+'PLR DET INDEX INPUT PG'!N58</f>
        <v>-1293612</v>
      </c>
      <c r="O58" s="96" t="n">
        <f aca="false">'PLR DET FIXED INPUT PG'!O58+'PLR DET INDEX INPUT PG'!O58</f>
        <v>-1242630</v>
      </c>
      <c r="P58" s="96" t="n">
        <f aca="false">'PLR DET FIXED INPUT PG'!P58+'PLR DET INDEX INPUT PG'!P58</f>
        <v>-1147105</v>
      </c>
      <c r="Q58" s="96" t="n">
        <f aca="false">'PLR DET FIXED INPUT PG'!Q58+'PLR DET INDEX INPUT PG'!Q58</f>
        <v>-1312930</v>
      </c>
      <c r="R58" s="96" t="n">
        <f aca="false">'PLR DET FIXED INPUT PG'!R58+'PLR DET INDEX INPUT PG'!R58</f>
        <v>-8994</v>
      </c>
      <c r="S58" s="96" t="n">
        <f aca="false">'PLR DET FIXED INPUT PG'!S58+'PLR DET INDEX INPUT PG'!S58</f>
        <v>-9247</v>
      </c>
      <c r="T58" s="96" t="n">
        <f aca="false">'PLR DET FIXED INPUT PG'!T58+'PLR DET INDEX INPUT PG'!T58</f>
        <v>0</v>
      </c>
      <c r="U58" s="96" t="n">
        <f aca="false">'PLR DET FIXED INPUT PG'!U58+'PLR DET INDEX INPUT PG'!U58</f>
        <v>12808</v>
      </c>
      <c r="V58" s="96" t="n">
        <f aca="false">'PLR DET FIXED INPUT PG'!V58+'PLR DET INDEX INPUT PG'!V58</f>
        <v>23653</v>
      </c>
      <c r="W58" s="96" t="n">
        <f aca="false">'PLR DET FIXED INPUT PG'!W58+'PLR DET INDEX INPUT PG'!W58</f>
        <v>21007</v>
      </c>
      <c r="X58" s="96" t="n">
        <f aca="false">'PLR DET FIXED INPUT PG'!X58+'PLR DET INDEX INPUT PG'!X58</f>
        <v>30572</v>
      </c>
      <c r="Y58" s="96" t="n">
        <f aca="false">'PLR DET FIXED INPUT PG'!Y58+'PLR DET INDEX INPUT PG'!Y58</f>
        <v>0</v>
      </c>
      <c r="Z58" s="96" t="n">
        <f aca="false">'PLR DET FIXED INPUT PG'!Z58+'PLR DET INDEX INPUT PG'!Z58</f>
        <v>0</v>
      </c>
      <c r="AA58" s="96" t="n">
        <f aca="false">'PLR DET FIXED INPUT PG'!AA58</f>
        <v>-17711590</v>
      </c>
    </row>
    <row r="59" customFormat="false" ht="11.25" hidden="false" customHeight="true" outlineLevel="0" collapsed="false">
      <c r="A59" s="95" t="str">
        <f aca="false">'PLR DET FIXED INPUT PG'!A59</f>
        <v>Interbook MTM</v>
      </c>
      <c r="C59" s="96" t="n">
        <f aca="false">'PLR DET FIXED INPUT PG'!C59+'PLR DET INDEX INPUT PG'!C59</f>
        <v>3396596</v>
      </c>
      <c r="D59" s="96" t="n">
        <f aca="false">'PLR DET FIXED INPUT PG'!D59+'PLR DET INDEX INPUT PG'!D59</f>
        <v>2669314</v>
      </c>
      <c r="E59" s="96" t="n">
        <f aca="false">'PLR DET FIXED INPUT PG'!E59+'PLR DET INDEX INPUT PG'!E59</f>
        <v>2532515</v>
      </c>
      <c r="F59" s="96" t="n">
        <f aca="false">'PLR DET FIXED INPUT PG'!F59+'PLR DET INDEX INPUT PG'!F59</f>
        <v>1619000</v>
      </c>
      <c r="G59" s="96" t="n">
        <f aca="false">'PLR DET FIXED INPUT PG'!G59+'PLR DET INDEX INPUT PG'!G59</f>
        <v>170446</v>
      </c>
      <c r="H59" s="96" t="n">
        <f aca="false">'PLR DET FIXED INPUT PG'!H59+'PLR DET INDEX INPUT PG'!H59</f>
        <v>1451631</v>
      </c>
      <c r="I59" s="96" t="n">
        <f aca="false">'PLR DET FIXED INPUT PG'!I59+'PLR DET INDEX INPUT PG'!I59</f>
        <v>1473529</v>
      </c>
      <c r="J59" s="96" t="n">
        <f aca="false">'PLR DET FIXED INPUT PG'!J59+'PLR DET INDEX INPUT PG'!J59</f>
        <v>1418108</v>
      </c>
      <c r="K59" s="96" t="n">
        <f aca="false">'PLR DET FIXED INPUT PG'!K59+'PLR DET INDEX INPUT PG'!K59</f>
        <v>1421184</v>
      </c>
      <c r="L59" s="96" t="n">
        <f aca="false">'PLR DET FIXED INPUT PG'!L59+'PLR DET INDEX INPUT PG'!L59</f>
        <v>1506101</v>
      </c>
      <c r="M59" s="96" t="n">
        <f aca="false">'PLR DET FIXED INPUT PG'!M59+'PLR DET INDEX INPUT PG'!M59</f>
        <v>1447615</v>
      </c>
      <c r="N59" s="96" t="n">
        <f aca="false">'PLR DET FIXED INPUT PG'!N59+'PLR DET INDEX INPUT PG'!N59</f>
        <v>1338556</v>
      </c>
      <c r="O59" s="96" t="n">
        <f aca="false">'PLR DET FIXED INPUT PG'!O59+'PLR DET INDEX INPUT PG'!O59</f>
        <v>416376</v>
      </c>
      <c r="P59" s="96" t="n">
        <f aca="false">'PLR DET FIXED INPUT PG'!P59+'PLR DET INDEX INPUT PG'!P59</f>
        <v>315362</v>
      </c>
      <c r="Q59" s="96" t="n">
        <f aca="false">'PLR DET FIXED INPUT PG'!Q59+'PLR DET INDEX INPUT PG'!Q59</f>
        <v>327239</v>
      </c>
      <c r="R59" s="96" t="n">
        <f aca="false">'PLR DET FIXED INPUT PG'!R59+'PLR DET INDEX INPUT PG'!R59</f>
        <v>15884</v>
      </c>
      <c r="S59" s="96" t="n">
        <f aca="false">'PLR DET FIXED INPUT PG'!S59+'PLR DET INDEX INPUT PG'!S59</f>
        <v>11399</v>
      </c>
      <c r="T59" s="96" t="n">
        <f aca="false">'PLR DET FIXED INPUT PG'!T59+'PLR DET INDEX INPUT PG'!T59</f>
        <v>146954</v>
      </c>
      <c r="U59" s="96" t="n">
        <f aca="false">'PLR DET FIXED INPUT PG'!U59+'PLR DET INDEX INPUT PG'!U59</f>
        <v>175946</v>
      </c>
      <c r="V59" s="96" t="n">
        <f aca="false">'PLR DET FIXED INPUT PG'!V59+'PLR DET INDEX INPUT PG'!V59</f>
        <v>196341</v>
      </c>
      <c r="W59" s="96" t="n">
        <f aca="false">'PLR DET FIXED INPUT PG'!W59+'PLR DET INDEX INPUT PG'!W59</f>
        <v>213239</v>
      </c>
      <c r="X59" s="96" t="n">
        <f aca="false">'PLR DET FIXED INPUT PG'!X59+'PLR DET INDEX INPUT PG'!X59</f>
        <v>201566</v>
      </c>
      <c r="Y59" s="96" t="n">
        <f aca="false">'PLR DET FIXED INPUT PG'!Y59+'PLR DET INDEX INPUT PG'!Y59</f>
        <v>281061</v>
      </c>
      <c r="Z59" s="96" t="n">
        <f aca="false">'PLR DET FIXED INPUT PG'!Z59+'PLR DET INDEX INPUT PG'!Z59</f>
        <v>380396</v>
      </c>
      <c r="AA59" s="96" t="n">
        <f aca="false">'PLR DET FIXED INPUT PG'!AA59+'PLR DET INDEX INPUT PG'!AA59</f>
        <v>23126358</v>
      </c>
    </row>
    <row r="60" customFormat="false" ht="11.25" hidden="false" customHeight="true" outlineLevel="0" collapsed="false">
      <c r="A60" s="101" t="str">
        <f aca="false">'PLR DET FIXED INPUT PG'!A60</f>
        <v>Total MTM</v>
      </c>
      <c r="B60" s="102"/>
      <c r="C60" s="103" t="n">
        <f aca="false">SUM(C58:C59)</f>
        <v>1882204</v>
      </c>
      <c r="D60" s="103" t="n">
        <f aca="false">SUM(D58:D59)</f>
        <v>1237250</v>
      </c>
      <c r="E60" s="103" t="n">
        <f aca="false">SUM(E58:E59)</f>
        <v>950838</v>
      </c>
      <c r="F60" s="103" t="n">
        <f aca="false">SUM(F58:F59)</f>
        <v>675742</v>
      </c>
      <c r="G60" s="103" t="n">
        <f aca="false">SUM(G58:G59)</f>
        <v>-790349</v>
      </c>
      <c r="H60" s="103" t="n">
        <f aca="false">SUM(H58:H59)</f>
        <v>441159</v>
      </c>
      <c r="I60" s="103" t="n">
        <f aca="false">SUM(I58:I59)</f>
        <v>449162</v>
      </c>
      <c r="J60" s="103" t="n">
        <f aca="false">SUM(J58:J59)</f>
        <v>416439</v>
      </c>
      <c r="K60" s="103" t="n">
        <f aca="false">SUM(K58:K59)</f>
        <v>456893</v>
      </c>
      <c r="L60" s="103" t="n">
        <f aca="false">SUM(L58:L59)</f>
        <v>520684</v>
      </c>
      <c r="M60" s="103" t="n">
        <f aca="false">SUM(M58:M59)</f>
        <v>80905</v>
      </c>
      <c r="N60" s="103" t="n">
        <f aca="false">SUM(N58:N59)</f>
        <v>44944</v>
      </c>
      <c r="O60" s="103" t="n">
        <f aca="false">SUM(O58:O59)</f>
        <v>-826254</v>
      </c>
      <c r="P60" s="103" t="n">
        <f aca="false">SUM(P58:P59)</f>
        <v>-831743</v>
      </c>
      <c r="Q60" s="103" t="n">
        <f aca="false">SUM(Q58:Q59)</f>
        <v>-985691</v>
      </c>
      <c r="R60" s="103" t="n">
        <f aca="false">SUM(R58:R59)</f>
        <v>6890</v>
      </c>
      <c r="S60" s="103" t="n">
        <f aca="false">SUM(S58:S59)</f>
        <v>2152</v>
      </c>
      <c r="T60" s="103" t="n">
        <f aca="false">SUM(T58:T59)</f>
        <v>146954</v>
      </c>
      <c r="U60" s="103" t="n">
        <f aca="false">SUM(U58:U59)</f>
        <v>188754</v>
      </c>
      <c r="V60" s="103" t="n">
        <f aca="false">SUM(V58:V59)</f>
        <v>219994</v>
      </c>
      <c r="W60" s="103" t="n">
        <f aca="false">SUM(W58:W59)</f>
        <v>234246</v>
      </c>
      <c r="X60" s="103" t="n">
        <f aca="false">SUM(X58:X59)</f>
        <v>232138</v>
      </c>
      <c r="Y60" s="103" t="n">
        <f aca="false">SUM(Y58:Y59)</f>
        <v>281061</v>
      </c>
      <c r="Z60" s="103" t="n">
        <f aca="false">SUM(Z58:Z59)</f>
        <v>380396</v>
      </c>
      <c r="AA60" s="104" t="n">
        <f aca="false">'PLR DET FIXED INPUT PG'!AA60</f>
        <v>5414768</v>
      </c>
    </row>
    <row r="61" customFormat="false" ht="11.25" hidden="false" customHeight="true" outlineLevel="0" collapsed="false">
      <c r="A61" s="95" t="str">
        <f aca="false">'PLR DET FIXED INPUT PG'!A61</f>
        <v>Prior Day MTM</v>
      </c>
      <c r="C61" s="96" t="n">
        <f aca="false">'PLR DET FIXED INPUT PG'!C61+'PLR DET INDEX INPUT PG'!C61</f>
        <v>1888148</v>
      </c>
      <c r="D61" s="96" t="n">
        <f aca="false">'PLR DET FIXED INPUT PG'!D61+'PLR DET INDEX INPUT PG'!D61</f>
        <v>1232460</v>
      </c>
      <c r="E61" s="96" t="n">
        <f aca="false">'PLR DET FIXED INPUT PG'!E61+'PLR DET INDEX INPUT PG'!E61</f>
        <v>928379</v>
      </c>
      <c r="F61" s="96" t="n">
        <f aca="false">'PLR DET FIXED INPUT PG'!F61+'PLR DET INDEX INPUT PG'!F61</f>
        <v>672704</v>
      </c>
      <c r="G61" s="96" t="n">
        <f aca="false">'PLR DET FIXED INPUT PG'!G61+'PLR DET INDEX INPUT PG'!G61</f>
        <v>-794520</v>
      </c>
      <c r="H61" s="96" t="n">
        <f aca="false">'PLR DET FIXED INPUT PG'!H61+'PLR DET INDEX INPUT PG'!H61</f>
        <v>435266</v>
      </c>
      <c r="I61" s="96" t="n">
        <f aca="false">'PLR DET FIXED INPUT PG'!I61+'PLR DET INDEX INPUT PG'!I61</f>
        <v>458503</v>
      </c>
      <c r="J61" s="96" t="n">
        <f aca="false">'PLR DET FIXED INPUT PG'!J61+'PLR DET INDEX INPUT PG'!J61</f>
        <v>433319</v>
      </c>
      <c r="K61" s="96" t="n">
        <f aca="false">'PLR DET FIXED INPUT PG'!K61+'PLR DET INDEX INPUT PG'!K61</f>
        <v>468451</v>
      </c>
      <c r="L61" s="96" t="n">
        <f aca="false">'PLR DET FIXED INPUT PG'!L61+'PLR DET INDEX INPUT PG'!L61</f>
        <v>526558</v>
      </c>
      <c r="M61" s="96" t="n">
        <f aca="false">'PLR DET FIXED INPUT PG'!M61+'PLR DET INDEX INPUT PG'!M61</f>
        <v>80712</v>
      </c>
      <c r="N61" s="96" t="n">
        <f aca="false">'PLR DET FIXED INPUT PG'!N61+'PLR DET INDEX INPUT PG'!N61</f>
        <v>47399</v>
      </c>
      <c r="O61" s="96" t="n">
        <f aca="false">'PLR DET FIXED INPUT PG'!O61+'PLR DET INDEX INPUT PG'!O61</f>
        <v>-821810</v>
      </c>
      <c r="P61" s="96" t="n">
        <f aca="false">'PLR DET FIXED INPUT PG'!P61+'PLR DET INDEX INPUT PG'!P61</f>
        <v>-831581</v>
      </c>
      <c r="Q61" s="96" t="n">
        <f aca="false">'PLR DET FIXED INPUT PG'!Q61+'PLR DET INDEX INPUT PG'!Q61</f>
        <v>-989473</v>
      </c>
      <c r="R61" s="96" t="n">
        <f aca="false">'PLR DET FIXED INPUT PG'!R61+'PLR DET INDEX INPUT PG'!R61</f>
        <v>9540</v>
      </c>
      <c r="S61" s="96" t="n">
        <f aca="false">'PLR DET FIXED INPUT PG'!S61+'PLR DET INDEX INPUT PG'!S61</f>
        <v>-13244</v>
      </c>
      <c r="T61" s="96" t="n">
        <f aca="false">'PLR DET FIXED INPUT PG'!T61+'PLR DET INDEX INPUT PG'!T61</f>
        <v>144748</v>
      </c>
      <c r="U61" s="96" t="n">
        <f aca="false">'PLR DET FIXED INPUT PG'!U61+'PLR DET INDEX INPUT PG'!U61</f>
        <v>212624</v>
      </c>
      <c r="V61" s="96" t="n">
        <f aca="false">'PLR DET FIXED INPUT PG'!V61+'PLR DET INDEX INPUT PG'!V61</f>
        <v>251782</v>
      </c>
      <c r="W61" s="96" t="n">
        <f aca="false">'PLR DET FIXED INPUT PG'!W61+'PLR DET INDEX INPUT PG'!W61</f>
        <v>261025</v>
      </c>
      <c r="X61" s="96" t="n">
        <f aca="false">'PLR DET FIXED INPUT PG'!X61+'PLR DET INDEX INPUT PG'!X61</f>
        <v>241569</v>
      </c>
      <c r="Y61" s="96" t="n">
        <f aca="false">'PLR DET FIXED INPUT PG'!Y61+'PLR DET INDEX INPUT PG'!Y61</f>
        <v>299771</v>
      </c>
      <c r="Z61" s="96" t="n">
        <f aca="false">'PLR DET FIXED INPUT PG'!Z61+'PLR DET INDEX INPUT PG'!Z61</f>
        <v>399529</v>
      </c>
      <c r="AA61" s="96" t="n">
        <f aca="false">'PLR DET FIXED INPUT PG'!AA61</f>
        <v>5541859</v>
      </c>
    </row>
    <row r="62" customFormat="false" ht="11.25" hidden="false" customHeight="true" outlineLevel="0" collapsed="false">
      <c r="A62" s="95" t="str">
        <f aca="false">'PLR DET FIXED INPUT PG'!A62</f>
        <v>Delta</v>
      </c>
      <c r="C62" s="97" t="n">
        <f aca="false">C60-C61</f>
        <v>-5944</v>
      </c>
      <c r="D62" s="97" t="n">
        <f aca="false">D60-D61</f>
        <v>4790</v>
      </c>
      <c r="E62" s="97" t="n">
        <f aca="false">E60-E61</f>
        <v>22459</v>
      </c>
      <c r="F62" s="97" t="n">
        <f aca="false">F60-F61</f>
        <v>3038</v>
      </c>
      <c r="G62" s="97" t="n">
        <f aca="false">G60-G61</f>
        <v>4171</v>
      </c>
      <c r="H62" s="97" t="n">
        <f aca="false">H60-H61</f>
        <v>5893</v>
      </c>
      <c r="I62" s="97" t="n">
        <f aca="false">I60-I61</f>
        <v>-9341</v>
      </c>
      <c r="J62" s="97" t="n">
        <f aca="false">J60-J61</f>
        <v>-16880</v>
      </c>
      <c r="K62" s="97" t="n">
        <f aca="false">K60-K61</f>
        <v>-11558</v>
      </c>
      <c r="L62" s="97" t="n">
        <f aca="false">L60-L61</f>
        <v>-5874</v>
      </c>
      <c r="M62" s="97" t="n">
        <f aca="false">M60-M61</f>
        <v>193</v>
      </c>
      <c r="N62" s="97" t="n">
        <f aca="false">N60-N61</f>
        <v>-2455</v>
      </c>
      <c r="O62" s="97" t="n">
        <f aca="false">O60-O61</f>
        <v>-4444</v>
      </c>
      <c r="P62" s="97" t="n">
        <f aca="false">P60-P61</f>
        <v>-162</v>
      </c>
      <c r="Q62" s="97" t="n">
        <f aca="false">Q60-Q61</f>
        <v>3782</v>
      </c>
      <c r="R62" s="97" t="n">
        <f aca="false">R60-R61</f>
        <v>-2650</v>
      </c>
      <c r="S62" s="97" t="n">
        <f aca="false">S60-S61</f>
        <v>15396</v>
      </c>
      <c r="T62" s="97" t="n">
        <f aca="false">T60-T61</f>
        <v>2206</v>
      </c>
      <c r="U62" s="97" t="n">
        <f aca="false">U60-U61</f>
        <v>-23870</v>
      </c>
      <c r="V62" s="97" t="n">
        <f aca="false">V60-V61</f>
        <v>-31788</v>
      </c>
      <c r="W62" s="97" t="n">
        <f aca="false">W60-W61</f>
        <v>-26779</v>
      </c>
      <c r="X62" s="97" t="n">
        <f aca="false">X60-X61</f>
        <v>-9431</v>
      </c>
      <c r="Y62" s="97" t="n">
        <f aca="false">Y60-Y61</f>
        <v>-18710</v>
      </c>
      <c r="Z62" s="97" t="n">
        <f aca="false">Z60-Z61</f>
        <v>-19133</v>
      </c>
      <c r="AA62" s="97" t="n">
        <f aca="false">AA60-AA61</f>
        <v>-127091</v>
      </c>
    </row>
    <row r="64" customFormat="false" ht="12" hidden="false" customHeight="true" outlineLevel="0" collapsed="false">
      <c r="A64" s="91" t="str">
        <f aca="false">'PLR DET FIXED INPUT PG'!A64</f>
        <v>ROCKIES</v>
      </c>
    </row>
    <row r="66" customFormat="false" ht="12" hidden="false" customHeight="true" outlineLevel="0" collapsed="false">
      <c r="A66" s="92" t="str">
        <f aca="false">'PLR DET FIXED INPUT PG'!A66</f>
        <v>Physical Transactions</v>
      </c>
      <c r="C66" s="93" t="str">
        <f aca="false">'PLR DET FIXED INPUT PG'!C66</f>
        <v>Jan-02</v>
      </c>
      <c r="D66" s="93" t="str">
        <f aca="false">'PLR DET FIXED INPUT PG'!D66</f>
        <v>Feb-02</v>
      </c>
      <c r="E66" s="93" t="str">
        <f aca="false">'PLR DET FIXED INPUT PG'!E66</f>
        <v>Mar-02</v>
      </c>
      <c r="F66" s="93" t="str">
        <f aca="false">'PLR DET FIXED INPUT PG'!F66</f>
        <v>Apr-02</v>
      </c>
      <c r="G66" s="93" t="str">
        <f aca="false">'PLR DET FIXED INPUT PG'!G66</f>
        <v>May-02</v>
      </c>
      <c r="H66" s="93" t="str">
        <f aca="false">'PLR DET FIXED INPUT PG'!H66</f>
        <v>Jun-02</v>
      </c>
      <c r="I66" s="93" t="str">
        <f aca="false">'PLR DET FIXED INPUT PG'!I66</f>
        <v>Jul-02</v>
      </c>
      <c r="J66" s="93" t="str">
        <f aca="false">'PLR DET FIXED INPUT PG'!J66</f>
        <v>Aug-02</v>
      </c>
      <c r="K66" s="93" t="str">
        <f aca="false">'PLR DET FIXED INPUT PG'!K66</f>
        <v>Sep-02</v>
      </c>
      <c r="L66" s="93" t="str">
        <f aca="false">'PLR DET FIXED INPUT PG'!L66</f>
        <v>Oct-02</v>
      </c>
      <c r="M66" s="93" t="str">
        <f aca="false">'PLR DET FIXED INPUT PG'!M66</f>
        <v>Nov-02</v>
      </c>
      <c r="N66" s="93" t="str">
        <f aca="false">'PLR DET FIXED INPUT PG'!N66</f>
        <v>Dec-02</v>
      </c>
      <c r="O66" s="93" t="str">
        <f aca="false">'PLR DET FIXED INPUT PG'!O66</f>
        <v>Jan-03</v>
      </c>
      <c r="P66" s="93" t="str">
        <f aca="false">'PLR DET FIXED INPUT PG'!P66</f>
        <v>Feb-03</v>
      </c>
      <c r="Q66" s="93" t="str">
        <f aca="false">'PLR DET FIXED INPUT PG'!Q66</f>
        <v>Mar-03</v>
      </c>
      <c r="R66" s="93" t="str">
        <f aca="false">'PLR DET FIXED INPUT PG'!R66</f>
        <v>Apr-03</v>
      </c>
      <c r="S66" s="93" t="str">
        <f aca="false">'PLR DET FIXED INPUT PG'!S66</f>
        <v>May-03</v>
      </c>
      <c r="T66" s="93" t="str">
        <f aca="false">'PLR DET FIXED INPUT PG'!T66</f>
        <v>Jun-03</v>
      </c>
      <c r="U66" s="93" t="str">
        <f aca="false">'PLR DET FIXED INPUT PG'!U66</f>
        <v>Jul-03</v>
      </c>
      <c r="V66" s="93" t="str">
        <f aca="false">'PLR DET FIXED INPUT PG'!V66</f>
        <v>Aug-03</v>
      </c>
      <c r="W66" s="93" t="str">
        <f aca="false">'PLR DET FIXED INPUT PG'!W66</f>
        <v>Sep-03</v>
      </c>
      <c r="X66" s="93" t="str">
        <f aca="false">'PLR DET FIXED INPUT PG'!X66</f>
        <v>Oct-03</v>
      </c>
      <c r="Y66" s="93" t="str">
        <f aca="false">'PLR DET FIXED INPUT PG'!Y66</f>
        <v>Nov-03</v>
      </c>
      <c r="Z66" s="93" t="str">
        <f aca="false">'PLR DET FIXED INPUT PG'!Z66</f>
        <v>Dec-03</v>
      </c>
      <c r="AA66" s="93" t="str">
        <f aca="false">'PLR DET FIXED INPUT PG'!AA66</f>
        <v>TOTAL</v>
      </c>
    </row>
    <row r="67" customFormat="false" ht="11.25" hidden="false" customHeight="true" outlineLevel="0" collapsed="false">
      <c r="A67" s="95" t="str">
        <f aca="false">'PLR DET FIXED INPUT PG'!A67</f>
        <v>Physical</v>
      </c>
      <c r="C67" s="96" t="n">
        <f aca="false">'PLR DET FIXED INPUT PG'!C67+'PLR DET INDEX INPUT PG'!C67</f>
        <v>30000</v>
      </c>
      <c r="D67" s="96" t="n">
        <f aca="false">'PLR DET FIXED INPUT PG'!D67+'PLR DET INDEX INPUT PG'!D67</f>
        <v>20000</v>
      </c>
      <c r="E67" s="96" t="n">
        <f aca="false">'PLR DET FIXED INPUT PG'!E67+'PLR DET INDEX INPUT PG'!E67</f>
        <v>20000</v>
      </c>
      <c r="F67" s="96" t="n">
        <f aca="false">'PLR DET FIXED INPUT PG'!F67+'PLR DET INDEX INPUT PG'!F67</f>
        <v>20000</v>
      </c>
      <c r="G67" s="96" t="n">
        <f aca="false">'PLR DET FIXED INPUT PG'!G67+'PLR DET INDEX INPUT PG'!G67</f>
        <v>20000</v>
      </c>
      <c r="H67" s="96" t="n">
        <f aca="false">'PLR DET FIXED INPUT PG'!H67+'PLR DET INDEX INPUT PG'!H67</f>
        <v>20000</v>
      </c>
      <c r="I67" s="96" t="n">
        <f aca="false">'PLR DET FIXED INPUT PG'!I67+'PLR DET INDEX INPUT PG'!I67</f>
        <v>20000</v>
      </c>
      <c r="J67" s="96" t="n">
        <f aca="false">'PLR DET FIXED INPUT PG'!J67+'PLR DET INDEX INPUT PG'!J67</f>
        <v>20000</v>
      </c>
      <c r="K67" s="96" t="n">
        <f aca="false">'PLR DET FIXED INPUT PG'!K67+'PLR DET INDEX INPUT PG'!K67</f>
        <v>20000</v>
      </c>
      <c r="L67" s="96" t="n">
        <f aca="false">'PLR DET FIXED INPUT PG'!L67+'PLR DET INDEX INPUT PG'!L67</f>
        <v>20000</v>
      </c>
      <c r="M67" s="96" t="n">
        <f aca="false">'PLR DET FIXED INPUT PG'!M67+'PLR DET INDEX INPUT PG'!M67</f>
        <v>5000</v>
      </c>
      <c r="N67" s="96" t="n">
        <f aca="false">'PLR DET FIXED INPUT PG'!N67+'PLR DET INDEX INPUT PG'!N67</f>
        <v>5000</v>
      </c>
      <c r="O67" s="96" t="n">
        <f aca="false">'PLR DET FIXED INPUT PG'!O67+'PLR DET INDEX INPUT PG'!O67</f>
        <v>5000</v>
      </c>
      <c r="P67" s="96" t="n">
        <f aca="false">'PLR DET FIXED INPUT PG'!P67+'PLR DET INDEX INPUT PG'!P67</f>
        <v>5000</v>
      </c>
      <c r="Q67" s="96" t="n">
        <f aca="false">'PLR DET FIXED INPUT PG'!Q67+'PLR DET INDEX INPUT PG'!Q67</f>
        <v>5000</v>
      </c>
      <c r="R67" s="96" t="n">
        <f aca="false">'PLR DET FIXED INPUT PG'!R67+'PLR DET INDEX INPUT PG'!R67</f>
        <v>0</v>
      </c>
      <c r="S67" s="96" t="n">
        <f aca="false">'PLR DET FIXED INPUT PG'!S67+'PLR DET INDEX INPUT PG'!S67</f>
        <v>0</v>
      </c>
      <c r="T67" s="96" t="n">
        <f aca="false">'PLR DET FIXED INPUT PG'!T67+'PLR DET INDEX INPUT PG'!T67</f>
        <v>0</v>
      </c>
      <c r="U67" s="96" t="n">
        <f aca="false">'PLR DET FIXED INPUT PG'!U67+'PLR DET INDEX INPUT PG'!U67</f>
        <v>0</v>
      </c>
      <c r="V67" s="96" t="n">
        <f aca="false">'PLR DET FIXED INPUT PG'!V67+'PLR DET INDEX INPUT PG'!V67</f>
        <v>0</v>
      </c>
      <c r="W67" s="96" t="n">
        <f aca="false">'PLR DET FIXED INPUT PG'!W67+'PLR DET INDEX INPUT PG'!W67</f>
        <v>0</v>
      </c>
      <c r="X67" s="96" t="n">
        <f aca="false">'PLR DET FIXED INPUT PG'!X67+'PLR DET INDEX INPUT PG'!X67</f>
        <v>0</v>
      </c>
      <c r="Y67" s="96" t="n">
        <f aca="false">'PLR DET FIXED INPUT PG'!Y67+'PLR DET INDEX INPUT PG'!Y67</f>
        <v>0</v>
      </c>
      <c r="Z67" s="96" t="n">
        <f aca="false">'PLR DET FIXED INPUT PG'!Z67+'PLR DET INDEX INPUT PG'!Z67</f>
        <v>0</v>
      </c>
      <c r="AA67" s="96" t="n">
        <f aca="false">'PLR DET FIXED INPUT PG'!AA67+'PLR DET INDEX INPUT PG'!AA67</f>
        <v>235000</v>
      </c>
    </row>
    <row r="68" customFormat="false" ht="11.25" hidden="false" customHeight="true" outlineLevel="0" collapsed="false">
      <c r="A68" s="95" t="str">
        <f aca="false">'PLR DET FIXED INPUT PG'!A68</f>
        <v>Interbook</v>
      </c>
      <c r="C68" s="96" t="n">
        <f aca="false">'PLR DET FIXED INPUT PG'!C68</f>
        <v>0</v>
      </c>
      <c r="D68" s="96" t="n">
        <f aca="false">'PLR DET FIXED INPUT PG'!D68</f>
        <v>0</v>
      </c>
      <c r="E68" s="96" t="n">
        <f aca="false">'PLR DET FIXED INPUT PG'!E68</f>
        <v>0</v>
      </c>
      <c r="F68" s="96" t="n">
        <f aca="false">'PLR DET FIXED INPUT PG'!F68</f>
        <v>0</v>
      </c>
      <c r="G68" s="96" t="n">
        <f aca="false">'PLR DET FIXED INPUT PG'!G68</f>
        <v>0</v>
      </c>
      <c r="H68" s="96" t="n">
        <f aca="false">'PLR DET FIXED INPUT PG'!H68</f>
        <v>0</v>
      </c>
      <c r="I68" s="96" t="n">
        <f aca="false">'PLR DET FIXED INPUT PG'!I68</f>
        <v>0</v>
      </c>
      <c r="J68" s="96" t="n">
        <f aca="false">'PLR DET FIXED INPUT PG'!J68</f>
        <v>0</v>
      </c>
      <c r="K68" s="96" t="n">
        <f aca="false">'PLR DET FIXED INPUT PG'!K68</f>
        <v>0</v>
      </c>
      <c r="L68" s="96" t="n">
        <f aca="false">'PLR DET FIXED INPUT PG'!L68</f>
        <v>0</v>
      </c>
      <c r="M68" s="96" t="n">
        <f aca="false">'PLR DET FIXED INPUT PG'!M68</f>
        <v>0</v>
      </c>
      <c r="N68" s="96" t="n">
        <f aca="false">'PLR DET FIXED INPUT PG'!N68</f>
        <v>0</v>
      </c>
      <c r="O68" s="96" t="n">
        <f aca="false">'PLR DET FIXED INPUT PG'!O68</f>
        <v>0</v>
      </c>
      <c r="P68" s="96" t="n">
        <f aca="false">'PLR DET FIXED INPUT PG'!P68</f>
        <v>0</v>
      </c>
      <c r="Q68" s="96" t="n">
        <f aca="false">'PLR DET FIXED INPUT PG'!Q68</f>
        <v>0</v>
      </c>
      <c r="R68" s="96" t="n">
        <f aca="false">'PLR DET FIXED INPUT PG'!R68</f>
        <v>0</v>
      </c>
      <c r="S68" s="96" t="n">
        <f aca="false">'PLR DET FIXED INPUT PG'!S68</f>
        <v>0</v>
      </c>
      <c r="T68" s="96" t="n">
        <f aca="false">'PLR DET FIXED INPUT PG'!T68</f>
        <v>0</v>
      </c>
      <c r="U68" s="96" t="n">
        <f aca="false">'PLR DET FIXED INPUT PG'!U68</f>
        <v>0</v>
      </c>
      <c r="V68" s="96" t="n">
        <f aca="false">'PLR DET FIXED INPUT PG'!V68</f>
        <v>0</v>
      </c>
      <c r="W68" s="96" t="n">
        <f aca="false">'PLR DET FIXED INPUT PG'!W68</f>
        <v>0</v>
      </c>
      <c r="X68" s="96" t="n">
        <f aca="false">'PLR DET FIXED INPUT PG'!X68</f>
        <v>0</v>
      </c>
      <c r="Y68" s="96" t="n">
        <f aca="false">'PLR DET FIXED INPUT PG'!Y68</f>
        <v>0</v>
      </c>
      <c r="Z68" s="96" t="n">
        <f aca="false">'PLR DET FIXED INPUT PG'!Z68</f>
        <v>0</v>
      </c>
      <c r="AA68" s="96" t="n">
        <f aca="false">'PLR DET FIXED INPUT PG'!AA68</f>
        <v>0</v>
      </c>
    </row>
    <row r="69" customFormat="false" ht="11.25" hidden="false" customHeight="true" outlineLevel="0" collapsed="false">
      <c r="A69" s="95" t="str">
        <f aca="false">'PLR DET FIXED INPUT PG'!A69</f>
        <v>Total Dth</v>
      </c>
      <c r="C69" s="97" t="n">
        <f aca="false">SUM(C67:C68)</f>
        <v>30000</v>
      </c>
      <c r="D69" s="97" t="n">
        <f aca="false">SUM(D67:D68)</f>
        <v>20000</v>
      </c>
      <c r="E69" s="97" t="n">
        <f aca="false">SUM(E67:E68)</f>
        <v>20000</v>
      </c>
      <c r="F69" s="97" t="n">
        <f aca="false">SUM(F67:F68)</f>
        <v>20000</v>
      </c>
      <c r="G69" s="97" t="n">
        <f aca="false">SUM(G67:G68)</f>
        <v>20000</v>
      </c>
      <c r="H69" s="97" t="n">
        <f aca="false">SUM(H67:H68)</f>
        <v>20000</v>
      </c>
      <c r="I69" s="97" t="n">
        <f aca="false">SUM(I67:I68)</f>
        <v>20000</v>
      </c>
      <c r="J69" s="97" t="n">
        <f aca="false">SUM(J67:J68)</f>
        <v>20000</v>
      </c>
      <c r="K69" s="97" t="n">
        <f aca="false">SUM(K67:K68)</f>
        <v>20000</v>
      </c>
      <c r="L69" s="97" t="n">
        <f aca="false">SUM(L67:L68)</f>
        <v>20000</v>
      </c>
      <c r="M69" s="97" t="n">
        <f aca="false">SUM(M67:M68)</f>
        <v>5000</v>
      </c>
      <c r="N69" s="97" t="n">
        <f aca="false">SUM(N67:N68)</f>
        <v>5000</v>
      </c>
      <c r="O69" s="97" t="n">
        <f aca="false">SUM(O67:O68)</f>
        <v>5000</v>
      </c>
      <c r="P69" s="97" t="n">
        <f aca="false">SUM(P67:P68)</f>
        <v>5000</v>
      </c>
      <c r="Q69" s="97" t="n">
        <f aca="false">SUM(Q67:Q68)</f>
        <v>5000</v>
      </c>
      <c r="R69" s="97" t="n">
        <f aca="false">SUM(R67:R68)</f>
        <v>0</v>
      </c>
      <c r="S69" s="97" t="n">
        <f aca="false">SUM(S67:S68)</f>
        <v>0</v>
      </c>
      <c r="T69" s="97" t="n">
        <f aca="false">SUM(T67:T68)</f>
        <v>0</v>
      </c>
      <c r="U69" s="97" t="n">
        <f aca="false">SUM(U67:U68)</f>
        <v>0</v>
      </c>
      <c r="V69" s="97" t="n">
        <f aca="false">SUM(V67:V68)</f>
        <v>0</v>
      </c>
      <c r="W69" s="97" t="n">
        <f aca="false">SUM(W67:W68)</f>
        <v>0</v>
      </c>
      <c r="X69" s="97" t="n">
        <f aca="false">SUM(X67:X68)</f>
        <v>0</v>
      </c>
      <c r="Y69" s="97" t="n">
        <f aca="false">SUM(Y67:Y68)</f>
        <v>0</v>
      </c>
      <c r="Z69" s="97" t="n">
        <f aca="false">SUM(Z67:Z68)</f>
        <v>0</v>
      </c>
      <c r="AA69" s="97" t="n">
        <f aca="false">'PLR DET FIXED INPUT PG'!AA69</f>
        <v>235000</v>
      </c>
    </row>
    <row r="71" customFormat="false" ht="12" hidden="false" customHeight="true" outlineLevel="0" collapsed="false">
      <c r="A71" s="92" t="str">
        <f aca="false">'PLR DET FIXED INPUT PG'!A71</f>
        <v>Swaps</v>
      </c>
      <c r="C71" s="93" t="str">
        <f aca="false">'PLR DET FIXED INPUT PG'!C71</f>
        <v>Jan-02</v>
      </c>
      <c r="D71" s="93" t="str">
        <f aca="false">'PLR DET FIXED INPUT PG'!D71</f>
        <v>Feb-02</v>
      </c>
      <c r="E71" s="93" t="str">
        <f aca="false">'PLR DET FIXED INPUT PG'!E71</f>
        <v>Mar-02</v>
      </c>
      <c r="F71" s="93" t="str">
        <f aca="false">'PLR DET FIXED INPUT PG'!F71</f>
        <v>Apr-02</v>
      </c>
      <c r="G71" s="93" t="str">
        <f aca="false">'PLR DET FIXED INPUT PG'!G71</f>
        <v>May-02</v>
      </c>
      <c r="H71" s="93" t="str">
        <f aca="false">'PLR DET FIXED INPUT PG'!H71</f>
        <v>Jun-02</v>
      </c>
      <c r="I71" s="93" t="str">
        <f aca="false">'PLR DET FIXED INPUT PG'!I71</f>
        <v>Jul-02</v>
      </c>
      <c r="J71" s="93" t="str">
        <f aca="false">'PLR DET FIXED INPUT PG'!J71</f>
        <v>Aug-02</v>
      </c>
      <c r="K71" s="93" t="str">
        <f aca="false">'PLR DET FIXED INPUT PG'!K71</f>
        <v>Sep-02</v>
      </c>
      <c r="L71" s="93" t="str">
        <f aca="false">'PLR DET FIXED INPUT PG'!L71</f>
        <v>Oct-02</v>
      </c>
      <c r="M71" s="93" t="str">
        <f aca="false">'PLR DET FIXED INPUT PG'!M71</f>
        <v>Nov-02</v>
      </c>
      <c r="N71" s="93" t="str">
        <f aca="false">'PLR DET FIXED INPUT PG'!N71</f>
        <v>Dec-02</v>
      </c>
      <c r="O71" s="93" t="str">
        <f aca="false">'PLR DET FIXED INPUT PG'!O71</f>
        <v>Jan-03</v>
      </c>
      <c r="P71" s="93" t="str">
        <f aca="false">'PLR DET FIXED INPUT PG'!P71</f>
        <v>Feb-03</v>
      </c>
      <c r="Q71" s="93" t="str">
        <f aca="false">'PLR DET FIXED INPUT PG'!Q71</f>
        <v>Mar-03</v>
      </c>
      <c r="R71" s="93" t="str">
        <f aca="false">'PLR DET FIXED INPUT PG'!R71</f>
        <v>Apr-03</v>
      </c>
      <c r="S71" s="93" t="str">
        <f aca="false">'PLR DET FIXED INPUT PG'!S71</f>
        <v>May-03</v>
      </c>
      <c r="T71" s="93" t="str">
        <f aca="false">'PLR DET FIXED INPUT PG'!T71</f>
        <v>Jun-03</v>
      </c>
      <c r="U71" s="93" t="str">
        <f aca="false">'PLR DET FIXED INPUT PG'!U71</f>
        <v>Jul-03</v>
      </c>
      <c r="V71" s="93" t="str">
        <f aca="false">'PLR DET FIXED INPUT PG'!V71</f>
        <v>Aug-03</v>
      </c>
      <c r="W71" s="93" t="str">
        <f aca="false">'PLR DET FIXED INPUT PG'!W71</f>
        <v>Sep-03</v>
      </c>
      <c r="X71" s="93" t="str">
        <f aca="false">'PLR DET FIXED INPUT PG'!X71</f>
        <v>Oct-03</v>
      </c>
      <c r="Y71" s="93" t="str">
        <f aca="false">'PLR DET FIXED INPUT PG'!Y71</f>
        <v>Nov-03</v>
      </c>
      <c r="Z71" s="93" t="str">
        <f aca="false">'PLR DET FIXED INPUT PG'!Z71</f>
        <v>Dec-03</v>
      </c>
      <c r="AA71" s="93" t="str">
        <f aca="false">'PLR DET FIXED INPUT PG'!AA71</f>
        <v>TOTAL</v>
      </c>
    </row>
    <row r="72" customFormat="false" ht="11.25" hidden="false" customHeight="true" outlineLevel="0" collapsed="false">
      <c r="A72" s="95" t="str">
        <f aca="false">'PLR DET FIXED INPUT PG'!A72</f>
        <v>Swaps</v>
      </c>
      <c r="C72" s="96" t="n">
        <f aca="false">'PLR DET FIXED INPUT PG'!C72-'PLR DET INDEX INPUT PG'!C67</f>
        <v>-10000</v>
      </c>
      <c r="D72" s="96" t="n">
        <f aca="false">'PLR DET FIXED INPUT PG'!D72-'PLR DET INDEX INPUT PG'!D67</f>
        <v>-10000</v>
      </c>
      <c r="E72" s="96" t="n">
        <f aca="false">'PLR DET FIXED INPUT PG'!E72-'PLR DET INDEX INPUT PG'!E67</f>
        <v>-10000</v>
      </c>
      <c r="F72" s="96" t="n">
        <f aca="false">'PLR DET FIXED INPUT PG'!F72-'PLR DET INDEX INPUT PG'!F67</f>
        <v>-25000</v>
      </c>
      <c r="G72" s="96" t="n">
        <f aca="false">'PLR DET FIXED INPUT PG'!G72-'PLR DET INDEX INPUT PG'!G67</f>
        <v>-10000</v>
      </c>
      <c r="H72" s="96" t="n">
        <f aca="false">'PLR DET FIXED INPUT PG'!H72-'PLR DET INDEX INPUT PG'!H67</f>
        <v>-10000</v>
      </c>
      <c r="I72" s="96" t="n">
        <f aca="false">'PLR DET FIXED INPUT PG'!I72-'PLR DET INDEX INPUT PG'!I67</f>
        <v>10000</v>
      </c>
      <c r="J72" s="96" t="n">
        <f aca="false">'PLR DET FIXED INPUT PG'!J72-'PLR DET INDEX INPUT PG'!J67</f>
        <v>10000</v>
      </c>
      <c r="K72" s="96" t="n">
        <f aca="false">'PLR DET FIXED INPUT PG'!K72-'PLR DET INDEX INPUT PG'!K67</f>
        <v>10000</v>
      </c>
      <c r="L72" s="96" t="n">
        <f aca="false">'PLR DET FIXED INPUT PG'!L72-'PLR DET INDEX INPUT PG'!L67</f>
        <v>10000</v>
      </c>
      <c r="M72" s="96" t="n">
        <f aca="false">'PLR DET FIXED INPUT PG'!M72-'PLR DET INDEX INPUT PG'!M67</f>
        <v>15000</v>
      </c>
      <c r="N72" s="96" t="n">
        <f aca="false">'PLR DET FIXED INPUT PG'!N72-'PLR DET INDEX INPUT PG'!N67</f>
        <v>15000</v>
      </c>
      <c r="O72" s="96" t="n">
        <f aca="false">'PLR DET FIXED INPUT PG'!O72-'PLR DET INDEX INPUT PG'!O67</f>
        <v>15000</v>
      </c>
      <c r="P72" s="96" t="n">
        <f aca="false">'PLR DET FIXED INPUT PG'!P72-'PLR DET INDEX INPUT PG'!P67</f>
        <v>15000</v>
      </c>
      <c r="Q72" s="96" t="n">
        <f aca="false">'PLR DET FIXED INPUT PG'!Q72-'PLR DET INDEX INPUT PG'!Q67</f>
        <v>15000</v>
      </c>
      <c r="R72" s="96" t="n">
        <f aca="false">'PLR DET FIXED INPUT PG'!R72-'PLR DET INDEX INPUT PG'!R67</f>
        <v>5000</v>
      </c>
      <c r="S72" s="96" t="n">
        <f aca="false">'PLR DET FIXED INPUT PG'!S72-'PLR DET INDEX INPUT PG'!S67</f>
        <v>5000</v>
      </c>
      <c r="T72" s="96" t="n">
        <f aca="false">'PLR DET FIXED INPUT PG'!T72-'PLR DET INDEX INPUT PG'!T67</f>
        <v>5000</v>
      </c>
      <c r="U72" s="96" t="n">
        <f aca="false">'PLR DET FIXED INPUT PG'!U72-'PLR DET INDEX INPUT PG'!U67</f>
        <v>5000</v>
      </c>
      <c r="V72" s="96" t="n">
        <f aca="false">'PLR DET FIXED INPUT PG'!V72-'PLR DET INDEX INPUT PG'!V67</f>
        <v>5000</v>
      </c>
      <c r="W72" s="96" t="n">
        <f aca="false">'PLR DET FIXED INPUT PG'!W72-'PLR DET INDEX INPUT PG'!W67</f>
        <v>5000</v>
      </c>
      <c r="X72" s="96" t="n">
        <f aca="false">'PLR DET FIXED INPUT PG'!X72-'PLR DET INDEX INPUT PG'!X67</f>
        <v>5000</v>
      </c>
      <c r="Y72" s="96" t="n">
        <f aca="false">'PLR DET FIXED INPUT PG'!Y72-'PLR DET INDEX INPUT PG'!Y67</f>
        <v>0</v>
      </c>
      <c r="Z72" s="96" t="n">
        <f aca="false">'PLR DET FIXED INPUT PG'!Z72-'PLR DET INDEX INPUT PG'!Z67</f>
        <v>0</v>
      </c>
      <c r="AA72" s="96" t="n">
        <f aca="false">'PLR DET FIXED INPUT PG'!AA72-'PLR DET INDEX INPUT PG'!AA72</f>
        <v>75000</v>
      </c>
    </row>
    <row r="74" customFormat="false" ht="11.25" hidden="false" customHeight="true" outlineLevel="0" collapsed="false">
      <c r="A74" s="101" t="str">
        <f aca="false">'PLR DET FIXED INPUT PG'!A74</f>
        <v>Total Dth</v>
      </c>
      <c r="B74" s="102"/>
      <c r="C74" s="103" t="n">
        <f aca="false">C69+C72</f>
        <v>20000</v>
      </c>
      <c r="D74" s="103" t="n">
        <f aca="false">D69+D72</f>
        <v>10000</v>
      </c>
      <c r="E74" s="103" t="n">
        <f aca="false">E69+E72</f>
        <v>10000</v>
      </c>
      <c r="F74" s="103" t="n">
        <f aca="false">F69+F72</f>
        <v>-5000</v>
      </c>
      <c r="G74" s="103" t="n">
        <f aca="false">G69+G72</f>
        <v>10000</v>
      </c>
      <c r="H74" s="103" t="n">
        <f aca="false">H69+H72</f>
        <v>10000</v>
      </c>
      <c r="I74" s="103" t="n">
        <f aca="false">I69+I72</f>
        <v>30000</v>
      </c>
      <c r="J74" s="103" t="n">
        <f aca="false">J69+J72</f>
        <v>30000</v>
      </c>
      <c r="K74" s="103" t="n">
        <f aca="false">K69+K72</f>
        <v>30000</v>
      </c>
      <c r="L74" s="103" t="n">
        <f aca="false">L69+L72</f>
        <v>30000</v>
      </c>
      <c r="M74" s="103" t="n">
        <f aca="false">M69+M72</f>
        <v>20000</v>
      </c>
      <c r="N74" s="103" t="n">
        <f aca="false">N69+N72</f>
        <v>20000</v>
      </c>
      <c r="O74" s="103" t="n">
        <f aca="false">O69+O72</f>
        <v>20000</v>
      </c>
      <c r="P74" s="103" t="n">
        <f aca="false">P69+P72</f>
        <v>20000</v>
      </c>
      <c r="Q74" s="103" t="n">
        <f aca="false">Q69+Q72</f>
        <v>20000</v>
      </c>
      <c r="R74" s="103" t="n">
        <f aca="false">R69+R72</f>
        <v>5000</v>
      </c>
      <c r="S74" s="103" t="n">
        <f aca="false">S69+S72</f>
        <v>5000</v>
      </c>
      <c r="T74" s="103" t="n">
        <f aca="false">T69+T72</f>
        <v>5000</v>
      </c>
      <c r="U74" s="103" t="n">
        <f aca="false">U69+U72</f>
        <v>5000</v>
      </c>
      <c r="V74" s="103" t="n">
        <f aca="false">V69+V72</f>
        <v>5000</v>
      </c>
      <c r="W74" s="103" t="n">
        <f aca="false">W69+W72</f>
        <v>5000</v>
      </c>
      <c r="X74" s="103" t="n">
        <f aca="false">X69+X72</f>
        <v>5000</v>
      </c>
      <c r="Y74" s="103" t="n">
        <f aca="false">Y69+Y72</f>
        <v>0</v>
      </c>
      <c r="Z74" s="103" t="n">
        <f aca="false">Z69+Z72</f>
        <v>0</v>
      </c>
      <c r="AA74" s="104" t="n">
        <f aca="false">'PLR DET FIXED INPUT PG'!AA74</f>
        <v>310000</v>
      </c>
    </row>
    <row r="76" customFormat="false" ht="12" hidden="false" customHeight="true" outlineLevel="0" collapsed="false">
      <c r="A76" s="94" t="str">
        <f aca="false">'PLR DET FIXED INPUT PG'!A76</f>
        <v>Prior Day</v>
      </c>
    </row>
    <row r="77" customFormat="false" ht="11.25" hidden="false" customHeight="true" outlineLevel="0" collapsed="false">
      <c r="A77" s="95" t="str">
        <f aca="false">'PLR DET FIXED INPUT PG'!A77</f>
        <v>Physical</v>
      </c>
      <c r="C77" s="96" t="n">
        <f aca="false">'PLR DET FIXED INPUT PG'!C77+'PLR DET INDEX INPUT PG'!C77</f>
        <v>30000</v>
      </c>
      <c r="D77" s="96" t="n">
        <f aca="false">'PLR DET FIXED INPUT PG'!D77+'PLR DET INDEX INPUT PG'!D77</f>
        <v>20000</v>
      </c>
      <c r="E77" s="96" t="n">
        <f aca="false">'PLR DET FIXED INPUT PG'!E77+'PLR DET INDEX INPUT PG'!E77</f>
        <v>20000</v>
      </c>
      <c r="F77" s="96" t="n">
        <f aca="false">'PLR DET FIXED INPUT PG'!F77+'PLR DET INDEX INPUT PG'!F77</f>
        <v>20000</v>
      </c>
      <c r="G77" s="96" t="n">
        <f aca="false">'PLR DET FIXED INPUT PG'!G77+'PLR DET INDEX INPUT PG'!G77</f>
        <v>20000</v>
      </c>
      <c r="H77" s="96" t="n">
        <f aca="false">'PLR DET FIXED INPUT PG'!H77+'PLR DET INDEX INPUT PG'!H77</f>
        <v>20000</v>
      </c>
      <c r="I77" s="96" t="n">
        <f aca="false">'PLR DET FIXED INPUT PG'!I77+'PLR DET INDEX INPUT PG'!I77</f>
        <v>20000</v>
      </c>
      <c r="J77" s="96" t="n">
        <f aca="false">'PLR DET FIXED INPUT PG'!J77+'PLR DET INDEX INPUT PG'!J77</f>
        <v>20000</v>
      </c>
      <c r="K77" s="96" t="n">
        <f aca="false">'PLR DET FIXED INPUT PG'!K77+'PLR DET INDEX INPUT PG'!K77</f>
        <v>20000</v>
      </c>
      <c r="L77" s="96" t="n">
        <f aca="false">'PLR DET FIXED INPUT PG'!L77+'PLR DET INDEX INPUT PG'!L77</f>
        <v>20000</v>
      </c>
      <c r="M77" s="96" t="n">
        <f aca="false">'PLR DET FIXED INPUT PG'!M77+'PLR DET INDEX INPUT PG'!M77</f>
        <v>5000</v>
      </c>
      <c r="N77" s="96" t="n">
        <f aca="false">'PLR DET FIXED INPUT PG'!N77+'PLR DET INDEX INPUT PG'!N77</f>
        <v>5000</v>
      </c>
      <c r="O77" s="96" t="n">
        <f aca="false">'PLR DET FIXED INPUT PG'!O77+'PLR DET INDEX INPUT PG'!O77</f>
        <v>5000</v>
      </c>
      <c r="P77" s="96" t="n">
        <f aca="false">'PLR DET FIXED INPUT PG'!P77+'PLR DET INDEX INPUT PG'!P77</f>
        <v>5000</v>
      </c>
      <c r="Q77" s="96" t="n">
        <f aca="false">'PLR DET FIXED INPUT PG'!Q77+'PLR DET INDEX INPUT PG'!Q77</f>
        <v>5000</v>
      </c>
      <c r="R77" s="96" t="n">
        <f aca="false">'PLR DET FIXED INPUT PG'!R77+'PLR DET INDEX INPUT PG'!R77</f>
        <v>0</v>
      </c>
      <c r="S77" s="96" t="n">
        <f aca="false">'PLR DET FIXED INPUT PG'!S77+'PLR DET INDEX INPUT PG'!S77</f>
        <v>0</v>
      </c>
      <c r="T77" s="96" t="n">
        <f aca="false">'PLR DET FIXED INPUT PG'!T77+'PLR DET INDEX INPUT PG'!T77</f>
        <v>0</v>
      </c>
      <c r="U77" s="96" t="n">
        <f aca="false">'PLR DET FIXED INPUT PG'!U77+'PLR DET INDEX INPUT PG'!U77</f>
        <v>0</v>
      </c>
      <c r="V77" s="96" t="n">
        <f aca="false">'PLR DET FIXED INPUT PG'!V77+'PLR DET INDEX INPUT PG'!V77</f>
        <v>0</v>
      </c>
      <c r="W77" s="96" t="n">
        <f aca="false">'PLR DET FIXED INPUT PG'!W77+'PLR DET INDEX INPUT PG'!W77</f>
        <v>0</v>
      </c>
      <c r="X77" s="96" t="n">
        <f aca="false">'PLR DET FIXED INPUT PG'!X77+'PLR DET INDEX INPUT PG'!X77</f>
        <v>0</v>
      </c>
      <c r="Y77" s="96" t="n">
        <f aca="false">'PLR DET FIXED INPUT PG'!Y77+'PLR DET INDEX INPUT PG'!Y77</f>
        <v>0</v>
      </c>
      <c r="Z77" s="96" t="n">
        <f aca="false">'PLR DET FIXED INPUT PG'!Z77+'PLR DET INDEX INPUT PG'!Z77</f>
        <v>0</v>
      </c>
      <c r="AA77" s="96" t="n">
        <f aca="false">'PLR DET FIXED INPUT PG'!AA77+'PLR DET INDEX INPUT PG'!AA77</f>
        <v>235000</v>
      </c>
    </row>
    <row r="78" customFormat="false" ht="11.25" hidden="false" customHeight="true" outlineLevel="0" collapsed="false">
      <c r="A78" s="95" t="str">
        <f aca="false">'PLR DET FIXED INPUT PG'!A78</f>
        <v>Interbook</v>
      </c>
      <c r="C78" s="96" t="n">
        <f aca="false">'PLR DET FIXED INPUT PG'!C78+'PLR DET INDEX INPUT PG'!C78</f>
        <v>0</v>
      </c>
      <c r="D78" s="96" t="n">
        <f aca="false">'PLR DET FIXED INPUT PG'!D78+'PLR DET INDEX INPUT PG'!D78</f>
        <v>0</v>
      </c>
      <c r="E78" s="96" t="n">
        <f aca="false">'PLR DET FIXED INPUT PG'!E78+'PLR DET INDEX INPUT PG'!E78</f>
        <v>0</v>
      </c>
      <c r="F78" s="96" t="n">
        <f aca="false">'PLR DET FIXED INPUT PG'!F78+'PLR DET INDEX INPUT PG'!F78</f>
        <v>0</v>
      </c>
      <c r="G78" s="96" t="n">
        <f aca="false">'PLR DET FIXED INPUT PG'!G78+'PLR DET INDEX INPUT PG'!G78</f>
        <v>0</v>
      </c>
      <c r="H78" s="96" t="n">
        <f aca="false">'PLR DET FIXED INPUT PG'!H78+'PLR DET INDEX INPUT PG'!H78</f>
        <v>0</v>
      </c>
      <c r="I78" s="96" t="n">
        <f aca="false">'PLR DET FIXED INPUT PG'!I78+'PLR DET INDEX INPUT PG'!I78</f>
        <v>0</v>
      </c>
      <c r="J78" s="96" t="n">
        <f aca="false">'PLR DET FIXED INPUT PG'!J78+'PLR DET INDEX INPUT PG'!J78</f>
        <v>0</v>
      </c>
      <c r="K78" s="96" t="n">
        <f aca="false">'PLR DET FIXED INPUT PG'!K78+'PLR DET INDEX INPUT PG'!K78</f>
        <v>0</v>
      </c>
      <c r="L78" s="96" t="n">
        <f aca="false">'PLR DET FIXED INPUT PG'!L78+'PLR DET INDEX INPUT PG'!L78</f>
        <v>0</v>
      </c>
      <c r="M78" s="96" t="n">
        <f aca="false">'PLR DET FIXED INPUT PG'!M78+'PLR DET INDEX INPUT PG'!M78</f>
        <v>0</v>
      </c>
      <c r="N78" s="96" t="n">
        <f aca="false">'PLR DET FIXED INPUT PG'!N78+'PLR DET INDEX INPUT PG'!N78</f>
        <v>0</v>
      </c>
      <c r="O78" s="96" t="n">
        <f aca="false">'PLR DET FIXED INPUT PG'!O78+'PLR DET INDEX INPUT PG'!O78</f>
        <v>0</v>
      </c>
      <c r="P78" s="96" t="n">
        <f aca="false">'PLR DET FIXED INPUT PG'!P78+'PLR DET INDEX INPUT PG'!P78</f>
        <v>0</v>
      </c>
      <c r="Q78" s="96" t="n">
        <f aca="false">'PLR DET FIXED INPUT PG'!Q78+'PLR DET INDEX INPUT PG'!Q78</f>
        <v>0</v>
      </c>
      <c r="R78" s="96" t="n">
        <f aca="false">'PLR DET FIXED INPUT PG'!R78+'PLR DET INDEX INPUT PG'!R78</f>
        <v>0</v>
      </c>
      <c r="S78" s="96" t="n">
        <f aca="false">'PLR DET FIXED INPUT PG'!S78+'PLR DET INDEX INPUT PG'!S78</f>
        <v>0</v>
      </c>
      <c r="T78" s="96" t="n">
        <f aca="false">'PLR DET FIXED INPUT PG'!T78+'PLR DET INDEX INPUT PG'!T78</f>
        <v>0</v>
      </c>
      <c r="U78" s="96" t="n">
        <f aca="false">'PLR DET FIXED INPUT PG'!U78+'PLR DET INDEX INPUT PG'!U78</f>
        <v>0</v>
      </c>
      <c r="V78" s="96" t="n">
        <f aca="false">'PLR DET FIXED INPUT PG'!V78+'PLR DET INDEX INPUT PG'!V78</f>
        <v>0</v>
      </c>
      <c r="W78" s="96" t="n">
        <f aca="false">'PLR DET FIXED INPUT PG'!W78+'PLR DET INDEX INPUT PG'!W78</f>
        <v>0</v>
      </c>
      <c r="X78" s="96" t="n">
        <f aca="false">'PLR DET FIXED INPUT PG'!X78+'PLR DET INDEX INPUT PG'!X78</f>
        <v>0</v>
      </c>
      <c r="Y78" s="96" t="n">
        <f aca="false">'PLR DET FIXED INPUT PG'!Y78+'PLR DET INDEX INPUT PG'!Y78</f>
        <v>0</v>
      </c>
      <c r="Z78" s="96" t="n">
        <f aca="false">'PLR DET FIXED INPUT PG'!Z78+'PLR DET INDEX INPUT PG'!Z78</f>
        <v>0</v>
      </c>
      <c r="AA78" s="96" t="n">
        <f aca="false">'PLR DET FIXED INPUT PG'!AA78+'PLR DET INDEX INPUT PG'!AA78</f>
        <v>0</v>
      </c>
    </row>
    <row r="79" customFormat="false" ht="11.25" hidden="false" customHeight="true" outlineLevel="0" collapsed="false">
      <c r="A79" s="95" t="str">
        <f aca="false">'PLR DET FIXED INPUT PG'!A79</f>
        <v>Swaps</v>
      </c>
      <c r="C79" s="96" t="n">
        <f aca="false">'PLR DET FIXED INPUT PG'!C79+'PLR DET INDEX INPUT PG'!C79-'PLR DET INDEX INPUT PG'!C77</f>
        <v>-10000</v>
      </c>
      <c r="D79" s="96" t="n">
        <f aca="false">'PLR DET FIXED INPUT PG'!D79+'PLR DET INDEX INPUT PG'!D79-'PLR DET INDEX INPUT PG'!D77</f>
        <v>-10000</v>
      </c>
      <c r="E79" s="96" t="n">
        <f aca="false">'PLR DET FIXED INPUT PG'!E79+'PLR DET INDEX INPUT PG'!E79-'PLR DET INDEX INPUT PG'!E77</f>
        <v>-10000</v>
      </c>
      <c r="F79" s="96" t="n">
        <f aca="false">'PLR DET FIXED INPUT PG'!F79+'PLR DET INDEX INPUT PG'!F79-'PLR DET INDEX INPUT PG'!F77</f>
        <v>-20000</v>
      </c>
      <c r="G79" s="96" t="n">
        <f aca="false">'PLR DET FIXED INPUT PG'!G79+'PLR DET INDEX INPUT PG'!G79-'PLR DET INDEX INPUT PG'!G77</f>
        <v>-5000</v>
      </c>
      <c r="H79" s="96" t="n">
        <f aca="false">'PLR DET FIXED INPUT PG'!H79+'PLR DET INDEX INPUT PG'!H79-'PLR DET INDEX INPUT PG'!H77</f>
        <v>-5000</v>
      </c>
      <c r="I79" s="96" t="n">
        <f aca="false">'PLR DET FIXED INPUT PG'!I79+'PLR DET INDEX INPUT PG'!I79-'PLR DET INDEX INPUT PG'!I77</f>
        <v>15000</v>
      </c>
      <c r="J79" s="96" t="n">
        <f aca="false">'PLR DET FIXED INPUT PG'!J79+'PLR DET INDEX INPUT PG'!J79-'PLR DET INDEX INPUT PG'!J77</f>
        <v>15000</v>
      </c>
      <c r="K79" s="96" t="n">
        <f aca="false">'PLR DET FIXED INPUT PG'!K79+'PLR DET INDEX INPUT PG'!K79-'PLR DET INDEX INPUT PG'!K77</f>
        <v>15000</v>
      </c>
      <c r="L79" s="96" t="n">
        <f aca="false">'PLR DET FIXED INPUT PG'!L79+'PLR DET INDEX INPUT PG'!L79-'PLR DET INDEX INPUT PG'!L77</f>
        <v>15000</v>
      </c>
      <c r="M79" s="96" t="n">
        <f aca="false">'PLR DET FIXED INPUT PG'!M79+'PLR DET INDEX INPUT PG'!M79-'PLR DET INDEX INPUT PG'!M77</f>
        <v>15000</v>
      </c>
      <c r="N79" s="96" t="n">
        <f aca="false">'PLR DET FIXED INPUT PG'!N79+'PLR DET INDEX INPUT PG'!N79-'PLR DET INDEX INPUT PG'!N77</f>
        <v>15000</v>
      </c>
      <c r="O79" s="96" t="n">
        <f aca="false">'PLR DET FIXED INPUT PG'!O79+'PLR DET INDEX INPUT PG'!O79-'PLR DET INDEX INPUT PG'!O77</f>
        <v>15000</v>
      </c>
      <c r="P79" s="96" t="n">
        <f aca="false">'PLR DET FIXED INPUT PG'!P79+'PLR DET INDEX INPUT PG'!P79-'PLR DET INDEX INPUT PG'!P77</f>
        <v>15000</v>
      </c>
      <c r="Q79" s="96" t="n">
        <f aca="false">'PLR DET FIXED INPUT PG'!Q79+'PLR DET INDEX INPUT PG'!Q79-'PLR DET INDEX INPUT PG'!Q77</f>
        <v>15000</v>
      </c>
      <c r="R79" s="96" t="n">
        <f aca="false">'PLR DET FIXED INPUT PG'!R79+'PLR DET INDEX INPUT PG'!R79-'PLR DET INDEX INPUT PG'!R77</f>
        <v>5000</v>
      </c>
      <c r="S79" s="96" t="n">
        <f aca="false">'PLR DET FIXED INPUT PG'!S79+'PLR DET INDEX INPUT PG'!S79-'PLR DET INDEX INPUT PG'!S77</f>
        <v>5000</v>
      </c>
      <c r="T79" s="96" t="n">
        <f aca="false">'PLR DET FIXED INPUT PG'!T79+'PLR DET INDEX INPUT PG'!T79-'PLR DET INDEX INPUT PG'!T77</f>
        <v>5000</v>
      </c>
      <c r="U79" s="96" t="n">
        <f aca="false">'PLR DET FIXED INPUT PG'!U79+'PLR DET INDEX INPUT PG'!U79-'PLR DET INDEX INPUT PG'!U77</f>
        <v>5000</v>
      </c>
      <c r="V79" s="96" t="n">
        <f aca="false">'PLR DET FIXED INPUT PG'!V79+'PLR DET INDEX INPUT PG'!V79-'PLR DET INDEX INPUT PG'!V77</f>
        <v>5000</v>
      </c>
      <c r="W79" s="96" t="n">
        <f aca="false">'PLR DET FIXED INPUT PG'!W79+'PLR DET INDEX INPUT PG'!W79-'PLR DET INDEX INPUT PG'!W77</f>
        <v>5000</v>
      </c>
      <c r="X79" s="96" t="n">
        <f aca="false">'PLR DET FIXED INPUT PG'!X79+'PLR DET INDEX INPUT PG'!X79-'PLR DET INDEX INPUT PG'!X77</f>
        <v>5000</v>
      </c>
      <c r="Y79" s="96" t="n">
        <f aca="false">'PLR DET FIXED INPUT PG'!Y79+'PLR DET INDEX INPUT PG'!Y79-'PLR DET INDEX INPUT PG'!Y77</f>
        <v>0</v>
      </c>
      <c r="Z79" s="96" t="n">
        <f aca="false">'PLR DET FIXED INPUT PG'!Z79+'PLR DET INDEX INPUT PG'!Z79-'PLR DET INDEX INPUT PG'!Z77</f>
        <v>0</v>
      </c>
      <c r="AA79" s="96" t="n">
        <f aca="false">'PLR DET FIXED INPUT PG'!AA79+'PLR DET INDEX INPUT PG'!AA79-'PLR DET INDEX INPUT PG'!AA77</f>
        <v>110000</v>
      </c>
    </row>
    <row r="80" customFormat="false" ht="11.25" hidden="false" customHeight="true" outlineLevel="0" collapsed="false">
      <c r="A80" s="95" t="str">
        <f aca="false">'PLR DET FIXED INPUT PG'!A80</f>
        <v>Total Dth</v>
      </c>
      <c r="C80" s="97" t="n">
        <f aca="false">'PLR DET FIXED INPUT PG'!C80</f>
        <v>20000</v>
      </c>
      <c r="D80" s="97" t="n">
        <f aca="false">'PLR DET FIXED INPUT PG'!D80</f>
        <v>10000</v>
      </c>
      <c r="E80" s="97" t="n">
        <f aca="false">'PLR DET FIXED INPUT PG'!E80</f>
        <v>10000</v>
      </c>
      <c r="F80" s="97" t="n">
        <f aca="false">'PLR DET FIXED INPUT PG'!F80</f>
        <v>0</v>
      </c>
      <c r="G80" s="97" t="n">
        <f aca="false">'PLR DET FIXED INPUT PG'!G80</f>
        <v>15000</v>
      </c>
      <c r="H80" s="97" t="n">
        <f aca="false">'PLR DET FIXED INPUT PG'!H80</f>
        <v>15000</v>
      </c>
      <c r="I80" s="97" t="n">
        <f aca="false">'PLR DET FIXED INPUT PG'!I80</f>
        <v>35000</v>
      </c>
      <c r="J80" s="97" t="n">
        <f aca="false">'PLR DET FIXED INPUT PG'!J80</f>
        <v>35000</v>
      </c>
      <c r="K80" s="97" t="n">
        <f aca="false">'PLR DET FIXED INPUT PG'!K80</f>
        <v>35000</v>
      </c>
      <c r="L80" s="97" t="n">
        <f aca="false">'PLR DET FIXED INPUT PG'!L80</f>
        <v>35000</v>
      </c>
      <c r="M80" s="97" t="n">
        <f aca="false">'PLR DET FIXED INPUT PG'!M80</f>
        <v>20000</v>
      </c>
      <c r="N80" s="97" t="n">
        <f aca="false">'PLR DET FIXED INPUT PG'!N80</f>
        <v>20000</v>
      </c>
      <c r="O80" s="97" t="n">
        <f aca="false">'PLR DET FIXED INPUT PG'!O80</f>
        <v>20000</v>
      </c>
      <c r="P80" s="97" t="n">
        <f aca="false">'PLR DET FIXED INPUT PG'!P80</f>
        <v>20000</v>
      </c>
      <c r="Q80" s="97" t="n">
        <f aca="false">'PLR DET FIXED INPUT PG'!Q80</f>
        <v>20000</v>
      </c>
      <c r="R80" s="97" t="n">
        <f aca="false">'PLR DET FIXED INPUT PG'!R80</f>
        <v>5000</v>
      </c>
      <c r="S80" s="97" t="n">
        <f aca="false">'PLR DET FIXED INPUT PG'!S80</f>
        <v>5000</v>
      </c>
      <c r="T80" s="97" t="n">
        <f aca="false">'PLR DET FIXED INPUT PG'!T80</f>
        <v>5000</v>
      </c>
      <c r="U80" s="97" t="n">
        <f aca="false">'PLR DET FIXED INPUT PG'!U80</f>
        <v>5000</v>
      </c>
      <c r="V80" s="97" t="n">
        <f aca="false">'PLR DET FIXED INPUT PG'!V80</f>
        <v>5000</v>
      </c>
      <c r="W80" s="97" t="n">
        <f aca="false">'PLR DET FIXED INPUT PG'!W80</f>
        <v>5000</v>
      </c>
      <c r="X80" s="97" t="n">
        <f aca="false">'PLR DET FIXED INPUT PG'!X80</f>
        <v>5000</v>
      </c>
      <c r="Y80" s="97" t="n">
        <f aca="false">'PLR DET FIXED INPUT PG'!Y80</f>
        <v>0</v>
      </c>
      <c r="Z80" s="97" t="n">
        <f aca="false">'PLR DET FIXED INPUT PG'!Z80</f>
        <v>0</v>
      </c>
      <c r="AA80" s="97" t="n">
        <f aca="false">'PLR DET FIXED INPUT PG'!AA80</f>
        <v>345000</v>
      </c>
    </row>
    <row r="82" customFormat="false" ht="12" hidden="false" customHeight="true" outlineLevel="0" collapsed="false">
      <c r="A82" s="94" t="str">
        <f aca="false">'PLR DET FIXED INPUT PG'!A82</f>
        <v>Delta</v>
      </c>
    </row>
    <row r="83" customFormat="false" ht="11.25" hidden="false" customHeight="true" outlineLevel="0" collapsed="false">
      <c r="A83" s="95" t="str">
        <f aca="false">'PLR DET FIXED INPUT PG'!A83</f>
        <v>Physical</v>
      </c>
      <c r="C83" s="96" t="n">
        <f aca="false">C67-C77</f>
        <v>0</v>
      </c>
      <c r="D83" s="96" t="n">
        <f aca="false">D67-D77</f>
        <v>0</v>
      </c>
      <c r="E83" s="96" t="n">
        <f aca="false">E67-E77</f>
        <v>0</v>
      </c>
      <c r="F83" s="96" t="n">
        <f aca="false">F67-F77</f>
        <v>0</v>
      </c>
      <c r="G83" s="96" t="n">
        <f aca="false">G67-G77</f>
        <v>0</v>
      </c>
      <c r="H83" s="96" t="n">
        <f aca="false">H67-H77</f>
        <v>0</v>
      </c>
      <c r="I83" s="96" t="n">
        <f aca="false">I67-I77</f>
        <v>0</v>
      </c>
      <c r="J83" s="96" t="n">
        <f aca="false">J67-J77</f>
        <v>0</v>
      </c>
      <c r="K83" s="96" t="n">
        <f aca="false">K67-K77</f>
        <v>0</v>
      </c>
      <c r="L83" s="96" t="n">
        <f aca="false">L67-L77</f>
        <v>0</v>
      </c>
      <c r="M83" s="96" t="n">
        <f aca="false">M67-M77</f>
        <v>0</v>
      </c>
      <c r="N83" s="96" t="n">
        <f aca="false">N67-N77</f>
        <v>0</v>
      </c>
      <c r="O83" s="96" t="n">
        <f aca="false">O67-O77</f>
        <v>0</v>
      </c>
      <c r="P83" s="96" t="n">
        <f aca="false">P67-P77</f>
        <v>0</v>
      </c>
      <c r="Q83" s="96" t="n">
        <f aca="false">Q67-Q77</f>
        <v>0</v>
      </c>
      <c r="R83" s="96" t="n">
        <f aca="false">R67-R77</f>
        <v>0</v>
      </c>
      <c r="S83" s="96" t="n">
        <f aca="false">S67-S77</f>
        <v>0</v>
      </c>
      <c r="T83" s="96" t="n">
        <f aca="false">T67-T77</f>
        <v>0</v>
      </c>
      <c r="U83" s="96" t="n">
        <f aca="false">U67-U77</f>
        <v>0</v>
      </c>
      <c r="V83" s="96" t="n">
        <f aca="false">V67-V77</f>
        <v>0</v>
      </c>
      <c r="W83" s="96" t="n">
        <f aca="false">W67-W77</f>
        <v>0</v>
      </c>
      <c r="X83" s="96" t="n">
        <f aca="false">X67-X77</f>
        <v>0</v>
      </c>
      <c r="Y83" s="96" t="n">
        <f aca="false">Y67-Y77</f>
        <v>0</v>
      </c>
      <c r="Z83" s="96" t="n">
        <f aca="false">Z67-Z77</f>
        <v>0</v>
      </c>
      <c r="AA83" s="96" t="n">
        <f aca="false">'PLR DET FIXED INPUT PG'!AA83</f>
        <v>0</v>
      </c>
    </row>
    <row r="84" customFormat="false" ht="11.25" hidden="false" customHeight="true" outlineLevel="0" collapsed="false">
      <c r="A84" s="95" t="str">
        <f aca="false">'PLR DET FIXED INPUT PG'!A84</f>
        <v>Interbook</v>
      </c>
      <c r="C84" s="96" t="n">
        <f aca="false">C68-C78</f>
        <v>0</v>
      </c>
      <c r="D84" s="96" t="n">
        <f aca="false">D68-D78</f>
        <v>0</v>
      </c>
      <c r="E84" s="96" t="n">
        <f aca="false">E68-E78</f>
        <v>0</v>
      </c>
      <c r="F84" s="96" t="n">
        <f aca="false">F68-F78</f>
        <v>0</v>
      </c>
      <c r="G84" s="96" t="n">
        <f aca="false">G68-G78</f>
        <v>0</v>
      </c>
      <c r="H84" s="96" t="n">
        <f aca="false">H68-H78</f>
        <v>0</v>
      </c>
      <c r="I84" s="96" t="n">
        <f aca="false">I68-I78</f>
        <v>0</v>
      </c>
      <c r="J84" s="96" t="n">
        <f aca="false">J68-J78</f>
        <v>0</v>
      </c>
      <c r="K84" s="96" t="n">
        <f aca="false">K68-K78</f>
        <v>0</v>
      </c>
      <c r="L84" s="96" t="n">
        <f aca="false">L68-L78</f>
        <v>0</v>
      </c>
      <c r="M84" s="96" t="n">
        <f aca="false">M68-M78</f>
        <v>0</v>
      </c>
      <c r="N84" s="96" t="n">
        <f aca="false">N68-N78</f>
        <v>0</v>
      </c>
      <c r="O84" s="96" t="n">
        <f aca="false">O68-O78</f>
        <v>0</v>
      </c>
      <c r="P84" s="96" t="n">
        <f aca="false">P68-P78</f>
        <v>0</v>
      </c>
      <c r="Q84" s="96" t="n">
        <f aca="false">Q68-Q78</f>
        <v>0</v>
      </c>
      <c r="R84" s="96" t="n">
        <f aca="false">R68-R78</f>
        <v>0</v>
      </c>
      <c r="S84" s="96" t="n">
        <f aca="false">S68-S78</f>
        <v>0</v>
      </c>
      <c r="T84" s="96" t="n">
        <f aca="false">T68-T78</f>
        <v>0</v>
      </c>
      <c r="U84" s="96" t="n">
        <f aca="false">U68-U78</f>
        <v>0</v>
      </c>
      <c r="V84" s="96" t="n">
        <f aca="false">V68-V78</f>
        <v>0</v>
      </c>
      <c r="W84" s="96" t="n">
        <f aca="false">W68-W78</f>
        <v>0</v>
      </c>
      <c r="X84" s="96" t="n">
        <f aca="false">X68-X78</f>
        <v>0</v>
      </c>
      <c r="Y84" s="96" t="n">
        <f aca="false">Y68-Y78</f>
        <v>0</v>
      </c>
      <c r="Z84" s="96" t="n">
        <f aca="false">Z68-Z78</f>
        <v>0</v>
      </c>
      <c r="AA84" s="96" t="n">
        <f aca="false">'PLR DET FIXED INPUT PG'!AA84</f>
        <v>0</v>
      </c>
    </row>
    <row r="85" customFormat="false" ht="11.25" hidden="false" customHeight="true" outlineLevel="0" collapsed="false">
      <c r="A85" s="95" t="str">
        <f aca="false">'PLR DET FIXED INPUT PG'!A85</f>
        <v>Swaps</v>
      </c>
      <c r="C85" s="96" t="n">
        <f aca="false">C72-C79</f>
        <v>0</v>
      </c>
      <c r="D85" s="96" t="n">
        <f aca="false">D72-D79</f>
        <v>0</v>
      </c>
      <c r="E85" s="96" t="n">
        <f aca="false">E72-E79</f>
        <v>0</v>
      </c>
      <c r="F85" s="96" t="n">
        <f aca="false">F72-F79</f>
        <v>-5000</v>
      </c>
      <c r="G85" s="96" t="n">
        <f aca="false">G72-G79</f>
        <v>-5000</v>
      </c>
      <c r="H85" s="96" t="n">
        <f aca="false">H72-H79</f>
        <v>-5000</v>
      </c>
      <c r="I85" s="96" t="n">
        <f aca="false">I72-I79</f>
        <v>-5000</v>
      </c>
      <c r="J85" s="96" t="n">
        <f aca="false">J72-J79</f>
        <v>-5000</v>
      </c>
      <c r="K85" s="96" t="n">
        <f aca="false">K72-K79</f>
        <v>-5000</v>
      </c>
      <c r="L85" s="96" t="n">
        <f aca="false">L72-L79</f>
        <v>-5000</v>
      </c>
      <c r="M85" s="96" t="n">
        <f aca="false">M72-M79</f>
        <v>0</v>
      </c>
      <c r="N85" s="96" t="n">
        <f aca="false">N72-N79</f>
        <v>0</v>
      </c>
      <c r="O85" s="96" t="n">
        <f aca="false">O72-O79</f>
        <v>0</v>
      </c>
      <c r="P85" s="96" t="n">
        <f aca="false">P72-P79</f>
        <v>0</v>
      </c>
      <c r="Q85" s="96" t="n">
        <f aca="false">Q72-Q79</f>
        <v>0</v>
      </c>
      <c r="R85" s="96" t="n">
        <f aca="false">R72-R79</f>
        <v>0</v>
      </c>
      <c r="S85" s="96" t="n">
        <f aca="false">S72-S79</f>
        <v>0</v>
      </c>
      <c r="T85" s="96" t="n">
        <f aca="false">T72-T79</f>
        <v>0</v>
      </c>
      <c r="U85" s="96" t="n">
        <f aca="false">U72-U79</f>
        <v>0</v>
      </c>
      <c r="V85" s="96" t="n">
        <f aca="false">V72-V79</f>
        <v>0</v>
      </c>
      <c r="W85" s="96" t="n">
        <f aca="false">W72-W79</f>
        <v>0</v>
      </c>
      <c r="X85" s="96" t="n">
        <f aca="false">X72-X79</f>
        <v>0</v>
      </c>
      <c r="Y85" s="96" t="n">
        <f aca="false">Y72-Y79</f>
        <v>0</v>
      </c>
      <c r="Z85" s="96" t="n">
        <f aca="false">Z72-Z79</f>
        <v>0</v>
      </c>
      <c r="AA85" s="96" t="n">
        <f aca="false">AA72-AA79</f>
        <v>-35000</v>
      </c>
    </row>
    <row r="86" customFormat="false" ht="11.25" hidden="false" customHeight="true" outlineLevel="0" collapsed="false">
      <c r="A86" s="95" t="str">
        <f aca="false">'PLR DET FIXED INPUT PG'!A86</f>
        <v>Total Dth</v>
      </c>
      <c r="C86" s="97" t="n">
        <f aca="false">SUM(C83:C85)</f>
        <v>0</v>
      </c>
      <c r="D86" s="97" t="n">
        <f aca="false">SUM(D83:D85)</f>
        <v>0</v>
      </c>
      <c r="E86" s="97" t="n">
        <f aca="false">SUM(E83:E85)</f>
        <v>0</v>
      </c>
      <c r="F86" s="97" t="n">
        <f aca="false">SUM(F83:F85)</f>
        <v>-5000</v>
      </c>
      <c r="G86" s="97" t="n">
        <f aca="false">SUM(G83:G85)</f>
        <v>-5000</v>
      </c>
      <c r="H86" s="97" t="n">
        <f aca="false">SUM(H83:H85)</f>
        <v>-5000</v>
      </c>
      <c r="I86" s="97" t="n">
        <f aca="false">SUM(I83:I85)</f>
        <v>-5000</v>
      </c>
      <c r="J86" s="97" t="n">
        <f aca="false">SUM(J83:J85)</f>
        <v>-5000</v>
      </c>
      <c r="K86" s="97" t="n">
        <f aca="false">SUM(K83:K85)</f>
        <v>-5000</v>
      </c>
      <c r="L86" s="97" t="n">
        <f aca="false">SUM(L83:L85)</f>
        <v>-5000</v>
      </c>
      <c r="M86" s="97" t="n">
        <f aca="false">SUM(M83:M85)</f>
        <v>0</v>
      </c>
      <c r="N86" s="97" t="n">
        <f aca="false">SUM(N83:N85)</f>
        <v>0</v>
      </c>
      <c r="O86" s="97" t="n">
        <f aca="false">SUM(O83:O85)</f>
        <v>0</v>
      </c>
      <c r="P86" s="97" t="n">
        <f aca="false">SUM(P83:P85)</f>
        <v>0</v>
      </c>
      <c r="Q86" s="97" t="n">
        <f aca="false">SUM(Q83:Q85)</f>
        <v>0</v>
      </c>
      <c r="R86" s="97" t="n">
        <f aca="false">SUM(R83:R85)</f>
        <v>0</v>
      </c>
      <c r="S86" s="97" t="n">
        <f aca="false">SUM(S83:S85)</f>
        <v>0</v>
      </c>
      <c r="T86" s="97" t="n">
        <f aca="false">SUM(T83:T85)</f>
        <v>0</v>
      </c>
      <c r="U86" s="97" t="n">
        <f aca="false">SUM(U83:U85)</f>
        <v>0</v>
      </c>
      <c r="V86" s="97" t="n">
        <f aca="false">SUM(V83:V85)</f>
        <v>0</v>
      </c>
      <c r="W86" s="97" t="n">
        <f aca="false">SUM(W83:W85)</f>
        <v>0</v>
      </c>
      <c r="X86" s="97" t="n">
        <f aca="false">SUM(X83:X85)</f>
        <v>0</v>
      </c>
      <c r="Y86" s="97" t="n">
        <f aca="false">SUM(Y83:Y85)</f>
        <v>0</v>
      </c>
      <c r="Z86" s="97" t="n">
        <f aca="false">SUM(Z83:Z85)</f>
        <v>0</v>
      </c>
      <c r="AA86" s="97" t="n">
        <f aca="false">SUM(AA83:AA85)</f>
        <v>-35000</v>
      </c>
    </row>
    <row r="88" customFormat="false" ht="12" hidden="false" customHeight="true" outlineLevel="0" collapsed="false">
      <c r="A88" s="94" t="str">
        <f aca="false">'PLR DET FIXED INPUT PG'!A88</f>
        <v>Curve Comparison</v>
      </c>
    </row>
    <row r="89" customFormat="false" ht="11.25" hidden="false" customHeight="true" outlineLevel="0" collapsed="false">
      <c r="A89" s="95" t="str">
        <f aca="false">'PLR DET FIXED INPUT PG'!A89</f>
        <v>Today</v>
      </c>
      <c r="C89" s="98" t="n">
        <f aca="false">'PLR DET FIXED INPUT PG'!C89</f>
        <v>2.25</v>
      </c>
      <c r="D89" s="98" t="n">
        <f aca="false">'PLR DET FIXED INPUT PG'!D89</f>
        <v>2.27</v>
      </c>
      <c r="E89" s="98" t="n">
        <f aca="false">'PLR DET FIXED INPUT PG'!E89</f>
        <v>2.27</v>
      </c>
      <c r="F89" s="98" t="n">
        <f aca="false">'PLR DET FIXED INPUT PG'!F89</f>
        <v>2.09</v>
      </c>
      <c r="G89" s="98" t="n">
        <f aca="false">'PLR DET FIXED INPUT PG'!G89</f>
        <v>2.14</v>
      </c>
      <c r="H89" s="98" t="n">
        <f aca="false">'PLR DET FIXED INPUT PG'!H89</f>
        <v>2.2</v>
      </c>
      <c r="I89" s="98" t="n">
        <f aca="false">'PLR DET FIXED INPUT PG'!I89</f>
        <v>2.24</v>
      </c>
      <c r="J89" s="98" t="n">
        <f aca="false">'PLR DET FIXED INPUT PG'!J89</f>
        <v>2.29</v>
      </c>
      <c r="K89" s="98" t="n">
        <f aca="false">'PLR DET FIXED INPUT PG'!K89</f>
        <v>2.29</v>
      </c>
      <c r="L89" s="98" t="n">
        <f aca="false">'PLR DET FIXED INPUT PG'!L89</f>
        <v>2.31</v>
      </c>
      <c r="M89" s="98" t="n">
        <f aca="false">'PLR DET FIXED INPUT PG'!M89</f>
        <v>2.79</v>
      </c>
      <c r="N89" s="98" t="n">
        <f aca="false">'PLR DET FIXED INPUT PG'!N89</f>
        <v>2.96</v>
      </c>
      <c r="O89" s="98" t="n">
        <f aca="false">'PLR DET FIXED INPUT PG'!O89</f>
        <v>3.05</v>
      </c>
      <c r="P89" s="98" t="n">
        <f aca="false">'PLR DET FIXED INPUT PG'!P89</f>
        <v>2.98</v>
      </c>
      <c r="Q89" s="98" t="n">
        <f aca="false">'PLR DET FIXED INPUT PG'!Q89</f>
        <v>2.9</v>
      </c>
      <c r="R89" s="98" t="n">
        <f aca="false">'PLR DET FIXED INPUT PG'!R89</f>
        <v>2.69</v>
      </c>
      <c r="S89" s="98" t="n">
        <f aca="false">'PLR DET FIXED INPUT PG'!S89</f>
        <v>2.69</v>
      </c>
      <c r="T89" s="98" t="n">
        <f aca="false">'PLR DET FIXED INPUT PG'!T89</f>
        <v>2.73</v>
      </c>
      <c r="U89" s="98" t="n">
        <f aca="false">'PLR DET FIXED INPUT PG'!U89</f>
        <v>2.77</v>
      </c>
      <c r="V89" s="98" t="n">
        <f aca="false">'PLR DET FIXED INPUT PG'!V89</f>
        <v>2.81</v>
      </c>
      <c r="W89" s="98" t="n">
        <f aca="false">'PLR DET FIXED INPUT PG'!W89</f>
        <v>2.8</v>
      </c>
      <c r="X89" s="98" t="n">
        <f aca="false">'PLR DET FIXED INPUT PG'!X89</f>
        <v>2.83</v>
      </c>
      <c r="Y89" s="98" t="n">
        <f aca="false">'PLR DET FIXED INPUT PG'!Y89</f>
        <v>3.16</v>
      </c>
      <c r="Z89" s="98" t="n">
        <f aca="false">'PLR DET FIXED INPUT PG'!Z89</f>
        <v>3.3</v>
      </c>
      <c r="AA89" s="98" t="n">
        <f aca="false">'PLR DET FIXED INPUT PG'!AA89</f>
        <v>0</v>
      </c>
    </row>
    <row r="90" customFormat="false" ht="11.25" hidden="false" customHeight="true" outlineLevel="0" collapsed="false">
      <c r="A90" s="95" t="str">
        <f aca="false">'PLR DET FIXED INPUT PG'!A90</f>
        <v>Prior Day</v>
      </c>
      <c r="C90" s="98" t="n">
        <f aca="false">'PLR DET FIXED INPUT PG'!C90</f>
        <v>2.19</v>
      </c>
      <c r="D90" s="98" t="n">
        <f aca="false">'PLR DET FIXED INPUT PG'!D90</f>
        <v>2.22</v>
      </c>
      <c r="E90" s="98" t="n">
        <f aca="false">'PLR DET FIXED INPUT PG'!E90</f>
        <v>2.23</v>
      </c>
      <c r="F90" s="98" t="n">
        <f aca="false">'PLR DET FIXED INPUT PG'!F90</f>
        <v>2.07</v>
      </c>
      <c r="G90" s="98" t="n">
        <f aca="false">'PLR DET FIXED INPUT PG'!G90</f>
        <v>2.13</v>
      </c>
      <c r="H90" s="98" t="n">
        <f aca="false">'PLR DET FIXED INPUT PG'!H90</f>
        <v>2.19</v>
      </c>
      <c r="I90" s="98" t="n">
        <f aca="false">'PLR DET FIXED INPUT PG'!I90</f>
        <v>2.23</v>
      </c>
      <c r="J90" s="98" t="n">
        <f aca="false">'PLR DET FIXED INPUT PG'!J90</f>
        <v>2.27</v>
      </c>
      <c r="K90" s="98" t="n">
        <f aca="false">'PLR DET FIXED INPUT PG'!K90</f>
        <v>2.28</v>
      </c>
      <c r="L90" s="98" t="n">
        <f aca="false">'PLR DET FIXED INPUT PG'!L90</f>
        <v>2.3</v>
      </c>
      <c r="M90" s="98" t="n">
        <f aca="false">'PLR DET FIXED INPUT PG'!M90</f>
        <v>2.75</v>
      </c>
      <c r="N90" s="98" t="n">
        <f aca="false">'PLR DET FIXED INPUT PG'!N90</f>
        <v>2.92</v>
      </c>
      <c r="O90" s="98" t="n">
        <f aca="false">'PLR DET FIXED INPUT PG'!O90</f>
        <v>3</v>
      </c>
      <c r="P90" s="98" t="n">
        <f aca="false">'PLR DET FIXED INPUT PG'!P90</f>
        <v>2.94</v>
      </c>
      <c r="Q90" s="98" t="n">
        <f aca="false">'PLR DET FIXED INPUT PG'!Q90</f>
        <v>2.85</v>
      </c>
      <c r="R90" s="98" t="n">
        <f aca="false">'PLR DET FIXED INPUT PG'!R90</f>
        <v>2.64</v>
      </c>
      <c r="S90" s="98" t="n">
        <f aca="false">'PLR DET FIXED INPUT PG'!S90</f>
        <v>2.64</v>
      </c>
      <c r="T90" s="98" t="n">
        <f aca="false">'PLR DET FIXED INPUT PG'!T90</f>
        <v>2.68</v>
      </c>
      <c r="U90" s="98" t="n">
        <f aca="false">'PLR DET FIXED INPUT PG'!U90</f>
        <v>2.72</v>
      </c>
      <c r="V90" s="98" t="n">
        <f aca="false">'PLR DET FIXED INPUT PG'!V90</f>
        <v>2.76</v>
      </c>
      <c r="W90" s="98" t="n">
        <f aca="false">'PLR DET FIXED INPUT PG'!W90</f>
        <v>2.76</v>
      </c>
      <c r="X90" s="98" t="n">
        <f aca="false">'PLR DET FIXED INPUT PG'!X90</f>
        <v>2.79</v>
      </c>
      <c r="Y90" s="98" t="n">
        <f aca="false">'PLR DET FIXED INPUT PG'!Y90</f>
        <v>3.12</v>
      </c>
      <c r="Z90" s="98" t="n">
        <f aca="false">'PLR DET FIXED INPUT PG'!Z90</f>
        <v>3.27</v>
      </c>
      <c r="AA90" s="98" t="n">
        <f aca="false">'PLR DET FIXED INPUT PG'!AA90</f>
        <v>0</v>
      </c>
    </row>
    <row r="91" customFormat="false" ht="11.25" hidden="false" customHeight="true" outlineLevel="0" collapsed="false">
      <c r="A91" s="95" t="str">
        <f aca="false">'PLR DET FIXED INPUT PG'!A91</f>
        <v>Delta</v>
      </c>
      <c r="C91" s="99" t="n">
        <f aca="false">'PLR DET FIXED INPUT PG'!C91</f>
        <v>0.0600000000000001</v>
      </c>
      <c r="D91" s="99" t="n">
        <f aca="false">'PLR DET FIXED INPUT PG'!D91</f>
        <v>0.0499999999999998</v>
      </c>
      <c r="E91" s="99" t="n">
        <f aca="false">'PLR DET FIXED INPUT PG'!E91</f>
        <v>0.04</v>
      </c>
      <c r="F91" s="99" t="n">
        <f aca="false">'PLR DET FIXED INPUT PG'!F91</f>
        <v>0.02</v>
      </c>
      <c r="G91" s="99" t="n">
        <f aca="false">'PLR DET FIXED INPUT PG'!G91</f>
        <v>0.0100000000000002</v>
      </c>
      <c r="H91" s="99" t="n">
        <f aca="false">'PLR DET FIXED INPUT PG'!H91</f>
        <v>0.0100000000000002</v>
      </c>
      <c r="I91" s="99" t="n">
        <f aca="false">'PLR DET FIXED INPUT PG'!I91</f>
        <v>0.0100000000000002</v>
      </c>
      <c r="J91" s="99" t="n">
        <f aca="false">'PLR DET FIXED INPUT PG'!J91</f>
        <v>0.02</v>
      </c>
      <c r="K91" s="99" t="n">
        <f aca="false">'PLR DET FIXED INPUT PG'!K91</f>
        <v>0.0100000000000002</v>
      </c>
      <c r="L91" s="99" t="n">
        <f aca="false">'PLR DET FIXED INPUT PG'!L91</f>
        <v>0.0100000000000002</v>
      </c>
      <c r="M91" s="99" t="n">
        <f aca="false">'PLR DET FIXED INPUT PG'!M91</f>
        <v>0.04</v>
      </c>
      <c r="N91" s="99" t="n">
        <f aca="false">'PLR DET FIXED INPUT PG'!N91</f>
        <v>0.04</v>
      </c>
      <c r="O91" s="99" t="n">
        <f aca="false">'PLR DET FIXED INPUT PG'!O91</f>
        <v>0.0499999999999998</v>
      </c>
      <c r="P91" s="99" t="n">
        <f aca="false">'PLR DET FIXED INPUT PG'!P91</f>
        <v>0.04</v>
      </c>
      <c r="Q91" s="99" t="n">
        <f aca="false">'PLR DET FIXED INPUT PG'!Q91</f>
        <v>0.0499999999999998</v>
      </c>
      <c r="R91" s="99" t="n">
        <f aca="false">'PLR DET FIXED INPUT PG'!R91</f>
        <v>0.0499999999999998</v>
      </c>
      <c r="S91" s="99" t="n">
        <f aca="false">'PLR DET FIXED INPUT PG'!S91</f>
        <v>0.0499999999999998</v>
      </c>
      <c r="T91" s="99" t="n">
        <f aca="false">'PLR DET FIXED INPUT PG'!T91</f>
        <v>0.0499999999999998</v>
      </c>
      <c r="U91" s="99" t="n">
        <f aca="false">'PLR DET FIXED INPUT PG'!U91</f>
        <v>0.0499999999999998</v>
      </c>
      <c r="V91" s="99" t="n">
        <f aca="false">'PLR DET FIXED INPUT PG'!V91</f>
        <v>0.0500000000000003</v>
      </c>
      <c r="W91" s="99" t="n">
        <f aca="false">'PLR DET FIXED INPUT PG'!W91</f>
        <v>0.04</v>
      </c>
      <c r="X91" s="99" t="n">
        <f aca="false">'PLR DET FIXED INPUT PG'!X91</f>
        <v>0.04</v>
      </c>
      <c r="Y91" s="99" t="n">
        <f aca="false">'PLR DET FIXED INPUT PG'!Y91</f>
        <v>0.04</v>
      </c>
      <c r="Z91" s="99" t="n">
        <f aca="false">'PLR DET FIXED INPUT PG'!Z91</f>
        <v>0.0299999999999998</v>
      </c>
      <c r="AA91" s="98" t="n">
        <f aca="false">'PLR DET FIXED INPUT PG'!AA91</f>
        <v>0</v>
      </c>
    </row>
    <row r="93" customFormat="false" ht="12" hidden="false" customHeight="true" outlineLevel="0" collapsed="false">
      <c r="A93" s="94" t="str">
        <f aca="false">'PLR DET FIXED INPUT PG'!A93</f>
        <v>Average Deal Prices</v>
      </c>
    </row>
    <row r="94" customFormat="false" ht="11.25" hidden="false" customHeight="true" outlineLevel="0" collapsed="false">
      <c r="A94" s="95" t="str">
        <f aca="false">'PLR DET FIXED INPUT PG'!A94</f>
        <v>BUY</v>
      </c>
      <c r="C94" s="98" t="n">
        <f aca="false">'PLR DET FIXED INPUT PG'!C94</f>
        <v>4.0142</v>
      </c>
      <c r="D94" s="98" t="n">
        <f aca="false">'PLR DET FIXED INPUT PG'!D94</f>
        <v>4.2462</v>
      </c>
      <c r="E94" s="98" t="n">
        <f aca="false">'PLR DET FIXED INPUT PG'!E94</f>
        <v>4.2462</v>
      </c>
      <c r="F94" s="98" t="n">
        <f aca="false">'PLR DET FIXED INPUT PG'!F94</f>
        <v>3.6988</v>
      </c>
      <c r="G94" s="98" t="n">
        <f aca="false">'PLR DET FIXED INPUT PG'!G94</f>
        <v>3.6988</v>
      </c>
      <c r="H94" s="98" t="n">
        <f aca="false">'PLR DET FIXED INPUT PG'!H94</f>
        <v>3.6988</v>
      </c>
      <c r="I94" s="98" t="n">
        <f aca="false">'PLR DET FIXED INPUT PG'!I94</f>
        <v>3.6988</v>
      </c>
      <c r="J94" s="98" t="n">
        <f aca="false">'PLR DET FIXED INPUT PG'!J94</f>
        <v>3.6988</v>
      </c>
      <c r="K94" s="98" t="n">
        <f aca="false">'PLR DET FIXED INPUT PG'!K94</f>
        <v>3.6988</v>
      </c>
      <c r="L94" s="98" t="n">
        <f aca="false">'PLR DET FIXED INPUT PG'!L94</f>
        <v>3.6988</v>
      </c>
      <c r="M94" s="98" t="n">
        <f aca="false">'PLR DET FIXED INPUT PG'!M94</f>
        <v>4.58</v>
      </c>
      <c r="N94" s="98" t="n">
        <f aca="false">'PLR DET FIXED INPUT PG'!N94</f>
        <v>4.58</v>
      </c>
      <c r="O94" s="98" t="n">
        <f aca="false">'PLR DET FIXED INPUT PG'!O94</f>
        <v>4.58</v>
      </c>
      <c r="P94" s="98" t="n">
        <f aca="false">'PLR DET FIXED INPUT PG'!P94</f>
        <v>4.58</v>
      </c>
      <c r="Q94" s="98" t="n">
        <f aca="false">'PLR DET FIXED INPUT PG'!Q94</f>
        <v>4.58</v>
      </c>
      <c r="R94" s="98" t="n">
        <f aca="false">'PLR DET FIXED INPUT PG'!R94</f>
        <v>0</v>
      </c>
      <c r="S94" s="98" t="n">
        <f aca="false">'PLR DET FIXED INPUT PG'!S94</f>
        <v>0</v>
      </c>
      <c r="T94" s="98" t="n">
        <f aca="false">'PLR DET FIXED INPUT PG'!T94</f>
        <v>0</v>
      </c>
      <c r="U94" s="98" t="n">
        <f aca="false">'PLR DET FIXED INPUT PG'!U94</f>
        <v>0</v>
      </c>
      <c r="V94" s="98" t="n">
        <f aca="false">'PLR DET FIXED INPUT PG'!V94</f>
        <v>0</v>
      </c>
      <c r="W94" s="98" t="n">
        <f aca="false">'PLR DET FIXED INPUT PG'!W94</f>
        <v>0</v>
      </c>
      <c r="X94" s="98" t="n">
        <f aca="false">'PLR DET FIXED INPUT PG'!X94</f>
        <v>0</v>
      </c>
      <c r="Y94" s="98" t="n">
        <f aca="false">'PLR DET FIXED INPUT PG'!Y94</f>
        <v>0</v>
      </c>
      <c r="Z94" s="98" t="n">
        <f aca="false">'PLR DET FIXED INPUT PG'!Z94</f>
        <v>0</v>
      </c>
      <c r="AA94" s="98" t="n">
        <f aca="false">'PLR DET FIXED INPUT PG'!AA94</f>
        <v>0</v>
      </c>
    </row>
    <row r="95" customFormat="false" ht="11.25" hidden="false" customHeight="true" outlineLevel="0" collapsed="false">
      <c r="A95" s="95" t="str">
        <f aca="false">'PLR DET FIXED INPUT PG'!A95</f>
        <v>SELL</v>
      </c>
      <c r="C95" s="98" t="n">
        <f aca="false">'PLR DET FIXED INPUT PG'!C95</f>
        <v>0</v>
      </c>
      <c r="D95" s="98" t="n">
        <f aca="false">'PLR DET FIXED INPUT PG'!D95</f>
        <v>0</v>
      </c>
      <c r="E95" s="98" t="n">
        <f aca="false">'PLR DET FIXED INPUT PG'!E95</f>
        <v>0</v>
      </c>
      <c r="F95" s="98" t="n">
        <f aca="false">'PLR DET FIXED INPUT PG'!F95</f>
        <v>0</v>
      </c>
      <c r="G95" s="98" t="n">
        <f aca="false">'PLR DET FIXED INPUT PG'!G95</f>
        <v>0</v>
      </c>
      <c r="H95" s="98" t="n">
        <f aca="false">'PLR DET FIXED INPUT PG'!H95</f>
        <v>0</v>
      </c>
      <c r="I95" s="98" t="n">
        <f aca="false">'PLR DET FIXED INPUT PG'!I95</f>
        <v>0</v>
      </c>
      <c r="J95" s="98" t="n">
        <f aca="false">'PLR DET FIXED INPUT PG'!J95</f>
        <v>0</v>
      </c>
      <c r="K95" s="98" t="n">
        <f aca="false">'PLR DET FIXED INPUT PG'!K95</f>
        <v>0</v>
      </c>
      <c r="L95" s="98" t="n">
        <f aca="false">'PLR DET FIXED INPUT PG'!L95</f>
        <v>0</v>
      </c>
      <c r="M95" s="98" t="n">
        <f aca="false">'PLR DET FIXED INPUT PG'!M95</f>
        <v>0</v>
      </c>
      <c r="N95" s="98" t="n">
        <f aca="false">'PLR DET FIXED INPUT PG'!N95</f>
        <v>0</v>
      </c>
      <c r="O95" s="98" t="n">
        <f aca="false">'PLR DET FIXED INPUT PG'!O95</f>
        <v>0</v>
      </c>
      <c r="P95" s="98" t="n">
        <f aca="false">'PLR DET FIXED INPUT PG'!P95</f>
        <v>0</v>
      </c>
      <c r="Q95" s="98" t="n">
        <f aca="false">'PLR DET FIXED INPUT PG'!Q95</f>
        <v>0</v>
      </c>
      <c r="R95" s="98" t="n">
        <f aca="false">'PLR DET FIXED INPUT PG'!R95</f>
        <v>0</v>
      </c>
      <c r="S95" s="98" t="n">
        <f aca="false">'PLR DET FIXED INPUT PG'!S95</f>
        <v>0</v>
      </c>
      <c r="T95" s="98" t="n">
        <f aca="false">'PLR DET FIXED INPUT PG'!T95</f>
        <v>0</v>
      </c>
      <c r="U95" s="98" t="n">
        <f aca="false">'PLR DET FIXED INPUT PG'!U95</f>
        <v>0</v>
      </c>
      <c r="V95" s="98" t="n">
        <f aca="false">'PLR DET FIXED INPUT PG'!V95</f>
        <v>0</v>
      </c>
      <c r="W95" s="98" t="n">
        <f aca="false">'PLR DET FIXED INPUT PG'!W95</f>
        <v>0</v>
      </c>
      <c r="X95" s="98" t="n">
        <f aca="false">'PLR DET FIXED INPUT PG'!X95</f>
        <v>0</v>
      </c>
      <c r="Y95" s="98" t="n">
        <f aca="false">'PLR DET FIXED INPUT PG'!Y95</f>
        <v>0</v>
      </c>
      <c r="Z95" s="98" t="n">
        <f aca="false">'PLR DET FIXED INPUT PG'!Z95</f>
        <v>0</v>
      </c>
      <c r="AA95" s="98" t="n">
        <f aca="false">'PLR DET FIXED INPUT PG'!AA95</f>
        <v>0</v>
      </c>
    </row>
    <row r="97" customFormat="false" ht="12" hidden="false" customHeight="true" outlineLevel="0" collapsed="false">
      <c r="A97" s="94" t="str">
        <f aca="false">'PLR DET FIXED INPUT PG'!A97</f>
        <v>Mark-To-Market</v>
      </c>
    </row>
    <row r="98" customFormat="false" ht="11.25" hidden="false" customHeight="true" outlineLevel="0" collapsed="false">
      <c r="A98" s="95" t="str">
        <f aca="false">'PLR DET FIXED INPUT PG'!A98</f>
        <v>Today's MTM</v>
      </c>
      <c r="C98" s="96" t="n">
        <f aca="false">'PLR DET FIXED INPUT PG'!C98+'PLR DET INDEX INPUT PG'!C98</f>
        <v>-1468431</v>
      </c>
      <c r="D98" s="96" t="n">
        <f aca="false">'PLR DET FIXED INPUT PG'!D98+'PLR DET INDEX INPUT PG'!D98</f>
        <v>-954400</v>
      </c>
      <c r="E98" s="96" t="n">
        <f aca="false">'PLR DET FIXED INPUT PG'!E98+'PLR DET INDEX INPUT PG'!E98</f>
        <v>-795375</v>
      </c>
      <c r="F98" s="96" t="n">
        <f aca="false">'PLR DET FIXED INPUT PG'!F98+'PLR DET INDEX INPUT PG'!F98</f>
        <v>-1026556</v>
      </c>
      <c r="G98" s="96" t="n">
        <f aca="false">'PLR DET FIXED INPUT PG'!G98+'PLR DET INDEX INPUT PG'!G98</f>
        <v>-1467336</v>
      </c>
      <c r="H98" s="96" t="n">
        <f aca="false">'PLR DET FIXED INPUT PG'!H98+'PLR DET INDEX INPUT PG'!H98</f>
        <v>-1398971</v>
      </c>
      <c r="I98" s="96" t="n">
        <f aca="false">'PLR DET FIXED INPUT PG'!I98+'PLR DET INDEX INPUT PG'!I98</f>
        <v>-2065949</v>
      </c>
      <c r="J98" s="96" t="n">
        <f aca="false">'PLR DET FIXED INPUT PG'!J98+'PLR DET INDEX INPUT PG'!J98</f>
        <v>-2015416</v>
      </c>
      <c r="K98" s="96" t="n">
        <f aca="false">'PLR DET FIXED INPUT PG'!K98+'PLR DET INDEX INPUT PG'!K98</f>
        <v>-1945849</v>
      </c>
      <c r="L98" s="96" t="n">
        <f aca="false">'PLR DET FIXED INPUT PG'!L98+'PLR DET INDEX INPUT PG'!L98</f>
        <v>-1987761</v>
      </c>
      <c r="M98" s="96" t="n">
        <f aca="false">'PLR DET FIXED INPUT PG'!M98+'PLR DET INDEX INPUT PG'!M98</f>
        <v>-1256315</v>
      </c>
      <c r="N98" s="96" t="n">
        <f aca="false">'PLR DET FIXED INPUT PG'!N98+'PLR DET INDEX INPUT PG'!N98</f>
        <v>-1178193</v>
      </c>
      <c r="O98" s="96" t="n">
        <f aca="false">'PLR DET FIXED INPUT PG'!O98+'PLR DET INDEX INPUT PG'!O98</f>
        <v>-1119498</v>
      </c>
      <c r="P98" s="96" t="n">
        <f aca="false">'PLR DET FIXED INPUT PG'!P98+'PLR DET INDEX INPUT PG'!P98</f>
        <v>-1043338</v>
      </c>
      <c r="Q98" s="96" t="n">
        <f aca="false">'PLR DET FIXED INPUT PG'!Q98+'PLR DET INDEX INPUT PG'!Q98</f>
        <v>-1197078</v>
      </c>
      <c r="R98" s="96" t="n">
        <f aca="false">'PLR DET FIXED INPUT PG'!R98+'PLR DET INDEX INPUT PG'!R98</f>
        <v>7085</v>
      </c>
      <c r="S98" s="96" t="n">
        <f aca="false">'PLR DET FIXED INPUT PG'!S98+'PLR DET INDEX INPUT PG'!S98</f>
        <v>7284</v>
      </c>
      <c r="T98" s="96" t="n">
        <f aca="false">'PLR DET FIXED INPUT PG'!T98+'PLR DET INDEX INPUT PG'!T98</f>
        <v>12622</v>
      </c>
      <c r="U98" s="96" t="n">
        <f aca="false">'PLR DET FIXED INPUT PG'!U98+'PLR DET INDEX INPUT PG'!U98</f>
        <v>18739</v>
      </c>
      <c r="V98" s="96" t="n">
        <f aca="false">'PLR DET FIXED INPUT PG'!V98+'PLR DET INDEX INPUT PG'!V98</f>
        <v>24366</v>
      </c>
      <c r="W98" s="96" t="n">
        <f aca="false">'PLR DET FIXED INPUT PG'!W98+'PLR DET INDEX INPUT PG'!W98</f>
        <v>22065</v>
      </c>
      <c r="X98" s="96" t="n">
        <f aca="false">'PLR DET FIXED INPUT PG'!X98+'PLR DET INDEX INPUT PG'!X98</f>
        <v>26917</v>
      </c>
      <c r="Y98" s="96" t="n">
        <f aca="false">'PLR DET FIXED INPUT PG'!Y98+'PLR DET INDEX INPUT PG'!Y98</f>
        <v>0</v>
      </c>
      <c r="Z98" s="96" t="n">
        <f aca="false">'PLR DET FIXED INPUT PG'!Z98+'PLR DET INDEX INPUT PG'!Z98</f>
        <v>0</v>
      </c>
      <c r="AA98" s="96" t="n">
        <f aca="false">'PLR DET FIXED INPUT PG'!AA98+'PLR DET INDEX INPUT PG'!AA98</f>
        <v>-20801388</v>
      </c>
    </row>
    <row r="99" customFormat="false" ht="11.25" hidden="false" customHeight="true" outlineLevel="0" collapsed="false">
      <c r="A99" s="95" t="str">
        <f aca="false">'PLR DET FIXED INPUT PG'!A99</f>
        <v>Interbook MTM</v>
      </c>
      <c r="C99" s="96" t="n">
        <f aca="false">'PLR DET FIXED INPUT PG'!C99+'PLR DET INDEX INPUT PG'!C99</f>
        <v>0</v>
      </c>
      <c r="D99" s="96" t="n">
        <f aca="false">'PLR DET FIXED INPUT PG'!D99+'PLR DET INDEX INPUT PG'!D99</f>
        <v>0</v>
      </c>
      <c r="E99" s="96" t="n">
        <f aca="false">'PLR DET FIXED INPUT PG'!E99+'PLR DET INDEX INPUT PG'!E99</f>
        <v>0</v>
      </c>
      <c r="F99" s="96" t="n">
        <f aca="false">'PLR DET FIXED INPUT PG'!F99+'PLR DET INDEX INPUT PG'!F99</f>
        <v>0</v>
      </c>
      <c r="G99" s="96" t="n">
        <f aca="false">'PLR DET FIXED INPUT PG'!G99+'PLR DET INDEX INPUT PG'!G99</f>
        <v>0</v>
      </c>
      <c r="H99" s="96" t="n">
        <f aca="false">'PLR DET FIXED INPUT PG'!H99+'PLR DET INDEX INPUT PG'!H99</f>
        <v>0</v>
      </c>
      <c r="I99" s="96" t="n">
        <f aca="false">'PLR DET FIXED INPUT PG'!I99+'PLR DET INDEX INPUT PG'!I99</f>
        <v>0</v>
      </c>
      <c r="J99" s="96" t="n">
        <f aca="false">'PLR DET FIXED INPUT PG'!J99+'PLR DET INDEX INPUT PG'!J99</f>
        <v>0</v>
      </c>
      <c r="K99" s="96" t="n">
        <f aca="false">'PLR DET FIXED INPUT PG'!K99+'PLR DET INDEX INPUT PG'!K99</f>
        <v>0</v>
      </c>
      <c r="L99" s="96" t="n">
        <f aca="false">'PLR DET FIXED INPUT PG'!L99+'PLR DET INDEX INPUT PG'!L99</f>
        <v>0</v>
      </c>
      <c r="M99" s="96" t="n">
        <f aca="false">'PLR DET FIXED INPUT PG'!M99+'PLR DET INDEX INPUT PG'!M99</f>
        <v>0</v>
      </c>
      <c r="N99" s="96" t="n">
        <f aca="false">'PLR DET FIXED INPUT PG'!N99+'PLR DET INDEX INPUT PG'!N99</f>
        <v>0</v>
      </c>
      <c r="O99" s="96" t="n">
        <f aca="false">'PLR DET FIXED INPUT PG'!O99+'PLR DET INDEX INPUT PG'!O99</f>
        <v>0</v>
      </c>
      <c r="P99" s="96" t="n">
        <f aca="false">'PLR DET FIXED INPUT PG'!P99+'PLR DET INDEX INPUT PG'!P99</f>
        <v>0</v>
      </c>
      <c r="Q99" s="96" t="n">
        <f aca="false">'PLR DET FIXED INPUT PG'!Q99+'PLR DET INDEX INPUT PG'!Q99</f>
        <v>0</v>
      </c>
      <c r="R99" s="96" t="n">
        <f aca="false">'PLR DET FIXED INPUT PG'!R99+'PLR DET INDEX INPUT PG'!R99</f>
        <v>0</v>
      </c>
      <c r="S99" s="96" t="n">
        <f aca="false">'PLR DET FIXED INPUT PG'!S99+'PLR DET INDEX INPUT PG'!S99</f>
        <v>0</v>
      </c>
      <c r="T99" s="96" t="n">
        <f aca="false">'PLR DET FIXED INPUT PG'!T99+'PLR DET INDEX INPUT PG'!T99</f>
        <v>0</v>
      </c>
      <c r="U99" s="96" t="n">
        <f aca="false">'PLR DET FIXED INPUT PG'!U99+'PLR DET INDEX INPUT PG'!U99</f>
        <v>0</v>
      </c>
      <c r="V99" s="96" t="n">
        <f aca="false">'PLR DET FIXED INPUT PG'!V99+'PLR DET INDEX INPUT PG'!V99</f>
        <v>0</v>
      </c>
      <c r="W99" s="96" t="n">
        <f aca="false">'PLR DET FIXED INPUT PG'!W99+'PLR DET INDEX INPUT PG'!W99</f>
        <v>0</v>
      </c>
      <c r="X99" s="96" t="n">
        <f aca="false">'PLR DET FIXED INPUT PG'!X99+'PLR DET INDEX INPUT PG'!X99</f>
        <v>0</v>
      </c>
      <c r="Y99" s="96" t="n">
        <f aca="false">'PLR DET FIXED INPUT PG'!Y99+'PLR DET INDEX INPUT PG'!Y99</f>
        <v>0</v>
      </c>
      <c r="Z99" s="96" t="n">
        <f aca="false">'PLR DET FIXED INPUT PG'!Z99+'PLR DET INDEX INPUT PG'!Z99</f>
        <v>0</v>
      </c>
      <c r="AA99" s="96" t="n">
        <f aca="false">'PLR DET FIXED INPUT PG'!AA99</f>
        <v>0</v>
      </c>
    </row>
    <row r="100" customFormat="false" ht="11.25" hidden="false" customHeight="true" outlineLevel="0" collapsed="false">
      <c r="A100" s="101" t="str">
        <f aca="false">'PLR DET FIXED INPUT PG'!A100</f>
        <v>Total MTM</v>
      </c>
      <c r="B100" s="102"/>
      <c r="C100" s="103" t="n">
        <f aca="false">SUM(C98:C99)</f>
        <v>-1468431</v>
      </c>
      <c r="D100" s="103" t="n">
        <f aca="false">SUM(D98:D99)</f>
        <v>-954400</v>
      </c>
      <c r="E100" s="103" t="n">
        <f aca="false">SUM(E98:E99)</f>
        <v>-795375</v>
      </c>
      <c r="F100" s="103" t="n">
        <f aca="false">SUM(F98:F99)</f>
        <v>-1026556</v>
      </c>
      <c r="G100" s="103" t="n">
        <f aca="false">SUM(G98:G99)</f>
        <v>-1467336</v>
      </c>
      <c r="H100" s="103" t="n">
        <f aca="false">SUM(H98:H99)</f>
        <v>-1398971</v>
      </c>
      <c r="I100" s="103" t="n">
        <f aca="false">SUM(I98:I99)</f>
        <v>-2065949</v>
      </c>
      <c r="J100" s="103" t="n">
        <f aca="false">SUM(J98:J99)</f>
        <v>-2015416</v>
      </c>
      <c r="K100" s="103" t="n">
        <f aca="false">SUM(K98:K99)</f>
        <v>-1945849</v>
      </c>
      <c r="L100" s="103" t="n">
        <f aca="false">SUM(L98:L99)</f>
        <v>-1987761</v>
      </c>
      <c r="M100" s="103" t="n">
        <f aca="false">SUM(M98:M99)</f>
        <v>-1256315</v>
      </c>
      <c r="N100" s="103" t="n">
        <f aca="false">SUM(N98:N99)</f>
        <v>-1178193</v>
      </c>
      <c r="O100" s="103" t="n">
        <f aca="false">SUM(O98:O99)</f>
        <v>-1119498</v>
      </c>
      <c r="P100" s="103" t="n">
        <f aca="false">SUM(P98:P99)</f>
        <v>-1043338</v>
      </c>
      <c r="Q100" s="103" t="n">
        <f aca="false">SUM(Q98:Q99)</f>
        <v>-1197078</v>
      </c>
      <c r="R100" s="103" t="n">
        <f aca="false">SUM(R98:R99)</f>
        <v>7085</v>
      </c>
      <c r="S100" s="103" t="n">
        <f aca="false">SUM(S98:S99)</f>
        <v>7284</v>
      </c>
      <c r="T100" s="103" t="n">
        <f aca="false">SUM(T98:T99)</f>
        <v>12622</v>
      </c>
      <c r="U100" s="103" t="n">
        <f aca="false">SUM(U98:U99)</f>
        <v>18739</v>
      </c>
      <c r="V100" s="103" t="n">
        <f aca="false">SUM(V98:V99)</f>
        <v>24366</v>
      </c>
      <c r="W100" s="103" t="n">
        <f aca="false">SUM(W98:W99)</f>
        <v>22065</v>
      </c>
      <c r="X100" s="103" t="n">
        <f aca="false">SUM(X98:X99)</f>
        <v>26917</v>
      </c>
      <c r="Y100" s="103" t="n">
        <f aca="false">SUM(Y98:Y99)</f>
        <v>0</v>
      </c>
      <c r="Z100" s="103" t="n">
        <f aca="false">SUM(Z98:Z99)</f>
        <v>0</v>
      </c>
      <c r="AA100" s="104" t="n">
        <f aca="false">'PLR DET FIXED INPUT PG'!AA100</f>
        <v>-20801388</v>
      </c>
    </row>
    <row r="101" customFormat="false" ht="11.25" hidden="false" customHeight="true" outlineLevel="0" collapsed="false">
      <c r="A101" s="95" t="str">
        <f aca="false">'PLR DET FIXED INPUT PG'!A101</f>
        <v>Prior Day MTM</v>
      </c>
      <c r="C101" s="96" t="n">
        <f aca="false">'PLR DET FIXED INPUT PG'!C101+'PLR DET INDEX INPUT PG'!C101</f>
        <v>-1505447</v>
      </c>
      <c r="D101" s="96" t="n">
        <f aca="false">'PLR DET FIXED INPUT PG'!D101+'PLR DET INDEX INPUT PG'!D101</f>
        <v>-968253</v>
      </c>
      <c r="E101" s="96" t="n">
        <f aca="false">'PLR DET FIXED INPUT PG'!E101+'PLR DET INDEX INPUT PG'!E101</f>
        <v>-807623</v>
      </c>
      <c r="F101" s="96" t="n">
        <f aca="false">'PLR DET FIXED INPUT PG'!F101+'PLR DET INDEX INPUT PG'!F101</f>
        <v>-1042809</v>
      </c>
      <c r="G101" s="96" t="n">
        <f aca="false">'PLR DET FIXED INPUT PG'!G101+'PLR DET INDEX INPUT PG'!G101</f>
        <v>-1481046</v>
      </c>
      <c r="H101" s="96" t="n">
        <f aca="false">'PLR DET FIXED INPUT PG'!H101+'PLR DET INDEX INPUT PG'!H101</f>
        <v>-1403316</v>
      </c>
      <c r="I101" s="96" t="n">
        <f aca="false">'PLR DET FIXED INPUT PG'!I101+'PLR DET INDEX INPUT PG'!I101</f>
        <v>-2070383</v>
      </c>
      <c r="J101" s="96" t="n">
        <f aca="false">'PLR DET FIXED INPUT PG'!J101+'PLR DET INDEX INPUT PG'!J101</f>
        <v>-2022892</v>
      </c>
      <c r="K101" s="96" t="n">
        <f aca="false">'PLR DET FIXED INPUT PG'!K101+'PLR DET INDEX INPUT PG'!K101</f>
        <v>-1942762</v>
      </c>
      <c r="L101" s="96" t="n">
        <f aca="false">'PLR DET FIXED INPUT PG'!L101+'PLR DET INDEX INPUT PG'!L101</f>
        <v>-1981544</v>
      </c>
      <c r="M101" s="96" t="n">
        <f aca="false">'PLR DET FIXED INPUT PG'!M101+'PLR DET INDEX INPUT PG'!M101</f>
        <v>-1279661</v>
      </c>
      <c r="N101" s="96" t="n">
        <f aca="false">'PLR DET FIXED INPUT PG'!N101+'PLR DET INDEX INPUT PG'!N101</f>
        <v>-1201938</v>
      </c>
      <c r="O101" s="96" t="n">
        <f aca="false">'PLR DET FIXED INPUT PG'!O101+'PLR DET INDEX INPUT PG'!O101</f>
        <v>-1149084</v>
      </c>
      <c r="P101" s="96" t="n">
        <f aca="false">'PLR DET FIXED INPUT PG'!P101+'PLR DET INDEX INPUT PG'!P101</f>
        <v>-1064575</v>
      </c>
      <c r="Q101" s="96" t="n">
        <f aca="false">'PLR DET FIXED INPUT PG'!Q101+'PLR DET INDEX INPUT PG'!Q101</f>
        <v>-1226363</v>
      </c>
      <c r="R101" s="96" t="n">
        <f aca="false">'PLR DET FIXED INPUT PG'!R101+'PLR DET INDEX INPUT PG'!R101</f>
        <v>0</v>
      </c>
      <c r="S101" s="96" t="n">
        <f aca="false">'PLR DET FIXED INPUT PG'!S101+'PLR DET INDEX INPUT PG'!S101</f>
        <v>0</v>
      </c>
      <c r="T101" s="96" t="n">
        <f aca="false">'PLR DET FIXED INPUT PG'!T101+'PLR DET INDEX INPUT PG'!T101</f>
        <v>5609</v>
      </c>
      <c r="U101" s="96" t="n">
        <f aca="false">'PLR DET FIXED INPUT PG'!U101+'PLR DET INDEX INPUT PG'!U101</f>
        <v>11530</v>
      </c>
      <c r="V101" s="96" t="n">
        <f aca="false">'PLR DET FIXED INPUT PG'!V101+'PLR DET INDEX INPUT PG'!V101</f>
        <v>17198</v>
      </c>
      <c r="W101" s="96" t="n">
        <f aca="false">'PLR DET FIXED INPUT PG'!W101+'PLR DET INDEX INPUT PG'!W101</f>
        <v>16546</v>
      </c>
      <c r="X101" s="96" t="n">
        <f aca="false">'PLR DET FIXED INPUT PG'!X101+'PLR DET INDEX INPUT PG'!X101</f>
        <v>21247</v>
      </c>
      <c r="Y101" s="96" t="n">
        <f aca="false">'PLR DET FIXED INPUT PG'!Y101+'PLR DET INDEX INPUT PG'!Y101</f>
        <v>0</v>
      </c>
      <c r="Z101" s="96" t="n">
        <f aca="false">'PLR DET FIXED INPUT PG'!Z101+'PLR DET INDEX INPUT PG'!Z101</f>
        <v>0</v>
      </c>
      <c r="AA101" s="96" t="n">
        <f aca="false">'PLR DET FIXED INPUT PG'!AA101+'PLR DET INDEX INPUT PG'!AA101</f>
        <v>-21075566</v>
      </c>
    </row>
    <row r="102" customFormat="false" ht="11.25" hidden="false" customHeight="true" outlineLevel="0" collapsed="false">
      <c r="A102" s="95" t="str">
        <f aca="false">'PLR DET FIXED INPUT PG'!A102</f>
        <v>Delta</v>
      </c>
      <c r="C102" s="97" t="n">
        <f aca="false">C100-C101</f>
        <v>37016</v>
      </c>
      <c r="D102" s="97" t="n">
        <f aca="false">D100-D101</f>
        <v>13853</v>
      </c>
      <c r="E102" s="97" t="n">
        <f aca="false">E100-E101</f>
        <v>12248</v>
      </c>
      <c r="F102" s="97" t="n">
        <f aca="false">F100-F101</f>
        <v>16253</v>
      </c>
      <c r="G102" s="97" t="n">
        <f aca="false">G100-G101</f>
        <v>13710</v>
      </c>
      <c r="H102" s="97" t="n">
        <f aca="false">H100-H101</f>
        <v>4345</v>
      </c>
      <c r="I102" s="97" t="n">
        <f aca="false">I100-I101</f>
        <v>4434</v>
      </c>
      <c r="J102" s="97" t="n">
        <f aca="false">J100-J101</f>
        <v>7476</v>
      </c>
      <c r="K102" s="97" t="n">
        <f aca="false">K100-K101</f>
        <v>-3087</v>
      </c>
      <c r="L102" s="97" t="n">
        <f aca="false">L100-L101</f>
        <v>-6217</v>
      </c>
      <c r="M102" s="97" t="n">
        <f aca="false">M100-M101</f>
        <v>23346</v>
      </c>
      <c r="N102" s="97" t="n">
        <f aca="false">N100-N101</f>
        <v>23745</v>
      </c>
      <c r="O102" s="97" t="n">
        <f aca="false">O100-O101</f>
        <v>29586</v>
      </c>
      <c r="P102" s="97" t="n">
        <f aca="false">P100-P101</f>
        <v>21237</v>
      </c>
      <c r="Q102" s="97" t="n">
        <f aca="false">Q100-Q101</f>
        <v>29285</v>
      </c>
      <c r="R102" s="97" t="n">
        <f aca="false">R100-R101</f>
        <v>7085</v>
      </c>
      <c r="S102" s="97" t="n">
        <f aca="false">S100-S101</f>
        <v>7284</v>
      </c>
      <c r="T102" s="97" t="n">
        <f aca="false">T100-T101</f>
        <v>7013</v>
      </c>
      <c r="U102" s="97" t="n">
        <f aca="false">U100-U101</f>
        <v>7209</v>
      </c>
      <c r="V102" s="97" t="n">
        <f aca="false">V100-V101</f>
        <v>7168</v>
      </c>
      <c r="W102" s="97" t="n">
        <f aca="false">W100-W101</f>
        <v>5519</v>
      </c>
      <c r="X102" s="97" t="n">
        <f aca="false">X100-X101</f>
        <v>5670</v>
      </c>
      <c r="Y102" s="97" t="n">
        <f aca="false">Y100-Y101</f>
        <v>0</v>
      </c>
      <c r="Z102" s="97" t="n">
        <f aca="false">Z100-Z101</f>
        <v>0</v>
      </c>
      <c r="AA102" s="97" t="n">
        <f aca="false">AA100-AA101</f>
        <v>274178</v>
      </c>
    </row>
    <row r="104" customFormat="false" ht="12" hidden="false" customHeight="true" outlineLevel="0" collapsed="false">
      <c r="A104" s="91" t="str">
        <f aca="false">'PLR DET FIXED INPUT PG'!A104</f>
        <v>SUMAS</v>
      </c>
    </row>
    <row r="106" customFormat="false" ht="12" hidden="false" customHeight="true" outlineLevel="0" collapsed="false">
      <c r="A106" s="92" t="str">
        <f aca="false">'PLR DET FIXED INPUT PG'!A106</f>
        <v>Physical Transactions</v>
      </c>
      <c r="C106" s="93" t="str">
        <f aca="false">'PLR DET FIXED INPUT PG'!C106</f>
        <v>Jan-02</v>
      </c>
      <c r="D106" s="93" t="str">
        <f aca="false">'PLR DET FIXED INPUT PG'!D106</f>
        <v>Feb-02</v>
      </c>
      <c r="E106" s="93" t="str">
        <f aca="false">'PLR DET FIXED INPUT PG'!E106</f>
        <v>Mar-02</v>
      </c>
      <c r="F106" s="93" t="str">
        <f aca="false">'PLR DET FIXED INPUT PG'!F106</f>
        <v>Apr-02</v>
      </c>
      <c r="G106" s="93" t="str">
        <f aca="false">'PLR DET FIXED INPUT PG'!G106</f>
        <v>May-02</v>
      </c>
      <c r="H106" s="93" t="str">
        <f aca="false">'PLR DET FIXED INPUT PG'!H106</f>
        <v>Jun-02</v>
      </c>
      <c r="I106" s="93" t="str">
        <f aca="false">'PLR DET FIXED INPUT PG'!I106</f>
        <v>Jul-02</v>
      </c>
      <c r="J106" s="93" t="str">
        <f aca="false">'PLR DET FIXED INPUT PG'!J106</f>
        <v>Aug-02</v>
      </c>
      <c r="K106" s="93" t="str">
        <f aca="false">'PLR DET FIXED INPUT PG'!K106</f>
        <v>Sep-02</v>
      </c>
      <c r="L106" s="93" t="str">
        <f aca="false">'PLR DET FIXED INPUT PG'!L106</f>
        <v>Oct-02</v>
      </c>
      <c r="M106" s="93" t="str">
        <f aca="false">'PLR DET FIXED INPUT PG'!M106</f>
        <v>Nov-02</v>
      </c>
      <c r="N106" s="93" t="str">
        <f aca="false">'PLR DET FIXED INPUT PG'!N106</f>
        <v>Dec-02</v>
      </c>
      <c r="O106" s="93" t="str">
        <f aca="false">'PLR DET FIXED INPUT PG'!O106</f>
        <v>Jan-03</v>
      </c>
      <c r="P106" s="93" t="str">
        <f aca="false">'PLR DET FIXED INPUT PG'!P106</f>
        <v>Feb-03</v>
      </c>
      <c r="Q106" s="93" t="str">
        <f aca="false">'PLR DET FIXED INPUT PG'!Q106</f>
        <v>Mar-03</v>
      </c>
      <c r="R106" s="93" t="str">
        <f aca="false">'PLR DET FIXED INPUT PG'!R106</f>
        <v>Apr-03</v>
      </c>
      <c r="S106" s="93" t="str">
        <f aca="false">'PLR DET FIXED INPUT PG'!S106</f>
        <v>May-03</v>
      </c>
      <c r="T106" s="93" t="str">
        <f aca="false">'PLR DET FIXED INPUT PG'!T106</f>
        <v>Jun-03</v>
      </c>
      <c r="U106" s="93" t="str">
        <f aca="false">'PLR DET FIXED INPUT PG'!U106</f>
        <v>Jul-03</v>
      </c>
      <c r="V106" s="93" t="str">
        <f aca="false">'PLR DET FIXED INPUT PG'!V106</f>
        <v>Aug-03</v>
      </c>
      <c r="W106" s="93" t="str">
        <f aca="false">'PLR DET FIXED INPUT PG'!W106</f>
        <v>Sep-03</v>
      </c>
      <c r="X106" s="93" t="str">
        <f aca="false">'PLR DET FIXED INPUT PG'!X106</f>
        <v>Oct-03</v>
      </c>
      <c r="Y106" s="93" t="str">
        <f aca="false">'PLR DET FIXED INPUT PG'!Y106</f>
        <v>Nov-03</v>
      </c>
      <c r="Z106" s="93" t="str">
        <f aca="false">'PLR DET FIXED INPUT PG'!Z106</f>
        <v>Dec-03</v>
      </c>
      <c r="AA106" s="93" t="str">
        <f aca="false">'PLR DET FIXED INPUT PG'!AA106</f>
        <v>TOTAL</v>
      </c>
    </row>
    <row r="107" customFormat="false" ht="11.25" hidden="false" customHeight="true" outlineLevel="0" collapsed="false">
      <c r="A107" s="95" t="str">
        <f aca="false">'PLR DET FIXED INPUT PG'!A107</f>
        <v>Physical</v>
      </c>
      <c r="C107" s="96" t="n">
        <f aca="false">'PLR DET FIXED INPUT PG'!C107+'PLR DET INDEX INPUT PG'!C107</f>
        <v>45000</v>
      </c>
      <c r="D107" s="96" t="n">
        <f aca="false">'PLR DET FIXED INPUT PG'!D107+'PLR DET INDEX INPUT PG'!D107</f>
        <v>45000</v>
      </c>
      <c r="E107" s="96" t="n">
        <f aca="false">'PLR DET FIXED INPUT PG'!E107+'PLR DET INDEX INPUT PG'!E107</f>
        <v>35000</v>
      </c>
      <c r="F107" s="96" t="n">
        <f aca="false">'PLR DET FIXED INPUT PG'!F107+'PLR DET INDEX INPUT PG'!F107</f>
        <v>10000</v>
      </c>
      <c r="G107" s="96" t="n">
        <f aca="false">'PLR DET FIXED INPUT PG'!G107+'PLR DET INDEX INPUT PG'!G107</f>
        <v>10000</v>
      </c>
      <c r="H107" s="96" t="n">
        <f aca="false">'PLR DET FIXED INPUT PG'!H107+'PLR DET INDEX INPUT PG'!H107</f>
        <v>15000</v>
      </c>
      <c r="I107" s="96" t="n">
        <f aca="false">'PLR DET FIXED INPUT PG'!I107+'PLR DET INDEX INPUT PG'!I107</f>
        <v>25000</v>
      </c>
      <c r="J107" s="96" t="n">
        <f aca="false">'PLR DET FIXED INPUT PG'!J107+'PLR DET INDEX INPUT PG'!J107</f>
        <v>30000</v>
      </c>
      <c r="K107" s="96" t="n">
        <f aca="false">'PLR DET FIXED INPUT PG'!K107+'PLR DET INDEX INPUT PG'!K107</f>
        <v>30000</v>
      </c>
      <c r="L107" s="96" t="n">
        <f aca="false">'PLR DET FIXED INPUT PG'!L107+'PLR DET INDEX INPUT PG'!L107</f>
        <v>30000</v>
      </c>
      <c r="M107" s="96" t="n">
        <f aca="false">'PLR DET FIXED INPUT PG'!M107+'PLR DET INDEX INPUT PG'!M107</f>
        <v>15000</v>
      </c>
      <c r="N107" s="96" t="n">
        <f aca="false">'PLR DET FIXED INPUT PG'!N107+'PLR DET INDEX INPUT PG'!N107</f>
        <v>15000</v>
      </c>
      <c r="O107" s="96" t="n">
        <f aca="false">'PLR DET FIXED INPUT PG'!O107+'PLR DET INDEX INPUT PG'!O107</f>
        <v>15000</v>
      </c>
      <c r="P107" s="96" t="n">
        <f aca="false">'PLR DET FIXED INPUT PG'!P107+'PLR DET INDEX INPUT PG'!P107</f>
        <v>15000</v>
      </c>
      <c r="Q107" s="96" t="n">
        <f aca="false">'PLR DET FIXED INPUT PG'!Q107+'PLR DET INDEX INPUT PG'!Q107</f>
        <v>15000</v>
      </c>
      <c r="R107" s="96" t="n">
        <f aca="false">'PLR DET FIXED INPUT PG'!R107+'PLR DET INDEX INPUT PG'!R107</f>
        <v>0</v>
      </c>
      <c r="S107" s="96" t="n">
        <f aca="false">'PLR DET FIXED INPUT PG'!S107+'PLR DET INDEX INPUT PG'!S107</f>
        <v>0</v>
      </c>
      <c r="T107" s="96" t="n">
        <f aca="false">'PLR DET FIXED INPUT PG'!T107+'PLR DET INDEX INPUT PG'!T107</f>
        <v>0</v>
      </c>
      <c r="U107" s="96" t="n">
        <f aca="false">'PLR DET FIXED INPUT PG'!U107+'PLR DET INDEX INPUT PG'!U107</f>
        <v>0</v>
      </c>
      <c r="V107" s="96" t="n">
        <f aca="false">'PLR DET FIXED INPUT PG'!V107+'PLR DET INDEX INPUT PG'!V107</f>
        <v>0</v>
      </c>
      <c r="W107" s="96" t="n">
        <f aca="false">'PLR DET FIXED INPUT PG'!W107+'PLR DET INDEX INPUT PG'!W107</f>
        <v>0</v>
      </c>
      <c r="X107" s="96" t="n">
        <f aca="false">'PLR DET FIXED INPUT PG'!X107+'PLR DET INDEX INPUT PG'!X107</f>
        <v>0</v>
      </c>
      <c r="Y107" s="96" t="n">
        <f aca="false">'PLR DET FIXED INPUT PG'!Y107+'PLR DET INDEX INPUT PG'!Y107</f>
        <v>0</v>
      </c>
      <c r="Z107" s="96" t="n">
        <f aca="false">'PLR DET FIXED INPUT PG'!Z107+'PLR DET INDEX INPUT PG'!Z107</f>
        <v>0</v>
      </c>
      <c r="AA107" s="96" t="n">
        <f aca="false">'PLR DET FIXED INPUT PG'!AA107</f>
        <v>275000</v>
      </c>
    </row>
    <row r="108" customFormat="false" ht="11.25" hidden="false" customHeight="true" outlineLevel="0" collapsed="false">
      <c r="A108" s="95" t="str">
        <f aca="false">'PLR DET FIXED INPUT PG'!A108</f>
        <v>Interbook</v>
      </c>
      <c r="C108" s="96" t="n">
        <f aca="false">'PLR DET FIXED INPUT PG'!C108+'PLR DET INDEX INPUT PG'!C108</f>
        <v>-27967.7097</v>
      </c>
      <c r="D108" s="96" t="n">
        <f aca="false">'PLR DET FIXED INPUT PG'!D108+'PLR DET INDEX INPUT PG'!D108</f>
        <v>-14035.7143</v>
      </c>
      <c r="E108" s="96" t="n">
        <f aca="false">'PLR DET FIXED INPUT PG'!E108+'PLR DET INDEX INPUT PG'!E108</f>
        <v>-451.6129</v>
      </c>
      <c r="F108" s="96" t="n">
        <f aca="false">'PLR DET FIXED INPUT PG'!F108+'PLR DET INDEX INPUT PG'!F108</f>
        <v>-366.6667</v>
      </c>
      <c r="G108" s="96" t="n">
        <f aca="false">'PLR DET FIXED INPUT PG'!G108+'PLR DET INDEX INPUT PG'!G108</f>
        <v>-2322.5806</v>
      </c>
      <c r="H108" s="96" t="n">
        <f aca="false">'PLR DET FIXED INPUT PG'!H108+'PLR DET INDEX INPUT PG'!H108</f>
        <v>-8366.6333</v>
      </c>
      <c r="I108" s="96" t="n">
        <f aca="false">'PLR DET FIXED INPUT PG'!I108+'PLR DET INDEX INPUT PG'!I108</f>
        <v>-45451.6129</v>
      </c>
      <c r="J108" s="96" t="n">
        <f aca="false">'PLR DET FIXED INPUT PG'!J108+'PLR DET INDEX INPUT PG'!J108</f>
        <v>-65419.3548</v>
      </c>
      <c r="K108" s="96" t="n">
        <f aca="false">'PLR DET FIXED INPUT PG'!K108+'PLR DET INDEX INPUT PG'!K108</f>
        <v>-48066.6667</v>
      </c>
      <c r="L108" s="96" t="n">
        <f aca="false">'PLR DET FIXED INPUT PG'!L108+'PLR DET INDEX INPUT PG'!L108</f>
        <v>-31096.7742</v>
      </c>
      <c r="M108" s="96" t="n">
        <f aca="false">'PLR DET FIXED INPUT PG'!M108+'PLR DET INDEX INPUT PG'!M108</f>
        <v>-17366.6333</v>
      </c>
      <c r="N108" s="96" t="n">
        <f aca="false">'PLR DET FIXED INPUT PG'!N108+'PLR DET INDEX INPUT PG'!N108</f>
        <v>-21419.3226</v>
      </c>
      <c r="O108" s="96" t="n">
        <f aca="false">'PLR DET FIXED INPUT PG'!O108+'PLR DET INDEX INPUT PG'!O108</f>
        <v>-24483.871</v>
      </c>
      <c r="P108" s="96" t="n">
        <f aca="false">'PLR DET FIXED INPUT PG'!P108+'PLR DET INDEX INPUT PG'!P108</f>
        <v>-19714.25</v>
      </c>
      <c r="Q108" s="96" t="n">
        <f aca="false">'PLR DET FIXED INPUT PG'!Q108+'PLR DET INDEX INPUT PG'!Q108</f>
        <v>-12290.3548</v>
      </c>
      <c r="R108" s="96" t="n">
        <f aca="false">'PLR DET FIXED INPUT PG'!R108+'PLR DET INDEX INPUT PG'!R108</f>
        <v>-11966.6667</v>
      </c>
      <c r="S108" s="96" t="n">
        <f aca="false">'PLR DET FIXED INPUT PG'!S108+'PLR DET INDEX INPUT PG'!S108</f>
        <v>-6741.9032</v>
      </c>
      <c r="T108" s="96" t="n">
        <f aca="false">'PLR DET FIXED INPUT PG'!T108+'PLR DET INDEX INPUT PG'!T108</f>
        <v>-9466.6667</v>
      </c>
      <c r="U108" s="96" t="n">
        <f aca="false">'PLR DET FIXED INPUT PG'!U108+'PLR DET INDEX INPUT PG'!U108</f>
        <v>-42709.7097</v>
      </c>
      <c r="V108" s="96" t="n">
        <f aca="false">'PLR DET FIXED INPUT PG'!V108+'PLR DET INDEX INPUT PG'!V108</f>
        <v>-52806.4516</v>
      </c>
      <c r="W108" s="96" t="n">
        <f aca="false">'PLR DET FIXED INPUT PG'!W108+'PLR DET INDEX INPUT PG'!W108</f>
        <v>-42366.6667</v>
      </c>
      <c r="X108" s="96" t="n">
        <f aca="false">'PLR DET FIXED INPUT PG'!X108+'PLR DET INDEX INPUT PG'!X108</f>
        <v>-22064.5161</v>
      </c>
      <c r="Y108" s="96" t="n">
        <f aca="false">'PLR DET FIXED INPUT PG'!Y108+'PLR DET INDEX INPUT PG'!Y108</f>
        <v>-17666.6667</v>
      </c>
      <c r="Z108" s="96" t="n">
        <f aca="false">'PLR DET FIXED INPUT PG'!Z108+'PLR DET INDEX INPUT PG'!Z108</f>
        <v>-23967.7419</v>
      </c>
      <c r="AA108" s="96" t="n">
        <f aca="false">'PLR DET FIXED INPUT PG'!AA108</f>
        <v>-568576.7471</v>
      </c>
    </row>
    <row r="109" customFormat="false" ht="11.25" hidden="false" customHeight="true" outlineLevel="0" collapsed="false">
      <c r="A109" s="95" t="str">
        <f aca="false">'PLR DET FIXED INPUT PG'!A109</f>
        <v>Total Dth</v>
      </c>
      <c r="C109" s="97" t="n">
        <f aca="false">SUM(C107:C108)</f>
        <v>17032.2903</v>
      </c>
      <c r="D109" s="97" t="n">
        <f aca="false">SUM(D107:D108)</f>
        <v>30964.2857</v>
      </c>
      <c r="E109" s="97" t="n">
        <f aca="false">SUM(E107:E108)</f>
        <v>34548.3871</v>
      </c>
      <c r="F109" s="97" t="n">
        <f aca="false">SUM(F107:F108)</f>
        <v>9633.3333</v>
      </c>
      <c r="G109" s="97" t="n">
        <f aca="false">SUM(G107:G108)</f>
        <v>7677.4194</v>
      </c>
      <c r="H109" s="97" t="n">
        <f aca="false">SUM(H107:H108)</f>
        <v>6633.3667</v>
      </c>
      <c r="I109" s="97" t="n">
        <f aca="false">SUM(I107:I108)</f>
        <v>-20451.6129</v>
      </c>
      <c r="J109" s="97" t="n">
        <f aca="false">SUM(J107:J108)</f>
        <v>-35419.3548</v>
      </c>
      <c r="K109" s="97" t="n">
        <f aca="false">SUM(K107:K108)</f>
        <v>-18066.6667</v>
      </c>
      <c r="L109" s="97" t="n">
        <f aca="false">SUM(L107:L108)</f>
        <v>-1096.7742</v>
      </c>
      <c r="M109" s="97" t="n">
        <f aca="false">SUM(M107:M108)</f>
        <v>-2366.6333</v>
      </c>
      <c r="N109" s="97" t="n">
        <f aca="false">SUM(N107:N108)</f>
        <v>-6419.3226</v>
      </c>
      <c r="O109" s="97" t="n">
        <f aca="false">SUM(O107:O108)</f>
        <v>-9483.871</v>
      </c>
      <c r="P109" s="97" t="n">
        <f aca="false">SUM(P107:P108)</f>
        <v>-4714.25</v>
      </c>
      <c r="Q109" s="97" t="n">
        <f aca="false">SUM(Q107:Q108)</f>
        <v>2709.6452</v>
      </c>
      <c r="R109" s="97" t="n">
        <f aca="false">SUM(R107:R108)</f>
        <v>-11966.6667</v>
      </c>
      <c r="S109" s="97" t="n">
        <f aca="false">SUM(S107:S108)</f>
        <v>-6741.9032</v>
      </c>
      <c r="T109" s="97" t="n">
        <f aca="false">SUM(T107:T108)</f>
        <v>-9466.6667</v>
      </c>
      <c r="U109" s="97" t="n">
        <f aca="false">SUM(U107:U108)</f>
        <v>-42709.7097</v>
      </c>
      <c r="V109" s="97" t="n">
        <f aca="false">SUM(V107:V108)</f>
        <v>-52806.4516</v>
      </c>
      <c r="W109" s="97" t="n">
        <f aca="false">SUM(W107:W108)</f>
        <v>-42366.6667</v>
      </c>
      <c r="X109" s="97" t="n">
        <f aca="false">SUM(X107:X108)</f>
        <v>-22064.5161</v>
      </c>
      <c r="Y109" s="97" t="n">
        <f aca="false">SUM(Y107:Y108)</f>
        <v>-17666.6667</v>
      </c>
      <c r="Z109" s="97" t="n">
        <f aca="false">SUM(Z107:Z108)</f>
        <v>-23967.7419</v>
      </c>
      <c r="AA109" s="97" t="n">
        <f aca="false">SUM(AA107:AA108)</f>
        <v>-293576.7471</v>
      </c>
    </row>
    <row r="111" customFormat="false" ht="12" hidden="false" customHeight="true" outlineLevel="0" collapsed="false">
      <c r="A111" s="92" t="str">
        <f aca="false">'PLR DET FIXED INPUT PG'!A111</f>
        <v>Swaps</v>
      </c>
      <c r="C111" s="93" t="str">
        <f aca="false">'PLR DET FIXED INPUT PG'!C111</f>
        <v>Jan-02</v>
      </c>
      <c r="D111" s="93" t="str">
        <f aca="false">'PLR DET FIXED INPUT PG'!D111</f>
        <v>Feb-02</v>
      </c>
      <c r="E111" s="93" t="str">
        <f aca="false">'PLR DET FIXED INPUT PG'!E111</f>
        <v>Mar-02</v>
      </c>
      <c r="F111" s="93" t="str">
        <f aca="false">'PLR DET FIXED INPUT PG'!F111</f>
        <v>Apr-02</v>
      </c>
      <c r="G111" s="93" t="str">
        <f aca="false">'PLR DET FIXED INPUT PG'!G111</f>
        <v>May-02</v>
      </c>
      <c r="H111" s="93" t="str">
        <f aca="false">'PLR DET FIXED INPUT PG'!H111</f>
        <v>Jun-02</v>
      </c>
      <c r="I111" s="93" t="str">
        <f aca="false">'PLR DET FIXED INPUT PG'!I111</f>
        <v>Jul-02</v>
      </c>
      <c r="J111" s="93" t="str">
        <f aca="false">'PLR DET FIXED INPUT PG'!J111</f>
        <v>Aug-02</v>
      </c>
      <c r="K111" s="93" t="str">
        <f aca="false">'PLR DET FIXED INPUT PG'!K111</f>
        <v>Sep-02</v>
      </c>
      <c r="L111" s="93" t="str">
        <f aca="false">'PLR DET FIXED INPUT PG'!L111</f>
        <v>Oct-02</v>
      </c>
      <c r="M111" s="93" t="str">
        <f aca="false">'PLR DET FIXED INPUT PG'!M111</f>
        <v>Nov-02</v>
      </c>
      <c r="N111" s="93" t="str">
        <f aca="false">'PLR DET FIXED INPUT PG'!N111</f>
        <v>Dec-02</v>
      </c>
      <c r="O111" s="93" t="str">
        <f aca="false">'PLR DET FIXED INPUT PG'!O111</f>
        <v>Jan-03</v>
      </c>
      <c r="P111" s="93" t="str">
        <f aca="false">'PLR DET FIXED INPUT PG'!P111</f>
        <v>Feb-03</v>
      </c>
      <c r="Q111" s="93" t="str">
        <f aca="false">'PLR DET FIXED INPUT PG'!Q111</f>
        <v>Mar-03</v>
      </c>
      <c r="R111" s="93" t="str">
        <f aca="false">'PLR DET FIXED INPUT PG'!R111</f>
        <v>Apr-03</v>
      </c>
      <c r="S111" s="93" t="str">
        <f aca="false">'PLR DET FIXED INPUT PG'!S111</f>
        <v>May-03</v>
      </c>
      <c r="T111" s="93" t="str">
        <f aca="false">'PLR DET FIXED INPUT PG'!T111</f>
        <v>Jun-03</v>
      </c>
      <c r="U111" s="93" t="str">
        <f aca="false">'PLR DET FIXED INPUT PG'!U111</f>
        <v>Jul-03</v>
      </c>
      <c r="V111" s="93" t="str">
        <f aca="false">'PLR DET FIXED INPUT PG'!V111</f>
        <v>Aug-03</v>
      </c>
      <c r="W111" s="93" t="str">
        <f aca="false">'PLR DET FIXED INPUT PG'!W111</f>
        <v>Sep-03</v>
      </c>
      <c r="X111" s="93" t="str">
        <f aca="false">'PLR DET FIXED INPUT PG'!X111</f>
        <v>Oct-03</v>
      </c>
      <c r="Y111" s="93" t="str">
        <f aca="false">'PLR DET FIXED INPUT PG'!Y111</f>
        <v>Nov-03</v>
      </c>
      <c r="Z111" s="93" t="str">
        <f aca="false">'PLR DET FIXED INPUT PG'!Z111</f>
        <v>Dec-03</v>
      </c>
      <c r="AA111" s="93" t="str">
        <f aca="false">'PLR DET FIXED INPUT PG'!AA111</f>
        <v>TOTAL</v>
      </c>
    </row>
    <row r="112" customFormat="false" ht="11.25" hidden="false" customHeight="true" outlineLevel="0" collapsed="false">
      <c r="A112" s="95" t="str">
        <f aca="false">'PLR DET FIXED INPUT PG'!A112</f>
        <v>Swaps</v>
      </c>
      <c r="C112" s="96" t="n">
        <f aca="false">'PLR DET FIXED INPUT PG'!C112-'PLR DET INDEX INPUT PG'!C107</f>
        <v>-25000</v>
      </c>
      <c r="D112" s="96" t="n">
        <f aca="false">'PLR DET FIXED INPUT PG'!D112-'PLR DET INDEX INPUT PG'!D107</f>
        <v>-25000</v>
      </c>
      <c r="E112" s="96" t="n">
        <f aca="false">'PLR DET FIXED INPUT PG'!E112-'PLR DET INDEX INPUT PG'!E107</f>
        <v>-50000</v>
      </c>
      <c r="F112" s="96" t="n">
        <f aca="false">'PLR DET FIXED INPUT PG'!F112-'PLR DET INDEX INPUT PG'!F107</f>
        <v>-15000</v>
      </c>
      <c r="G112" s="96" t="n">
        <f aca="false">'PLR DET FIXED INPUT PG'!G112-'PLR DET INDEX INPUT PG'!G107</f>
        <v>-15000</v>
      </c>
      <c r="H112" s="96" t="n">
        <f aca="false">'PLR DET FIXED INPUT PG'!H112-'PLR DET INDEX INPUT PG'!H107</f>
        <v>0</v>
      </c>
      <c r="I112" s="96" t="n">
        <f aca="false">'PLR DET FIXED INPUT PG'!I112-'PLR DET INDEX INPUT PG'!I107</f>
        <v>-5000</v>
      </c>
      <c r="J112" s="96" t="n">
        <f aca="false">'PLR DET FIXED INPUT PG'!J112-'PLR DET INDEX INPUT PG'!J107</f>
        <v>-5000</v>
      </c>
      <c r="K112" s="96" t="n">
        <f aca="false">'PLR DET FIXED INPUT PG'!K112-'PLR DET INDEX INPUT PG'!K107</f>
        <v>-5000</v>
      </c>
      <c r="L112" s="96" t="n">
        <f aca="false">'PLR DET FIXED INPUT PG'!L112-'PLR DET INDEX INPUT PG'!L107</f>
        <v>-5000</v>
      </c>
      <c r="M112" s="96" t="n">
        <f aca="false">'PLR DET FIXED INPUT PG'!M112-'PLR DET INDEX INPUT PG'!M107</f>
        <v>-10000</v>
      </c>
      <c r="N112" s="96" t="n">
        <f aca="false">'PLR DET FIXED INPUT PG'!N112-'PLR DET INDEX INPUT PG'!N107</f>
        <v>-10000</v>
      </c>
      <c r="O112" s="96" t="n">
        <f aca="false">'PLR DET FIXED INPUT PG'!O112-'PLR DET INDEX INPUT PG'!O107</f>
        <v>-10000</v>
      </c>
      <c r="P112" s="96" t="n">
        <f aca="false">'PLR DET FIXED INPUT PG'!P112-'PLR DET INDEX INPUT PG'!P107</f>
        <v>-15000</v>
      </c>
      <c r="Q112" s="96" t="n">
        <f aca="false">'PLR DET FIXED INPUT PG'!Q112-'PLR DET INDEX INPUT PG'!Q107</f>
        <v>-15000</v>
      </c>
      <c r="R112" s="96" t="n">
        <f aca="false">'PLR DET FIXED INPUT PG'!R112-'PLR DET INDEX INPUT PG'!R107</f>
        <v>5000</v>
      </c>
      <c r="S112" s="96" t="n">
        <f aca="false">'PLR DET FIXED INPUT PG'!S112-'PLR DET INDEX INPUT PG'!S107</f>
        <v>5000</v>
      </c>
      <c r="T112" s="96" t="n">
        <f aca="false">'PLR DET FIXED INPUT PG'!T112-'PLR DET INDEX INPUT PG'!T107</f>
        <v>5000</v>
      </c>
      <c r="U112" s="96" t="n">
        <f aca="false">'PLR DET FIXED INPUT PG'!U112-'PLR DET INDEX INPUT PG'!U107</f>
        <v>5000</v>
      </c>
      <c r="V112" s="96" t="n">
        <f aca="false">'PLR DET FIXED INPUT PG'!V112-'PLR DET INDEX INPUT PG'!V107</f>
        <v>5000</v>
      </c>
      <c r="W112" s="96" t="n">
        <f aca="false">'PLR DET FIXED INPUT PG'!W112-'PLR DET INDEX INPUT PG'!W107</f>
        <v>5000</v>
      </c>
      <c r="X112" s="96" t="n">
        <f aca="false">'PLR DET FIXED INPUT PG'!X112-'PLR DET INDEX INPUT PG'!X107</f>
        <v>5000</v>
      </c>
      <c r="Y112" s="96" t="n">
        <f aca="false">'PLR DET FIXED INPUT PG'!Y112-'PLR DET INDEX INPUT PG'!Y107</f>
        <v>0</v>
      </c>
      <c r="Z112" s="96" t="n">
        <f aca="false">'PLR DET FIXED INPUT PG'!Z112-'PLR DET INDEX INPUT PG'!Z107</f>
        <v>0</v>
      </c>
      <c r="AA112" s="96" t="e">
        <f aca="false">'PLR DET FIXED INPUT PG'!AA112-#REF!</f>
        <v>#REF!</v>
      </c>
    </row>
    <row r="114" customFormat="false" ht="11.25" hidden="false" customHeight="true" outlineLevel="0" collapsed="false">
      <c r="A114" s="101" t="str">
        <f aca="false">'PLR DET FIXED INPUT PG'!A114</f>
        <v>Total Dth</v>
      </c>
      <c r="B114" s="102"/>
      <c r="C114" s="103" t="n">
        <f aca="false">C109+C112</f>
        <v>-7967.7097</v>
      </c>
      <c r="D114" s="103" t="n">
        <f aca="false">D109+D112</f>
        <v>5964.2857</v>
      </c>
      <c r="E114" s="103" t="n">
        <f aca="false">E109+E112</f>
        <v>-15451.6129</v>
      </c>
      <c r="F114" s="103" t="n">
        <f aca="false">F109+F112</f>
        <v>-5366.6667</v>
      </c>
      <c r="G114" s="103" t="n">
        <f aca="false">G109+G112</f>
        <v>-7322.5806</v>
      </c>
      <c r="H114" s="103" t="n">
        <f aca="false">H109+H112</f>
        <v>6633.3667</v>
      </c>
      <c r="I114" s="103" t="n">
        <f aca="false">I109+I112</f>
        <v>-25451.6129</v>
      </c>
      <c r="J114" s="103" t="n">
        <f aca="false">J109+J112</f>
        <v>-40419.3548</v>
      </c>
      <c r="K114" s="103" t="n">
        <f aca="false">K109+K112</f>
        <v>-23066.6667</v>
      </c>
      <c r="L114" s="103" t="n">
        <f aca="false">L109+L112</f>
        <v>-6096.7742</v>
      </c>
      <c r="M114" s="103" t="n">
        <f aca="false">M109+M112</f>
        <v>-12366.6333</v>
      </c>
      <c r="N114" s="103" t="n">
        <f aca="false">N109+N112</f>
        <v>-16419.3226</v>
      </c>
      <c r="O114" s="103" t="n">
        <f aca="false">O109+O112</f>
        <v>-19483.871</v>
      </c>
      <c r="P114" s="103" t="n">
        <f aca="false">P109+P112</f>
        <v>-19714.25</v>
      </c>
      <c r="Q114" s="103" t="n">
        <f aca="false">Q109+Q112</f>
        <v>-12290.3548</v>
      </c>
      <c r="R114" s="103" t="n">
        <f aca="false">R109+R112</f>
        <v>-6966.6667</v>
      </c>
      <c r="S114" s="103" t="n">
        <f aca="false">S109+S112</f>
        <v>-1741.9032</v>
      </c>
      <c r="T114" s="103" t="n">
        <f aca="false">T109+T112</f>
        <v>-4466.6667</v>
      </c>
      <c r="U114" s="103" t="n">
        <f aca="false">U109+U112</f>
        <v>-37709.7097</v>
      </c>
      <c r="V114" s="103" t="n">
        <f aca="false">V109+V112</f>
        <v>-47806.4516</v>
      </c>
      <c r="W114" s="103" t="n">
        <f aca="false">W109+W112</f>
        <v>-37366.6667</v>
      </c>
      <c r="X114" s="103" t="n">
        <f aca="false">X109+X112</f>
        <v>-17064.5161</v>
      </c>
      <c r="Y114" s="103" t="n">
        <f aca="false">Y109+Y112</f>
        <v>-17666.6667</v>
      </c>
      <c r="Z114" s="103" t="n">
        <f aca="false">Z109+Z112</f>
        <v>-23967.7419</v>
      </c>
      <c r="AA114" s="103" t="e">
        <f aca="false">AA109+AA112</f>
        <v>#REF!</v>
      </c>
    </row>
    <row r="116" customFormat="false" ht="12" hidden="false" customHeight="true" outlineLevel="0" collapsed="false">
      <c r="A116" s="94" t="str">
        <f aca="false">'PLR DET FIXED INPUT PG'!A116</f>
        <v>Prior Day</v>
      </c>
    </row>
    <row r="117" customFormat="false" ht="11.25" hidden="false" customHeight="true" outlineLevel="0" collapsed="false">
      <c r="A117" s="95" t="str">
        <f aca="false">'PLR DET FIXED INPUT PG'!A117</f>
        <v>Physical</v>
      </c>
      <c r="C117" s="96" t="n">
        <f aca="false">'PLR DET FIXED INPUT PG'!C117+'PLR DET INDEX INPUT PG'!C117</f>
        <v>45000</v>
      </c>
      <c r="D117" s="96" t="n">
        <f aca="false">'PLR DET FIXED INPUT PG'!D117+'PLR DET INDEX INPUT PG'!D117</f>
        <v>45000</v>
      </c>
      <c r="E117" s="96" t="n">
        <f aca="false">'PLR DET FIXED INPUT PG'!E117+'PLR DET INDEX INPUT PG'!E117</f>
        <v>35000</v>
      </c>
      <c r="F117" s="96" t="n">
        <f aca="false">'PLR DET FIXED INPUT PG'!F117+'PLR DET INDEX INPUT PG'!F117</f>
        <v>10000</v>
      </c>
      <c r="G117" s="96" t="n">
        <f aca="false">'PLR DET FIXED INPUT PG'!G117+'PLR DET INDEX INPUT PG'!G117</f>
        <v>10000</v>
      </c>
      <c r="H117" s="96" t="n">
        <f aca="false">'PLR DET FIXED INPUT PG'!H117+'PLR DET INDEX INPUT PG'!H117</f>
        <v>15000</v>
      </c>
      <c r="I117" s="96" t="n">
        <f aca="false">'PLR DET FIXED INPUT PG'!I117+'PLR DET INDEX INPUT PG'!I117</f>
        <v>25000</v>
      </c>
      <c r="J117" s="96" t="n">
        <f aca="false">'PLR DET FIXED INPUT PG'!J117+'PLR DET INDEX INPUT PG'!J117</f>
        <v>30000</v>
      </c>
      <c r="K117" s="96" t="n">
        <f aca="false">'PLR DET FIXED INPUT PG'!K117+'PLR DET INDEX INPUT PG'!K117</f>
        <v>30000</v>
      </c>
      <c r="L117" s="96" t="n">
        <f aca="false">'PLR DET FIXED INPUT PG'!L117+'PLR DET INDEX INPUT PG'!L117</f>
        <v>30000</v>
      </c>
      <c r="M117" s="96" t="n">
        <f aca="false">'PLR DET FIXED INPUT PG'!M117+'PLR DET INDEX INPUT PG'!M117</f>
        <v>15000</v>
      </c>
      <c r="N117" s="96" t="n">
        <f aca="false">'PLR DET FIXED INPUT PG'!N117+'PLR DET INDEX INPUT PG'!N117</f>
        <v>15000</v>
      </c>
      <c r="O117" s="96" t="n">
        <f aca="false">'PLR DET FIXED INPUT PG'!O117+'PLR DET INDEX INPUT PG'!O117</f>
        <v>15000</v>
      </c>
      <c r="P117" s="96" t="n">
        <f aca="false">'PLR DET FIXED INPUT PG'!P117+'PLR DET INDEX INPUT PG'!P117</f>
        <v>15000</v>
      </c>
      <c r="Q117" s="96" t="n">
        <f aca="false">'PLR DET FIXED INPUT PG'!Q117+'PLR DET INDEX INPUT PG'!Q117</f>
        <v>15000</v>
      </c>
      <c r="R117" s="96" t="n">
        <f aca="false">'PLR DET FIXED INPUT PG'!R117+'PLR DET INDEX INPUT PG'!R117</f>
        <v>0</v>
      </c>
      <c r="S117" s="96" t="n">
        <f aca="false">'PLR DET FIXED INPUT PG'!S117+'PLR DET INDEX INPUT PG'!S117</f>
        <v>0</v>
      </c>
      <c r="T117" s="96" t="n">
        <f aca="false">'PLR DET FIXED INPUT PG'!T117+'PLR DET INDEX INPUT PG'!T117</f>
        <v>0</v>
      </c>
      <c r="U117" s="96" t="n">
        <f aca="false">'PLR DET FIXED INPUT PG'!U117+'PLR DET INDEX INPUT PG'!U117</f>
        <v>0</v>
      </c>
      <c r="V117" s="96" t="n">
        <f aca="false">'PLR DET FIXED INPUT PG'!V117+'PLR DET INDEX INPUT PG'!V117</f>
        <v>0</v>
      </c>
      <c r="W117" s="96" t="n">
        <f aca="false">'PLR DET FIXED INPUT PG'!W117+'PLR DET INDEX INPUT PG'!W117</f>
        <v>0</v>
      </c>
      <c r="X117" s="96" t="n">
        <f aca="false">'PLR DET FIXED INPUT PG'!X117+'PLR DET INDEX INPUT PG'!X117</f>
        <v>0</v>
      </c>
      <c r="Y117" s="96" t="n">
        <f aca="false">'PLR DET FIXED INPUT PG'!Y117+'PLR DET INDEX INPUT PG'!Y117</f>
        <v>0</v>
      </c>
      <c r="Z117" s="96" t="n">
        <f aca="false">'PLR DET FIXED INPUT PG'!Z117+'PLR DET INDEX INPUT PG'!Z117</f>
        <v>0</v>
      </c>
      <c r="AA117" s="96" t="n">
        <f aca="false">'PLR DET FIXED INPUT PG'!AA117</f>
        <v>275000</v>
      </c>
    </row>
    <row r="118" customFormat="false" ht="11.25" hidden="false" customHeight="true" outlineLevel="0" collapsed="false">
      <c r="A118" s="95" t="str">
        <f aca="false">'PLR DET FIXED INPUT PG'!A118</f>
        <v>Interbook</v>
      </c>
      <c r="C118" s="96" t="n">
        <f aca="false">'PLR DET FIXED INPUT PG'!C118+'PLR DET INDEX INPUT PG'!C118</f>
        <v>-30999.9677</v>
      </c>
      <c r="D118" s="96" t="n">
        <f aca="false">'PLR DET FIXED INPUT PG'!D118+'PLR DET INDEX INPUT PG'!D118</f>
        <v>-14428.5714</v>
      </c>
      <c r="E118" s="96" t="n">
        <f aca="false">'PLR DET FIXED INPUT PG'!E118+'PLR DET INDEX INPUT PG'!E118</f>
        <v>-516.129</v>
      </c>
      <c r="F118" s="96" t="n">
        <f aca="false">'PLR DET FIXED INPUT PG'!F118+'PLR DET INDEX INPUT PG'!F118</f>
        <v>-266.6667</v>
      </c>
      <c r="G118" s="96" t="n">
        <f aca="false">'PLR DET FIXED INPUT PG'!G118+'PLR DET INDEX INPUT PG'!G118</f>
        <v>-1161.2903</v>
      </c>
      <c r="H118" s="96" t="n">
        <f aca="false">'PLR DET FIXED INPUT PG'!H118+'PLR DET INDEX INPUT PG'!H118</f>
        <v>-7733.3</v>
      </c>
      <c r="I118" s="96" t="n">
        <f aca="false">'PLR DET FIXED INPUT PG'!I118+'PLR DET INDEX INPUT PG'!I118</f>
        <v>-46225.8065</v>
      </c>
      <c r="J118" s="96" t="n">
        <f aca="false">'PLR DET FIXED INPUT PG'!J118+'PLR DET INDEX INPUT PG'!J118</f>
        <v>-65838.7097</v>
      </c>
      <c r="K118" s="96" t="n">
        <f aca="false">'PLR DET FIXED INPUT PG'!K118+'PLR DET INDEX INPUT PG'!K118</f>
        <v>-48766.6667</v>
      </c>
      <c r="L118" s="96" t="n">
        <f aca="false">'PLR DET FIXED INPUT PG'!L118+'PLR DET INDEX INPUT PG'!L118</f>
        <v>-30935.4839</v>
      </c>
      <c r="M118" s="96" t="n">
        <f aca="false">'PLR DET FIXED INPUT PG'!M118+'PLR DET INDEX INPUT PG'!M118</f>
        <v>-17366.6333</v>
      </c>
      <c r="N118" s="96" t="n">
        <f aca="false">'PLR DET FIXED INPUT PG'!N118+'PLR DET INDEX INPUT PG'!N118</f>
        <v>-21483.8387</v>
      </c>
      <c r="O118" s="96" t="n">
        <f aca="false">'PLR DET FIXED INPUT PG'!O118+'PLR DET INDEX INPUT PG'!O118</f>
        <v>-26129.0323</v>
      </c>
      <c r="P118" s="96" t="n">
        <f aca="false">'PLR DET FIXED INPUT PG'!P118+'PLR DET INDEX INPUT PG'!P118</f>
        <v>-21214.25</v>
      </c>
      <c r="Q118" s="96" t="n">
        <f aca="false">'PLR DET FIXED INPUT PG'!Q118+'PLR DET INDEX INPUT PG'!Q118</f>
        <v>-13129.0645</v>
      </c>
      <c r="R118" s="96" t="n">
        <f aca="false">'PLR DET FIXED INPUT PG'!R118+'PLR DET INDEX INPUT PG'!R118</f>
        <v>-12900</v>
      </c>
      <c r="S118" s="96" t="n">
        <f aca="false">'PLR DET FIXED INPUT PG'!S118+'PLR DET INDEX INPUT PG'!S118</f>
        <v>-7322.5484</v>
      </c>
      <c r="T118" s="96" t="n">
        <f aca="false">'PLR DET FIXED INPUT PG'!T118+'PLR DET INDEX INPUT PG'!T118</f>
        <v>-10233.3333</v>
      </c>
      <c r="U118" s="96" t="n">
        <f aca="false">'PLR DET FIXED INPUT PG'!U118+'PLR DET INDEX INPUT PG'!U118</f>
        <v>-44322.6129</v>
      </c>
      <c r="V118" s="96" t="n">
        <f aca="false">'PLR DET FIXED INPUT PG'!V118+'PLR DET INDEX INPUT PG'!V118</f>
        <v>-54290.3226</v>
      </c>
      <c r="W118" s="96" t="n">
        <f aca="false">'PLR DET FIXED INPUT PG'!W118+'PLR DET INDEX INPUT PG'!W118</f>
        <v>-43933.3333</v>
      </c>
      <c r="X118" s="96" t="n">
        <f aca="false">'PLR DET FIXED INPUT PG'!X118+'PLR DET INDEX INPUT PG'!X118</f>
        <v>-23032.2581</v>
      </c>
      <c r="Y118" s="96" t="n">
        <f aca="false">'PLR DET FIXED INPUT PG'!Y118+'PLR DET INDEX INPUT PG'!Y118</f>
        <v>-18466.6667</v>
      </c>
      <c r="Z118" s="96" t="n">
        <f aca="false">'PLR DET FIXED INPUT PG'!Z118+'PLR DET INDEX INPUT PG'!Z118</f>
        <v>-24903.2258</v>
      </c>
      <c r="AA118" s="96" t="n">
        <f aca="false">'PLR DET FIXED INPUT PG'!AA118</f>
        <v>-585599.7118</v>
      </c>
    </row>
    <row r="119" customFormat="false" ht="11.25" hidden="false" customHeight="true" outlineLevel="0" collapsed="false">
      <c r="A119" s="95" t="str">
        <f aca="false">'PLR DET FIXED INPUT PG'!A119</f>
        <v>Swaps</v>
      </c>
      <c r="C119" s="96" t="n">
        <f aca="false">'PLR DET FIXED INPUT PG'!C119+'PLR DET INDEX INPUT PG'!C119-'PLR DET INDEX INPUT PG'!C117</f>
        <v>-25000</v>
      </c>
      <c r="D119" s="96" t="n">
        <f aca="false">'PLR DET FIXED INPUT PG'!D119+'PLR DET INDEX INPUT PG'!D119-'PLR DET INDEX INPUT PG'!D117</f>
        <v>-25000</v>
      </c>
      <c r="E119" s="96" t="n">
        <f aca="false">'PLR DET FIXED INPUT PG'!E119+'PLR DET INDEX INPUT PG'!E119-'PLR DET INDEX INPUT PG'!E117</f>
        <v>-50000</v>
      </c>
      <c r="F119" s="96" t="n">
        <f aca="false">'PLR DET FIXED INPUT PG'!F119+'PLR DET INDEX INPUT PG'!F119-'PLR DET INDEX INPUT PG'!F117</f>
        <v>-15000</v>
      </c>
      <c r="G119" s="96" t="n">
        <f aca="false">'PLR DET FIXED INPUT PG'!G119+'PLR DET INDEX INPUT PG'!G119-'PLR DET INDEX INPUT PG'!G117</f>
        <v>-15000</v>
      </c>
      <c r="H119" s="96" t="n">
        <f aca="false">'PLR DET FIXED INPUT PG'!H119+'PLR DET INDEX INPUT PG'!H119-'PLR DET INDEX INPUT PG'!H117</f>
        <v>0</v>
      </c>
      <c r="I119" s="96" t="n">
        <f aca="false">'PLR DET FIXED INPUT PG'!I119+'PLR DET INDEX INPUT PG'!I119-'PLR DET INDEX INPUT PG'!I117</f>
        <v>-5000</v>
      </c>
      <c r="J119" s="96" t="n">
        <f aca="false">'PLR DET FIXED INPUT PG'!J119+'PLR DET INDEX INPUT PG'!J119-'PLR DET INDEX INPUT PG'!J117</f>
        <v>-5000</v>
      </c>
      <c r="K119" s="96" t="n">
        <f aca="false">'PLR DET FIXED INPUT PG'!K119+'PLR DET INDEX INPUT PG'!K119-'PLR DET INDEX INPUT PG'!K117</f>
        <v>-5000</v>
      </c>
      <c r="L119" s="96" t="n">
        <f aca="false">'PLR DET FIXED INPUT PG'!L119+'PLR DET INDEX INPUT PG'!L119-'PLR DET INDEX INPUT PG'!L117</f>
        <v>-5000</v>
      </c>
      <c r="M119" s="96" t="n">
        <f aca="false">'PLR DET FIXED INPUT PG'!M119+'PLR DET INDEX INPUT PG'!M119-'PLR DET INDEX INPUT PG'!M117</f>
        <v>-10000</v>
      </c>
      <c r="N119" s="96" t="n">
        <f aca="false">'PLR DET FIXED INPUT PG'!N119+'PLR DET INDEX INPUT PG'!N119-'PLR DET INDEX INPUT PG'!N117</f>
        <v>-10000</v>
      </c>
      <c r="O119" s="96" t="n">
        <f aca="false">'PLR DET FIXED INPUT PG'!O119+'PLR DET INDEX INPUT PG'!O119-'PLR DET INDEX INPUT PG'!O117</f>
        <v>-10000</v>
      </c>
      <c r="P119" s="96" t="n">
        <f aca="false">'PLR DET FIXED INPUT PG'!P119+'PLR DET INDEX INPUT PG'!P119-'PLR DET INDEX INPUT PG'!P117</f>
        <v>-15000</v>
      </c>
      <c r="Q119" s="96" t="n">
        <f aca="false">'PLR DET FIXED INPUT PG'!Q119+'PLR DET INDEX INPUT PG'!Q119-'PLR DET INDEX INPUT PG'!Q117</f>
        <v>-15000</v>
      </c>
      <c r="R119" s="96" t="n">
        <f aca="false">'PLR DET FIXED INPUT PG'!R119+'PLR DET INDEX INPUT PG'!R119-'PLR DET INDEX INPUT PG'!R117</f>
        <v>5000</v>
      </c>
      <c r="S119" s="96" t="n">
        <f aca="false">'PLR DET FIXED INPUT PG'!S119+'PLR DET INDEX INPUT PG'!S119-'PLR DET INDEX INPUT PG'!S117</f>
        <v>5000</v>
      </c>
      <c r="T119" s="96" t="n">
        <f aca="false">'PLR DET FIXED INPUT PG'!T119+'PLR DET INDEX INPUT PG'!T119-'PLR DET INDEX INPUT PG'!T117</f>
        <v>5000</v>
      </c>
      <c r="U119" s="96" t="n">
        <f aca="false">'PLR DET FIXED INPUT PG'!U119+'PLR DET INDEX INPUT PG'!U119-'PLR DET INDEX INPUT PG'!U117</f>
        <v>5000</v>
      </c>
      <c r="V119" s="96" t="n">
        <f aca="false">'PLR DET FIXED INPUT PG'!V119+'PLR DET INDEX INPUT PG'!V119-'PLR DET INDEX INPUT PG'!V117</f>
        <v>5000</v>
      </c>
      <c r="W119" s="96" t="n">
        <f aca="false">'PLR DET FIXED INPUT PG'!W119+'PLR DET INDEX INPUT PG'!W119-'PLR DET INDEX INPUT PG'!W117</f>
        <v>5000</v>
      </c>
      <c r="X119" s="96" t="n">
        <f aca="false">'PLR DET FIXED INPUT PG'!X119+'PLR DET INDEX INPUT PG'!X119-'PLR DET INDEX INPUT PG'!X117</f>
        <v>5000</v>
      </c>
      <c r="Y119" s="96" t="n">
        <f aca="false">'PLR DET FIXED INPUT PG'!Y119+'PLR DET INDEX INPUT PG'!Y119-'PLR DET INDEX INPUT PG'!Y117</f>
        <v>0</v>
      </c>
      <c r="Z119" s="96" t="n">
        <f aca="false">'PLR DET FIXED INPUT PG'!Z119+'PLR DET INDEX INPUT PG'!Z119-'PLR DET INDEX INPUT PG'!Z117</f>
        <v>0</v>
      </c>
      <c r="AA119" s="96" t="n">
        <f aca="false">'PLR DET FIXED INPUT PG'!AA119+'PLR DET INDEX INPUT PG'!AA119-'PLR DET INDEX INPUT PG'!AA117</f>
        <v>-175000</v>
      </c>
    </row>
    <row r="120" customFormat="false" ht="11.25" hidden="false" customHeight="true" outlineLevel="0" collapsed="false">
      <c r="A120" s="95" t="str">
        <f aca="false">'PLR DET FIXED INPUT PG'!A120</f>
        <v>Total Dth</v>
      </c>
      <c r="C120" s="97" t="n">
        <f aca="false">SUM(C117:C119)</f>
        <v>-10999.9677</v>
      </c>
      <c r="D120" s="97" t="n">
        <f aca="false">SUM(D117:D119)</f>
        <v>5571.4286</v>
      </c>
      <c r="E120" s="97" t="n">
        <f aca="false">SUM(E117:E119)</f>
        <v>-15516.129</v>
      </c>
      <c r="F120" s="97" t="n">
        <f aca="false">SUM(F117:F119)</f>
        <v>-5266.6667</v>
      </c>
      <c r="G120" s="97" t="n">
        <f aca="false">SUM(G117:G119)</f>
        <v>-6161.2903</v>
      </c>
      <c r="H120" s="97" t="n">
        <f aca="false">SUM(H117:H119)</f>
        <v>7266.7</v>
      </c>
      <c r="I120" s="97" t="n">
        <f aca="false">SUM(I117:I119)</f>
        <v>-26225.8065</v>
      </c>
      <c r="J120" s="97" t="n">
        <f aca="false">SUM(J117:J119)</f>
        <v>-40838.7097</v>
      </c>
      <c r="K120" s="97" t="n">
        <f aca="false">SUM(K117:K119)</f>
        <v>-23766.6667</v>
      </c>
      <c r="L120" s="97" t="n">
        <f aca="false">SUM(L117:L119)</f>
        <v>-5935.4839</v>
      </c>
      <c r="M120" s="97" t="n">
        <f aca="false">SUM(M117:M119)</f>
        <v>-12366.6333</v>
      </c>
      <c r="N120" s="97" t="n">
        <f aca="false">SUM(N117:N119)</f>
        <v>-16483.8387</v>
      </c>
      <c r="O120" s="97" t="n">
        <f aca="false">SUM(O117:O119)</f>
        <v>-21129.0323</v>
      </c>
      <c r="P120" s="97" t="n">
        <f aca="false">SUM(P117:P119)</f>
        <v>-21214.25</v>
      </c>
      <c r="Q120" s="97" t="n">
        <f aca="false">SUM(Q117:Q119)</f>
        <v>-13129.0645</v>
      </c>
      <c r="R120" s="97" t="n">
        <f aca="false">SUM(R117:R119)</f>
        <v>-7900</v>
      </c>
      <c r="S120" s="97" t="n">
        <f aca="false">SUM(S117:S119)</f>
        <v>-2322.5484</v>
      </c>
      <c r="T120" s="97" t="n">
        <f aca="false">SUM(T117:T119)</f>
        <v>-5233.3333</v>
      </c>
      <c r="U120" s="97" t="n">
        <f aca="false">SUM(U117:U119)</f>
        <v>-39322.6129</v>
      </c>
      <c r="V120" s="97" t="n">
        <f aca="false">SUM(V117:V119)</f>
        <v>-49290.3226</v>
      </c>
      <c r="W120" s="97" t="n">
        <f aca="false">SUM(W117:W119)</f>
        <v>-38933.3333</v>
      </c>
      <c r="X120" s="97" t="n">
        <f aca="false">SUM(X117:X119)</f>
        <v>-18032.2581</v>
      </c>
      <c r="Y120" s="97" t="n">
        <f aca="false">SUM(Y117:Y119)</f>
        <v>-18466.6667</v>
      </c>
      <c r="Z120" s="97" t="n">
        <f aca="false">SUM(Z117:Z119)</f>
        <v>-24903.2258</v>
      </c>
      <c r="AA120" s="97" t="n">
        <f aca="false">SUM(AA117:AA119)</f>
        <v>-485599.7118</v>
      </c>
    </row>
    <row r="122" customFormat="false" ht="12" hidden="false" customHeight="true" outlineLevel="0" collapsed="false">
      <c r="A122" s="94" t="str">
        <f aca="false">'PLR DET FIXED INPUT PG'!A122</f>
        <v>Delta</v>
      </c>
    </row>
    <row r="123" customFormat="false" ht="11.25" hidden="false" customHeight="true" outlineLevel="0" collapsed="false">
      <c r="A123" s="95" t="str">
        <f aca="false">'PLR DET FIXED INPUT PG'!A123</f>
        <v>Physical</v>
      </c>
      <c r="C123" s="96" t="n">
        <f aca="false">C107-C117</f>
        <v>0</v>
      </c>
      <c r="D123" s="96" t="n">
        <f aca="false">D107-D117</f>
        <v>0</v>
      </c>
      <c r="E123" s="96" t="n">
        <f aca="false">E107-E117</f>
        <v>0</v>
      </c>
      <c r="F123" s="96" t="n">
        <f aca="false">F107-F117</f>
        <v>0</v>
      </c>
      <c r="G123" s="96" t="n">
        <f aca="false">G107-G117</f>
        <v>0</v>
      </c>
      <c r="H123" s="96" t="n">
        <f aca="false">H107-H117</f>
        <v>0</v>
      </c>
      <c r="I123" s="96" t="n">
        <f aca="false">I107-I117</f>
        <v>0</v>
      </c>
      <c r="J123" s="96" t="n">
        <f aca="false">J107-J117</f>
        <v>0</v>
      </c>
      <c r="K123" s="96" t="n">
        <f aca="false">K107-K117</f>
        <v>0</v>
      </c>
      <c r="L123" s="96" t="n">
        <f aca="false">L107-L117</f>
        <v>0</v>
      </c>
      <c r="M123" s="96" t="n">
        <f aca="false">M107-M117</f>
        <v>0</v>
      </c>
      <c r="N123" s="96" t="n">
        <f aca="false">N107-N117</f>
        <v>0</v>
      </c>
      <c r="O123" s="96" t="n">
        <f aca="false">O107-O117</f>
        <v>0</v>
      </c>
      <c r="P123" s="96" t="n">
        <f aca="false">P107-P117</f>
        <v>0</v>
      </c>
      <c r="Q123" s="96" t="n">
        <f aca="false">Q107-Q117</f>
        <v>0</v>
      </c>
      <c r="R123" s="96" t="n">
        <f aca="false">R107-R117</f>
        <v>0</v>
      </c>
      <c r="S123" s="96" t="n">
        <f aca="false">S107-S117</f>
        <v>0</v>
      </c>
      <c r="T123" s="96" t="n">
        <f aca="false">T107-T117</f>
        <v>0</v>
      </c>
      <c r="U123" s="96" t="n">
        <f aca="false">U107-U117</f>
        <v>0</v>
      </c>
      <c r="V123" s="96" t="n">
        <f aca="false">V107-V117</f>
        <v>0</v>
      </c>
      <c r="W123" s="96" t="n">
        <f aca="false">W107-W117</f>
        <v>0</v>
      </c>
      <c r="X123" s="96" t="n">
        <f aca="false">X107-X117</f>
        <v>0</v>
      </c>
      <c r="Y123" s="96" t="n">
        <f aca="false">Y107-Y117</f>
        <v>0</v>
      </c>
      <c r="Z123" s="96" t="n">
        <f aca="false">Z107-Z117</f>
        <v>0</v>
      </c>
      <c r="AA123" s="96" t="n">
        <f aca="false">AA107-AA117</f>
        <v>0</v>
      </c>
    </row>
    <row r="124" customFormat="false" ht="11.25" hidden="false" customHeight="true" outlineLevel="0" collapsed="false">
      <c r="A124" s="95" t="str">
        <f aca="false">'PLR DET FIXED INPUT PG'!A124</f>
        <v>Interbook</v>
      </c>
      <c r="C124" s="96" t="n">
        <f aca="false">C108-C118</f>
        <v>3032.258</v>
      </c>
      <c r="D124" s="96" t="n">
        <f aca="false">D108-D118</f>
        <v>392.857100000001</v>
      </c>
      <c r="E124" s="96" t="n">
        <f aca="false">E108-E118</f>
        <v>64.5161</v>
      </c>
      <c r="F124" s="96" t="n">
        <f aca="false">F108-F118</f>
        <v>-100</v>
      </c>
      <c r="G124" s="96" t="n">
        <f aca="false">G108-G118</f>
        <v>-1161.2903</v>
      </c>
      <c r="H124" s="96" t="n">
        <f aca="false">H108-H118</f>
        <v>-633.333299999999</v>
      </c>
      <c r="I124" s="96" t="n">
        <f aca="false">I108-I118</f>
        <v>774.193599999999</v>
      </c>
      <c r="J124" s="96" t="n">
        <f aca="false">J108-J118</f>
        <v>419.354900000006</v>
      </c>
      <c r="K124" s="96" t="n">
        <f aca="false">K108-K118</f>
        <v>700</v>
      </c>
      <c r="L124" s="96" t="n">
        <f aca="false">L108-L118</f>
        <v>-161.290300000001</v>
      </c>
      <c r="M124" s="96" t="n">
        <f aca="false">M108-M118</f>
        <v>0</v>
      </c>
      <c r="N124" s="96" t="n">
        <f aca="false">N108-N118</f>
        <v>64.5161000000007</v>
      </c>
      <c r="O124" s="96" t="n">
        <f aca="false">O108-O118</f>
        <v>1645.1613</v>
      </c>
      <c r="P124" s="96" t="n">
        <f aca="false">P108-P118</f>
        <v>1500</v>
      </c>
      <c r="Q124" s="96" t="n">
        <f aca="false">Q108-Q118</f>
        <v>838.709700000001</v>
      </c>
      <c r="R124" s="96" t="n">
        <f aca="false">R108-R118</f>
        <v>933.3333</v>
      </c>
      <c r="S124" s="96" t="n">
        <f aca="false">S108-S118</f>
        <v>580.6452</v>
      </c>
      <c r="T124" s="96" t="n">
        <f aca="false">T108-T118</f>
        <v>766.666600000001</v>
      </c>
      <c r="U124" s="96" t="n">
        <f aca="false">U108-U118</f>
        <v>1612.9032</v>
      </c>
      <c r="V124" s="96" t="n">
        <f aca="false">V108-V118</f>
        <v>1483.871</v>
      </c>
      <c r="W124" s="96" t="n">
        <f aca="false">W108-W118</f>
        <v>1566.6666</v>
      </c>
      <c r="X124" s="96" t="n">
        <f aca="false">X108-X118</f>
        <v>967.741999999998</v>
      </c>
      <c r="Y124" s="96" t="n">
        <f aca="false">Y108-Y118</f>
        <v>800</v>
      </c>
      <c r="Z124" s="96" t="n">
        <f aca="false">Z108-Z118</f>
        <v>935.483899999999</v>
      </c>
      <c r="AA124" s="96" t="n">
        <f aca="false">AA108-AA118</f>
        <v>17022.9647</v>
      </c>
    </row>
    <row r="125" customFormat="false" ht="11.25" hidden="false" customHeight="true" outlineLevel="0" collapsed="false">
      <c r="A125" s="95" t="str">
        <f aca="false">'PLR DET FIXED INPUT PG'!A125</f>
        <v>Swaps</v>
      </c>
      <c r="C125" s="96" t="n">
        <f aca="false">C112-C119</f>
        <v>0</v>
      </c>
      <c r="D125" s="96" t="n">
        <f aca="false">D112-D119</f>
        <v>0</v>
      </c>
      <c r="E125" s="96" t="n">
        <f aca="false">E112-E119</f>
        <v>0</v>
      </c>
      <c r="F125" s="96" t="n">
        <f aca="false">F112-F119</f>
        <v>0</v>
      </c>
      <c r="G125" s="96" t="n">
        <f aca="false">G112-G119</f>
        <v>0</v>
      </c>
      <c r="H125" s="96" t="n">
        <f aca="false">H112-H119</f>
        <v>0</v>
      </c>
      <c r="I125" s="96" t="n">
        <f aca="false">I112-I119</f>
        <v>0</v>
      </c>
      <c r="J125" s="96" t="n">
        <f aca="false">J112-J119</f>
        <v>0</v>
      </c>
      <c r="K125" s="96" t="n">
        <f aca="false">K112-K119</f>
        <v>0</v>
      </c>
      <c r="L125" s="96" t="n">
        <f aca="false">L112-L119</f>
        <v>0</v>
      </c>
      <c r="M125" s="96" t="n">
        <f aca="false">M112-M119</f>
        <v>0</v>
      </c>
      <c r="N125" s="96" t="n">
        <f aca="false">N112-N119</f>
        <v>0</v>
      </c>
      <c r="O125" s="96" t="n">
        <f aca="false">O112-O119</f>
        <v>0</v>
      </c>
      <c r="P125" s="96" t="n">
        <f aca="false">P112-P119</f>
        <v>0</v>
      </c>
      <c r="Q125" s="96" t="n">
        <f aca="false">Q112-Q119</f>
        <v>0</v>
      </c>
      <c r="R125" s="96" t="n">
        <f aca="false">R112-R119</f>
        <v>0</v>
      </c>
      <c r="S125" s="96" t="n">
        <f aca="false">S112-S119</f>
        <v>0</v>
      </c>
      <c r="T125" s="96" t="n">
        <f aca="false">T112-T119</f>
        <v>0</v>
      </c>
      <c r="U125" s="96" t="n">
        <f aca="false">U112-U119</f>
        <v>0</v>
      </c>
      <c r="V125" s="96" t="n">
        <f aca="false">V112-V119</f>
        <v>0</v>
      </c>
      <c r="W125" s="96" t="n">
        <f aca="false">W112-W119</f>
        <v>0</v>
      </c>
      <c r="X125" s="96" t="n">
        <f aca="false">X112-X119</f>
        <v>0</v>
      </c>
      <c r="Y125" s="96" t="n">
        <f aca="false">Y112-Y119</f>
        <v>0</v>
      </c>
      <c r="Z125" s="96" t="n">
        <f aca="false">Z112-Z119</f>
        <v>0</v>
      </c>
      <c r="AA125" s="96" t="e">
        <f aca="false">AA112-AA119</f>
        <v>#REF!</v>
      </c>
    </row>
    <row r="126" customFormat="false" ht="11.25" hidden="false" customHeight="true" outlineLevel="0" collapsed="false">
      <c r="A126" s="95" t="str">
        <f aca="false">'PLR DET FIXED INPUT PG'!A126</f>
        <v>Total Dth</v>
      </c>
      <c r="C126" s="97" t="n">
        <f aca="false">SUM(C123:C125)</f>
        <v>3032.258</v>
      </c>
      <c r="D126" s="97" t="n">
        <f aca="false">SUM(D123:D125)</f>
        <v>392.857100000001</v>
      </c>
      <c r="E126" s="97" t="n">
        <f aca="false">SUM(E123:E125)</f>
        <v>64.5161</v>
      </c>
      <c r="F126" s="97" t="n">
        <f aca="false">SUM(F123:F125)</f>
        <v>-100</v>
      </c>
      <c r="G126" s="97" t="n">
        <f aca="false">SUM(G123:G125)</f>
        <v>-1161.2903</v>
      </c>
      <c r="H126" s="97" t="n">
        <f aca="false">SUM(H123:H125)</f>
        <v>-633.333299999999</v>
      </c>
      <c r="I126" s="97" t="n">
        <f aca="false">SUM(I123:I125)</f>
        <v>774.193599999999</v>
      </c>
      <c r="J126" s="97" t="n">
        <f aca="false">SUM(J123:J125)</f>
        <v>419.354900000006</v>
      </c>
      <c r="K126" s="97" t="n">
        <f aca="false">SUM(K123:K125)</f>
        <v>700</v>
      </c>
      <c r="L126" s="97" t="n">
        <f aca="false">SUM(L123:L125)</f>
        <v>-161.290300000001</v>
      </c>
      <c r="M126" s="97" t="n">
        <f aca="false">SUM(M123:M125)</f>
        <v>0</v>
      </c>
      <c r="N126" s="97" t="n">
        <f aca="false">SUM(N123:N125)</f>
        <v>64.5161000000007</v>
      </c>
      <c r="O126" s="97" t="n">
        <f aca="false">SUM(O123:O125)</f>
        <v>1645.1613</v>
      </c>
      <c r="P126" s="97" t="n">
        <f aca="false">SUM(P123:P125)</f>
        <v>1500</v>
      </c>
      <c r="Q126" s="97" t="n">
        <f aca="false">SUM(Q123:Q125)</f>
        <v>838.709700000001</v>
      </c>
      <c r="R126" s="97" t="n">
        <f aca="false">SUM(R123:R125)</f>
        <v>933.3333</v>
      </c>
      <c r="S126" s="97" t="n">
        <f aca="false">SUM(S123:S125)</f>
        <v>580.6452</v>
      </c>
      <c r="T126" s="97" t="n">
        <f aca="false">SUM(T123:T125)</f>
        <v>766.666600000001</v>
      </c>
      <c r="U126" s="97" t="n">
        <f aca="false">SUM(U123:U125)</f>
        <v>1612.9032</v>
      </c>
      <c r="V126" s="97" t="n">
        <f aca="false">SUM(V123:V125)</f>
        <v>1483.871</v>
      </c>
      <c r="W126" s="97" t="n">
        <f aca="false">SUM(W123:W125)</f>
        <v>1566.6666</v>
      </c>
      <c r="X126" s="97" t="n">
        <f aca="false">SUM(X123:X125)</f>
        <v>967.741999999998</v>
      </c>
      <c r="Y126" s="97" t="n">
        <f aca="false">SUM(Y123:Y125)</f>
        <v>800</v>
      </c>
      <c r="Z126" s="97" t="n">
        <f aca="false">SUM(Z123:Z125)</f>
        <v>935.483899999999</v>
      </c>
      <c r="AA126" s="97" t="e">
        <f aca="false">SUM(AA123:AA125)</f>
        <v>#REF!</v>
      </c>
    </row>
    <row r="128" customFormat="false" ht="12" hidden="false" customHeight="true" outlineLevel="0" collapsed="false">
      <c r="A128" s="94" t="str">
        <f aca="false">'PLR DET FIXED INPUT PG'!A128</f>
        <v>Curve Comparison</v>
      </c>
    </row>
    <row r="129" customFormat="false" ht="11.25" hidden="false" customHeight="true" outlineLevel="0" collapsed="false">
      <c r="A129" s="95" t="str">
        <f aca="false">'PLR DET FIXED INPUT PG'!A129</f>
        <v>Today</v>
      </c>
      <c r="C129" s="98" t="n">
        <f aca="false">'PLR DET FIXED INPUT PG'!C129</f>
        <v>2.431</v>
      </c>
      <c r="D129" s="98" t="n">
        <f aca="false">'PLR DET FIXED INPUT PG'!D129</f>
        <v>2.468</v>
      </c>
      <c r="E129" s="98" t="n">
        <f aca="false">'PLR DET FIXED INPUT PG'!E129</f>
        <v>2.471</v>
      </c>
      <c r="F129" s="98" t="n">
        <f aca="false">'PLR DET FIXED INPUT PG'!F129</f>
        <v>2.276</v>
      </c>
      <c r="G129" s="98" t="n">
        <f aca="false">'PLR DET FIXED INPUT PG'!G129</f>
        <v>2.326</v>
      </c>
      <c r="H129" s="98" t="n">
        <f aca="false">'PLR DET FIXED INPUT PG'!H129</f>
        <v>2.384</v>
      </c>
      <c r="I129" s="98" t="n">
        <f aca="false">'PLR DET FIXED INPUT PG'!I129</f>
        <v>2.427</v>
      </c>
      <c r="J129" s="98" t="n">
        <f aca="false">'PLR DET FIXED INPUT PG'!J129</f>
        <v>2.472</v>
      </c>
      <c r="K129" s="98" t="n">
        <f aca="false">'PLR DET FIXED INPUT PG'!K129</f>
        <v>2.477</v>
      </c>
      <c r="L129" s="98" t="n">
        <f aca="false">'PLR DET FIXED INPUT PG'!L129</f>
        <v>2.499</v>
      </c>
      <c r="M129" s="98" t="n">
        <f aca="false">'PLR DET FIXED INPUT PG'!M129</f>
        <v>3.152</v>
      </c>
      <c r="N129" s="98" t="n">
        <f aca="false">'PLR DET FIXED INPUT PG'!N129</f>
        <v>3.322</v>
      </c>
      <c r="O129" s="98" t="n">
        <f aca="false">'PLR DET FIXED INPUT PG'!O129</f>
        <v>3.407</v>
      </c>
      <c r="P129" s="98" t="n">
        <f aca="false">'PLR DET FIXED INPUT PG'!P129</f>
        <v>3.342</v>
      </c>
      <c r="Q129" s="98" t="n">
        <f aca="false">'PLR DET FIXED INPUT PG'!Q129</f>
        <v>3.257</v>
      </c>
      <c r="R129" s="98" t="n">
        <f aca="false">'PLR DET FIXED INPUT PG'!R129</f>
        <v>2.867</v>
      </c>
      <c r="S129" s="98" t="n">
        <f aca="false">'PLR DET FIXED INPUT PG'!S129</f>
        <v>2.868</v>
      </c>
      <c r="T129" s="98" t="n">
        <f aca="false">'PLR DET FIXED INPUT PG'!T129</f>
        <v>2.903</v>
      </c>
      <c r="U129" s="98" t="n">
        <f aca="false">'PLR DET FIXED INPUT PG'!U129</f>
        <v>2.945</v>
      </c>
      <c r="V129" s="98" t="n">
        <f aca="false">'PLR DET FIXED INPUT PG'!V129</f>
        <v>2.987</v>
      </c>
      <c r="W129" s="98" t="n">
        <f aca="false">'PLR DET FIXED INPUT PG'!W129</f>
        <v>2.982</v>
      </c>
      <c r="X129" s="98" t="n">
        <f aca="false">'PLR DET FIXED INPUT PG'!X129</f>
        <v>3.012</v>
      </c>
      <c r="Y129" s="98" t="n">
        <f aca="false">'PLR DET FIXED INPUT PG'!Y129</f>
        <v>3.521</v>
      </c>
      <c r="Z129" s="98" t="n">
        <f aca="false">'PLR DET FIXED INPUT PG'!Z129</f>
        <v>3.664</v>
      </c>
      <c r="AA129" s="98"/>
    </row>
    <row r="130" customFormat="false" ht="11.25" hidden="false" customHeight="true" outlineLevel="0" collapsed="false">
      <c r="A130" s="95" t="str">
        <f aca="false">'PLR DET FIXED INPUT PG'!A130</f>
        <v>Prior Day</v>
      </c>
      <c r="C130" s="98" t="n">
        <f aca="false">'PLR DET FIXED INPUT PG'!C130</f>
        <v>2.376</v>
      </c>
      <c r="D130" s="98" t="n">
        <f aca="false">'PLR DET FIXED INPUT PG'!D130</f>
        <v>2.41</v>
      </c>
      <c r="E130" s="98" t="n">
        <f aca="false">'PLR DET FIXED INPUT PG'!E130</f>
        <v>2.418</v>
      </c>
      <c r="F130" s="98" t="n">
        <f aca="false">'PLR DET FIXED INPUT PG'!F130</f>
        <v>2.233</v>
      </c>
      <c r="G130" s="98" t="n">
        <f aca="false">'PLR DET FIXED INPUT PG'!G130</f>
        <v>2.285</v>
      </c>
      <c r="H130" s="98" t="n">
        <f aca="false">'PLR DET FIXED INPUT PG'!H130</f>
        <v>2.345</v>
      </c>
      <c r="I130" s="98" t="n">
        <f aca="false">'PLR DET FIXED INPUT PG'!I130</f>
        <v>2.388</v>
      </c>
      <c r="J130" s="98" t="n">
        <f aca="false">'PLR DET FIXED INPUT PG'!J130</f>
        <v>2.431</v>
      </c>
      <c r="K130" s="98" t="n">
        <f aca="false">'PLR DET FIXED INPUT PG'!K130</f>
        <v>2.436</v>
      </c>
      <c r="L130" s="98" t="n">
        <f aca="false">'PLR DET FIXED INPUT PG'!L130</f>
        <v>2.458</v>
      </c>
      <c r="M130" s="98" t="n">
        <f aca="false">'PLR DET FIXED INPUT PG'!M130</f>
        <v>3.098</v>
      </c>
      <c r="N130" s="98" t="n">
        <f aca="false">'PLR DET FIXED INPUT PG'!N130</f>
        <v>3.268</v>
      </c>
      <c r="O130" s="98" t="n">
        <f aca="false">'PLR DET FIXED INPUT PG'!O130</f>
        <v>3.353</v>
      </c>
      <c r="P130" s="98" t="n">
        <f aca="false">'PLR DET FIXED INPUT PG'!P130</f>
        <v>3.288</v>
      </c>
      <c r="Q130" s="98" t="n">
        <f aca="false">'PLR DET FIXED INPUT PG'!Q130</f>
        <v>3.203</v>
      </c>
      <c r="R130" s="98" t="n">
        <f aca="false">'PLR DET FIXED INPUT PG'!R130</f>
        <v>2.821</v>
      </c>
      <c r="S130" s="98" t="n">
        <f aca="false">'PLR DET FIXED INPUT PG'!S130</f>
        <v>2.822</v>
      </c>
      <c r="T130" s="98" t="n">
        <f aca="false">'PLR DET FIXED INPUT PG'!T130</f>
        <v>2.857</v>
      </c>
      <c r="U130" s="98" t="n">
        <f aca="false">'PLR DET FIXED INPUT PG'!U130</f>
        <v>2.899</v>
      </c>
      <c r="V130" s="98" t="n">
        <f aca="false">'PLR DET FIXED INPUT PG'!V130</f>
        <v>2.941</v>
      </c>
      <c r="W130" s="98" t="n">
        <f aca="false">'PLR DET FIXED INPUT PG'!W130</f>
        <v>2.936</v>
      </c>
      <c r="X130" s="98" t="n">
        <f aca="false">'PLR DET FIXED INPUT PG'!X130</f>
        <v>2.971</v>
      </c>
      <c r="Y130" s="98" t="n">
        <f aca="false">'PLR DET FIXED INPUT PG'!Y130</f>
        <v>3.483</v>
      </c>
      <c r="Z130" s="98" t="n">
        <f aca="false">'PLR DET FIXED INPUT PG'!Z130</f>
        <v>3.628</v>
      </c>
      <c r="AA130" s="98"/>
    </row>
    <row r="131" customFormat="false" ht="11.25" hidden="false" customHeight="true" outlineLevel="0" collapsed="false">
      <c r="A131" s="95" t="str">
        <f aca="false">'PLR DET FIXED INPUT PG'!A131</f>
        <v>Delta</v>
      </c>
      <c r="C131" s="99" t="n">
        <f aca="false">'PLR DET FIXED INPUT PG'!C131</f>
        <v>0.0550000000000002</v>
      </c>
      <c r="D131" s="99" t="n">
        <f aca="false">'PLR DET FIXED INPUT PG'!D131</f>
        <v>0.0579999999999998</v>
      </c>
      <c r="E131" s="99" t="n">
        <f aca="false">'PLR DET FIXED INPUT PG'!E131</f>
        <v>0.0529999999999999</v>
      </c>
      <c r="F131" s="99" t="n">
        <f aca="false">'PLR DET FIXED INPUT PG'!F131</f>
        <v>0.0429999999999997</v>
      </c>
      <c r="G131" s="99" t="n">
        <f aca="false">'PLR DET FIXED INPUT PG'!G131</f>
        <v>0.0409999999999999</v>
      </c>
      <c r="H131" s="99" t="n">
        <f aca="false">'PLR DET FIXED INPUT PG'!H131</f>
        <v>0.0389999999999997</v>
      </c>
      <c r="I131" s="99" t="n">
        <f aca="false">'PLR DET FIXED INPUT PG'!I131</f>
        <v>0.0390000000000001</v>
      </c>
      <c r="J131" s="99" t="n">
        <f aca="false">'PLR DET FIXED INPUT PG'!J131</f>
        <v>0.0409999999999999</v>
      </c>
      <c r="K131" s="99" t="n">
        <f aca="false">'PLR DET FIXED INPUT PG'!K131</f>
        <v>0.0409999999999999</v>
      </c>
      <c r="L131" s="99" t="n">
        <f aca="false">'PLR DET FIXED INPUT PG'!L131</f>
        <v>0.0409999999999999</v>
      </c>
      <c r="M131" s="99" t="n">
        <f aca="false">'PLR DET FIXED INPUT PG'!M131</f>
        <v>0.0540000000000003</v>
      </c>
      <c r="N131" s="99" t="n">
        <f aca="false">'PLR DET FIXED INPUT PG'!N131</f>
        <v>0.0540000000000003</v>
      </c>
      <c r="O131" s="99" t="n">
        <f aca="false">'PLR DET FIXED INPUT PG'!O131</f>
        <v>0.0539999999999998</v>
      </c>
      <c r="P131" s="99" t="n">
        <f aca="false">'PLR DET FIXED INPUT PG'!P131</f>
        <v>0.0540000000000003</v>
      </c>
      <c r="Q131" s="99" t="n">
        <f aca="false">'PLR DET FIXED INPUT PG'!Q131</f>
        <v>0.0540000000000003</v>
      </c>
      <c r="R131" s="99" t="n">
        <f aca="false">'PLR DET FIXED INPUT PG'!R131</f>
        <v>0.0459999999999998</v>
      </c>
      <c r="S131" s="99" t="n">
        <f aca="false">'PLR DET FIXED INPUT PG'!S131</f>
        <v>0.0459999999999998</v>
      </c>
      <c r="T131" s="99" t="n">
        <f aca="false">'PLR DET FIXED INPUT PG'!T131</f>
        <v>0.0459999999999998</v>
      </c>
      <c r="U131" s="99" t="n">
        <f aca="false">'PLR DET FIXED INPUT PG'!U131</f>
        <v>0.0459999999999998</v>
      </c>
      <c r="V131" s="99" t="n">
        <f aca="false">'PLR DET FIXED INPUT PG'!V131</f>
        <v>0.0460000000000003</v>
      </c>
      <c r="W131" s="99" t="n">
        <f aca="false">'PLR DET FIXED INPUT PG'!W131</f>
        <v>0.0460000000000003</v>
      </c>
      <c r="X131" s="99" t="n">
        <f aca="false">'PLR DET FIXED INPUT PG'!X131</f>
        <v>0.0409999999999999</v>
      </c>
      <c r="Y131" s="99" t="n">
        <f aca="false">'PLR DET FIXED INPUT PG'!Y131</f>
        <v>0.0379999999999998</v>
      </c>
      <c r="Z131" s="99" t="n">
        <f aca="false">'PLR DET FIXED INPUT PG'!Z131</f>
        <v>0.036</v>
      </c>
      <c r="AA131" s="98"/>
    </row>
    <row r="133" customFormat="false" ht="12" hidden="false" customHeight="true" outlineLevel="0" collapsed="false">
      <c r="A133" s="94" t="str">
        <f aca="false">'PLR DET FIXED INPUT PG'!A133</f>
        <v>Average Deal Prices</v>
      </c>
    </row>
    <row r="134" customFormat="false" ht="11.25" hidden="false" customHeight="true" outlineLevel="0" collapsed="false">
      <c r="A134" s="95" t="str">
        <f aca="false">'PLR DET FIXED INPUT PG'!A134</f>
        <v>BUY</v>
      </c>
      <c r="C134" s="98" t="n">
        <f aca="false">'PLR DET FIXED INPUT PG'!C134</f>
        <v>4.1567</v>
      </c>
      <c r="D134" s="98" t="n">
        <f aca="false">'PLR DET FIXED INPUT PG'!D134</f>
        <v>4.1567</v>
      </c>
      <c r="E134" s="98" t="n">
        <f aca="false">'PLR DET FIXED INPUT PG'!E134</f>
        <v>4.1567</v>
      </c>
      <c r="F134" s="98" t="n">
        <f aca="false">'PLR DET FIXED INPUT PG'!F134</f>
        <v>3.8712</v>
      </c>
      <c r="G134" s="98" t="n">
        <f aca="false">'PLR DET FIXED INPUT PG'!G134</f>
        <v>3.8712</v>
      </c>
      <c r="H134" s="98" t="n">
        <f aca="false">'PLR DET FIXED INPUT PG'!H134</f>
        <v>3.732</v>
      </c>
      <c r="I134" s="98" t="n">
        <f aca="false">'PLR DET FIXED INPUT PG'!I134</f>
        <v>3.732</v>
      </c>
      <c r="J134" s="98" t="n">
        <f aca="false">'PLR DET FIXED INPUT PG'!J134</f>
        <v>3.9483</v>
      </c>
      <c r="K134" s="98" t="n">
        <f aca="false">'PLR DET FIXED INPUT PG'!K134</f>
        <v>3.9483</v>
      </c>
      <c r="L134" s="98" t="n">
        <f aca="false">'PLR DET FIXED INPUT PG'!L134</f>
        <v>3.9483</v>
      </c>
      <c r="M134" s="98" t="n">
        <f aca="false">'PLR DET FIXED INPUT PG'!M134</f>
        <v>5.3633</v>
      </c>
      <c r="N134" s="98" t="n">
        <f aca="false">'PLR DET FIXED INPUT PG'!N134</f>
        <v>5.3633</v>
      </c>
      <c r="O134" s="98" t="n">
        <f aca="false">'PLR DET FIXED INPUT PG'!O134</f>
        <v>5.3633</v>
      </c>
      <c r="P134" s="98" t="n">
        <f aca="false">'PLR DET FIXED INPUT PG'!P134</f>
        <v>5.3633</v>
      </c>
      <c r="Q134" s="98" t="n">
        <f aca="false">'PLR DET FIXED INPUT PG'!Q134</f>
        <v>5.3633</v>
      </c>
      <c r="R134" s="98" t="n">
        <f aca="false">'PLR DET FIXED INPUT PG'!R134</f>
        <v>0</v>
      </c>
      <c r="S134" s="98" t="n">
        <f aca="false">'PLR DET FIXED INPUT PG'!S134</f>
        <v>0</v>
      </c>
      <c r="T134" s="98" t="n">
        <f aca="false">'PLR DET FIXED INPUT PG'!T134</f>
        <v>0</v>
      </c>
      <c r="U134" s="98" t="n">
        <f aca="false">'PLR DET FIXED INPUT PG'!U134</f>
        <v>0</v>
      </c>
      <c r="V134" s="98" t="n">
        <f aca="false">'PLR DET FIXED INPUT PG'!V134</f>
        <v>0</v>
      </c>
      <c r="W134" s="98" t="n">
        <f aca="false">'PLR DET FIXED INPUT PG'!W134</f>
        <v>0</v>
      </c>
      <c r="X134" s="98" t="n">
        <f aca="false">'PLR DET FIXED INPUT PG'!X134</f>
        <v>0</v>
      </c>
      <c r="Y134" s="98" t="n">
        <f aca="false">'PLR DET FIXED INPUT PG'!Y134</f>
        <v>0</v>
      </c>
      <c r="Z134" s="98" t="n">
        <f aca="false">'PLR DET FIXED INPUT PG'!Z134</f>
        <v>0</v>
      </c>
      <c r="AA134" s="98" t="n">
        <f aca="false">'PLR DET FIXED INPUT PG'!AA134</f>
        <v>0</v>
      </c>
    </row>
    <row r="135" customFormat="false" ht="11.25" hidden="false" customHeight="true" outlineLevel="0" collapsed="false">
      <c r="A135" s="95" t="str">
        <f aca="false">'PLR DET FIXED INPUT PG'!A135</f>
        <v>SELL</v>
      </c>
      <c r="C135" s="98" t="n">
        <f aca="false">'PLR DET FIXED INPUT PG'!C135</f>
        <v>2.79</v>
      </c>
      <c r="D135" s="98" t="n">
        <f aca="false">'PLR DET FIXED INPUT PG'!D135</f>
        <v>2.79</v>
      </c>
      <c r="E135" s="98" t="n">
        <f aca="false">'PLR DET FIXED INPUT PG'!E135</f>
        <v>2.9738</v>
      </c>
      <c r="F135" s="98" t="n">
        <f aca="false">'PLR DET FIXED INPUT PG'!F135</f>
        <v>3.1575</v>
      </c>
      <c r="G135" s="98" t="n">
        <f aca="false">'PLR DET FIXED INPUT PG'!G135</f>
        <v>3.1575</v>
      </c>
      <c r="H135" s="98" t="n">
        <f aca="false">'PLR DET FIXED INPUT PG'!H135</f>
        <v>3.1575</v>
      </c>
      <c r="I135" s="98" t="n">
        <f aca="false">'PLR DET FIXED INPUT PG'!I135</f>
        <v>0</v>
      </c>
      <c r="J135" s="98" t="n">
        <f aca="false">'PLR DET FIXED INPUT PG'!J135</f>
        <v>0</v>
      </c>
      <c r="K135" s="98" t="n">
        <f aca="false">'PLR DET FIXED INPUT PG'!K135</f>
        <v>0</v>
      </c>
      <c r="L135" s="98" t="n">
        <f aca="false">'PLR DET FIXED INPUT PG'!L135</f>
        <v>0</v>
      </c>
      <c r="M135" s="98" t="n">
        <f aca="false">'PLR DET FIXED INPUT PG'!M135</f>
        <v>0</v>
      </c>
      <c r="N135" s="98" t="n">
        <f aca="false">'PLR DET FIXED INPUT PG'!N135</f>
        <v>0</v>
      </c>
      <c r="O135" s="98" t="n">
        <f aca="false">'PLR DET FIXED INPUT PG'!O135</f>
        <v>0</v>
      </c>
      <c r="P135" s="98" t="n">
        <f aca="false">'PLR DET FIXED INPUT PG'!P135</f>
        <v>0</v>
      </c>
      <c r="Q135" s="98" t="n">
        <f aca="false">'PLR DET FIXED INPUT PG'!Q135</f>
        <v>0</v>
      </c>
      <c r="R135" s="98" t="n">
        <f aca="false">'PLR DET FIXED INPUT PG'!R135</f>
        <v>0</v>
      </c>
      <c r="S135" s="98" t="n">
        <f aca="false">'PLR DET FIXED INPUT PG'!S135</f>
        <v>0</v>
      </c>
      <c r="T135" s="98" t="n">
        <f aca="false">'PLR DET FIXED INPUT PG'!T135</f>
        <v>0</v>
      </c>
      <c r="U135" s="98" t="n">
        <f aca="false">'PLR DET FIXED INPUT PG'!U135</f>
        <v>0</v>
      </c>
      <c r="V135" s="98" t="n">
        <f aca="false">'PLR DET FIXED INPUT PG'!V135</f>
        <v>0</v>
      </c>
      <c r="W135" s="98" t="n">
        <f aca="false">'PLR DET FIXED INPUT PG'!W135</f>
        <v>0</v>
      </c>
      <c r="X135" s="98" t="n">
        <f aca="false">'PLR DET FIXED INPUT PG'!X135</f>
        <v>0</v>
      </c>
      <c r="Y135" s="98" t="n">
        <f aca="false">'PLR DET FIXED INPUT PG'!Y135</f>
        <v>0</v>
      </c>
      <c r="Z135" s="98" t="n">
        <f aca="false">'PLR DET FIXED INPUT PG'!Z135</f>
        <v>0</v>
      </c>
      <c r="AA135" s="98" t="n">
        <f aca="false">'PLR DET FIXED INPUT PG'!AA135</f>
        <v>0</v>
      </c>
    </row>
    <row r="137" customFormat="false" ht="12" hidden="false" customHeight="true" outlineLevel="0" collapsed="false">
      <c r="A137" s="94" t="str">
        <f aca="false">'PLR DET FIXED INPUT PG'!A137</f>
        <v>Mark-To-Market</v>
      </c>
    </row>
    <row r="138" customFormat="false" ht="11.25" hidden="false" customHeight="true" outlineLevel="0" collapsed="false">
      <c r="A138" s="95" t="str">
        <f aca="false">'PLR DET FIXED INPUT PG'!A138</f>
        <v>Today's MTM</v>
      </c>
      <c r="C138" s="96" t="n">
        <f aca="false">'PLR DET FIXED INPUT PG'!C138+'PLR DET INDEX INPUT PG'!C138</f>
        <v>-2952654</v>
      </c>
      <c r="D138" s="96" t="n">
        <f aca="false">'PLR DET FIXED INPUT PG'!D138+'PLR DET INDEX INPUT PG'!D138</f>
        <v>-2638630</v>
      </c>
      <c r="E138" s="96" t="n">
        <f aca="false">'PLR DET FIXED INPUT PG'!E138+'PLR DET INDEX INPUT PG'!E138</f>
        <v>-1907083</v>
      </c>
      <c r="F138" s="96" t="n">
        <f aca="false">'PLR DET FIXED INPUT PG'!F138+'PLR DET INDEX INPUT PG'!F138</f>
        <v>-421843</v>
      </c>
      <c r="G138" s="96" t="n">
        <f aca="false">'PLR DET FIXED INPUT PG'!G138+'PLR DET INDEX INPUT PG'!G138</f>
        <v>-443463</v>
      </c>
      <c r="H138" s="96" t="n">
        <f aca="false">'PLR DET FIXED INPUT PG'!H138+'PLR DET INDEX INPUT PG'!H138</f>
        <v>-942110</v>
      </c>
      <c r="I138" s="96" t="n">
        <f aca="false">'PLR DET FIXED INPUT PG'!I138+'PLR DET INDEX INPUT PG'!I138</f>
        <v>-1046080</v>
      </c>
      <c r="J138" s="96" t="n">
        <f aca="false">'PLR DET FIXED INPUT PG'!J138+'PLR DET INDEX INPUT PG'!J138</f>
        <v>-1406255</v>
      </c>
      <c r="K138" s="96" t="n">
        <f aca="false">'PLR DET FIXED INPUT PG'!K138+'PLR DET INDEX INPUT PG'!K138</f>
        <v>-1354034</v>
      </c>
      <c r="L138" s="96" t="n">
        <f aca="false">'PLR DET FIXED INPUT PG'!L138+'PLR DET INDEX INPUT PG'!L138</f>
        <v>-1379178</v>
      </c>
      <c r="M138" s="96" t="n">
        <f aca="false">'PLR DET FIXED INPUT PG'!M138+'PLR DET INDEX INPUT PG'!M138</f>
        <v>-2835389</v>
      </c>
      <c r="N138" s="96" t="n">
        <f aca="false">'PLR DET FIXED INPUT PG'!N138+'PLR DET INDEX INPUT PG'!N138</f>
        <v>-2862732</v>
      </c>
      <c r="O138" s="96" t="n">
        <f aca="false">'PLR DET FIXED INPUT PG'!O138+'PLR DET INDEX INPUT PG'!O138</f>
        <v>-2837449</v>
      </c>
      <c r="P138" s="96" t="n">
        <f aca="false">'PLR DET FIXED INPUT PG'!P138+'PLR DET INDEX INPUT PG'!P138</f>
        <v>-2377049</v>
      </c>
      <c r="Q138" s="96" t="n">
        <f aca="false">'PLR DET FIXED INPUT PG'!Q138+'PLR DET INDEX INPUT PG'!Q138</f>
        <v>-2620035</v>
      </c>
      <c r="R138" s="96" t="n">
        <f aca="false">'PLR DET FIXED INPUT PG'!R138+'PLR DET INDEX INPUT PG'!R138</f>
        <v>-1842</v>
      </c>
      <c r="S138" s="96" t="n">
        <f aca="false">'PLR DET FIXED INPUT PG'!S138+'PLR DET INDEX INPUT PG'!S138</f>
        <v>-1748</v>
      </c>
      <c r="T138" s="96" t="n">
        <f aca="false">'PLR DET FIXED INPUT PG'!T138+'PLR DET INDEX INPUT PG'!T138</f>
        <v>3226</v>
      </c>
      <c r="U138" s="96" t="n">
        <f aca="false">'PLR DET FIXED INPUT PG'!U138+'PLR DET INDEX INPUT PG'!U138</f>
        <v>9369</v>
      </c>
      <c r="V138" s="96" t="n">
        <f aca="false">'PLR DET FIXED INPUT PG'!V138+'PLR DET INDEX INPUT PG'!V138</f>
        <v>15336</v>
      </c>
      <c r="W138" s="96" t="n">
        <f aca="false">'PLR DET FIXED INPUT PG'!W138+'PLR DET INDEX INPUT PG'!W138</f>
        <v>14066</v>
      </c>
      <c r="X138" s="96" t="n">
        <f aca="false">'PLR DET FIXED INPUT PG'!X138+'PLR DET INDEX INPUT PG'!X138</f>
        <v>18700</v>
      </c>
      <c r="Y138" s="96" t="n">
        <f aca="false">'PLR DET FIXED INPUT PG'!Y138+'PLR DET INDEX INPUT PG'!Y138</f>
        <v>0</v>
      </c>
      <c r="Z138" s="96" t="n">
        <f aca="false">'PLR DET FIXED INPUT PG'!Z138+'PLR DET INDEX INPUT PG'!Z138</f>
        <v>0</v>
      </c>
      <c r="AA138" s="96" t="n">
        <f aca="false">'PLR DET FIXED INPUT PG'!AA138</f>
        <v>-27016539</v>
      </c>
    </row>
    <row r="139" customFormat="false" ht="11.25" hidden="false" customHeight="true" outlineLevel="0" collapsed="false">
      <c r="A139" s="95" t="str">
        <f aca="false">'PLR DET FIXED INPUT PG'!A139</f>
        <v>Interbook MTM</v>
      </c>
      <c r="C139" s="96" t="n">
        <f aca="false">'PLR DET FIXED INPUT PG'!C139+'PLR DET INDEX INPUT PG'!C139</f>
        <v>11978051</v>
      </c>
      <c r="D139" s="96" t="n">
        <f aca="false">'PLR DET FIXED INPUT PG'!D139+'PLR DET INDEX INPUT PG'!D139</f>
        <v>8824502</v>
      </c>
      <c r="E139" s="96" t="n">
        <f aca="false">'PLR DET FIXED INPUT PG'!E139+'PLR DET INDEX INPUT PG'!E139</f>
        <v>1765797</v>
      </c>
      <c r="F139" s="96" t="n">
        <f aca="false">'PLR DET FIXED INPUT PG'!F139+'PLR DET INDEX INPUT PG'!F139</f>
        <v>210808</v>
      </c>
      <c r="G139" s="96" t="n">
        <f aca="false">'PLR DET FIXED INPUT PG'!G139+'PLR DET INDEX INPUT PG'!G139</f>
        <v>2215208</v>
      </c>
      <c r="H139" s="96" t="n">
        <f aca="false">'PLR DET FIXED INPUT PG'!H139+'PLR DET INDEX INPUT PG'!H139</f>
        <v>2865342</v>
      </c>
      <c r="I139" s="96" t="n">
        <f aca="false">'PLR DET FIXED INPUT PG'!I139+'PLR DET INDEX INPUT PG'!I139</f>
        <v>4752299</v>
      </c>
      <c r="J139" s="96" t="n">
        <f aca="false">'PLR DET FIXED INPUT PG'!J139+'PLR DET INDEX INPUT PG'!J139</f>
        <v>4457136</v>
      </c>
      <c r="K139" s="96" t="n">
        <f aca="false">'PLR DET FIXED INPUT PG'!K139+'PLR DET INDEX INPUT PG'!K139</f>
        <v>4913863</v>
      </c>
      <c r="L139" s="96" t="n">
        <f aca="false">'PLR DET FIXED INPUT PG'!L139+'PLR DET INDEX INPUT PG'!L139</f>
        <v>5121559</v>
      </c>
      <c r="M139" s="96" t="n">
        <f aca="false">'PLR DET FIXED INPUT PG'!M139+'PLR DET INDEX INPUT PG'!M139</f>
        <v>4909293</v>
      </c>
      <c r="N139" s="96" t="n">
        <f aca="false">'PLR DET FIXED INPUT PG'!N139+'PLR DET INDEX INPUT PG'!N139</f>
        <v>5041440</v>
      </c>
      <c r="O139" s="96" t="n">
        <f aca="false">'PLR DET FIXED INPUT PG'!O139+'PLR DET INDEX INPUT PG'!O139</f>
        <v>2076007</v>
      </c>
      <c r="P139" s="96" t="n">
        <f aca="false">'PLR DET FIXED INPUT PG'!P139+'PLR DET INDEX INPUT PG'!P139</f>
        <v>1411709</v>
      </c>
      <c r="Q139" s="96" t="n">
        <f aca="false">'PLR DET FIXED INPUT PG'!Q139+'PLR DET INDEX INPUT PG'!Q139</f>
        <v>1610812</v>
      </c>
      <c r="R139" s="96" t="n">
        <f aca="false">'PLR DET FIXED INPUT PG'!R139+'PLR DET INDEX INPUT PG'!R139</f>
        <v>260662</v>
      </c>
      <c r="S139" s="96" t="n">
        <f aca="false">'PLR DET FIXED INPUT PG'!S139+'PLR DET INDEX INPUT PG'!S139</f>
        <v>112582</v>
      </c>
      <c r="T139" s="96" t="n">
        <f aca="false">'PLR DET FIXED INPUT PG'!T139+'PLR DET INDEX INPUT PG'!T139</f>
        <v>144713</v>
      </c>
      <c r="U139" s="96" t="n">
        <f aca="false">'PLR DET FIXED INPUT PG'!U139+'PLR DET INDEX INPUT PG'!U139</f>
        <v>350106</v>
      </c>
      <c r="V139" s="96" t="n">
        <f aca="false">'PLR DET FIXED INPUT PG'!V139+'PLR DET INDEX INPUT PG'!V139</f>
        <v>366784</v>
      </c>
      <c r="W139" s="96" t="n">
        <f aca="false">'PLR DET FIXED INPUT PG'!W139+'PLR DET INDEX INPUT PG'!W139</f>
        <v>357022</v>
      </c>
      <c r="X139" s="96" t="n">
        <f aca="false">'PLR DET FIXED INPUT PG'!X139+'PLR DET INDEX INPUT PG'!X139</f>
        <v>295045</v>
      </c>
      <c r="Y139" s="96" t="n">
        <f aca="false">'PLR DET FIXED INPUT PG'!Y139+'PLR DET INDEX INPUT PG'!Y139</f>
        <v>1993950</v>
      </c>
      <c r="Z139" s="96" t="n">
        <f aca="false">'PLR DET FIXED INPUT PG'!Z139+'PLR DET INDEX INPUT PG'!Z139</f>
        <v>2220214</v>
      </c>
      <c r="AA139" s="96" t="n">
        <f aca="false">'PLR DET FIXED INPUT PG'!AA139</f>
        <v>68254904</v>
      </c>
    </row>
    <row r="140" customFormat="false" ht="11.25" hidden="false" customHeight="true" outlineLevel="0" collapsed="false">
      <c r="A140" s="101" t="str">
        <f aca="false">'PLR DET FIXED INPUT PG'!A140</f>
        <v>Total MTM</v>
      </c>
      <c r="B140" s="102"/>
      <c r="C140" s="103" t="n">
        <f aca="false">SUM(C138:C139)</f>
        <v>9025397</v>
      </c>
      <c r="D140" s="103" t="n">
        <f aca="false">SUM(D138:D139)</f>
        <v>6185872</v>
      </c>
      <c r="E140" s="103" t="n">
        <f aca="false">SUM(E138:E139)</f>
        <v>-141286</v>
      </c>
      <c r="F140" s="103" t="n">
        <f aca="false">SUM(F138:F139)</f>
        <v>-211035</v>
      </c>
      <c r="G140" s="103" t="n">
        <f aca="false">SUM(G138:G139)</f>
        <v>1771745</v>
      </c>
      <c r="H140" s="103" t="n">
        <f aca="false">SUM(H138:H139)</f>
        <v>1923232</v>
      </c>
      <c r="I140" s="103" t="n">
        <f aca="false">SUM(I138:I139)</f>
        <v>3706219</v>
      </c>
      <c r="J140" s="103" t="n">
        <f aca="false">SUM(J138:J139)</f>
        <v>3050881</v>
      </c>
      <c r="K140" s="103" t="n">
        <f aca="false">SUM(K138:K139)</f>
        <v>3559829</v>
      </c>
      <c r="L140" s="103" t="n">
        <f aca="false">SUM(L138:L139)</f>
        <v>3742381</v>
      </c>
      <c r="M140" s="103" t="n">
        <f aca="false">SUM(M138:M139)</f>
        <v>2073904</v>
      </c>
      <c r="N140" s="103" t="n">
        <f aca="false">SUM(N138:N139)</f>
        <v>2178708</v>
      </c>
      <c r="O140" s="103" t="n">
        <f aca="false">SUM(O138:O139)</f>
        <v>-761442</v>
      </c>
      <c r="P140" s="103" t="n">
        <f aca="false">SUM(P138:P139)</f>
        <v>-965340</v>
      </c>
      <c r="Q140" s="103" t="n">
        <f aca="false">SUM(Q138:Q139)</f>
        <v>-1009223</v>
      </c>
      <c r="R140" s="103" t="n">
        <f aca="false">SUM(R138:R139)</f>
        <v>258820</v>
      </c>
      <c r="S140" s="103" t="n">
        <f aca="false">SUM(S138:S139)</f>
        <v>110834</v>
      </c>
      <c r="T140" s="103" t="n">
        <f aca="false">SUM(T138:T139)</f>
        <v>147939</v>
      </c>
      <c r="U140" s="103" t="n">
        <f aca="false">SUM(U138:U139)</f>
        <v>359475</v>
      </c>
      <c r="V140" s="103" t="n">
        <f aca="false">SUM(V138:V139)</f>
        <v>382120</v>
      </c>
      <c r="W140" s="103" t="n">
        <f aca="false">SUM(W138:W139)</f>
        <v>371088</v>
      </c>
      <c r="X140" s="103" t="n">
        <f aca="false">SUM(X138:X139)</f>
        <v>313745</v>
      </c>
      <c r="Y140" s="103" t="n">
        <f aca="false">SUM(Y138:Y139)</f>
        <v>1993950</v>
      </c>
      <c r="Z140" s="103" t="n">
        <f aca="false">SUM(Z138:Z139)</f>
        <v>2220214</v>
      </c>
      <c r="AA140" s="104" t="n">
        <f aca="false">'PLR DET FIXED INPUT PG'!AA140</f>
        <v>41238365</v>
      </c>
    </row>
    <row r="141" customFormat="false" ht="11.25" hidden="false" customHeight="true" outlineLevel="0" collapsed="false">
      <c r="A141" s="95" t="str">
        <f aca="false">'PLR DET FIXED INPUT PG'!A141</f>
        <v>Prior Day MTM</v>
      </c>
      <c r="C141" s="96" t="n">
        <f aca="false">'PLR DET FIXED INPUT PG'!C141+'PLR DET INDEX INPUT PG'!C141</f>
        <v>9043276</v>
      </c>
      <c r="D141" s="96" t="n">
        <f aca="false">'PLR DET FIXED INPUT PG'!D141+'PLR DET INDEX INPUT PG'!D141</f>
        <v>6176285</v>
      </c>
      <c r="E141" s="96" t="n">
        <f aca="false">'PLR DET FIXED INPUT PG'!E141+'PLR DET INDEX INPUT PG'!E141</f>
        <v>-115946</v>
      </c>
      <c r="F141" s="96" t="n">
        <f aca="false">'PLR DET FIXED INPUT PG'!F141+'PLR DET INDEX INPUT PG'!F141</f>
        <v>-204285</v>
      </c>
      <c r="G141" s="96" t="n">
        <f aca="false">'PLR DET FIXED INPUT PG'!G141+'PLR DET INDEX INPUT PG'!G141</f>
        <v>1779373</v>
      </c>
      <c r="H141" s="96" t="n">
        <f aca="false">'PLR DET FIXED INPUT PG'!H141+'PLR DET INDEX INPUT PG'!H141</f>
        <v>1914692</v>
      </c>
      <c r="I141" s="96" t="n">
        <f aca="false">'PLR DET FIXED INPUT PG'!I141+'PLR DET INDEX INPUT PG'!I141</f>
        <v>3737211</v>
      </c>
      <c r="J141" s="96" t="n">
        <f aca="false">'PLR DET FIXED INPUT PG'!J141+'PLR DET INDEX INPUT PG'!J141</f>
        <v>3101716</v>
      </c>
      <c r="K141" s="96" t="n">
        <f aca="false">'PLR DET FIXED INPUT PG'!K141+'PLR DET INDEX INPUT PG'!K141</f>
        <v>3588256</v>
      </c>
      <c r="L141" s="96" t="n">
        <f aca="false">'PLR DET FIXED INPUT PG'!L141+'PLR DET INDEX INPUT PG'!L141</f>
        <v>3749491</v>
      </c>
      <c r="M141" s="96" t="n">
        <f aca="false">'PLR DET FIXED INPUT PG'!M141+'PLR DET INDEX INPUT PG'!M141</f>
        <v>2093316</v>
      </c>
      <c r="N141" s="96" t="n">
        <f aca="false">'PLR DET FIXED INPUT PG'!N141+'PLR DET INDEX INPUT PG'!N141</f>
        <v>2205033</v>
      </c>
      <c r="O141" s="96" t="n">
        <f aca="false">'PLR DET FIXED INPUT PG'!O141+'PLR DET INDEX INPUT PG'!O141</f>
        <v>-727482</v>
      </c>
      <c r="P141" s="96" t="n">
        <f aca="false">'PLR DET FIXED INPUT PG'!P141+'PLR DET INDEX INPUT PG'!P141</f>
        <v>-934663</v>
      </c>
      <c r="Q141" s="96" t="n">
        <f aca="false">'PLR DET FIXED INPUT PG'!Q141+'PLR DET INDEX INPUT PG'!Q141</f>
        <v>-988252</v>
      </c>
      <c r="R141" s="96" t="n">
        <f aca="false">'PLR DET FIXED INPUT PG'!R141+'PLR DET INDEX INPUT PG'!R141</f>
        <v>269072</v>
      </c>
      <c r="S141" s="96" t="n">
        <f aca="false">'PLR DET FIXED INPUT PG'!S141+'PLR DET INDEX INPUT PG'!S141</f>
        <v>113924</v>
      </c>
      <c r="T141" s="96" t="n">
        <f aca="false">'PLR DET FIXED INPUT PG'!T141+'PLR DET INDEX INPUT PG'!T141</f>
        <v>154661</v>
      </c>
      <c r="U141" s="96" t="n">
        <f aca="false">'PLR DET FIXED INPUT PG'!U141+'PLR DET INDEX INPUT PG'!U141</f>
        <v>411545</v>
      </c>
      <c r="V141" s="96" t="n">
        <f aca="false">'PLR DET FIXED INPUT PG'!V141+'PLR DET INDEX INPUT PG'!V141</f>
        <v>447036</v>
      </c>
      <c r="W141" s="96" t="n">
        <f aca="false">'PLR DET FIXED INPUT PG'!W141+'PLR DET INDEX INPUT PG'!W141</f>
        <v>420405</v>
      </c>
      <c r="X141" s="96" t="n">
        <f aca="false">'PLR DET FIXED INPUT PG'!X141+'PLR DET INDEX INPUT PG'!X141</f>
        <v>334633</v>
      </c>
      <c r="Y141" s="96" t="n">
        <f aca="false">'PLR DET FIXED INPUT PG'!Y141+'PLR DET INDEX INPUT PG'!Y141</f>
        <v>2012790</v>
      </c>
      <c r="Z141" s="96" t="n">
        <f aca="false">'PLR DET FIXED INPUT PG'!Z141+'PLR DET INDEX INPUT PG'!Z141</f>
        <v>2244981</v>
      </c>
      <c r="AA141" s="96" t="n">
        <f aca="false">'PLR DET FIXED INPUT PG'!AA141</f>
        <v>41777318</v>
      </c>
    </row>
    <row r="142" customFormat="false" ht="11.25" hidden="false" customHeight="true" outlineLevel="0" collapsed="false">
      <c r="A142" s="95" t="str">
        <f aca="false">'PLR DET FIXED INPUT PG'!A142</f>
        <v>Delta</v>
      </c>
      <c r="C142" s="97" t="n">
        <f aca="false">C140-C141</f>
        <v>-17879</v>
      </c>
      <c r="D142" s="97" t="n">
        <f aca="false">D140-D141</f>
        <v>9587</v>
      </c>
      <c r="E142" s="97" t="n">
        <f aca="false">E140-E141</f>
        <v>-25340</v>
      </c>
      <c r="F142" s="97" t="n">
        <f aca="false">F140-F141</f>
        <v>-6750</v>
      </c>
      <c r="G142" s="97" t="n">
        <f aca="false">G140-G141</f>
        <v>-7628</v>
      </c>
      <c r="H142" s="97" t="n">
        <f aca="false">H140-H141</f>
        <v>8540</v>
      </c>
      <c r="I142" s="97" t="n">
        <f aca="false">I140-I141</f>
        <v>-30992</v>
      </c>
      <c r="J142" s="97" t="n">
        <f aca="false">J140-J141</f>
        <v>-50835</v>
      </c>
      <c r="K142" s="97" t="n">
        <f aca="false">K140-K141</f>
        <v>-28427</v>
      </c>
      <c r="L142" s="97" t="n">
        <f aca="false">L140-L141</f>
        <v>-7110</v>
      </c>
      <c r="M142" s="97" t="n">
        <f aca="false">M140-M141</f>
        <v>-19412</v>
      </c>
      <c r="N142" s="97" t="n">
        <f aca="false">N140-N141</f>
        <v>-26325</v>
      </c>
      <c r="O142" s="97" t="n">
        <f aca="false">O140-O141</f>
        <v>-33960</v>
      </c>
      <c r="P142" s="97" t="n">
        <f aca="false">P140-P141</f>
        <v>-30677</v>
      </c>
      <c r="Q142" s="97" t="n">
        <f aca="false">Q140-Q141</f>
        <v>-20971</v>
      </c>
      <c r="R142" s="97" t="n">
        <f aca="false">R140-R141</f>
        <v>-10252</v>
      </c>
      <c r="S142" s="97" t="n">
        <f aca="false">S140-S141</f>
        <v>-3090</v>
      </c>
      <c r="T142" s="97" t="n">
        <f aca="false">T140-T141</f>
        <v>-6722</v>
      </c>
      <c r="U142" s="97" t="n">
        <f aca="false">U140-U141</f>
        <v>-52070</v>
      </c>
      <c r="V142" s="97" t="n">
        <f aca="false">V140-V141</f>
        <v>-64916</v>
      </c>
      <c r="W142" s="97" t="n">
        <f aca="false">W140-W141</f>
        <v>-49317</v>
      </c>
      <c r="X142" s="97" t="n">
        <f aca="false">X140-X141</f>
        <v>-20888</v>
      </c>
      <c r="Y142" s="97" t="n">
        <f aca="false">Y140-Y141</f>
        <v>-18840</v>
      </c>
      <c r="Z142" s="97" t="n">
        <f aca="false">Z140-Z141</f>
        <v>-24767</v>
      </c>
      <c r="AA142" s="97" t="n">
        <f aca="false">'PLR DET FIXED INPUT PG'!AA142</f>
        <v>-538953</v>
      </c>
    </row>
  </sheetData>
  <printOptions headings="false" gridLines="true" gridLinesSet="true" horizontalCentered="false" verticalCentered="false"/>
  <pageMargins left="0.747916666666667" right="0.747916666666667" top="0.984027777777778" bottom="0.984027777777778" header="0.511811023622047" footer="0"/>
  <pageSetup paperSize="5" scale="90" fitToWidth="1" fitToHeight="1" pageOrder="downThenOver" orientation="landscape" blackAndWhite="false" draft="false" cellComments="atEnd" horizontalDpi="300" verticalDpi="300" copies="1"/>
  <headerFooter differentFirst="false" differentOddEven="false">
    <oddHeader/>
    <oddFooter>&amp;L&amp;A&amp;CPage &amp;P of &amp;N</oddFooter>
  </headerFooter>
  <rowBreaks count="3" manualBreakCount="3">
    <brk id="22" man="true" max="16383" min="0"/>
    <brk id="62" man="true" max="16383" min="0"/>
    <brk id="102" man="true" max="16383" min="0"/>
  </rowBreak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64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I9" activeCellId="0" sqref="I9"/>
    </sheetView>
  </sheetViews>
  <sheetFormatPr defaultColWidth="9.328125" defaultRowHeight="9" customHeight="true" zeroHeight="false" outlineLevelRow="0" outlineLevelCol="0"/>
  <cols>
    <col collapsed="false" customWidth="true" hidden="false" outlineLevel="0" max="1" min="1" style="74" width="50.15"/>
    <col collapsed="false" customWidth="true" hidden="false" outlineLevel="0" max="2" min="2" style="74" width="4.32"/>
    <col collapsed="false" customWidth="true" hidden="false" outlineLevel="0" max="31" min="3" style="74" width="14.83"/>
    <col collapsed="false" customWidth="false" hidden="false" outlineLevel="0" max="257" min="32" style="74" width="9.33"/>
  </cols>
  <sheetData>
    <row r="1" customFormat="false" ht="10.5" hidden="false" customHeight="false" outlineLevel="0" collapsed="false">
      <c r="A1" s="105" t="s">
        <v>0</v>
      </c>
    </row>
    <row r="2" customFormat="false" ht="10.5" hidden="false" customHeight="false" outlineLevel="0" collapsed="false">
      <c r="A2" s="105" t="s">
        <v>79</v>
      </c>
    </row>
    <row r="3" customFormat="false" ht="10.5" hidden="false" customHeight="false" outlineLevel="0" collapsed="false">
      <c r="A3" s="105" t="str">
        <f aca="false">'GAS SUM'!A3</f>
        <v>As of December 20, 2001</v>
      </c>
    </row>
    <row r="4" customFormat="false" ht="10.5" hidden="false" customHeight="false" outlineLevel="0" collapsed="false">
      <c r="A4" s="105" t="s">
        <v>3</v>
      </c>
      <c r="F4" s="106"/>
    </row>
    <row r="5" customFormat="false" ht="9" hidden="false" customHeight="false" outlineLevel="0" collapsed="false">
      <c r="I5" s="107"/>
    </row>
    <row r="6" customFormat="false" ht="9" hidden="false" customHeight="false" outlineLevel="0" collapsed="false">
      <c r="A6" s="106" t="s">
        <v>16</v>
      </c>
    </row>
    <row r="7" customFormat="false" ht="9" hidden="false" customHeight="false" outlineLevel="0" collapsed="false">
      <c r="A7" s="74" t="s">
        <v>80</v>
      </c>
      <c r="D7" s="108" t="n">
        <f aca="false">SUM(C16:M16)</f>
        <v>1408220.94</v>
      </c>
      <c r="F7" s="109" t="s">
        <v>81</v>
      </c>
      <c r="I7" s="110" t="s">
        <v>5</v>
      </c>
      <c r="J7" s="110" t="s">
        <v>10</v>
      </c>
      <c r="K7" s="110" t="s">
        <v>11</v>
      </c>
    </row>
    <row r="8" customFormat="false" ht="9" hidden="false" customHeight="false" outlineLevel="0" collapsed="false">
      <c r="A8" s="74" t="s">
        <v>82</v>
      </c>
      <c r="D8" s="108" t="n">
        <f aca="false">N16</f>
        <v>136361</v>
      </c>
      <c r="E8" s="108"/>
      <c r="F8" s="74" t="s">
        <v>6</v>
      </c>
      <c r="G8" s="111"/>
      <c r="I8" s="112" t="n">
        <f aca="false">'GAS SUM'!C23</f>
        <v>0</v>
      </c>
      <c r="J8" s="113" t="n">
        <v>1000000</v>
      </c>
      <c r="K8" s="114" t="n">
        <f aca="false">IF(I8&gt;J8,I8-J8,0)</f>
        <v>0</v>
      </c>
    </row>
    <row r="9" customFormat="false" ht="9" hidden="false" customHeight="false" outlineLevel="0" collapsed="false">
      <c r="A9" s="74" t="s">
        <v>83</v>
      </c>
      <c r="B9" s="115"/>
      <c r="C9" s="108" t="n">
        <f aca="false">C23</f>
        <v>467176</v>
      </c>
      <c r="F9" s="74" t="s">
        <v>7</v>
      </c>
      <c r="I9" s="116" t="n">
        <f aca="false">O52+1328</f>
        <v>8248</v>
      </c>
      <c r="J9" s="108" t="n">
        <v>-1000000</v>
      </c>
      <c r="K9" s="117" t="n">
        <f aca="false">IF(I9&lt;J9,I9-J9,0)</f>
        <v>0</v>
      </c>
    </row>
    <row r="10" customFormat="false" ht="9" hidden="false" customHeight="false" outlineLevel="0" collapsed="false">
      <c r="A10" s="74" t="s">
        <v>84</v>
      </c>
      <c r="B10" s="115"/>
      <c r="C10" s="118" t="n">
        <v>2541355.60326649</v>
      </c>
      <c r="F10" s="74" t="s">
        <v>8</v>
      </c>
      <c r="I10" s="108" t="n">
        <f aca="false">'5-DAY'!C2</f>
        <v>146298</v>
      </c>
      <c r="J10" s="108" t="n">
        <v>-2250000</v>
      </c>
      <c r="K10" s="117" t="n">
        <f aca="false">IF(I10&lt;J10,I10-J10,0)</f>
        <v>0</v>
      </c>
    </row>
    <row r="11" customFormat="false" ht="9" hidden="false" customHeight="false" outlineLevel="0" collapsed="false">
      <c r="A11" s="74" t="s">
        <v>85</v>
      </c>
      <c r="B11" s="115"/>
      <c r="C11" s="119"/>
      <c r="D11" s="108" t="n">
        <f aca="false">SUM(C9:C10)</f>
        <v>3008531.60326649</v>
      </c>
      <c r="F11" s="74" t="s">
        <v>14</v>
      </c>
      <c r="H11" s="119"/>
      <c r="I11" s="120" t="n">
        <f aca="false">'Gap Risk'!B7</f>
        <v>0</v>
      </c>
      <c r="J11" s="121" t="n">
        <v>5000000</v>
      </c>
      <c r="K11" s="122" t="n">
        <f aca="false">IF(ABS(I11)&gt;J11,ABS(I11)-J11,0)</f>
        <v>0</v>
      </c>
    </row>
    <row r="12" customFormat="false" ht="9" hidden="false" customHeight="false" outlineLevel="0" collapsed="false">
      <c r="A12" s="123" t="s">
        <v>19</v>
      </c>
      <c r="B12" s="124"/>
      <c r="C12" s="124"/>
      <c r="D12" s="125" t="n">
        <f aca="false">SUM(D7:D11)</f>
        <v>4553113.54326649</v>
      </c>
      <c r="F12" s="74" t="s">
        <v>15</v>
      </c>
      <c r="I12" s="120" t="n">
        <f aca="false">'Gap Risk'!B10</f>
        <v>0</v>
      </c>
      <c r="J12" s="121" t="n">
        <v>5000000</v>
      </c>
      <c r="K12" s="122" t="n">
        <f aca="false">IF(ABS(I12)&gt;J12,ABS(I12)-J12,0)</f>
        <v>0</v>
      </c>
    </row>
    <row r="13" customFormat="false" ht="9" hidden="false" customHeight="false" outlineLevel="0" collapsed="false">
      <c r="D13" s="108"/>
      <c r="E13" s="108"/>
    </row>
    <row r="14" customFormat="false" ht="9" hidden="false" customHeight="false" outlineLevel="0" collapsed="false">
      <c r="C14" s="126"/>
      <c r="D14" s="108"/>
      <c r="E14" s="108"/>
    </row>
    <row r="15" customFormat="false" ht="9" hidden="false" customHeight="false" outlineLevel="0" collapsed="false">
      <c r="A15" s="106" t="s">
        <v>86</v>
      </c>
      <c r="B15" s="127"/>
      <c r="C15" s="128" t="n">
        <v>36892</v>
      </c>
      <c r="D15" s="128" t="n">
        <v>36923</v>
      </c>
      <c r="E15" s="128" t="n">
        <v>36951</v>
      </c>
      <c r="F15" s="128" t="n">
        <v>36982</v>
      </c>
      <c r="G15" s="128" t="n">
        <v>37012</v>
      </c>
      <c r="H15" s="128" t="n">
        <v>37043</v>
      </c>
      <c r="I15" s="128" t="n">
        <v>37073</v>
      </c>
      <c r="J15" s="128" t="n">
        <v>37104</v>
      </c>
      <c r="K15" s="128" t="n">
        <v>37135</v>
      </c>
      <c r="L15" s="128" t="n">
        <v>37165</v>
      </c>
      <c r="M15" s="128" t="n">
        <v>37196</v>
      </c>
      <c r="N15" s="128" t="n">
        <v>37226</v>
      </c>
      <c r="O15" s="129" t="s">
        <v>87</v>
      </c>
      <c r="P15" s="128"/>
      <c r="Q15" s="128"/>
      <c r="R15" s="128"/>
      <c r="S15" s="128"/>
      <c r="T15" s="128"/>
      <c r="U15" s="128"/>
      <c r="V15" s="128"/>
      <c r="W15" s="128"/>
      <c r="X15" s="128"/>
      <c r="Y15" s="128"/>
      <c r="Z15" s="128"/>
      <c r="AA15" s="128"/>
      <c r="AB15" s="128"/>
      <c r="AC15" s="128"/>
      <c r="AD15" s="128"/>
      <c r="AE15" s="128"/>
      <c r="AF15" s="127"/>
      <c r="AG15" s="127"/>
      <c r="AH15" s="127"/>
      <c r="AI15" s="127"/>
      <c r="AJ15" s="127"/>
      <c r="AK15" s="127"/>
      <c r="AL15" s="127"/>
      <c r="AM15" s="127"/>
      <c r="AN15" s="127"/>
      <c r="AO15" s="127"/>
      <c r="AP15" s="127"/>
      <c r="AQ15" s="127"/>
      <c r="AR15" s="127"/>
      <c r="AS15" s="127"/>
      <c r="AT15" s="127"/>
      <c r="AU15" s="127"/>
      <c r="AV15" s="127"/>
      <c r="AW15" s="127"/>
      <c r="AX15" s="127"/>
      <c r="AY15" s="127"/>
      <c r="AZ15" s="127"/>
      <c r="BA15" s="127"/>
      <c r="BB15" s="127"/>
      <c r="BC15" s="127"/>
      <c r="BD15" s="127"/>
      <c r="BE15" s="127"/>
      <c r="BF15" s="127"/>
      <c r="BG15" s="127"/>
      <c r="BH15" s="127"/>
      <c r="BI15" s="127"/>
      <c r="BJ15" s="127"/>
      <c r="BK15" s="127"/>
      <c r="BL15" s="127"/>
      <c r="BM15" s="127"/>
      <c r="BN15" s="127"/>
      <c r="BO15" s="127"/>
      <c r="BP15" s="127"/>
      <c r="BQ15" s="127"/>
      <c r="BR15" s="127"/>
      <c r="BS15" s="127"/>
      <c r="BT15" s="127"/>
      <c r="BU15" s="127"/>
      <c r="BV15" s="127"/>
      <c r="BW15" s="127"/>
      <c r="BX15" s="127"/>
      <c r="BY15" s="127"/>
      <c r="BZ15" s="127"/>
      <c r="CA15" s="127"/>
      <c r="CB15" s="127"/>
      <c r="CC15" s="127"/>
      <c r="CD15" s="127"/>
      <c r="CE15" s="127"/>
      <c r="CF15" s="127"/>
      <c r="CG15" s="127"/>
      <c r="CH15" s="127"/>
      <c r="CI15" s="127"/>
      <c r="CJ15" s="127"/>
      <c r="CK15" s="127"/>
      <c r="CL15" s="127"/>
      <c r="CM15" s="127"/>
      <c r="CN15" s="127"/>
      <c r="CO15" s="127"/>
      <c r="CP15" s="127"/>
      <c r="CQ15" s="127"/>
      <c r="CR15" s="127"/>
      <c r="CS15" s="127"/>
      <c r="CT15" s="127"/>
      <c r="CU15" s="127"/>
      <c r="CV15" s="127"/>
      <c r="CW15" s="127"/>
      <c r="CX15" s="127"/>
      <c r="CY15" s="127"/>
      <c r="CZ15" s="127"/>
      <c r="DA15" s="127"/>
      <c r="DB15" s="127"/>
      <c r="DC15" s="127"/>
      <c r="DD15" s="127"/>
      <c r="DE15" s="127"/>
      <c r="DF15" s="127"/>
      <c r="DG15" s="127"/>
      <c r="DH15" s="127"/>
      <c r="DI15" s="127"/>
      <c r="DJ15" s="127"/>
      <c r="DK15" s="127"/>
      <c r="DL15" s="127"/>
      <c r="DM15" s="127"/>
      <c r="DN15" s="127"/>
      <c r="DO15" s="127"/>
      <c r="DP15" s="127"/>
      <c r="DQ15" s="127"/>
      <c r="DR15" s="127"/>
      <c r="DS15" s="127"/>
      <c r="DT15" s="127"/>
      <c r="DU15" s="127"/>
      <c r="DV15" s="127"/>
      <c r="DW15" s="127"/>
      <c r="DX15" s="127"/>
      <c r="DY15" s="127"/>
      <c r="DZ15" s="127"/>
      <c r="EA15" s="127"/>
      <c r="EB15" s="127"/>
      <c r="EC15" s="127"/>
      <c r="ED15" s="127"/>
      <c r="EE15" s="127"/>
      <c r="EF15" s="127"/>
      <c r="EG15" s="127"/>
      <c r="EH15" s="127"/>
      <c r="EI15" s="127"/>
      <c r="EJ15" s="127"/>
      <c r="EK15" s="127"/>
      <c r="EL15" s="127"/>
      <c r="EM15" s="127"/>
      <c r="EN15" s="127"/>
      <c r="EO15" s="127"/>
      <c r="EP15" s="127"/>
      <c r="EQ15" s="127"/>
      <c r="ER15" s="127"/>
      <c r="ES15" s="127"/>
      <c r="ET15" s="127"/>
      <c r="EU15" s="127"/>
      <c r="EV15" s="127"/>
      <c r="EW15" s="127"/>
      <c r="EX15" s="127"/>
      <c r="EY15" s="127"/>
      <c r="EZ15" s="127"/>
      <c r="FA15" s="127"/>
      <c r="FB15" s="127"/>
      <c r="FC15" s="127"/>
      <c r="FD15" s="127"/>
      <c r="FE15" s="127"/>
      <c r="FF15" s="127"/>
      <c r="FG15" s="127"/>
      <c r="FH15" s="127"/>
      <c r="FI15" s="127"/>
      <c r="FJ15" s="127"/>
      <c r="FK15" s="127"/>
      <c r="FL15" s="127"/>
      <c r="FM15" s="127"/>
      <c r="FN15" s="127"/>
      <c r="FO15" s="127"/>
      <c r="FP15" s="127"/>
      <c r="FQ15" s="127"/>
      <c r="FR15" s="127"/>
      <c r="FS15" s="127"/>
      <c r="FT15" s="127"/>
      <c r="FU15" s="127"/>
      <c r="FV15" s="127"/>
      <c r="FW15" s="127"/>
      <c r="FX15" s="127"/>
      <c r="FY15" s="127"/>
      <c r="FZ15" s="127"/>
      <c r="GA15" s="127"/>
      <c r="GB15" s="127"/>
      <c r="GC15" s="127"/>
      <c r="GD15" s="127"/>
      <c r="GE15" s="127"/>
      <c r="GF15" s="127"/>
      <c r="GG15" s="127"/>
      <c r="GH15" s="127"/>
      <c r="GI15" s="127"/>
      <c r="GJ15" s="127"/>
      <c r="GK15" s="127"/>
      <c r="GL15" s="127"/>
      <c r="GM15" s="127"/>
      <c r="GN15" s="127"/>
      <c r="GO15" s="127"/>
      <c r="GP15" s="127"/>
      <c r="GQ15" s="127"/>
      <c r="GR15" s="127"/>
      <c r="GS15" s="127"/>
      <c r="GT15" s="127"/>
      <c r="GU15" s="127"/>
      <c r="GV15" s="127"/>
      <c r="GW15" s="127"/>
      <c r="GX15" s="127"/>
      <c r="GY15" s="127"/>
      <c r="GZ15" s="127"/>
      <c r="HA15" s="127"/>
      <c r="HB15" s="127"/>
      <c r="HC15" s="127"/>
      <c r="HD15" s="127"/>
      <c r="HE15" s="127"/>
      <c r="HF15" s="127"/>
      <c r="HG15" s="127"/>
      <c r="HH15" s="127"/>
      <c r="HI15" s="127"/>
      <c r="HJ15" s="127"/>
      <c r="HK15" s="127"/>
      <c r="HL15" s="127"/>
      <c r="HM15" s="127"/>
      <c r="HN15" s="127"/>
      <c r="HO15" s="127"/>
      <c r="HP15" s="127"/>
      <c r="HQ15" s="127"/>
      <c r="HR15" s="127"/>
      <c r="HS15" s="127"/>
      <c r="HT15" s="127"/>
      <c r="HU15" s="127"/>
      <c r="HV15" s="127"/>
      <c r="HW15" s="127"/>
      <c r="HX15" s="127"/>
      <c r="HY15" s="127"/>
      <c r="HZ15" s="127"/>
      <c r="IA15" s="127"/>
      <c r="IB15" s="127"/>
      <c r="IC15" s="127"/>
      <c r="ID15" s="127"/>
      <c r="IE15" s="127"/>
      <c r="IF15" s="127"/>
      <c r="IG15" s="127"/>
      <c r="IH15" s="127"/>
      <c r="II15" s="127"/>
      <c r="IJ15" s="127"/>
      <c r="IK15" s="127"/>
      <c r="IL15" s="127"/>
      <c r="IM15" s="127"/>
      <c r="IN15" s="127"/>
      <c r="IO15" s="127"/>
      <c r="IP15" s="127"/>
      <c r="IQ15" s="127"/>
      <c r="IR15" s="127"/>
      <c r="IS15" s="127"/>
      <c r="IT15" s="127"/>
      <c r="IU15" s="127"/>
      <c r="IV15" s="127"/>
      <c r="IW15" s="127"/>
    </row>
    <row r="16" customFormat="false" ht="9" hidden="false" customHeight="false" outlineLevel="0" collapsed="false">
      <c r="A16" s="130" t="s">
        <v>88</v>
      </c>
      <c r="B16" s="130"/>
      <c r="C16" s="131" t="n">
        <v>0</v>
      </c>
      <c r="D16" s="131" t="n">
        <f aca="false">-73083</f>
        <v>-73083</v>
      </c>
      <c r="E16" s="131" t="n">
        <v>268221</v>
      </c>
      <c r="F16" s="131" t="n">
        <v>194767</v>
      </c>
      <c r="G16" s="131" t="n">
        <v>96424</v>
      </c>
      <c r="H16" s="131" t="n">
        <v>-41521</v>
      </c>
      <c r="I16" s="131" t="n">
        <v>290235</v>
      </c>
      <c r="J16" s="131" t="n">
        <f aca="false">135570+40000</f>
        <v>175570</v>
      </c>
      <c r="K16" s="131" t="n">
        <f aca="false">132471+38900</f>
        <v>171371</v>
      </c>
      <c r="L16" s="131" t="n">
        <f aca="false">207918.94-8750</f>
        <v>199168.94</v>
      </c>
      <c r="M16" s="131" t="n">
        <f aca="false">113218+13850</f>
        <v>127068</v>
      </c>
      <c r="N16" s="131" t="n">
        <f aca="false">132261+4100</f>
        <v>136361</v>
      </c>
      <c r="O16" s="131" t="n">
        <f aca="false">SUM(C16:N16)</f>
        <v>1544581.94</v>
      </c>
      <c r="P16" s="132"/>
      <c r="Q16" s="132"/>
      <c r="R16" s="132"/>
      <c r="S16" s="132"/>
      <c r="T16" s="132"/>
      <c r="U16" s="132"/>
      <c r="V16" s="132"/>
      <c r="W16" s="132"/>
      <c r="X16" s="132"/>
      <c r="Y16" s="132"/>
      <c r="Z16" s="132"/>
      <c r="AA16" s="132"/>
      <c r="AB16" s="132"/>
      <c r="AC16" s="132"/>
      <c r="AD16" s="132"/>
      <c r="AE16" s="132"/>
      <c r="AF16" s="132"/>
      <c r="AG16" s="132"/>
      <c r="AH16" s="132"/>
      <c r="AI16" s="132"/>
      <c r="AJ16" s="132"/>
      <c r="AK16" s="132"/>
    </row>
    <row r="17" customFormat="false" ht="9" hidden="false" customHeight="false" outlineLevel="0" collapsed="false">
      <c r="O17" s="108"/>
      <c r="AF17" s="132"/>
      <c r="AG17" s="132"/>
      <c r="AH17" s="132"/>
      <c r="AI17" s="132"/>
      <c r="AJ17" s="132"/>
      <c r="AK17" s="132"/>
    </row>
    <row r="18" customFormat="false" ht="9" hidden="false" customHeight="false" outlineLevel="0" collapsed="false">
      <c r="N18" s="108"/>
      <c r="AF18" s="132"/>
      <c r="AG18" s="132"/>
      <c r="AH18" s="132"/>
      <c r="AI18" s="132"/>
      <c r="AJ18" s="132"/>
      <c r="AK18" s="132"/>
    </row>
    <row r="19" customFormat="false" ht="9" hidden="false" customHeight="false" outlineLevel="0" collapsed="false">
      <c r="A19" s="106" t="s">
        <v>83</v>
      </c>
      <c r="J19" s="108"/>
      <c r="AF19" s="132"/>
      <c r="AG19" s="132"/>
      <c r="AH19" s="132"/>
      <c r="AI19" s="132"/>
      <c r="AJ19" s="132"/>
      <c r="AK19" s="132"/>
    </row>
    <row r="20" customFormat="false" ht="9" hidden="false" customHeight="false" outlineLevel="0" collapsed="false">
      <c r="A20" s="74" t="s">
        <v>89</v>
      </c>
      <c r="C20" s="108" t="n">
        <f aca="false">O47</f>
        <v>428527</v>
      </c>
      <c r="AF20" s="132"/>
      <c r="AG20" s="132"/>
      <c r="AH20" s="132"/>
      <c r="AI20" s="132"/>
      <c r="AJ20" s="132"/>
      <c r="AK20" s="132"/>
    </row>
    <row r="21" customFormat="false" ht="9" hidden="false" customHeight="false" outlineLevel="0" collapsed="false">
      <c r="A21" s="74" t="s">
        <v>90</v>
      </c>
      <c r="C21" s="108" t="n">
        <f aca="false">O48</f>
        <v>0</v>
      </c>
      <c r="AF21" s="132"/>
      <c r="AG21" s="132"/>
      <c r="AH21" s="132"/>
      <c r="AI21" s="132"/>
      <c r="AJ21" s="132"/>
      <c r="AK21" s="132"/>
    </row>
    <row r="22" customFormat="false" ht="9" hidden="false" customHeight="false" outlineLevel="0" collapsed="false">
      <c r="A22" s="74" t="s">
        <v>91</v>
      </c>
      <c r="C22" s="108" t="n">
        <f aca="false">O49</f>
        <v>38649</v>
      </c>
      <c r="AF22" s="132"/>
      <c r="AG22" s="132"/>
      <c r="AH22" s="132"/>
      <c r="AI22" s="132"/>
      <c r="AJ22" s="132"/>
      <c r="AK22" s="132"/>
    </row>
    <row r="23" customFormat="false" ht="9" hidden="false" customHeight="false" outlineLevel="0" collapsed="false">
      <c r="A23" s="130" t="s">
        <v>83</v>
      </c>
      <c r="B23" s="133"/>
      <c r="C23" s="131" t="n">
        <f aca="false">SUM(C20:C22)</f>
        <v>467176</v>
      </c>
      <c r="AF23" s="132"/>
      <c r="AG23" s="132"/>
      <c r="AH23" s="132"/>
      <c r="AI23" s="132"/>
      <c r="AJ23" s="132"/>
      <c r="AK23" s="132"/>
    </row>
    <row r="24" customFormat="false" ht="9" hidden="false" customHeight="false" outlineLevel="0" collapsed="false">
      <c r="AF24" s="132"/>
      <c r="AG24" s="132"/>
      <c r="AH24" s="132"/>
      <c r="AI24" s="132"/>
      <c r="AJ24" s="132"/>
      <c r="AK24" s="132"/>
    </row>
    <row r="25" customFormat="false" ht="9" hidden="false" customHeight="false" outlineLevel="0" collapsed="false">
      <c r="AF25" s="132"/>
      <c r="AG25" s="132"/>
      <c r="AH25" s="132"/>
      <c r="AI25" s="132"/>
      <c r="AJ25" s="132"/>
      <c r="AK25" s="132"/>
    </row>
    <row r="26" customFormat="false" ht="9" hidden="false" customHeight="false" outlineLevel="0" collapsed="false">
      <c r="A26" s="106" t="s">
        <v>92</v>
      </c>
      <c r="C26" s="129" t="n">
        <v>37257</v>
      </c>
      <c r="D26" s="129" t="n">
        <v>37288</v>
      </c>
      <c r="E26" s="129" t="n">
        <v>37316</v>
      </c>
      <c r="F26" s="129" t="n">
        <v>37347</v>
      </c>
      <c r="G26" s="129" t="n">
        <v>37377</v>
      </c>
      <c r="H26" s="129" t="n">
        <v>37408</v>
      </c>
      <c r="I26" s="129" t="n">
        <v>37438</v>
      </c>
      <c r="J26" s="129" t="n">
        <v>37469</v>
      </c>
      <c r="K26" s="129" t="n">
        <v>37500</v>
      </c>
      <c r="L26" s="129" t="n">
        <v>37530</v>
      </c>
      <c r="M26" s="129" t="n">
        <v>37561</v>
      </c>
      <c r="N26" s="129" t="n">
        <v>37591</v>
      </c>
      <c r="O26" s="134"/>
      <c r="AF26" s="132"/>
      <c r="AG26" s="132"/>
      <c r="AH26" s="132"/>
      <c r="AI26" s="132"/>
      <c r="AJ26" s="132"/>
      <c r="AK26" s="132"/>
    </row>
    <row r="27" customFormat="false" ht="9" hidden="false" customHeight="false" outlineLevel="0" collapsed="false">
      <c r="C27" s="132"/>
      <c r="D27" s="132"/>
      <c r="E27" s="132"/>
      <c r="F27" s="132"/>
      <c r="G27" s="132"/>
      <c r="H27" s="132"/>
      <c r="I27" s="132"/>
      <c r="J27" s="132"/>
      <c r="K27" s="132"/>
      <c r="L27" s="132"/>
      <c r="M27" s="132"/>
      <c r="N27" s="132"/>
      <c r="O27" s="111"/>
      <c r="AF27" s="132"/>
      <c r="AG27" s="132"/>
      <c r="AH27" s="132"/>
      <c r="AI27" s="132"/>
      <c r="AJ27" s="132"/>
      <c r="AK27" s="132"/>
    </row>
    <row r="28" customFormat="false" ht="9" hidden="false" customHeight="false" outlineLevel="0" collapsed="false">
      <c r="A28" s="130" t="s">
        <v>93</v>
      </c>
      <c r="B28" s="135"/>
      <c r="C28" s="135" t="n">
        <f aca="false">'SPEC REPORT DETAILS'!J8+'SPEC REPORT DETAILS'!J20+'SPEC REPORT DETAILS'!J32+'SPEC REPORT DETAILS'!J44</f>
        <v>0</v>
      </c>
      <c r="D28" s="135" t="n">
        <f aca="false">'SPEC REPORT DETAILS'!K8+'SPEC REPORT DETAILS'!K20+'SPEC REPORT DETAILS'!K32+'SPEC REPORT DETAILS'!K44</f>
        <v>0</v>
      </c>
      <c r="E28" s="135" t="n">
        <f aca="false">'SPEC REPORT DETAILS'!L8+'SPEC REPORT DETAILS'!L20+'SPEC REPORT DETAILS'!L32+'SPEC REPORT DETAILS'!L44</f>
        <v>0</v>
      </c>
      <c r="F28" s="135" t="n">
        <f aca="false">'SPEC REPORT DETAILS'!M8+'SPEC REPORT DETAILS'!M20+'SPEC REPORT DETAILS'!M32+'SPEC REPORT DETAILS'!M44</f>
        <v>0</v>
      </c>
      <c r="G28" s="135" t="n">
        <f aca="false">'SPEC REPORT DETAILS'!N8+'SPEC REPORT DETAILS'!N20+'SPEC REPORT DETAILS'!N32+'SPEC REPORT DETAILS'!N44</f>
        <v>0</v>
      </c>
      <c r="H28" s="135" t="n">
        <f aca="false">'SPEC REPORT DETAILS'!O8+'SPEC REPORT DETAILS'!O20+'SPEC REPORT DETAILS'!O32+'SPEC REPORT DETAILS'!O44</f>
        <v>0</v>
      </c>
      <c r="I28" s="135" t="n">
        <f aca="false">'SPEC REPORT DETAILS'!P8+'SPEC REPORT DETAILS'!P20+'SPEC REPORT DETAILS'!P32+'SPEC REPORT DETAILS'!P44</f>
        <v>0</v>
      </c>
      <c r="J28" s="135" t="n">
        <f aca="false">'SPEC REPORT DETAILS'!Q8+'SPEC REPORT DETAILS'!Q20+'SPEC REPORT DETAILS'!Q32+'SPEC REPORT DETAILS'!Q44</f>
        <v>0</v>
      </c>
      <c r="K28" s="135" t="n">
        <f aca="false">'SPEC REPORT DETAILS'!R8+'SPEC REPORT DETAILS'!R20+'SPEC REPORT DETAILS'!R32+'SPEC REPORT DETAILS'!R44</f>
        <v>0</v>
      </c>
      <c r="L28" s="135" t="n">
        <f aca="false">'SPEC REPORT DETAILS'!S8+'SPEC REPORT DETAILS'!S20+'SPEC REPORT DETAILS'!S32+'SPEC REPORT DETAILS'!S44</f>
        <v>0</v>
      </c>
      <c r="M28" s="135" t="n">
        <f aca="false">'SPEC REPORT DETAILS'!T8+'SPEC REPORT DETAILS'!T20+'SPEC REPORT DETAILS'!T32+'SPEC REPORT DETAILS'!T44</f>
        <v>0</v>
      </c>
      <c r="N28" s="135" t="n">
        <f aca="false">'SPEC REPORT DETAILS'!U8+'SPEC REPORT DETAILS'!U20+'SPEC REPORT DETAILS'!U32+'SPEC REPORT DETAILS'!U44</f>
        <v>0</v>
      </c>
      <c r="O28" s="136"/>
    </row>
    <row r="29" customFormat="false" ht="9" hidden="false" customHeight="false" outlineLevel="0" collapsed="false">
      <c r="A29" s="137" t="s">
        <v>94</v>
      </c>
      <c r="B29" s="136"/>
      <c r="C29" s="138" t="n">
        <f aca="false">'SPEC SUM FIXED INPUT PG'!C21</f>
        <v>0</v>
      </c>
      <c r="D29" s="138" t="n">
        <f aca="false">'SPEC SUM FIXED INPUT PG'!D21</f>
        <v>0</v>
      </c>
      <c r="E29" s="138" t="n">
        <f aca="false">'SPEC SUM FIXED INPUT PG'!E21</f>
        <v>0</v>
      </c>
      <c r="F29" s="138" t="n">
        <f aca="false">'SPEC SUM FIXED INPUT PG'!F21</f>
        <v>0</v>
      </c>
      <c r="G29" s="138" t="n">
        <f aca="false">'SPEC SUM FIXED INPUT PG'!G21</f>
        <v>0</v>
      </c>
      <c r="H29" s="138" t="n">
        <f aca="false">'SPEC SUM FIXED INPUT PG'!H21</f>
        <v>0</v>
      </c>
      <c r="I29" s="138" t="n">
        <f aca="false">'SPEC SUM FIXED INPUT PG'!I21</f>
        <v>0</v>
      </c>
      <c r="J29" s="138" t="n">
        <f aca="false">'SPEC SUM FIXED INPUT PG'!J21</f>
        <v>0</v>
      </c>
      <c r="K29" s="138" t="n">
        <f aca="false">'SPEC SUM FIXED INPUT PG'!K21</f>
        <v>0</v>
      </c>
      <c r="L29" s="138" t="n">
        <f aca="false">'SPEC SUM FIXED INPUT PG'!L21</f>
        <v>0</v>
      </c>
      <c r="M29" s="138" t="n">
        <f aca="false">'SPEC SUM FIXED INPUT PG'!M21</f>
        <v>0</v>
      </c>
      <c r="N29" s="138" t="n">
        <f aca="false">'SPEC SUM FIXED INPUT PG'!N21</f>
        <v>0</v>
      </c>
      <c r="O29" s="136"/>
      <c r="P29" s="136"/>
      <c r="Q29" s="136"/>
      <c r="R29" s="136"/>
      <c r="S29" s="136"/>
      <c r="T29" s="136"/>
      <c r="U29" s="136"/>
      <c r="V29" s="136"/>
      <c r="W29" s="136"/>
      <c r="X29" s="136"/>
      <c r="Y29" s="136"/>
      <c r="Z29" s="136"/>
      <c r="AA29" s="136"/>
      <c r="AB29" s="136"/>
      <c r="AC29" s="136"/>
      <c r="AD29" s="136"/>
      <c r="AE29" s="136"/>
      <c r="AF29" s="136"/>
      <c r="AG29" s="136"/>
      <c r="AH29" s="136"/>
      <c r="AI29" s="136"/>
      <c r="AJ29" s="136"/>
      <c r="AK29" s="136"/>
      <c r="AL29" s="136"/>
      <c r="AM29" s="136"/>
      <c r="AN29" s="136"/>
      <c r="AO29" s="136"/>
      <c r="AP29" s="136"/>
      <c r="AQ29" s="136"/>
      <c r="AR29" s="136"/>
      <c r="AS29" s="136"/>
      <c r="AT29" s="136"/>
      <c r="AU29" s="136"/>
      <c r="AV29" s="136"/>
      <c r="AW29" s="136"/>
      <c r="AX29" s="136"/>
      <c r="AY29" s="136"/>
      <c r="AZ29" s="136"/>
      <c r="BA29" s="136"/>
      <c r="BB29" s="136"/>
      <c r="BC29" s="136"/>
      <c r="BD29" s="136"/>
      <c r="BE29" s="136"/>
      <c r="BF29" s="136"/>
      <c r="BG29" s="136"/>
      <c r="BH29" s="136"/>
      <c r="BI29" s="136"/>
      <c r="BJ29" s="136"/>
      <c r="BK29" s="136"/>
      <c r="BL29" s="136"/>
      <c r="BM29" s="136"/>
      <c r="BN29" s="136"/>
      <c r="BO29" s="136"/>
      <c r="BP29" s="136"/>
      <c r="BQ29" s="136"/>
      <c r="BR29" s="136"/>
      <c r="BS29" s="136"/>
      <c r="BT29" s="136"/>
      <c r="BU29" s="136"/>
      <c r="BV29" s="136"/>
      <c r="BW29" s="136"/>
      <c r="BX29" s="136"/>
      <c r="BY29" s="136"/>
      <c r="BZ29" s="136"/>
      <c r="CA29" s="136"/>
      <c r="CB29" s="136"/>
      <c r="CC29" s="136"/>
      <c r="CD29" s="136"/>
      <c r="CE29" s="136"/>
      <c r="CF29" s="136"/>
      <c r="CG29" s="136"/>
      <c r="CH29" s="136"/>
      <c r="CI29" s="136"/>
      <c r="CJ29" s="136"/>
      <c r="CK29" s="136"/>
      <c r="CL29" s="136"/>
      <c r="CM29" s="136"/>
      <c r="CN29" s="136"/>
      <c r="CO29" s="136"/>
      <c r="CP29" s="136"/>
      <c r="CQ29" s="136"/>
      <c r="CR29" s="136"/>
      <c r="CS29" s="136"/>
      <c r="CT29" s="136"/>
      <c r="CU29" s="136"/>
      <c r="CV29" s="136"/>
      <c r="CW29" s="136"/>
      <c r="CX29" s="136"/>
      <c r="CY29" s="136"/>
      <c r="CZ29" s="136"/>
      <c r="DA29" s="136"/>
      <c r="DB29" s="136"/>
      <c r="DC29" s="136"/>
      <c r="DD29" s="136"/>
      <c r="DE29" s="136"/>
      <c r="DF29" s="136"/>
      <c r="DG29" s="136"/>
      <c r="DH29" s="136"/>
      <c r="DI29" s="136"/>
      <c r="DJ29" s="136"/>
      <c r="DK29" s="136"/>
      <c r="DL29" s="136"/>
      <c r="DM29" s="136"/>
      <c r="DN29" s="136"/>
      <c r="DO29" s="136"/>
      <c r="DP29" s="136"/>
      <c r="DQ29" s="136"/>
      <c r="DR29" s="136"/>
      <c r="DS29" s="136"/>
      <c r="DT29" s="136"/>
      <c r="DU29" s="136"/>
      <c r="DV29" s="136"/>
      <c r="DW29" s="136"/>
      <c r="DX29" s="136"/>
      <c r="DY29" s="136"/>
      <c r="DZ29" s="136"/>
      <c r="EA29" s="136"/>
      <c r="EB29" s="136"/>
      <c r="EC29" s="136"/>
      <c r="ED29" s="136"/>
      <c r="EE29" s="136"/>
      <c r="EF29" s="136"/>
      <c r="EG29" s="136"/>
      <c r="EH29" s="136"/>
      <c r="EI29" s="136"/>
      <c r="EJ29" s="136"/>
      <c r="EK29" s="136"/>
      <c r="EL29" s="136"/>
      <c r="EM29" s="136"/>
      <c r="EN29" s="136"/>
      <c r="EO29" s="136"/>
      <c r="EP29" s="136"/>
      <c r="EQ29" s="136"/>
      <c r="ER29" s="136"/>
      <c r="ES29" s="136"/>
      <c r="ET29" s="136"/>
      <c r="EU29" s="136"/>
      <c r="EV29" s="136"/>
      <c r="EW29" s="136"/>
      <c r="EX29" s="136"/>
      <c r="EY29" s="136"/>
      <c r="EZ29" s="136"/>
      <c r="FA29" s="136"/>
      <c r="FB29" s="136"/>
      <c r="FC29" s="136"/>
      <c r="FD29" s="136"/>
      <c r="FE29" s="136"/>
      <c r="FF29" s="136"/>
      <c r="FG29" s="136"/>
      <c r="FH29" s="136"/>
      <c r="FI29" s="136"/>
      <c r="FJ29" s="136"/>
      <c r="FK29" s="136"/>
      <c r="FL29" s="136"/>
      <c r="FM29" s="136"/>
      <c r="FN29" s="136"/>
      <c r="FO29" s="136"/>
      <c r="FP29" s="136"/>
      <c r="FQ29" s="136"/>
      <c r="FR29" s="136"/>
      <c r="FS29" s="136"/>
      <c r="FT29" s="136"/>
      <c r="FU29" s="136"/>
      <c r="FV29" s="136"/>
      <c r="FW29" s="136"/>
      <c r="FX29" s="136"/>
      <c r="FY29" s="136"/>
      <c r="FZ29" s="136"/>
      <c r="GA29" s="136"/>
      <c r="GB29" s="136"/>
      <c r="GC29" s="136"/>
      <c r="GD29" s="136"/>
      <c r="GE29" s="136"/>
      <c r="GF29" s="136"/>
      <c r="GG29" s="136"/>
      <c r="GH29" s="136"/>
      <c r="GI29" s="136"/>
      <c r="GJ29" s="136"/>
      <c r="GK29" s="136"/>
      <c r="GL29" s="136"/>
      <c r="GM29" s="136"/>
      <c r="GN29" s="136"/>
      <c r="GO29" s="136"/>
      <c r="GP29" s="136"/>
      <c r="GQ29" s="136"/>
      <c r="GR29" s="136"/>
      <c r="GS29" s="136"/>
      <c r="GT29" s="136"/>
      <c r="GU29" s="136"/>
      <c r="GV29" s="136"/>
      <c r="GW29" s="136"/>
      <c r="GX29" s="136"/>
      <c r="GY29" s="136"/>
      <c r="GZ29" s="136"/>
      <c r="HA29" s="136"/>
      <c r="HB29" s="136"/>
      <c r="HC29" s="136"/>
      <c r="HD29" s="136"/>
      <c r="HE29" s="136"/>
      <c r="HF29" s="136"/>
      <c r="HG29" s="136"/>
      <c r="HH29" s="136"/>
      <c r="HI29" s="136"/>
      <c r="HJ29" s="136"/>
      <c r="HK29" s="136"/>
      <c r="HL29" s="136"/>
      <c r="HM29" s="136"/>
      <c r="HN29" s="136"/>
      <c r="HO29" s="136"/>
      <c r="HP29" s="136"/>
      <c r="HQ29" s="136"/>
      <c r="HR29" s="136"/>
      <c r="HS29" s="136"/>
      <c r="HT29" s="136"/>
      <c r="HU29" s="136"/>
      <c r="HV29" s="136"/>
      <c r="HW29" s="136"/>
      <c r="HX29" s="136"/>
      <c r="HY29" s="136"/>
      <c r="HZ29" s="136"/>
      <c r="IA29" s="136"/>
      <c r="IB29" s="136"/>
      <c r="IC29" s="136"/>
      <c r="ID29" s="136"/>
      <c r="IE29" s="136"/>
      <c r="IF29" s="136"/>
      <c r="IG29" s="136"/>
      <c r="IH29" s="136"/>
      <c r="II29" s="136"/>
      <c r="IJ29" s="136"/>
      <c r="IK29" s="136"/>
      <c r="IL29" s="136"/>
      <c r="IM29" s="136"/>
      <c r="IN29" s="136"/>
      <c r="IO29" s="136"/>
      <c r="IP29" s="136"/>
      <c r="IQ29" s="136"/>
      <c r="IR29" s="136"/>
      <c r="IS29" s="136"/>
      <c r="IT29" s="136"/>
      <c r="IU29" s="136"/>
      <c r="IV29" s="136"/>
      <c r="IW29" s="136"/>
    </row>
    <row r="30" customFormat="false" ht="9" hidden="false" customHeight="false" outlineLevel="0" collapsed="false">
      <c r="A30" s="74" t="s">
        <v>77</v>
      </c>
      <c r="B30" s="136"/>
      <c r="C30" s="139" t="n">
        <f aca="false">ROUND((C28-C29),0)</f>
        <v>0</v>
      </c>
      <c r="D30" s="139" t="n">
        <f aca="false">ROUND((D28-D29),0)</f>
        <v>0</v>
      </c>
      <c r="E30" s="139" t="n">
        <f aca="false">ROUND((E28-E29),0)</f>
        <v>0</v>
      </c>
      <c r="F30" s="139" t="n">
        <f aca="false">ROUND((F28-F29),0)</f>
        <v>0</v>
      </c>
      <c r="G30" s="139" t="n">
        <f aca="false">ROUND((G28-G29),0)</f>
        <v>0</v>
      </c>
      <c r="H30" s="139" t="n">
        <f aca="false">ROUND((H28-H29),0)</f>
        <v>0</v>
      </c>
      <c r="I30" s="139" t="n">
        <f aca="false">ROUND((I28-I29),0)</f>
        <v>0</v>
      </c>
      <c r="J30" s="139" t="n">
        <f aca="false">ROUND((J28-J29),0)</f>
        <v>0</v>
      </c>
      <c r="K30" s="139" t="n">
        <f aca="false">ROUND((K28-K29),0)</f>
        <v>0</v>
      </c>
      <c r="L30" s="139" t="n">
        <f aca="false">ROUND((L28-L29),0)</f>
        <v>0</v>
      </c>
      <c r="M30" s="139" t="n">
        <f aca="false">ROUND((M28-M29),0)</f>
        <v>0</v>
      </c>
      <c r="N30" s="139" t="n">
        <f aca="false">ROUND((N28-N29),0)</f>
        <v>0</v>
      </c>
      <c r="O30" s="136"/>
      <c r="P30" s="136"/>
      <c r="Q30" s="136"/>
      <c r="R30" s="136"/>
      <c r="S30" s="136"/>
      <c r="T30" s="136"/>
      <c r="U30" s="136"/>
      <c r="V30" s="136"/>
      <c r="W30" s="136"/>
      <c r="X30" s="136"/>
      <c r="Y30" s="136"/>
      <c r="Z30" s="136"/>
      <c r="AA30" s="136"/>
      <c r="AB30" s="136"/>
      <c r="AC30" s="136"/>
      <c r="AD30" s="136"/>
      <c r="AE30" s="136"/>
      <c r="AF30" s="136"/>
      <c r="AG30" s="136"/>
      <c r="AH30" s="136"/>
      <c r="AI30" s="136"/>
      <c r="AJ30" s="136"/>
      <c r="AK30" s="136"/>
      <c r="AL30" s="136"/>
      <c r="AM30" s="136"/>
      <c r="AN30" s="136"/>
      <c r="AO30" s="136"/>
      <c r="AP30" s="136"/>
      <c r="AQ30" s="136"/>
      <c r="AR30" s="136"/>
      <c r="AS30" s="136"/>
      <c r="AT30" s="136"/>
      <c r="AU30" s="136"/>
      <c r="AV30" s="136"/>
      <c r="AW30" s="136"/>
      <c r="AX30" s="136"/>
      <c r="AY30" s="136"/>
      <c r="AZ30" s="136"/>
      <c r="BA30" s="136"/>
      <c r="BB30" s="136"/>
      <c r="BC30" s="136"/>
      <c r="BD30" s="136"/>
      <c r="BE30" s="136"/>
      <c r="BF30" s="136"/>
      <c r="BG30" s="136"/>
      <c r="BH30" s="136"/>
      <c r="BI30" s="136"/>
      <c r="BJ30" s="136"/>
      <c r="BK30" s="136"/>
      <c r="BL30" s="136"/>
      <c r="BM30" s="136"/>
      <c r="BN30" s="136"/>
      <c r="BO30" s="136"/>
      <c r="BP30" s="136"/>
      <c r="BQ30" s="136"/>
      <c r="BR30" s="136"/>
      <c r="BS30" s="136"/>
      <c r="BT30" s="136"/>
      <c r="BU30" s="136"/>
      <c r="BV30" s="136"/>
      <c r="BW30" s="136"/>
      <c r="BX30" s="136"/>
      <c r="BY30" s="136"/>
      <c r="BZ30" s="136"/>
      <c r="CA30" s="136"/>
      <c r="CB30" s="136"/>
      <c r="CC30" s="136"/>
      <c r="CD30" s="136"/>
      <c r="CE30" s="136"/>
      <c r="CF30" s="136"/>
      <c r="CG30" s="136"/>
      <c r="CH30" s="136"/>
      <c r="CI30" s="136"/>
      <c r="CJ30" s="136"/>
      <c r="CK30" s="136"/>
      <c r="CL30" s="136"/>
      <c r="CM30" s="136"/>
      <c r="CN30" s="136"/>
      <c r="CO30" s="136"/>
      <c r="CP30" s="136"/>
      <c r="CQ30" s="136"/>
      <c r="CR30" s="136"/>
      <c r="CS30" s="136"/>
      <c r="CT30" s="136"/>
      <c r="CU30" s="136"/>
      <c r="CV30" s="136"/>
      <c r="CW30" s="136"/>
      <c r="CX30" s="136"/>
      <c r="CY30" s="136"/>
      <c r="CZ30" s="136"/>
      <c r="DA30" s="136"/>
      <c r="DB30" s="136"/>
      <c r="DC30" s="136"/>
      <c r="DD30" s="136"/>
      <c r="DE30" s="136"/>
      <c r="DF30" s="136"/>
      <c r="DG30" s="136"/>
      <c r="DH30" s="136"/>
      <c r="DI30" s="136"/>
      <c r="DJ30" s="136"/>
      <c r="DK30" s="136"/>
      <c r="DL30" s="136"/>
      <c r="DM30" s="136"/>
      <c r="DN30" s="136"/>
      <c r="DO30" s="136"/>
      <c r="DP30" s="136"/>
      <c r="DQ30" s="136"/>
      <c r="DR30" s="136"/>
      <c r="DS30" s="136"/>
      <c r="DT30" s="136"/>
      <c r="DU30" s="136"/>
      <c r="DV30" s="136"/>
      <c r="DW30" s="136"/>
      <c r="DX30" s="136"/>
      <c r="DY30" s="136"/>
      <c r="DZ30" s="136"/>
      <c r="EA30" s="136"/>
      <c r="EB30" s="136"/>
      <c r="EC30" s="136"/>
      <c r="ED30" s="136"/>
      <c r="EE30" s="136"/>
      <c r="EF30" s="136"/>
      <c r="EG30" s="136"/>
      <c r="EH30" s="136"/>
      <c r="EI30" s="136"/>
      <c r="EJ30" s="136"/>
      <c r="EK30" s="136"/>
      <c r="EL30" s="136"/>
      <c r="EM30" s="136"/>
      <c r="EN30" s="136"/>
      <c r="EO30" s="136"/>
      <c r="EP30" s="136"/>
      <c r="EQ30" s="136"/>
      <c r="ER30" s="136"/>
      <c r="ES30" s="136"/>
      <c r="ET30" s="136"/>
      <c r="EU30" s="136"/>
      <c r="EV30" s="136"/>
      <c r="EW30" s="136"/>
      <c r="EX30" s="136"/>
      <c r="EY30" s="136"/>
      <c r="EZ30" s="136"/>
      <c r="FA30" s="136"/>
      <c r="FB30" s="136"/>
      <c r="FC30" s="136"/>
      <c r="FD30" s="136"/>
      <c r="FE30" s="136"/>
      <c r="FF30" s="136"/>
      <c r="FG30" s="136"/>
      <c r="FH30" s="136"/>
      <c r="FI30" s="136"/>
      <c r="FJ30" s="136"/>
      <c r="FK30" s="136"/>
      <c r="FL30" s="136"/>
      <c r="FM30" s="136"/>
      <c r="FN30" s="136"/>
      <c r="FO30" s="136"/>
      <c r="FP30" s="136"/>
      <c r="FQ30" s="136"/>
      <c r="FR30" s="136"/>
      <c r="FS30" s="136"/>
      <c r="FT30" s="136"/>
      <c r="FU30" s="136"/>
      <c r="FV30" s="136"/>
      <c r="FW30" s="136"/>
      <c r="FX30" s="136"/>
      <c r="FY30" s="136"/>
      <c r="FZ30" s="136"/>
      <c r="GA30" s="136"/>
      <c r="GB30" s="136"/>
      <c r="GC30" s="136"/>
      <c r="GD30" s="136"/>
      <c r="GE30" s="136"/>
      <c r="GF30" s="136"/>
      <c r="GG30" s="136"/>
      <c r="GH30" s="136"/>
      <c r="GI30" s="136"/>
      <c r="GJ30" s="136"/>
      <c r="GK30" s="136"/>
      <c r="GL30" s="136"/>
      <c r="GM30" s="136"/>
      <c r="GN30" s="136"/>
      <c r="GO30" s="136"/>
      <c r="GP30" s="136"/>
      <c r="GQ30" s="136"/>
      <c r="GR30" s="136"/>
      <c r="GS30" s="136"/>
      <c r="GT30" s="136"/>
      <c r="GU30" s="136"/>
      <c r="GV30" s="136"/>
      <c r="GW30" s="136"/>
      <c r="GX30" s="136"/>
      <c r="GY30" s="136"/>
      <c r="GZ30" s="136"/>
      <c r="HA30" s="136"/>
      <c r="HB30" s="136"/>
      <c r="HC30" s="136"/>
      <c r="HD30" s="136"/>
      <c r="HE30" s="136"/>
      <c r="HF30" s="136"/>
      <c r="HG30" s="136"/>
      <c r="HH30" s="136"/>
      <c r="HI30" s="136"/>
      <c r="HJ30" s="136"/>
      <c r="HK30" s="136"/>
      <c r="HL30" s="136"/>
      <c r="HM30" s="136"/>
      <c r="HN30" s="136"/>
      <c r="HO30" s="136"/>
      <c r="HP30" s="136"/>
      <c r="HQ30" s="136"/>
      <c r="HR30" s="136"/>
      <c r="HS30" s="136"/>
      <c r="HT30" s="136"/>
      <c r="HU30" s="136"/>
      <c r="HV30" s="136"/>
      <c r="HW30" s="136"/>
      <c r="HX30" s="136"/>
      <c r="HY30" s="136"/>
      <c r="HZ30" s="136"/>
      <c r="IA30" s="136"/>
      <c r="IB30" s="136"/>
      <c r="IC30" s="136"/>
      <c r="ID30" s="136"/>
      <c r="IE30" s="136"/>
      <c r="IF30" s="136"/>
      <c r="IG30" s="136"/>
      <c r="IH30" s="136"/>
      <c r="II30" s="136"/>
      <c r="IJ30" s="136"/>
      <c r="IK30" s="136"/>
      <c r="IL30" s="136"/>
      <c r="IM30" s="136"/>
      <c r="IN30" s="136"/>
      <c r="IO30" s="136"/>
      <c r="IP30" s="136"/>
      <c r="IQ30" s="136"/>
      <c r="IR30" s="136"/>
      <c r="IS30" s="136"/>
      <c r="IT30" s="136"/>
      <c r="IU30" s="136"/>
      <c r="IV30" s="136"/>
      <c r="IW30" s="136"/>
    </row>
    <row r="31" customFormat="false" ht="9" hidden="false" customHeight="false" outlineLevel="0" collapsed="false">
      <c r="A31" s="136"/>
      <c r="B31" s="136"/>
      <c r="C31" s="136"/>
      <c r="D31" s="136"/>
      <c r="E31" s="136"/>
      <c r="F31" s="136"/>
      <c r="G31" s="136"/>
      <c r="H31" s="136"/>
      <c r="I31" s="136"/>
      <c r="J31" s="136"/>
      <c r="K31" s="136"/>
      <c r="L31" s="136"/>
      <c r="M31" s="136"/>
      <c r="N31" s="132"/>
      <c r="O31" s="136"/>
      <c r="P31" s="136"/>
      <c r="Q31" s="136"/>
      <c r="R31" s="136"/>
      <c r="S31" s="136"/>
      <c r="T31" s="136"/>
      <c r="U31" s="136"/>
      <c r="V31" s="136"/>
      <c r="W31" s="136"/>
      <c r="X31" s="136"/>
      <c r="Y31" s="136"/>
      <c r="Z31" s="136"/>
      <c r="AA31" s="136"/>
      <c r="AB31" s="136"/>
      <c r="AC31" s="136"/>
      <c r="AD31" s="136"/>
      <c r="AE31" s="136"/>
      <c r="AF31" s="136"/>
      <c r="AG31" s="136"/>
      <c r="AH31" s="136"/>
      <c r="AI31" s="136"/>
      <c r="AJ31" s="136"/>
      <c r="AK31" s="136"/>
      <c r="AL31" s="136"/>
      <c r="AM31" s="136"/>
      <c r="AN31" s="136"/>
      <c r="AO31" s="136"/>
      <c r="AP31" s="136"/>
      <c r="AQ31" s="136"/>
      <c r="AR31" s="136"/>
      <c r="AS31" s="136"/>
      <c r="AT31" s="136"/>
      <c r="AU31" s="136"/>
      <c r="AV31" s="136"/>
      <c r="AW31" s="136"/>
      <c r="AX31" s="136"/>
      <c r="AY31" s="136"/>
      <c r="AZ31" s="136"/>
      <c r="BA31" s="136"/>
      <c r="BB31" s="136"/>
      <c r="BC31" s="136"/>
      <c r="BD31" s="136"/>
      <c r="BE31" s="136"/>
      <c r="BF31" s="136"/>
      <c r="BG31" s="136"/>
      <c r="BH31" s="136"/>
      <c r="BI31" s="136"/>
      <c r="BJ31" s="136"/>
      <c r="BK31" s="136"/>
      <c r="BL31" s="136"/>
      <c r="BM31" s="136"/>
      <c r="BN31" s="136"/>
      <c r="BO31" s="136"/>
      <c r="BP31" s="136"/>
      <c r="BQ31" s="136"/>
      <c r="BR31" s="136"/>
      <c r="BS31" s="136"/>
      <c r="BT31" s="136"/>
      <c r="BU31" s="136"/>
      <c r="BV31" s="136"/>
      <c r="BW31" s="136"/>
      <c r="BX31" s="136"/>
      <c r="BY31" s="136"/>
      <c r="BZ31" s="136"/>
      <c r="CA31" s="136"/>
      <c r="CB31" s="136"/>
      <c r="CC31" s="136"/>
      <c r="CD31" s="136"/>
      <c r="CE31" s="136"/>
      <c r="CF31" s="136"/>
      <c r="CG31" s="136"/>
      <c r="CH31" s="136"/>
      <c r="CI31" s="136"/>
      <c r="CJ31" s="136"/>
      <c r="CK31" s="136"/>
      <c r="CL31" s="136"/>
      <c r="CM31" s="136"/>
      <c r="CN31" s="136"/>
      <c r="CO31" s="136"/>
      <c r="CP31" s="136"/>
      <c r="CQ31" s="136"/>
      <c r="CR31" s="136"/>
      <c r="CS31" s="136"/>
      <c r="CT31" s="136"/>
      <c r="CU31" s="136"/>
      <c r="CV31" s="136"/>
      <c r="CW31" s="136"/>
      <c r="CX31" s="136"/>
      <c r="CY31" s="136"/>
      <c r="CZ31" s="136"/>
      <c r="DA31" s="136"/>
      <c r="DB31" s="136"/>
      <c r="DC31" s="136"/>
      <c r="DD31" s="136"/>
      <c r="DE31" s="136"/>
      <c r="DF31" s="136"/>
      <c r="DG31" s="136"/>
      <c r="DH31" s="136"/>
      <c r="DI31" s="136"/>
      <c r="DJ31" s="136"/>
      <c r="DK31" s="136"/>
      <c r="DL31" s="136"/>
      <c r="DM31" s="136"/>
      <c r="DN31" s="136"/>
      <c r="DO31" s="136"/>
      <c r="DP31" s="136"/>
      <c r="DQ31" s="136"/>
      <c r="DR31" s="136"/>
      <c r="DS31" s="136"/>
      <c r="DT31" s="136"/>
      <c r="DU31" s="136"/>
      <c r="DV31" s="136"/>
      <c r="DW31" s="136"/>
      <c r="DX31" s="136"/>
      <c r="DY31" s="136"/>
      <c r="DZ31" s="136"/>
      <c r="EA31" s="136"/>
      <c r="EB31" s="136"/>
      <c r="EC31" s="136"/>
      <c r="ED31" s="136"/>
      <c r="EE31" s="136"/>
      <c r="EF31" s="136"/>
      <c r="EG31" s="136"/>
      <c r="EH31" s="136"/>
      <c r="EI31" s="136"/>
      <c r="EJ31" s="136"/>
      <c r="EK31" s="136"/>
      <c r="EL31" s="136"/>
      <c r="EM31" s="136"/>
      <c r="EN31" s="136"/>
      <c r="EO31" s="136"/>
      <c r="EP31" s="136"/>
      <c r="EQ31" s="136"/>
      <c r="ER31" s="136"/>
      <c r="ES31" s="136"/>
      <c r="ET31" s="136"/>
      <c r="EU31" s="136"/>
      <c r="EV31" s="136"/>
      <c r="EW31" s="136"/>
      <c r="EX31" s="136"/>
      <c r="EY31" s="136"/>
      <c r="EZ31" s="136"/>
      <c r="FA31" s="136"/>
      <c r="FB31" s="136"/>
      <c r="FC31" s="136"/>
      <c r="FD31" s="136"/>
      <c r="FE31" s="136"/>
      <c r="FF31" s="136"/>
      <c r="FG31" s="136"/>
      <c r="FH31" s="136"/>
      <c r="FI31" s="136"/>
      <c r="FJ31" s="136"/>
      <c r="FK31" s="136"/>
      <c r="FL31" s="136"/>
      <c r="FM31" s="136"/>
      <c r="FN31" s="136"/>
      <c r="FO31" s="136"/>
      <c r="FP31" s="136"/>
      <c r="FQ31" s="136"/>
      <c r="FR31" s="136"/>
      <c r="FS31" s="136"/>
      <c r="FT31" s="136"/>
      <c r="FU31" s="136"/>
      <c r="FV31" s="136"/>
      <c r="FW31" s="136"/>
      <c r="FX31" s="136"/>
      <c r="FY31" s="136"/>
      <c r="FZ31" s="136"/>
      <c r="GA31" s="136"/>
      <c r="GB31" s="136"/>
      <c r="GC31" s="136"/>
      <c r="GD31" s="136"/>
      <c r="GE31" s="136"/>
      <c r="GF31" s="136"/>
      <c r="GG31" s="136"/>
      <c r="GH31" s="136"/>
      <c r="GI31" s="136"/>
      <c r="GJ31" s="136"/>
      <c r="GK31" s="136"/>
      <c r="GL31" s="136"/>
      <c r="GM31" s="136"/>
      <c r="GN31" s="136"/>
      <c r="GO31" s="136"/>
      <c r="GP31" s="136"/>
      <c r="GQ31" s="136"/>
      <c r="GR31" s="136"/>
      <c r="GS31" s="136"/>
      <c r="GT31" s="136"/>
      <c r="GU31" s="136"/>
      <c r="GV31" s="136"/>
      <c r="GW31" s="136"/>
      <c r="GX31" s="136"/>
      <c r="GY31" s="136"/>
      <c r="GZ31" s="136"/>
      <c r="HA31" s="136"/>
      <c r="HB31" s="136"/>
      <c r="HC31" s="136"/>
      <c r="HD31" s="136"/>
      <c r="HE31" s="136"/>
      <c r="HF31" s="136"/>
      <c r="HG31" s="136"/>
      <c r="HH31" s="136"/>
      <c r="HI31" s="136"/>
      <c r="HJ31" s="136"/>
      <c r="HK31" s="136"/>
      <c r="HL31" s="136"/>
      <c r="HM31" s="136"/>
      <c r="HN31" s="136"/>
      <c r="HO31" s="136"/>
      <c r="HP31" s="136"/>
      <c r="HQ31" s="136"/>
      <c r="HR31" s="136"/>
      <c r="HS31" s="136"/>
      <c r="HT31" s="136"/>
      <c r="HU31" s="136"/>
      <c r="HV31" s="136"/>
      <c r="HW31" s="136"/>
      <c r="HX31" s="136"/>
      <c r="HY31" s="136"/>
      <c r="HZ31" s="136"/>
      <c r="IA31" s="136"/>
      <c r="IB31" s="136"/>
      <c r="IC31" s="136"/>
      <c r="ID31" s="136"/>
      <c r="IE31" s="136"/>
      <c r="IF31" s="136"/>
      <c r="IG31" s="136"/>
      <c r="IH31" s="136"/>
      <c r="II31" s="136"/>
      <c r="IJ31" s="136"/>
      <c r="IK31" s="136"/>
      <c r="IL31" s="136"/>
      <c r="IM31" s="136"/>
      <c r="IN31" s="136"/>
      <c r="IO31" s="136"/>
      <c r="IP31" s="136"/>
      <c r="IQ31" s="136"/>
      <c r="IR31" s="136"/>
      <c r="IS31" s="136"/>
      <c r="IT31" s="136"/>
      <c r="IU31" s="136"/>
      <c r="IV31" s="136"/>
      <c r="IW31" s="136"/>
    </row>
    <row r="32" customFormat="false" ht="9" hidden="false" customHeight="false" outlineLevel="0" collapsed="false">
      <c r="A32" s="109" t="s">
        <v>73</v>
      </c>
      <c r="C32" s="132"/>
      <c r="D32" s="132"/>
      <c r="E32" s="132"/>
      <c r="F32" s="132"/>
      <c r="G32" s="132"/>
      <c r="H32" s="132"/>
      <c r="I32" s="132"/>
      <c r="J32" s="132"/>
      <c r="K32" s="132"/>
      <c r="L32" s="132"/>
      <c r="M32" s="132"/>
      <c r="N32" s="132"/>
      <c r="O32" s="111"/>
      <c r="AF32" s="132"/>
      <c r="AG32" s="132"/>
      <c r="AH32" s="132"/>
      <c r="AI32" s="132"/>
      <c r="AJ32" s="132"/>
      <c r="AK32" s="132"/>
    </row>
    <row r="33" customFormat="false" ht="9" hidden="false" customHeight="false" outlineLevel="0" collapsed="false">
      <c r="A33" s="108" t="s">
        <v>95</v>
      </c>
      <c r="C33" s="108" t="n">
        <f aca="false">'SPEC REPORT DETAILS'!J10+'SPEC REPORT DETAILS'!J22+'SPEC REPORT DETAILS'!J34+'SPEC REPORT DETAILS'!J47</f>
        <v>161576</v>
      </c>
      <c r="D33" s="108" t="n">
        <f aca="false">'SPEC REPORT DETAILS'!K10+'SPEC REPORT DETAILS'!K22+'SPEC REPORT DETAILS'!K34+'SPEC REPORT DETAILS'!K47</f>
        <v>145521</v>
      </c>
      <c r="E33" s="108" t="n">
        <f aca="false">'SPEC REPORT DETAILS'!L10+'SPEC REPORT DETAILS'!L22+'SPEC REPORT DETAILS'!L34+'SPEC REPORT DETAILS'!L47</f>
        <v>160725</v>
      </c>
      <c r="F33" s="108" t="n">
        <f aca="false">'SPEC REPORT DETAILS'!M10+'SPEC REPORT DETAILS'!M22+'SPEC REPORT DETAILS'!M34+'SPEC REPORT DETAILS'!M47</f>
        <v>-5537</v>
      </c>
      <c r="G33" s="108" t="n">
        <f aca="false">'SPEC REPORT DETAILS'!N10+'SPEC REPORT DETAILS'!N22+'SPEC REPORT DETAILS'!N34+'SPEC REPORT DETAILS'!N47</f>
        <v>-5720</v>
      </c>
      <c r="H33" s="108" t="n">
        <f aca="false">'SPEC REPORT DETAILS'!O10+'SPEC REPORT DETAILS'!O22+'SPEC REPORT DETAILS'!O34+'SPEC REPORT DETAILS'!O47</f>
        <v>-5523</v>
      </c>
      <c r="I33" s="108" t="n">
        <f aca="false">'SPEC REPORT DETAILS'!P10+'SPEC REPORT DETAILS'!P22+'SPEC REPORT DETAILS'!P34+'SPEC REPORT DETAILS'!P47</f>
        <v>-5694</v>
      </c>
      <c r="J33" s="108" t="n">
        <f aca="false">'SPEC REPORT DETAILS'!Q10+'SPEC REPORT DETAILS'!Q22+'SPEC REPORT DETAILS'!Q34+'SPEC REPORT DETAILS'!Q47</f>
        <v>-5681</v>
      </c>
      <c r="K33" s="108" t="n">
        <f aca="false">'SPEC REPORT DETAILS'!R10+'SPEC REPORT DETAILS'!R22+'SPEC REPORT DETAILS'!R34+'SPEC REPORT DETAILS'!R47</f>
        <v>-5485</v>
      </c>
      <c r="L33" s="108" t="n">
        <f aca="false">'SPEC REPORT DETAILS'!S10+'SPEC REPORT DETAILS'!S22+'SPEC REPORT DETAILS'!S34+'SPEC REPORT DETAILS'!S47</f>
        <v>-5655</v>
      </c>
      <c r="M33" s="108" t="n">
        <f aca="false">'SPEC REPORT DETAILS'!T10+'SPEC REPORT DETAILS'!T22+'SPEC REPORT DETAILS'!T34+'SPEC REPORT DETAILS'!T47</f>
        <v>0</v>
      </c>
      <c r="N33" s="108" t="n">
        <f aca="false">'SPEC REPORT DETAILS'!U10+'SPEC REPORT DETAILS'!U22+'SPEC REPORT DETAILS'!U34+'SPEC REPORT DETAILS'!U47</f>
        <v>0</v>
      </c>
      <c r="O33" s="140"/>
      <c r="AF33" s="132"/>
      <c r="AG33" s="132"/>
      <c r="AH33" s="132"/>
      <c r="AI33" s="132"/>
      <c r="AJ33" s="132"/>
      <c r="AK33" s="132"/>
    </row>
    <row r="34" customFormat="false" ht="9" hidden="false" customHeight="false" outlineLevel="0" collapsed="false">
      <c r="A34" s="108" t="s">
        <v>96</v>
      </c>
      <c r="C34" s="119" t="n">
        <f aca="false">'SPEC REPORT DETAILS'!J11+'SPEC REPORT DETAILS'!J23+'SPEC REPORT DETAILS'!J35+'SPEC REPORT DETAILS'!J47</f>
        <v>0</v>
      </c>
      <c r="D34" s="119" t="n">
        <f aca="false">'SPEC REPORT DETAILS'!K11+'SPEC REPORT DETAILS'!K23+'SPEC REPORT DETAILS'!K35+'SPEC REPORT DETAILS'!K47</f>
        <v>0</v>
      </c>
      <c r="E34" s="119" t="n">
        <f aca="false">'SPEC REPORT DETAILS'!L11+'SPEC REPORT DETAILS'!L23+'SPEC REPORT DETAILS'!L35+'SPEC REPORT DETAILS'!L47</f>
        <v>0</v>
      </c>
      <c r="F34" s="119" t="n">
        <f aca="false">'SPEC REPORT DETAILS'!M11+'SPEC REPORT DETAILS'!M23+'SPEC REPORT DETAILS'!M35+'SPEC REPORT DETAILS'!M47</f>
        <v>0</v>
      </c>
      <c r="G34" s="119" t="n">
        <f aca="false">'SPEC REPORT DETAILS'!N11+'SPEC REPORT DETAILS'!N23+'SPEC REPORT DETAILS'!N35+'SPEC REPORT DETAILS'!N47</f>
        <v>0</v>
      </c>
      <c r="H34" s="119" t="n">
        <f aca="false">'SPEC REPORT DETAILS'!O11+'SPEC REPORT DETAILS'!O23+'SPEC REPORT DETAILS'!O35+'SPEC REPORT DETAILS'!O47</f>
        <v>0</v>
      </c>
      <c r="I34" s="119" t="n">
        <f aca="false">'SPEC REPORT DETAILS'!P11+'SPEC REPORT DETAILS'!P23+'SPEC REPORT DETAILS'!P35+'SPEC REPORT DETAILS'!P47</f>
        <v>0</v>
      </c>
      <c r="J34" s="119" t="n">
        <f aca="false">'SPEC REPORT DETAILS'!Q11+'SPEC REPORT DETAILS'!Q23+'SPEC REPORT DETAILS'!Q35+'SPEC REPORT DETAILS'!Q47</f>
        <v>0</v>
      </c>
      <c r="K34" s="119" t="n">
        <f aca="false">'SPEC REPORT DETAILS'!R11+'SPEC REPORT DETAILS'!R23+'SPEC REPORT DETAILS'!R35+'SPEC REPORT DETAILS'!R47</f>
        <v>0</v>
      </c>
      <c r="L34" s="119" t="n">
        <f aca="false">'SPEC REPORT DETAILS'!S11+'SPEC REPORT DETAILS'!S23+'SPEC REPORT DETAILS'!S35+'SPEC REPORT DETAILS'!S47</f>
        <v>0</v>
      </c>
      <c r="M34" s="119" t="n">
        <f aca="false">'SPEC REPORT DETAILS'!T11+'SPEC REPORT DETAILS'!T23+'SPEC REPORT DETAILS'!T35+'SPEC REPORT DETAILS'!T47</f>
        <v>0</v>
      </c>
      <c r="N34" s="119" t="n">
        <f aca="false">'SPEC REPORT DETAILS'!U11+'SPEC REPORT DETAILS'!U23+'SPEC REPORT DETAILS'!U35+'SPEC REPORT DETAILS'!U47</f>
        <v>0</v>
      </c>
      <c r="O34" s="140"/>
    </row>
    <row r="35" customFormat="false" ht="9" hidden="false" customHeight="false" outlineLevel="0" collapsed="false">
      <c r="A35" s="108" t="s">
        <v>97</v>
      </c>
      <c r="B35" s="141"/>
      <c r="C35" s="108" t="n">
        <f aca="false">'SPEC BASIS'!C17</f>
        <v>-15792</v>
      </c>
      <c r="D35" s="108" t="n">
        <f aca="false">'SPEC BASIS'!D17</f>
        <v>-14223</v>
      </c>
      <c r="E35" s="108" t="n">
        <f aca="false">'SPEC BASIS'!E17</f>
        <v>-15709</v>
      </c>
      <c r="F35" s="108" t="n">
        <f aca="false">'SPEC BASIS'!F17</f>
        <v>11889</v>
      </c>
      <c r="G35" s="108" t="n">
        <f aca="false">'SPEC BASIS'!G17</f>
        <v>12282</v>
      </c>
      <c r="H35" s="108" t="n">
        <f aca="false">'SPEC BASIS'!H17</f>
        <v>11859</v>
      </c>
      <c r="I35" s="108" t="n">
        <f aca="false">'SPEC BASIS'!I17</f>
        <v>12227</v>
      </c>
      <c r="J35" s="108" t="n">
        <f aca="false">'SPEC BASIS'!J17</f>
        <v>12198</v>
      </c>
      <c r="K35" s="108" t="n">
        <f aca="false">'SPEC BASIS'!K17</f>
        <v>11777</v>
      </c>
      <c r="L35" s="108" t="n">
        <f aca="false">'SPEC BASIS'!L17</f>
        <v>12141</v>
      </c>
      <c r="M35" s="108" t="n">
        <f aca="false">'SPEC BASIS'!M17</f>
        <v>0</v>
      </c>
      <c r="N35" s="108" t="n">
        <f aca="false">'SPEC BASIS'!N17</f>
        <v>0</v>
      </c>
    </row>
    <row r="36" customFormat="false" ht="9" hidden="false" customHeight="false" outlineLevel="0" collapsed="false">
      <c r="A36" s="130" t="s">
        <v>98</v>
      </c>
      <c r="B36" s="142"/>
      <c r="C36" s="131" t="n">
        <f aca="false">SUM(C33:C35)</f>
        <v>145784</v>
      </c>
      <c r="D36" s="131" t="n">
        <f aca="false">SUM(D33:D35)</f>
        <v>131298</v>
      </c>
      <c r="E36" s="131" t="n">
        <f aca="false">SUM(E33:E35)</f>
        <v>145016</v>
      </c>
      <c r="F36" s="131" t="n">
        <f aca="false">SUM(F33:F35)</f>
        <v>6352</v>
      </c>
      <c r="G36" s="131" t="n">
        <f aca="false">SUM(G33:G35)</f>
        <v>6562</v>
      </c>
      <c r="H36" s="131" t="n">
        <f aca="false">SUM(H33:H35)</f>
        <v>6336</v>
      </c>
      <c r="I36" s="131" t="n">
        <f aca="false">SUM(I33:I35)</f>
        <v>6533</v>
      </c>
      <c r="J36" s="131" t="n">
        <f aca="false">SUM(J33:J35)</f>
        <v>6517</v>
      </c>
      <c r="K36" s="131" t="n">
        <f aca="false">SUM(K33:K35)</f>
        <v>6292</v>
      </c>
      <c r="L36" s="131" t="n">
        <f aca="false">SUM(L33:L35)</f>
        <v>6486</v>
      </c>
      <c r="M36" s="131" t="n">
        <f aca="false">SUM(M33:M35)</f>
        <v>0</v>
      </c>
      <c r="N36" s="131" t="n">
        <f aca="false">SUM(N33:N35)</f>
        <v>0</v>
      </c>
      <c r="O36" s="126"/>
      <c r="P36" s="126"/>
      <c r="Q36" s="126"/>
      <c r="R36" s="126"/>
      <c r="S36" s="126"/>
      <c r="T36" s="126"/>
      <c r="U36" s="126"/>
      <c r="V36" s="126"/>
      <c r="W36" s="126"/>
      <c r="X36" s="126"/>
      <c r="Y36" s="126"/>
      <c r="Z36" s="126"/>
      <c r="AA36" s="126"/>
      <c r="AB36" s="126"/>
      <c r="AC36" s="126"/>
      <c r="AD36" s="126"/>
      <c r="AE36" s="126"/>
      <c r="AF36" s="126"/>
      <c r="AG36" s="126"/>
      <c r="AH36" s="126"/>
      <c r="AI36" s="126"/>
      <c r="AJ36" s="126"/>
      <c r="AK36" s="126"/>
      <c r="AL36" s="126"/>
      <c r="AM36" s="126"/>
      <c r="AN36" s="126"/>
      <c r="AO36" s="126"/>
      <c r="AP36" s="126"/>
      <c r="AQ36" s="126"/>
      <c r="AR36" s="126"/>
      <c r="AS36" s="126"/>
      <c r="AT36" s="126"/>
      <c r="AU36" s="126"/>
      <c r="AV36" s="126"/>
      <c r="AW36" s="126"/>
      <c r="AX36" s="126"/>
      <c r="AY36" s="126"/>
      <c r="AZ36" s="126"/>
      <c r="BA36" s="126"/>
      <c r="BB36" s="126"/>
      <c r="BC36" s="126"/>
      <c r="BD36" s="126"/>
      <c r="BE36" s="126"/>
      <c r="BF36" s="126"/>
      <c r="BG36" s="126"/>
      <c r="BH36" s="126"/>
      <c r="BI36" s="126"/>
      <c r="BJ36" s="126"/>
      <c r="BK36" s="126"/>
      <c r="BL36" s="126"/>
      <c r="BM36" s="126"/>
      <c r="BN36" s="126"/>
      <c r="BO36" s="126"/>
      <c r="BP36" s="126"/>
      <c r="BQ36" s="126"/>
      <c r="BR36" s="126"/>
      <c r="BS36" s="126"/>
      <c r="BT36" s="126"/>
      <c r="BU36" s="126"/>
      <c r="BV36" s="126"/>
      <c r="BW36" s="126"/>
      <c r="BX36" s="126"/>
      <c r="BY36" s="126"/>
      <c r="BZ36" s="126"/>
      <c r="CA36" s="126"/>
      <c r="CB36" s="126"/>
      <c r="CC36" s="126"/>
      <c r="CD36" s="126"/>
      <c r="CE36" s="126"/>
      <c r="CF36" s="126"/>
      <c r="CG36" s="126"/>
      <c r="CH36" s="126"/>
      <c r="CI36" s="126"/>
      <c r="CJ36" s="126"/>
      <c r="CK36" s="126"/>
      <c r="CL36" s="126"/>
      <c r="CM36" s="126"/>
      <c r="CN36" s="126"/>
      <c r="CO36" s="126"/>
      <c r="CP36" s="126"/>
      <c r="CQ36" s="126"/>
      <c r="CR36" s="126"/>
      <c r="CS36" s="126"/>
      <c r="CT36" s="126"/>
      <c r="CU36" s="126"/>
      <c r="CV36" s="126"/>
      <c r="CW36" s="126"/>
      <c r="CX36" s="126"/>
      <c r="CY36" s="126"/>
      <c r="CZ36" s="126"/>
      <c r="DA36" s="126"/>
      <c r="DB36" s="126"/>
      <c r="DC36" s="126"/>
      <c r="DD36" s="126"/>
      <c r="DE36" s="126"/>
      <c r="DF36" s="126"/>
      <c r="DG36" s="126"/>
      <c r="DH36" s="126"/>
      <c r="DI36" s="126"/>
      <c r="DJ36" s="126"/>
      <c r="DK36" s="126"/>
      <c r="DL36" s="126"/>
      <c r="DM36" s="126"/>
      <c r="DN36" s="126"/>
      <c r="DO36" s="126"/>
      <c r="DP36" s="126"/>
      <c r="DQ36" s="126"/>
      <c r="DR36" s="126"/>
      <c r="DS36" s="126"/>
      <c r="DT36" s="126"/>
      <c r="DU36" s="126"/>
      <c r="DV36" s="126"/>
      <c r="DW36" s="126"/>
      <c r="DX36" s="126"/>
      <c r="DY36" s="126"/>
      <c r="DZ36" s="126"/>
      <c r="EA36" s="126"/>
      <c r="EB36" s="126"/>
      <c r="EC36" s="126"/>
      <c r="ED36" s="126"/>
      <c r="EE36" s="126"/>
      <c r="EF36" s="126"/>
      <c r="EG36" s="126"/>
      <c r="EH36" s="126"/>
      <c r="EI36" s="126"/>
      <c r="EJ36" s="126"/>
      <c r="EK36" s="126"/>
      <c r="EL36" s="126"/>
      <c r="EM36" s="126"/>
      <c r="EN36" s="126"/>
      <c r="EO36" s="126"/>
      <c r="EP36" s="126"/>
      <c r="EQ36" s="126"/>
      <c r="ER36" s="126"/>
      <c r="ES36" s="126"/>
      <c r="ET36" s="126"/>
      <c r="EU36" s="126"/>
      <c r="EV36" s="126"/>
      <c r="EW36" s="126"/>
      <c r="EX36" s="126"/>
      <c r="EY36" s="126"/>
      <c r="EZ36" s="126"/>
      <c r="FA36" s="126"/>
      <c r="FB36" s="126"/>
      <c r="FC36" s="126"/>
      <c r="FD36" s="126"/>
      <c r="FE36" s="126"/>
      <c r="FF36" s="126"/>
      <c r="FG36" s="126"/>
      <c r="FH36" s="126"/>
      <c r="FI36" s="126"/>
      <c r="FJ36" s="126"/>
      <c r="FK36" s="126"/>
      <c r="FL36" s="126"/>
      <c r="FM36" s="126"/>
      <c r="FN36" s="126"/>
      <c r="FO36" s="126"/>
      <c r="FP36" s="126"/>
      <c r="FQ36" s="126"/>
      <c r="FR36" s="126"/>
      <c r="FS36" s="126"/>
      <c r="FT36" s="126"/>
      <c r="FU36" s="126"/>
      <c r="FV36" s="126"/>
      <c r="FW36" s="126"/>
      <c r="FX36" s="126"/>
      <c r="FY36" s="126"/>
      <c r="FZ36" s="126"/>
      <c r="GA36" s="126"/>
      <c r="GB36" s="126"/>
      <c r="GC36" s="126"/>
      <c r="GD36" s="126"/>
      <c r="GE36" s="126"/>
      <c r="GF36" s="126"/>
      <c r="GG36" s="126"/>
      <c r="GH36" s="126"/>
      <c r="GI36" s="126"/>
      <c r="GJ36" s="126"/>
      <c r="GK36" s="126"/>
      <c r="GL36" s="126"/>
      <c r="GM36" s="126"/>
      <c r="GN36" s="126"/>
      <c r="GO36" s="126"/>
      <c r="GP36" s="126"/>
      <c r="GQ36" s="126"/>
      <c r="GR36" s="126"/>
      <c r="GS36" s="126"/>
      <c r="GT36" s="126"/>
      <c r="GU36" s="126"/>
      <c r="GV36" s="126"/>
      <c r="GW36" s="126"/>
      <c r="GX36" s="126"/>
      <c r="GY36" s="126"/>
      <c r="GZ36" s="126"/>
      <c r="HA36" s="126"/>
      <c r="HB36" s="126"/>
      <c r="HC36" s="126"/>
      <c r="HD36" s="126"/>
      <c r="HE36" s="126"/>
      <c r="HF36" s="126"/>
      <c r="HG36" s="126"/>
      <c r="HH36" s="126"/>
      <c r="HI36" s="126"/>
      <c r="HJ36" s="126"/>
      <c r="HK36" s="126"/>
      <c r="HL36" s="126"/>
      <c r="HM36" s="126"/>
      <c r="HN36" s="126"/>
      <c r="HO36" s="126"/>
      <c r="HP36" s="126"/>
      <c r="HQ36" s="126"/>
      <c r="HR36" s="126"/>
      <c r="HS36" s="126"/>
      <c r="HT36" s="126"/>
      <c r="HU36" s="126"/>
      <c r="HV36" s="126"/>
      <c r="HW36" s="126"/>
      <c r="HX36" s="126"/>
      <c r="HY36" s="126"/>
      <c r="HZ36" s="126"/>
      <c r="IA36" s="126"/>
      <c r="IB36" s="126"/>
      <c r="IC36" s="126"/>
      <c r="ID36" s="126"/>
      <c r="IE36" s="126"/>
      <c r="IF36" s="126"/>
      <c r="IG36" s="126"/>
      <c r="IH36" s="126"/>
      <c r="II36" s="126"/>
      <c r="IJ36" s="126"/>
      <c r="IK36" s="126"/>
      <c r="IL36" s="126"/>
      <c r="IM36" s="126"/>
      <c r="IN36" s="126"/>
      <c r="IO36" s="126"/>
      <c r="IP36" s="126"/>
      <c r="IQ36" s="126"/>
      <c r="IR36" s="126"/>
      <c r="IS36" s="126"/>
      <c r="IT36" s="126"/>
      <c r="IU36" s="126"/>
      <c r="IV36" s="126"/>
      <c r="IW36" s="126"/>
    </row>
    <row r="37" customFormat="false" ht="9" hidden="false" customHeight="false" outlineLevel="0" collapsed="false">
      <c r="A37" s="106" t="s">
        <v>76</v>
      </c>
      <c r="C37" s="143" t="n">
        <f aca="false">'SPEC BASIS'!C18+'SPEC SUM FIXED INPUT PG'!C28</f>
        <v>143395</v>
      </c>
      <c r="D37" s="143" t="n">
        <f aca="false">'SPEC BASIS'!D18+'SPEC SUM FIXED INPUT PG'!D28</f>
        <v>129147</v>
      </c>
      <c r="E37" s="143" t="n">
        <f aca="false">'SPEC BASIS'!E18+'SPEC SUM FIXED INPUT PG'!E28</f>
        <v>142640</v>
      </c>
      <c r="F37" s="143" t="n">
        <f aca="false">'SPEC BASIS'!F18+'SPEC SUM FIXED INPUT PG'!F28</f>
        <v>6351</v>
      </c>
      <c r="G37" s="143" t="n">
        <f aca="false">'SPEC BASIS'!G18+'SPEC SUM FIXED INPUT PG'!G28</f>
        <v>6561</v>
      </c>
      <c r="H37" s="143" t="n">
        <f aca="false">'SPEC BASIS'!H18+'SPEC SUM FIXED INPUT PG'!H28</f>
        <v>6335</v>
      </c>
      <c r="I37" s="143" t="n">
        <f aca="false">'SPEC BASIS'!I18+'SPEC SUM FIXED INPUT PG'!I28</f>
        <v>6532</v>
      </c>
      <c r="J37" s="143" t="n">
        <f aca="false">'SPEC BASIS'!J18+'SPEC SUM FIXED INPUT PG'!J28</f>
        <v>6517</v>
      </c>
      <c r="K37" s="143" t="n">
        <f aca="false">'SPEC BASIS'!K18+'SPEC SUM FIXED INPUT PG'!K28</f>
        <v>6292</v>
      </c>
      <c r="L37" s="143" t="n">
        <f aca="false">'SPEC BASIS'!L18+'SPEC SUM FIXED INPUT PG'!L28</f>
        <v>6486</v>
      </c>
      <c r="M37" s="143" t="n">
        <f aca="false">'SPEC BASIS'!M18+'SPEC SUM FIXED INPUT PG'!M28</f>
        <v>0</v>
      </c>
      <c r="N37" s="143" t="n">
        <f aca="false">'SPEC BASIS'!N18+'SPEC SUM FIXED INPUT PG'!N28</f>
        <v>0</v>
      </c>
    </row>
    <row r="38" customFormat="false" ht="9" hidden="false" customHeight="false" outlineLevel="0" collapsed="false">
      <c r="A38" s="74" t="s">
        <v>77</v>
      </c>
      <c r="C38" s="108" t="n">
        <f aca="false">C36-C37</f>
        <v>2389</v>
      </c>
      <c r="D38" s="108" t="n">
        <f aca="false">D36-D37</f>
        <v>2151</v>
      </c>
      <c r="E38" s="108" t="n">
        <f aca="false">E36-E37</f>
        <v>2376</v>
      </c>
      <c r="F38" s="108" t="n">
        <f aca="false">F36-F37</f>
        <v>1</v>
      </c>
      <c r="G38" s="108" t="n">
        <f aca="false">G36-G37</f>
        <v>1</v>
      </c>
      <c r="H38" s="108" t="n">
        <f aca="false">H36-H37</f>
        <v>1</v>
      </c>
      <c r="I38" s="108" t="n">
        <f aca="false">I36-I37</f>
        <v>1</v>
      </c>
      <c r="J38" s="108" t="n">
        <f aca="false">J36-J37</f>
        <v>0</v>
      </c>
      <c r="K38" s="108" t="n">
        <f aca="false">K36-K37</f>
        <v>0</v>
      </c>
      <c r="L38" s="108" t="n">
        <f aca="false">L36-L37</f>
        <v>0</v>
      </c>
      <c r="M38" s="108" t="n">
        <f aca="false">M36-M37</f>
        <v>0</v>
      </c>
      <c r="N38" s="108" t="n">
        <f aca="false">N36-N37</f>
        <v>0</v>
      </c>
    </row>
    <row r="40" customFormat="false" ht="9" hidden="false" customHeight="false" outlineLevel="0" collapsed="false">
      <c r="A40" s="106" t="s">
        <v>92</v>
      </c>
      <c r="C40" s="129" t="n">
        <v>37622</v>
      </c>
      <c r="D40" s="129" t="n">
        <v>37653</v>
      </c>
      <c r="E40" s="129" t="n">
        <v>37681</v>
      </c>
      <c r="F40" s="129" t="n">
        <v>37712</v>
      </c>
      <c r="G40" s="129" t="n">
        <v>37742</v>
      </c>
      <c r="H40" s="129" t="n">
        <v>37773</v>
      </c>
      <c r="I40" s="129" t="n">
        <v>37803</v>
      </c>
      <c r="J40" s="129" t="n">
        <v>37834</v>
      </c>
      <c r="K40" s="129" t="n">
        <v>37865</v>
      </c>
      <c r="L40" s="129" t="n">
        <v>37895</v>
      </c>
      <c r="M40" s="129" t="n">
        <v>37926</v>
      </c>
      <c r="N40" s="129" t="n">
        <v>37956</v>
      </c>
      <c r="O40" s="129" t="s">
        <v>87</v>
      </c>
    </row>
    <row r="41" customFormat="false" ht="9" hidden="false" customHeight="false" outlineLevel="0" collapsed="false">
      <c r="C41" s="132"/>
      <c r="D41" s="132"/>
      <c r="E41" s="132"/>
      <c r="F41" s="132"/>
      <c r="G41" s="132"/>
      <c r="H41" s="132"/>
      <c r="I41" s="132"/>
      <c r="J41" s="132"/>
      <c r="K41" s="132"/>
      <c r="L41" s="132"/>
      <c r="M41" s="132"/>
      <c r="O41" s="144"/>
    </row>
    <row r="42" customFormat="false" ht="9" hidden="false" customHeight="false" outlineLevel="0" collapsed="false">
      <c r="A42" s="130" t="s">
        <v>93</v>
      </c>
      <c r="B42" s="135"/>
      <c r="C42" s="135" t="n">
        <f aca="false">'SPEC REPORT DETAILS'!V8+'SPEC REPORT DETAILS'!V20+'SPEC REPORT DETAILS'!V32+'SPEC REPORT DETAILS'!V44</f>
        <v>0</v>
      </c>
      <c r="D42" s="135" t="n">
        <f aca="false">'SPEC REPORT DETAILS'!W8+'SPEC REPORT DETAILS'!W20+'SPEC REPORT DETAILS'!W32+'SPEC REPORT DETAILS'!W44</f>
        <v>0</v>
      </c>
      <c r="E42" s="135" t="n">
        <f aca="false">'SPEC REPORT DETAILS'!X8+'SPEC REPORT DETAILS'!X20+'SPEC REPORT DETAILS'!X32+'SPEC REPORT DETAILS'!X44</f>
        <v>0</v>
      </c>
      <c r="F42" s="135" t="n">
        <f aca="false">'SPEC REPORT DETAILS'!Y8+'SPEC REPORT DETAILS'!Y20+'SPEC REPORT DETAILS'!Y32+'SPEC REPORT DETAILS'!Y44</f>
        <v>0</v>
      </c>
      <c r="G42" s="135" t="n">
        <f aca="false">'SPEC REPORT DETAILS'!Z8+'SPEC REPORT DETAILS'!Z20+'SPEC REPORT DETAILS'!Z32+'SPEC REPORT DETAILS'!Z44</f>
        <v>0</v>
      </c>
      <c r="H42" s="135" t="n">
        <f aca="false">'SPEC REPORT DETAILS'!AA8+'SPEC REPORT DETAILS'!AA20+'SPEC REPORT DETAILS'!AA32+'SPEC REPORT DETAILS'!AA44</f>
        <v>0</v>
      </c>
      <c r="I42" s="135" t="n">
        <f aca="false">'SPEC REPORT DETAILS'!AB8+'SPEC REPORT DETAILS'!AB20+'SPEC REPORT DETAILS'!AB32+'SPEC REPORT DETAILS'!AB44</f>
        <v>0</v>
      </c>
      <c r="J42" s="135" t="n">
        <f aca="false">'SPEC REPORT DETAILS'!AC8+'SPEC REPORT DETAILS'!AC20+'SPEC REPORT DETAILS'!AC32+'SPEC REPORT DETAILS'!AC44</f>
        <v>0</v>
      </c>
      <c r="K42" s="135" t="n">
        <f aca="false">'SPEC REPORT DETAILS'!AD8+'SPEC REPORT DETAILS'!AD20+'SPEC REPORT DETAILS'!AD32+'SPEC REPORT DETAILS'!AD44</f>
        <v>0</v>
      </c>
      <c r="L42" s="135" t="n">
        <f aca="false">'SPEC REPORT DETAILS'!AE8+'SPEC REPORT DETAILS'!AE20+'SPEC REPORT DETAILS'!AE32+'SPEC REPORT DETAILS'!AE44</f>
        <v>0</v>
      </c>
      <c r="M42" s="135" t="n">
        <f aca="false">'SPEC REPORT DETAILS'!AF8+'SPEC REPORT DETAILS'!AF20+'SPEC REPORT DETAILS'!AF32+'SPEC REPORT DETAILS'!AF44</f>
        <v>0</v>
      </c>
      <c r="N42" s="135" t="n">
        <f aca="false">'SPEC REPORT DETAILS'!AG8+'SPEC REPORT DETAILS'!AG20+'SPEC REPORT DETAILS'!AG32+'SPEC REPORT DETAILS'!AG44</f>
        <v>0</v>
      </c>
      <c r="O42" s="136"/>
    </row>
    <row r="43" customFormat="false" ht="9" hidden="false" customHeight="false" outlineLevel="0" collapsed="false">
      <c r="A43" s="137" t="s">
        <v>94</v>
      </c>
      <c r="B43" s="136"/>
      <c r="C43" s="145" t="n">
        <f aca="false">'SPEC SUM FIXED INPUT PG'!O21</f>
        <v>0</v>
      </c>
      <c r="D43" s="145" t="n">
        <f aca="false">'SPEC SUM FIXED INPUT PG'!P21</f>
        <v>0</v>
      </c>
      <c r="E43" s="145" t="n">
        <f aca="false">'SPEC SUM FIXED INPUT PG'!Q21</f>
        <v>0</v>
      </c>
      <c r="F43" s="145" t="n">
        <f aca="false">'SPEC SUM FIXED INPUT PG'!R21</f>
        <v>0</v>
      </c>
      <c r="G43" s="145" t="n">
        <f aca="false">'SPEC SUM FIXED INPUT PG'!S21</f>
        <v>0</v>
      </c>
      <c r="H43" s="145" t="n">
        <f aca="false">'SPEC SUM FIXED INPUT PG'!T21</f>
        <v>0</v>
      </c>
      <c r="I43" s="145" t="n">
        <f aca="false">'SPEC SUM FIXED INPUT PG'!U21</f>
        <v>0</v>
      </c>
      <c r="J43" s="145" t="n">
        <f aca="false">'SPEC SUM FIXED INPUT PG'!V21</f>
        <v>0</v>
      </c>
      <c r="K43" s="145" t="n">
        <f aca="false">'SPEC SUM FIXED INPUT PG'!W21</f>
        <v>0</v>
      </c>
      <c r="L43" s="145" t="n">
        <f aca="false">'SPEC SUM FIXED INPUT PG'!X21</f>
        <v>0</v>
      </c>
      <c r="M43" s="145" t="n">
        <f aca="false">'SPEC SUM FIXED INPUT PG'!Y21</f>
        <v>0</v>
      </c>
      <c r="N43" s="145" t="n">
        <f aca="false">'SPEC SUM FIXED INPUT PG'!Z21</f>
        <v>0</v>
      </c>
      <c r="O43" s="139"/>
      <c r="P43" s="136"/>
      <c r="Q43" s="136"/>
      <c r="R43" s="136"/>
      <c r="S43" s="136"/>
      <c r="T43" s="136"/>
      <c r="U43" s="136"/>
      <c r="V43" s="136"/>
      <c r="W43" s="136"/>
      <c r="X43" s="136"/>
      <c r="Y43" s="136"/>
      <c r="Z43" s="136"/>
      <c r="AA43" s="136"/>
      <c r="AB43" s="136"/>
      <c r="AC43" s="136"/>
      <c r="AD43" s="136"/>
      <c r="AE43" s="136"/>
      <c r="AF43" s="136"/>
      <c r="AG43" s="136"/>
      <c r="AH43" s="136"/>
      <c r="AI43" s="136"/>
      <c r="AJ43" s="136"/>
      <c r="AK43" s="136"/>
      <c r="AL43" s="136"/>
      <c r="AM43" s="136"/>
      <c r="AN43" s="136"/>
      <c r="AO43" s="136"/>
      <c r="AP43" s="136"/>
      <c r="AQ43" s="136"/>
      <c r="AR43" s="136"/>
      <c r="AS43" s="136"/>
      <c r="AT43" s="136"/>
      <c r="AU43" s="136"/>
      <c r="AV43" s="136"/>
      <c r="AW43" s="136"/>
      <c r="AX43" s="136"/>
      <c r="AY43" s="136"/>
      <c r="AZ43" s="136"/>
      <c r="BA43" s="136"/>
      <c r="BB43" s="136"/>
      <c r="BC43" s="136"/>
      <c r="BD43" s="136"/>
      <c r="BE43" s="136"/>
      <c r="BF43" s="136"/>
      <c r="BG43" s="136"/>
      <c r="BH43" s="136"/>
      <c r="BI43" s="136"/>
      <c r="BJ43" s="136"/>
      <c r="BK43" s="136"/>
      <c r="BL43" s="136"/>
      <c r="BM43" s="136"/>
      <c r="BN43" s="136"/>
      <c r="BO43" s="136"/>
      <c r="BP43" s="136"/>
      <c r="BQ43" s="136"/>
      <c r="BR43" s="136"/>
      <c r="BS43" s="136"/>
      <c r="BT43" s="136"/>
      <c r="BU43" s="136"/>
      <c r="BV43" s="136"/>
      <c r="BW43" s="136"/>
      <c r="BX43" s="136"/>
      <c r="BY43" s="136"/>
      <c r="BZ43" s="136"/>
      <c r="CA43" s="136"/>
      <c r="CB43" s="136"/>
      <c r="CC43" s="136"/>
      <c r="CD43" s="136"/>
      <c r="CE43" s="136"/>
      <c r="CF43" s="136"/>
      <c r="CG43" s="136"/>
      <c r="CH43" s="136"/>
      <c r="CI43" s="136"/>
      <c r="CJ43" s="136"/>
      <c r="CK43" s="136"/>
      <c r="CL43" s="136"/>
      <c r="CM43" s="136"/>
      <c r="CN43" s="136"/>
      <c r="CO43" s="136"/>
      <c r="CP43" s="136"/>
      <c r="CQ43" s="136"/>
      <c r="CR43" s="136"/>
      <c r="CS43" s="136"/>
      <c r="CT43" s="136"/>
      <c r="CU43" s="136"/>
      <c r="CV43" s="136"/>
      <c r="CW43" s="136"/>
      <c r="CX43" s="136"/>
      <c r="CY43" s="136"/>
      <c r="CZ43" s="136"/>
      <c r="DA43" s="136"/>
      <c r="DB43" s="136"/>
      <c r="DC43" s="136"/>
      <c r="DD43" s="136"/>
      <c r="DE43" s="136"/>
      <c r="DF43" s="136"/>
      <c r="DG43" s="136"/>
      <c r="DH43" s="136"/>
      <c r="DI43" s="136"/>
      <c r="DJ43" s="136"/>
      <c r="DK43" s="136"/>
      <c r="DL43" s="136"/>
      <c r="DM43" s="136"/>
      <c r="DN43" s="136"/>
      <c r="DO43" s="136"/>
      <c r="DP43" s="136"/>
      <c r="DQ43" s="136"/>
      <c r="DR43" s="136"/>
      <c r="DS43" s="136"/>
      <c r="DT43" s="136"/>
      <c r="DU43" s="136"/>
      <c r="DV43" s="136"/>
      <c r="DW43" s="136"/>
      <c r="DX43" s="136"/>
      <c r="DY43" s="136"/>
      <c r="DZ43" s="136"/>
      <c r="EA43" s="136"/>
      <c r="EB43" s="136"/>
      <c r="EC43" s="136"/>
      <c r="ED43" s="136"/>
      <c r="EE43" s="136"/>
      <c r="EF43" s="136"/>
      <c r="EG43" s="136"/>
      <c r="EH43" s="136"/>
      <c r="EI43" s="136"/>
      <c r="EJ43" s="136"/>
      <c r="EK43" s="136"/>
      <c r="EL43" s="136"/>
      <c r="EM43" s="136"/>
      <c r="EN43" s="136"/>
      <c r="EO43" s="136"/>
      <c r="EP43" s="136"/>
      <c r="EQ43" s="136"/>
      <c r="ER43" s="136"/>
      <c r="ES43" s="136"/>
      <c r="ET43" s="136"/>
      <c r="EU43" s="136"/>
      <c r="EV43" s="136"/>
      <c r="EW43" s="136"/>
      <c r="EX43" s="136"/>
      <c r="EY43" s="136"/>
      <c r="EZ43" s="136"/>
      <c r="FA43" s="136"/>
      <c r="FB43" s="136"/>
      <c r="FC43" s="136"/>
      <c r="FD43" s="136"/>
      <c r="FE43" s="136"/>
      <c r="FF43" s="136"/>
      <c r="FG43" s="136"/>
      <c r="FH43" s="136"/>
      <c r="FI43" s="136"/>
      <c r="FJ43" s="136"/>
      <c r="FK43" s="136"/>
      <c r="FL43" s="136"/>
      <c r="FM43" s="136"/>
      <c r="FN43" s="136"/>
      <c r="FO43" s="136"/>
      <c r="FP43" s="136"/>
      <c r="FQ43" s="136"/>
      <c r="FR43" s="136"/>
      <c r="FS43" s="136"/>
      <c r="FT43" s="136"/>
      <c r="FU43" s="136"/>
      <c r="FV43" s="136"/>
      <c r="FW43" s="136"/>
      <c r="FX43" s="136"/>
      <c r="FY43" s="136"/>
      <c r="FZ43" s="136"/>
      <c r="GA43" s="136"/>
      <c r="GB43" s="136"/>
      <c r="GC43" s="136"/>
      <c r="GD43" s="136"/>
      <c r="GE43" s="136"/>
      <c r="GF43" s="136"/>
      <c r="GG43" s="136"/>
      <c r="GH43" s="136"/>
      <c r="GI43" s="136"/>
      <c r="GJ43" s="136"/>
      <c r="GK43" s="136"/>
      <c r="GL43" s="136"/>
      <c r="GM43" s="136"/>
      <c r="GN43" s="136"/>
      <c r="GO43" s="136"/>
      <c r="GP43" s="136"/>
      <c r="GQ43" s="136"/>
      <c r="GR43" s="136"/>
      <c r="GS43" s="136"/>
      <c r="GT43" s="136"/>
      <c r="GU43" s="136"/>
      <c r="GV43" s="136"/>
      <c r="GW43" s="136"/>
      <c r="GX43" s="136"/>
      <c r="GY43" s="136"/>
      <c r="GZ43" s="136"/>
      <c r="HA43" s="136"/>
      <c r="HB43" s="136"/>
      <c r="HC43" s="136"/>
      <c r="HD43" s="136"/>
      <c r="HE43" s="136"/>
      <c r="HF43" s="136"/>
      <c r="HG43" s="136"/>
      <c r="HH43" s="136"/>
      <c r="HI43" s="136"/>
      <c r="HJ43" s="136"/>
      <c r="HK43" s="136"/>
      <c r="HL43" s="136"/>
      <c r="HM43" s="136"/>
      <c r="HN43" s="136"/>
      <c r="HO43" s="136"/>
      <c r="HP43" s="136"/>
      <c r="HQ43" s="136"/>
      <c r="HR43" s="136"/>
      <c r="HS43" s="136"/>
      <c r="HT43" s="136"/>
      <c r="HU43" s="136"/>
      <c r="HV43" s="136"/>
      <c r="HW43" s="136"/>
      <c r="HX43" s="136"/>
      <c r="HY43" s="136"/>
      <c r="HZ43" s="136"/>
      <c r="IA43" s="136"/>
      <c r="IB43" s="136"/>
      <c r="IC43" s="136"/>
      <c r="ID43" s="136"/>
      <c r="IE43" s="136"/>
      <c r="IF43" s="136"/>
      <c r="IG43" s="136"/>
      <c r="IH43" s="136"/>
      <c r="II43" s="136"/>
      <c r="IJ43" s="136"/>
      <c r="IK43" s="136"/>
      <c r="IL43" s="136"/>
      <c r="IM43" s="136"/>
      <c r="IN43" s="136"/>
      <c r="IO43" s="136"/>
      <c r="IP43" s="136"/>
      <c r="IQ43" s="136"/>
      <c r="IR43" s="136"/>
      <c r="IS43" s="136"/>
      <c r="IT43" s="136"/>
      <c r="IU43" s="136"/>
      <c r="IV43" s="136"/>
      <c r="IW43" s="136"/>
    </row>
    <row r="44" customFormat="false" ht="9" hidden="false" customHeight="false" outlineLevel="0" collapsed="false">
      <c r="A44" s="74" t="s">
        <v>77</v>
      </c>
      <c r="B44" s="136"/>
      <c r="C44" s="139" t="n">
        <f aca="false">C42-C43</f>
        <v>0</v>
      </c>
      <c r="D44" s="139" t="n">
        <f aca="false">D42-D43</f>
        <v>0</v>
      </c>
      <c r="E44" s="139" t="n">
        <f aca="false">E42-E43</f>
        <v>0</v>
      </c>
      <c r="F44" s="139" t="n">
        <f aca="false">F42-F43</f>
        <v>0</v>
      </c>
      <c r="G44" s="139" t="n">
        <f aca="false">G42-G43</f>
        <v>0</v>
      </c>
      <c r="H44" s="139" t="n">
        <f aca="false">H42-H43</f>
        <v>0</v>
      </c>
      <c r="I44" s="139" t="n">
        <f aca="false">I42-I43</f>
        <v>0</v>
      </c>
      <c r="J44" s="139" t="n">
        <f aca="false">J42-J43</f>
        <v>0</v>
      </c>
      <c r="K44" s="139" t="n">
        <f aca="false">K42-K43</f>
        <v>0</v>
      </c>
      <c r="L44" s="139" t="n">
        <f aca="false">L42-L43</f>
        <v>0</v>
      </c>
      <c r="M44" s="139" t="n">
        <f aca="false">M42-M43</f>
        <v>0</v>
      </c>
      <c r="N44" s="139" t="n">
        <f aca="false">N42-N43</f>
        <v>0</v>
      </c>
      <c r="O44" s="139"/>
      <c r="P44" s="136"/>
      <c r="Q44" s="136"/>
      <c r="R44" s="136"/>
      <c r="S44" s="136"/>
      <c r="T44" s="136"/>
      <c r="U44" s="136"/>
      <c r="V44" s="136"/>
      <c r="W44" s="136"/>
      <c r="X44" s="136"/>
      <c r="Y44" s="136"/>
      <c r="Z44" s="136"/>
      <c r="AA44" s="136"/>
      <c r="AB44" s="136"/>
      <c r="AC44" s="136"/>
      <c r="AD44" s="136"/>
      <c r="AE44" s="136"/>
      <c r="AF44" s="136"/>
      <c r="AG44" s="136"/>
      <c r="AH44" s="136"/>
      <c r="AI44" s="136"/>
      <c r="AJ44" s="136"/>
      <c r="AK44" s="136"/>
      <c r="AL44" s="136"/>
      <c r="AM44" s="136"/>
      <c r="AN44" s="136"/>
      <c r="AO44" s="136"/>
      <c r="AP44" s="136"/>
      <c r="AQ44" s="136"/>
      <c r="AR44" s="136"/>
      <c r="AS44" s="136"/>
      <c r="AT44" s="136"/>
      <c r="AU44" s="136"/>
      <c r="AV44" s="136"/>
      <c r="AW44" s="136"/>
      <c r="AX44" s="136"/>
      <c r="AY44" s="136"/>
      <c r="AZ44" s="136"/>
      <c r="BA44" s="136"/>
      <c r="BB44" s="136"/>
      <c r="BC44" s="136"/>
      <c r="BD44" s="136"/>
      <c r="BE44" s="136"/>
      <c r="BF44" s="136"/>
      <c r="BG44" s="136"/>
      <c r="BH44" s="136"/>
      <c r="BI44" s="136"/>
      <c r="BJ44" s="136"/>
      <c r="BK44" s="136"/>
      <c r="BL44" s="136"/>
      <c r="BM44" s="136"/>
      <c r="BN44" s="136"/>
      <c r="BO44" s="136"/>
      <c r="BP44" s="136"/>
      <c r="BQ44" s="136"/>
      <c r="BR44" s="136"/>
      <c r="BS44" s="136"/>
      <c r="BT44" s="136"/>
      <c r="BU44" s="136"/>
      <c r="BV44" s="136"/>
      <c r="BW44" s="136"/>
      <c r="BX44" s="136"/>
      <c r="BY44" s="136"/>
      <c r="BZ44" s="136"/>
      <c r="CA44" s="136"/>
      <c r="CB44" s="136"/>
      <c r="CC44" s="136"/>
      <c r="CD44" s="136"/>
      <c r="CE44" s="136"/>
      <c r="CF44" s="136"/>
      <c r="CG44" s="136"/>
      <c r="CH44" s="136"/>
      <c r="CI44" s="136"/>
      <c r="CJ44" s="136"/>
      <c r="CK44" s="136"/>
      <c r="CL44" s="136"/>
      <c r="CM44" s="136"/>
      <c r="CN44" s="136"/>
      <c r="CO44" s="136"/>
      <c r="CP44" s="136"/>
      <c r="CQ44" s="136"/>
      <c r="CR44" s="136"/>
      <c r="CS44" s="136"/>
      <c r="CT44" s="136"/>
      <c r="CU44" s="136"/>
      <c r="CV44" s="136"/>
      <c r="CW44" s="136"/>
      <c r="CX44" s="136"/>
      <c r="CY44" s="136"/>
      <c r="CZ44" s="136"/>
      <c r="DA44" s="136"/>
      <c r="DB44" s="136"/>
      <c r="DC44" s="136"/>
      <c r="DD44" s="136"/>
      <c r="DE44" s="136"/>
      <c r="DF44" s="136"/>
      <c r="DG44" s="136"/>
      <c r="DH44" s="136"/>
      <c r="DI44" s="136"/>
      <c r="DJ44" s="136"/>
      <c r="DK44" s="136"/>
      <c r="DL44" s="136"/>
      <c r="DM44" s="136"/>
      <c r="DN44" s="136"/>
      <c r="DO44" s="136"/>
      <c r="DP44" s="136"/>
      <c r="DQ44" s="136"/>
      <c r="DR44" s="136"/>
      <c r="DS44" s="136"/>
      <c r="DT44" s="136"/>
      <c r="DU44" s="136"/>
      <c r="DV44" s="136"/>
      <c r="DW44" s="136"/>
      <c r="DX44" s="136"/>
      <c r="DY44" s="136"/>
      <c r="DZ44" s="136"/>
      <c r="EA44" s="136"/>
      <c r="EB44" s="136"/>
      <c r="EC44" s="136"/>
      <c r="ED44" s="136"/>
      <c r="EE44" s="136"/>
      <c r="EF44" s="136"/>
      <c r="EG44" s="136"/>
      <c r="EH44" s="136"/>
      <c r="EI44" s="136"/>
      <c r="EJ44" s="136"/>
      <c r="EK44" s="136"/>
      <c r="EL44" s="136"/>
      <c r="EM44" s="136"/>
      <c r="EN44" s="136"/>
      <c r="EO44" s="136"/>
      <c r="EP44" s="136"/>
      <c r="EQ44" s="136"/>
      <c r="ER44" s="136"/>
      <c r="ES44" s="136"/>
      <c r="ET44" s="136"/>
      <c r="EU44" s="136"/>
      <c r="EV44" s="136"/>
      <c r="EW44" s="136"/>
      <c r="EX44" s="136"/>
      <c r="EY44" s="136"/>
      <c r="EZ44" s="136"/>
      <c r="FA44" s="136"/>
      <c r="FB44" s="136"/>
      <c r="FC44" s="136"/>
      <c r="FD44" s="136"/>
      <c r="FE44" s="136"/>
      <c r="FF44" s="136"/>
      <c r="FG44" s="136"/>
      <c r="FH44" s="136"/>
      <c r="FI44" s="136"/>
      <c r="FJ44" s="136"/>
      <c r="FK44" s="136"/>
      <c r="FL44" s="136"/>
      <c r="FM44" s="136"/>
      <c r="FN44" s="136"/>
      <c r="FO44" s="136"/>
      <c r="FP44" s="136"/>
      <c r="FQ44" s="136"/>
      <c r="FR44" s="136"/>
      <c r="FS44" s="136"/>
      <c r="FT44" s="136"/>
      <c r="FU44" s="136"/>
      <c r="FV44" s="136"/>
      <c r="FW44" s="136"/>
      <c r="FX44" s="136"/>
      <c r="FY44" s="136"/>
      <c r="FZ44" s="136"/>
      <c r="GA44" s="136"/>
      <c r="GB44" s="136"/>
      <c r="GC44" s="136"/>
      <c r="GD44" s="136"/>
      <c r="GE44" s="136"/>
      <c r="GF44" s="136"/>
      <c r="GG44" s="136"/>
      <c r="GH44" s="136"/>
      <c r="GI44" s="136"/>
      <c r="GJ44" s="136"/>
      <c r="GK44" s="136"/>
      <c r="GL44" s="136"/>
      <c r="GM44" s="136"/>
      <c r="GN44" s="136"/>
      <c r="GO44" s="136"/>
      <c r="GP44" s="136"/>
      <c r="GQ44" s="136"/>
      <c r="GR44" s="136"/>
      <c r="GS44" s="136"/>
      <c r="GT44" s="136"/>
      <c r="GU44" s="136"/>
      <c r="GV44" s="136"/>
      <c r="GW44" s="136"/>
      <c r="GX44" s="136"/>
      <c r="GY44" s="136"/>
      <c r="GZ44" s="136"/>
      <c r="HA44" s="136"/>
      <c r="HB44" s="136"/>
      <c r="HC44" s="136"/>
      <c r="HD44" s="136"/>
      <c r="HE44" s="136"/>
      <c r="HF44" s="136"/>
      <c r="HG44" s="136"/>
      <c r="HH44" s="136"/>
      <c r="HI44" s="136"/>
      <c r="HJ44" s="136"/>
      <c r="HK44" s="136"/>
      <c r="HL44" s="136"/>
      <c r="HM44" s="136"/>
      <c r="HN44" s="136"/>
      <c r="HO44" s="136"/>
      <c r="HP44" s="136"/>
      <c r="HQ44" s="136"/>
      <c r="HR44" s="136"/>
      <c r="HS44" s="136"/>
      <c r="HT44" s="136"/>
      <c r="HU44" s="136"/>
      <c r="HV44" s="136"/>
      <c r="HW44" s="136"/>
      <c r="HX44" s="136"/>
      <c r="HY44" s="136"/>
      <c r="HZ44" s="136"/>
      <c r="IA44" s="136"/>
      <c r="IB44" s="136"/>
      <c r="IC44" s="136"/>
      <c r="ID44" s="136"/>
      <c r="IE44" s="136"/>
      <c r="IF44" s="136"/>
      <c r="IG44" s="136"/>
      <c r="IH44" s="136"/>
      <c r="II44" s="136"/>
      <c r="IJ44" s="136"/>
      <c r="IK44" s="136"/>
      <c r="IL44" s="136"/>
      <c r="IM44" s="136"/>
      <c r="IN44" s="136"/>
      <c r="IO44" s="136"/>
      <c r="IP44" s="136"/>
      <c r="IQ44" s="136"/>
      <c r="IR44" s="136"/>
      <c r="IS44" s="136"/>
      <c r="IT44" s="136"/>
      <c r="IU44" s="136"/>
      <c r="IV44" s="136"/>
      <c r="IW44" s="136"/>
    </row>
    <row r="45" customFormat="false" ht="9" hidden="false" customHeight="false" outlineLevel="0" collapsed="false">
      <c r="C45" s="132"/>
      <c r="D45" s="132"/>
      <c r="E45" s="132"/>
      <c r="F45" s="132"/>
      <c r="G45" s="132"/>
      <c r="H45" s="132"/>
      <c r="I45" s="132"/>
      <c r="J45" s="132"/>
      <c r="K45" s="132"/>
      <c r="L45" s="132"/>
      <c r="M45" s="132"/>
      <c r="O45" s="144"/>
    </row>
    <row r="46" customFormat="false" ht="9" hidden="false" customHeight="false" outlineLevel="0" collapsed="false">
      <c r="A46" s="109" t="s">
        <v>73</v>
      </c>
      <c r="C46" s="132"/>
      <c r="D46" s="132"/>
      <c r="E46" s="132"/>
      <c r="F46" s="132"/>
      <c r="G46" s="132"/>
      <c r="H46" s="132"/>
      <c r="I46" s="132"/>
      <c r="J46" s="132"/>
      <c r="K46" s="132"/>
      <c r="L46" s="132"/>
      <c r="M46" s="132"/>
      <c r="O46" s="144"/>
    </row>
    <row r="47" customFormat="false" ht="9" hidden="false" customHeight="false" outlineLevel="0" collapsed="false">
      <c r="A47" s="108" t="s">
        <v>95</v>
      </c>
      <c r="C47" s="108" t="n">
        <f aca="false">'SPEC REPORT DETAILS'!V10+'SPEC REPORT DETAILS'!V22+'SPEC REPORT DETAILS'!V34+'SPEC REPORT DETAILS'!V47</f>
        <v>0</v>
      </c>
      <c r="D47" s="108" t="n">
        <f aca="false">'SPEC REPORT DETAILS'!W10+'SPEC REPORT DETAILS'!W22+'SPEC REPORT DETAILS'!W34+'SPEC REPORT DETAILS'!W47</f>
        <v>0</v>
      </c>
      <c r="E47" s="108" t="n">
        <f aca="false">'SPEC REPORT DETAILS'!X10+'SPEC REPORT DETAILS'!X22+'SPEC REPORT DETAILS'!X34+'SPEC REPORT DETAILS'!X47</f>
        <v>0</v>
      </c>
      <c r="F47" s="108" t="n">
        <f aca="false">'SPEC REPORT DETAILS'!Y10+'SPEC REPORT DETAILS'!Y22+'SPEC REPORT DETAILS'!Y34+'SPEC REPORT DETAILS'!Y47</f>
        <v>0</v>
      </c>
      <c r="G47" s="108" t="n">
        <f aca="false">'SPEC REPORT DETAILS'!Z10+'SPEC REPORT DETAILS'!Z22+'SPEC REPORT DETAILS'!Z34+'SPEC REPORT DETAILS'!Z47</f>
        <v>0</v>
      </c>
      <c r="H47" s="108" t="n">
        <f aca="false">'SPEC REPORT DETAILS'!AA10+'SPEC REPORT DETAILS'!AA22+'SPEC REPORT DETAILS'!AA34+'SPEC REPORT DETAILS'!AA47</f>
        <v>0</v>
      </c>
      <c r="I47" s="108" t="n">
        <f aca="false">'SPEC REPORT DETAILS'!AB10+'SPEC REPORT DETAILS'!AB22+'SPEC REPORT DETAILS'!AB34+'SPEC REPORT DETAILS'!AB47</f>
        <v>0</v>
      </c>
      <c r="J47" s="108" t="n">
        <f aca="false">'SPEC REPORT DETAILS'!AC10+'SPEC REPORT DETAILS'!AC22+'SPEC REPORT DETAILS'!AC34+'SPEC REPORT DETAILS'!AC47</f>
        <v>0</v>
      </c>
      <c r="K47" s="108" t="n">
        <f aca="false">'SPEC REPORT DETAILS'!AD10+'SPEC REPORT DETAILS'!AD22+'SPEC REPORT DETAILS'!AD34+'SPEC REPORT DETAILS'!AD47</f>
        <v>0</v>
      </c>
      <c r="L47" s="108" t="n">
        <f aca="false">'SPEC REPORT DETAILS'!AE10+'SPEC REPORT DETAILS'!AE22+'SPEC REPORT DETAILS'!AE34+'SPEC REPORT DETAILS'!AE47</f>
        <v>0</v>
      </c>
      <c r="M47" s="108" t="n">
        <f aca="false">'SPEC REPORT DETAILS'!AF10+'SPEC REPORT DETAILS'!AF22+'SPEC REPORT DETAILS'!AF34+'SPEC REPORT DETAILS'!AF47</f>
        <v>0</v>
      </c>
      <c r="N47" s="108" t="n">
        <f aca="false">'SPEC REPORT DETAILS'!AG10+'SPEC REPORT DETAILS'!AG22+'SPEC REPORT DETAILS'!AG34+'SPEC REPORT DETAILS'!AG47</f>
        <v>0</v>
      </c>
      <c r="O47" s="119" t="n">
        <f aca="false">SUM(C33:N33)+SUM(C47:N47)</f>
        <v>428527</v>
      </c>
    </row>
    <row r="48" customFormat="false" ht="11.25" hidden="false" customHeight="true" outlineLevel="0" collapsed="false">
      <c r="A48" s="108" t="s">
        <v>96</v>
      </c>
      <c r="C48" s="108" t="n">
        <f aca="false">'SPEC REPORT DETAILS'!V11+'SPEC REPORT DETAILS'!V23+'SPEC REPORT DETAILS'!V35+'SPEC REPORT DETAILS'!V47</f>
        <v>0</v>
      </c>
      <c r="D48" s="108" t="n">
        <f aca="false">'SPEC REPORT DETAILS'!W11+'SPEC REPORT DETAILS'!W23+'SPEC REPORT DETAILS'!W35+'SPEC REPORT DETAILS'!W47</f>
        <v>0</v>
      </c>
      <c r="E48" s="108" t="n">
        <f aca="false">'SPEC REPORT DETAILS'!X11+'SPEC REPORT DETAILS'!X23+'SPEC REPORT DETAILS'!X35+'SPEC REPORT DETAILS'!X47</f>
        <v>0</v>
      </c>
      <c r="F48" s="108" t="n">
        <f aca="false">'SPEC REPORT DETAILS'!Y11+'SPEC REPORT DETAILS'!Y23+'SPEC REPORT DETAILS'!Y35+'SPEC REPORT DETAILS'!Y47</f>
        <v>0</v>
      </c>
      <c r="G48" s="108" t="n">
        <f aca="false">'SPEC REPORT DETAILS'!Z11+'SPEC REPORT DETAILS'!Z23+'SPEC REPORT DETAILS'!Z35+'SPEC REPORT DETAILS'!Z47</f>
        <v>0</v>
      </c>
      <c r="H48" s="108" t="n">
        <f aca="false">'SPEC REPORT DETAILS'!AA11+'SPEC REPORT DETAILS'!AA23+'SPEC REPORT DETAILS'!AA35+'SPEC REPORT DETAILS'!AA47</f>
        <v>0</v>
      </c>
      <c r="I48" s="108" t="n">
        <f aca="false">'SPEC REPORT DETAILS'!AB11+'SPEC REPORT DETAILS'!AB23+'SPEC REPORT DETAILS'!AB35+'SPEC REPORT DETAILS'!AB47</f>
        <v>0</v>
      </c>
      <c r="J48" s="108" t="n">
        <f aca="false">'SPEC REPORT DETAILS'!AC11+'SPEC REPORT DETAILS'!AC23+'SPEC REPORT DETAILS'!AC35+'SPEC REPORT DETAILS'!AC47</f>
        <v>0</v>
      </c>
      <c r="K48" s="108" t="n">
        <f aca="false">'SPEC REPORT DETAILS'!AD11+'SPEC REPORT DETAILS'!AD23+'SPEC REPORT DETAILS'!AD35+'SPEC REPORT DETAILS'!AD47</f>
        <v>0</v>
      </c>
      <c r="L48" s="108" t="n">
        <f aca="false">'SPEC REPORT DETAILS'!AE11+'SPEC REPORT DETAILS'!AE23+'SPEC REPORT DETAILS'!AE35+'SPEC REPORT DETAILS'!AE47</f>
        <v>0</v>
      </c>
      <c r="M48" s="108" t="n">
        <f aca="false">'SPEC REPORT DETAILS'!AF11+'SPEC REPORT DETAILS'!AF23+'SPEC REPORT DETAILS'!AF35+'SPEC REPORT DETAILS'!AF47</f>
        <v>0</v>
      </c>
      <c r="N48" s="108" t="n">
        <f aca="false">'SPEC REPORT DETAILS'!AG11+'SPEC REPORT DETAILS'!AG23+'SPEC REPORT DETAILS'!AG35+'SPEC REPORT DETAILS'!AG47</f>
        <v>0</v>
      </c>
      <c r="O48" s="119" t="n">
        <f aca="false">SUM(C34:N34)+SUM(C48:N48)</f>
        <v>0</v>
      </c>
    </row>
    <row r="49" customFormat="false" ht="9" hidden="false" customHeight="false" outlineLevel="0" collapsed="false">
      <c r="A49" s="108" t="s">
        <v>97</v>
      </c>
      <c r="C49" s="108" t="n">
        <f aca="false">'SPEC BASIS'!O17</f>
        <v>0</v>
      </c>
      <c r="D49" s="108" t="n">
        <f aca="false">'SPEC BASIS'!P17</f>
        <v>0</v>
      </c>
      <c r="E49" s="108" t="n">
        <f aca="false">'SPEC BASIS'!Q17</f>
        <v>0</v>
      </c>
      <c r="F49" s="108" t="n">
        <f aca="false">'SPEC BASIS'!R17</f>
        <v>0</v>
      </c>
      <c r="G49" s="108" t="n">
        <f aca="false">'SPEC BASIS'!S17</f>
        <v>0</v>
      </c>
      <c r="H49" s="108" t="n">
        <f aca="false">'SPEC BASIS'!T17</f>
        <v>0</v>
      </c>
      <c r="I49" s="108" t="n">
        <f aca="false">'SPEC BASIS'!U17</f>
        <v>0</v>
      </c>
      <c r="J49" s="108" t="n">
        <f aca="false">'SPEC BASIS'!V17</f>
        <v>0</v>
      </c>
      <c r="K49" s="108" t="n">
        <f aca="false">'SPEC BASIS'!W17</f>
        <v>0</v>
      </c>
      <c r="L49" s="108" t="n">
        <f aca="false">'SPEC BASIS'!X17</f>
        <v>0</v>
      </c>
      <c r="M49" s="108" t="n">
        <f aca="false">'SPEC BASIS'!Y17</f>
        <v>0</v>
      </c>
      <c r="N49" s="108" t="n">
        <f aca="false">'SPEC BASIS'!Z17</f>
        <v>0</v>
      </c>
      <c r="O49" s="119" t="n">
        <f aca="false">SUM(C35:N35)+SUM(C49:N49)</f>
        <v>38649</v>
      </c>
    </row>
    <row r="50" customFormat="false" ht="9" hidden="false" customHeight="false" outlineLevel="0" collapsed="false">
      <c r="A50" s="130" t="s">
        <v>98</v>
      </c>
      <c r="B50" s="131"/>
      <c r="C50" s="146" t="n">
        <f aca="false">SUM(C47:C49)</f>
        <v>0</v>
      </c>
      <c r="D50" s="146" t="n">
        <f aca="false">SUM(D47:D49)</f>
        <v>0</v>
      </c>
      <c r="E50" s="146" t="n">
        <f aca="false">SUM(E47:E49)</f>
        <v>0</v>
      </c>
      <c r="F50" s="146" t="n">
        <f aca="false">SUM(F47:F49)</f>
        <v>0</v>
      </c>
      <c r="G50" s="146" t="n">
        <f aca="false">SUM(G47:G49)</f>
        <v>0</v>
      </c>
      <c r="H50" s="146" t="n">
        <f aca="false">SUM(H47:H49)</f>
        <v>0</v>
      </c>
      <c r="I50" s="146" t="n">
        <f aca="false">SUM(I47:I49)</f>
        <v>0</v>
      </c>
      <c r="J50" s="146" t="n">
        <f aca="false">SUM(J47:J49)</f>
        <v>0</v>
      </c>
      <c r="K50" s="146" t="n">
        <f aca="false">SUM(K47:K49)</f>
        <v>0</v>
      </c>
      <c r="L50" s="146" t="n">
        <f aca="false">SUM(L47:L49)</f>
        <v>0</v>
      </c>
      <c r="M50" s="146" t="n">
        <f aca="false">SUM(M47:M49)</f>
        <v>0</v>
      </c>
      <c r="N50" s="146" t="n">
        <f aca="false">SUM(N47:N49)</f>
        <v>0</v>
      </c>
      <c r="O50" s="146" t="n">
        <f aca="false">SUM(C36:N36)+SUM(C50:N50)</f>
        <v>467176</v>
      </c>
    </row>
    <row r="51" customFormat="false" ht="9" hidden="false" customHeight="false" outlineLevel="0" collapsed="false">
      <c r="A51" s="106" t="s">
        <v>76</v>
      </c>
      <c r="C51" s="143" t="n">
        <f aca="false">'SPEC BASIS'!O18+'SPEC SUM FIXED INPUT PG'!O28</f>
        <v>0</v>
      </c>
      <c r="D51" s="143" t="n">
        <f aca="false">'SPEC BASIS'!P18+'SPEC SUM FIXED INPUT PG'!P28</f>
        <v>0</v>
      </c>
      <c r="E51" s="143" t="n">
        <f aca="false">'SPEC BASIS'!Q18+'SPEC SUM FIXED INPUT PG'!Q28</f>
        <v>0</v>
      </c>
      <c r="F51" s="143" t="n">
        <f aca="false">'SPEC BASIS'!R18+'SPEC SUM FIXED INPUT PG'!R28</f>
        <v>0</v>
      </c>
      <c r="G51" s="143" t="n">
        <f aca="false">'SPEC BASIS'!S18+'SPEC SUM FIXED INPUT PG'!S28</f>
        <v>0</v>
      </c>
      <c r="H51" s="143" t="n">
        <f aca="false">'SPEC BASIS'!T18+'SPEC SUM FIXED INPUT PG'!T28</f>
        <v>0</v>
      </c>
      <c r="I51" s="143" t="n">
        <f aca="false">'SPEC BASIS'!U18+'SPEC SUM FIXED INPUT PG'!U28</f>
        <v>0</v>
      </c>
      <c r="J51" s="143" t="n">
        <f aca="false">'SPEC BASIS'!V18+'SPEC SUM FIXED INPUT PG'!V28</f>
        <v>0</v>
      </c>
      <c r="K51" s="143" t="n">
        <f aca="false">'SPEC BASIS'!W18+'SPEC SUM FIXED INPUT PG'!W28</f>
        <v>0</v>
      </c>
      <c r="L51" s="143" t="n">
        <f aca="false">'SPEC BASIS'!X18+'SPEC SUM FIXED INPUT PG'!X28</f>
        <v>0</v>
      </c>
      <c r="M51" s="143" t="n">
        <f aca="false">'SPEC BASIS'!Y18+'SPEC SUM FIXED INPUT PG'!Y28</f>
        <v>0</v>
      </c>
      <c r="N51" s="143" t="n">
        <f aca="false">'SPEC BASIS'!Z18+'SPEC SUM FIXED INPUT PG'!Z28</f>
        <v>0</v>
      </c>
      <c r="O51" s="143" t="n">
        <f aca="false">SUM(C51:N51)+SUM(C37:N37)</f>
        <v>460256</v>
      </c>
      <c r="P51" s="119"/>
      <c r="Q51" s="119"/>
      <c r="R51" s="119"/>
      <c r="S51" s="119"/>
      <c r="T51" s="119"/>
      <c r="U51" s="147"/>
    </row>
    <row r="52" customFormat="false" ht="9" hidden="false" customHeight="false" outlineLevel="0" collapsed="false">
      <c r="A52" s="74" t="s">
        <v>77</v>
      </c>
      <c r="C52" s="108" t="n">
        <f aca="false">C50-C51</f>
        <v>0</v>
      </c>
      <c r="D52" s="108" t="n">
        <f aca="false">D50-D51</f>
        <v>0</v>
      </c>
      <c r="E52" s="108" t="n">
        <f aca="false">E50-E51</f>
        <v>0</v>
      </c>
      <c r="F52" s="108" t="n">
        <f aca="false">F50-F51</f>
        <v>0</v>
      </c>
      <c r="G52" s="108" t="n">
        <f aca="false">G50-G51</f>
        <v>0</v>
      </c>
      <c r="H52" s="108" t="n">
        <f aca="false">H50-H51</f>
        <v>0</v>
      </c>
      <c r="I52" s="108" t="n">
        <f aca="false">I50-I51</f>
        <v>0</v>
      </c>
      <c r="J52" s="108" t="n">
        <f aca="false">J50-J51</f>
        <v>0</v>
      </c>
      <c r="K52" s="108" t="n">
        <f aca="false">K50-K51</f>
        <v>0</v>
      </c>
      <c r="L52" s="108" t="n">
        <f aca="false">L50-L51</f>
        <v>0</v>
      </c>
      <c r="M52" s="108" t="n">
        <f aca="false">M50-M51</f>
        <v>0</v>
      </c>
      <c r="N52" s="108" t="n">
        <f aca="false">N50-N51</f>
        <v>0</v>
      </c>
      <c r="O52" s="108" t="n">
        <f aca="false">O50-O51</f>
        <v>6920</v>
      </c>
    </row>
    <row r="69" customFormat="false" ht="9" hidden="false" customHeight="false" outlineLevel="0" collapsed="false">
      <c r="C69" s="132"/>
      <c r="D69" s="132"/>
      <c r="E69" s="132"/>
      <c r="F69" s="132"/>
      <c r="G69" s="132"/>
      <c r="H69" s="132"/>
      <c r="I69" s="132"/>
      <c r="J69" s="132"/>
      <c r="K69" s="132"/>
      <c r="L69" s="132"/>
      <c r="M69" s="132"/>
      <c r="N69" s="132"/>
      <c r="O69" s="132"/>
      <c r="P69" s="132"/>
      <c r="Q69" s="132"/>
      <c r="R69" s="132"/>
      <c r="S69" s="132"/>
      <c r="T69" s="132"/>
      <c r="U69" s="132"/>
      <c r="V69" s="132"/>
      <c r="W69" s="132"/>
      <c r="X69" s="132"/>
      <c r="Y69" s="132"/>
      <c r="Z69" s="132"/>
      <c r="AA69" s="132"/>
      <c r="AB69" s="132"/>
      <c r="AC69" s="132"/>
      <c r="AD69" s="132"/>
      <c r="AE69" s="132"/>
      <c r="AF69" s="132"/>
      <c r="AG69" s="132"/>
      <c r="AH69" s="132"/>
      <c r="AI69" s="132"/>
      <c r="AJ69" s="132"/>
      <c r="AK69" s="132"/>
    </row>
    <row r="70" customFormat="false" ht="9" hidden="false" customHeight="false" outlineLevel="0" collapsed="false">
      <c r="C70" s="132"/>
      <c r="D70" s="132"/>
      <c r="E70" s="132"/>
      <c r="F70" s="132"/>
      <c r="G70" s="132"/>
      <c r="H70" s="132"/>
      <c r="I70" s="132"/>
      <c r="J70" s="132"/>
      <c r="K70" s="132"/>
      <c r="L70" s="132"/>
      <c r="M70" s="132"/>
      <c r="N70" s="132"/>
      <c r="O70" s="132"/>
      <c r="P70" s="132"/>
      <c r="Q70" s="132"/>
      <c r="R70" s="132"/>
      <c r="S70" s="132"/>
      <c r="T70" s="132"/>
      <c r="U70" s="132"/>
      <c r="V70" s="132"/>
      <c r="W70" s="132"/>
      <c r="X70" s="132"/>
      <c r="Y70" s="132"/>
      <c r="Z70" s="132"/>
      <c r="AA70" s="132"/>
      <c r="AB70" s="132"/>
      <c r="AC70" s="132"/>
      <c r="AD70" s="132"/>
      <c r="AE70" s="132"/>
      <c r="AF70" s="132"/>
      <c r="AG70" s="132"/>
      <c r="AH70" s="132"/>
      <c r="AI70" s="132"/>
      <c r="AJ70" s="132"/>
      <c r="AK70" s="132"/>
    </row>
    <row r="71" customFormat="false" ht="9" hidden="false" customHeight="false" outlineLevel="0" collapsed="false">
      <c r="C71" s="132"/>
      <c r="D71" s="132"/>
      <c r="E71" s="132"/>
      <c r="F71" s="132"/>
      <c r="G71" s="132"/>
      <c r="H71" s="132"/>
      <c r="I71" s="132"/>
      <c r="J71" s="132"/>
      <c r="K71" s="132"/>
      <c r="L71" s="132"/>
      <c r="M71" s="132"/>
      <c r="N71" s="132"/>
      <c r="O71" s="132"/>
      <c r="P71" s="132"/>
      <c r="Q71" s="132"/>
      <c r="R71" s="132"/>
      <c r="S71" s="132"/>
      <c r="T71" s="132"/>
      <c r="U71" s="132"/>
      <c r="V71" s="132"/>
      <c r="W71" s="132"/>
      <c r="X71" s="132"/>
      <c r="Y71" s="132"/>
      <c r="Z71" s="132"/>
      <c r="AA71" s="132"/>
      <c r="AB71" s="132"/>
      <c r="AC71" s="132"/>
      <c r="AD71" s="132"/>
      <c r="AE71" s="132"/>
      <c r="AF71" s="132"/>
      <c r="AG71" s="132"/>
      <c r="AH71" s="132"/>
      <c r="AI71" s="132"/>
      <c r="AJ71" s="132"/>
      <c r="AK71" s="132"/>
    </row>
    <row r="72" customFormat="false" ht="9" hidden="false" customHeight="false" outlineLevel="0" collapsed="false">
      <c r="C72" s="132"/>
      <c r="D72" s="132"/>
      <c r="E72" s="132"/>
      <c r="F72" s="132"/>
      <c r="G72" s="132"/>
      <c r="H72" s="132"/>
      <c r="I72" s="132"/>
      <c r="J72" s="132"/>
      <c r="K72" s="132"/>
      <c r="L72" s="132"/>
      <c r="M72" s="132"/>
      <c r="N72" s="132"/>
      <c r="O72" s="132"/>
      <c r="P72" s="132"/>
      <c r="Q72" s="132"/>
      <c r="R72" s="132"/>
      <c r="S72" s="132"/>
      <c r="T72" s="132"/>
      <c r="U72" s="132"/>
      <c r="V72" s="132"/>
      <c r="W72" s="132"/>
      <c r="X72" s="132"/>
      <c r="Y72" s="132"/>
      <c r="Z72" s="132"/>
      <c r="AA72" s="132"/>
      <c r="AB72" s="132"/>
      <c r="AC72" s="132"/>
      <c r="AD72" s="132"/>
      <c r="AE72" s="132"/>
      <c r="AF72" s="132"/>
      <c r="AG72" s="132"/>
      <c r="AH72" s="132"/>
      <c r="AI72" s="132"/>
      <c r="AJ72" s="132"/>
      <c r="AK72" s="132"/>
    </row>
    <row r="73" customFormat="false" ht="9" hidden="false" customHeight="false" outlineLevel="0" collapsed="false">
      <c r="C73" s="132"/>
      <c r="D73" s="132"/>
      <c r="E73" s="132"/>
      <c r="F73" s="132"/>
      <c r="G73" s="132"/>
      <c r="H73" s="132"/>
      <c r="I73" s="132"/>
      <c r="J73" s="132"/>
      <c r="K73" s="132"/>
      <c r="L73" s="132"/>
      <c r="M73" s="132"/>
      <c r="N73" s="132"/>
      <c r="O73" s="132"/>
      <c r="P73" s="132"/>
      <c r="Q73" s="132"/>
      <c r="R73" s="132"/>
      <c r="S73" s="132"/>
      <c r="T73" s="132"/>
      <c r="U73" s="132"/>
      <c r="V73" s="132"/>
      <c r="W73" s="132"/>
      <c r="X73" s="132"/>
      <c r="Y73" s="132"/>
      <c r="Z73" s="132"/>
      <c r="AA73" s="132"/>
      <c r="AB73" s="132"/>
      <c r="AC73" s="132"/>
      <c r="AD73" s="132"/>
      <c r="AE73" s="132"/>
      <c r="AF73" s="132"/>
      <c r="AG73" s="132"/>
      <c r="AH73" s="132"/>
      <c r="AI73" s="132"/>
      <c r="AJ73" s="132"/>
      <c r="AK73" s="132"/>
    </row>
    <row r="74" customFormat="false" ht="9" hidden="false" customHeight="false" outlineLevel="0" collapsed="false">
      <c r="C74" s="132"/>
      <c r="D74" s="132"/>
      <c r="E74" s="132"/>
      <c r="F74" s="132"/>
      <c r="G74" s="132"/>
      <c r="H74" s="132"/>
      <c r="I74" s="132"/>
      <c r="J74" s="132"/>
      <c r="K74" s="132"/>
      <c r="L74" s="132"/>
      <c r="M74" s="132"/>
      <c r="N74" s="132"/>
      <c r="O74" s="132"/>
      <c r="P74" s="132"/>
      <c r="Q74" s="132"/>
      <c r="R74" s="132"/>
      <c r="S74" s="132"/>
      <c r="T74" s="132"/>
      <c r="U74" s="132"/>
      <c r="V74" s="132"/>
      <c r="W74" s="132"/>
      <c r="X74" s="132"/>
      <c r="Y74" s="132"/>
      <c r="Z74" s="132"/>
      <c r="AA74" s="132"/>
      <c r="AB74" s="132"/>
      <c r="AC74" s="132"/>
      <c r="AD74" s="132"/>
      <c r="AE74" s="132"/>
      <c r="AF74" s="132"/>
      <c r="AG74" s="132"/>
      <c r="AH74" s="132"/>
      <c r="AI74" s="132"/>
      <c r="AJ74" s="132"/>
      <c r="AK74" s="132"/>
    </row>
    <row r="75" customFormat="false" ht="9" hidden="false" customHeight="false" outlineLevel="0" collapsed="false">
      <c r="C75" s="132"/>
      <c r="D75" s="132"/>
      <c r="E75" s="132"/>
      <c r="F75" s="132"/>
      <c r="G75" s="132"/>
      <c r="H75" s="132"/>
      <c r="I75" s="132"/>
      <c r="J75" s="132"/>
      <c r="K75" s="132"/>
      <c r="L75" s="132"/>
      <c r="M75" s="132"/>
      <c r="N75" s="132"/>
      <c r="O75" s="132"/>
      <c r="P75" s="132"/>
      <c r="Q75" s="132"/>
      <c r="R75" s="132"/>
      <c r="S75" s="132"/>
      <c r="T75" s="132"/>
      <c r="U75" s="132"/>
      <c r="V75" s="132"/>
      <c r="W75" s="132"/>
      <c r="X75" s="132"/>
      <c r="Y75" s="132"/>
      <c r="Z75" s="132"/>
      <c r="AA75" s="132"/>
      <c r="AB75" s="132"/>
      <c r="AC75" s="132"/>
      <c r="AD75" s="132"/>
      <c r="AE75" s="132"/>
      <c r="AF75" s="132"/>
      <c r="AG75" s="132"/>
      <c r="AH75" s="132"/>
      <c r="AI75" s="132"/>
      <c r="AJ75" s="132"/>
      <c r="AK75" s="132"/>
    </row>
    <row r="76" customFormat="false" ht="9" hidden="false" customHeight="false" outlineLevel="0" collapsed="false">
      <c r="C76" s="132"/>
      <c r="D76" s="132"/>
      <c r="E76" s="132"/>
      <c r="F76" s="132"/>
      <c r="G76" s="132"/>
      <c r="H76" s="132"/>
      <c r="I76" s="132"/>
      <c r="J76" s="132"/>
      <c r="K76" s="132"/>
      <c r="L76" s="132"/>
      <c r="M76" s="132"/>
      <c r="N76" s="132"/>
      <c r="O76" s="132"/>
      <c r="P76" s="132"/>
      <c r="Q76" s="132"/>
      <c r="R76" s="132"/>
      <c r="S76" s="132"/>
      <c r="T76" s="132"/>
      <c r="U76" s="132"/>
      <c r="V76" s="132"/>
      <c r="W76" s="132"/>
      <c r="X76" s="132"/>
      <c r="Y76" s="132"/>
      <c r="Z76" s="132"/>
      <c r="AA76" s="132"/>
      <c r="AB76" s="132"/>
      <c r="AC76" s="132"/>
      <c r="AD76" s="132"/>
      <c r="AE76" s="132"/>
      <c r="AF76" s="132"/>
      <c r="AG76" s="132"/>
      <c r="AH76" s="132"/>
      <c r="AI76" s="132"/>
      <c r="AJ76" s="132"/>
      <c r="AK76" s="132"/>
    </row>
    <row r="77" customFormat="false" ht="9" hidden="false" customHeight="false" outlineLevel="0" collapsed="false">
      <c r="C77" s="132"/>
      <c r="D77" s="132"/>
      <c r="E77" s="132"/>
      <c r="F77" s="132"/>
      <c r="G77" s="132"/>
      <c r="H77" s="132"/>
      <c r="I77" s="132"/>
      <c r="J77" s="132"/>
      <c r="K77" s="132"/>
      <c r="L77" s="132"/>
      <c r="M77" s="132"/>
      <c r="N77" s="132"/>
      <c r="O77" s="132"/>
      <c r="P77" s="132"/>
      <c r="Q77" s="132"/>
      <c r="R77" s="132"/>
      <c r="S77" s="132"/>
      <c r="T77" s="132"/>
      <c r="U77" s="132"/>
      <c r="V77" s="132"/>
      <c r="W77" s="132"/>
      <c r="X77" s="132"/>
      <c r="Y77" s="132"/>
      <c r="Z77" s="132"/>
      <c r="AA77" s="132"/>
      <c r="AB77" s="132"/>
      <c r="AC77" s="132"/>
      <c r="AD77" s="132"/>
      <c r="AE77" s="132"/>
      <c r="AF77" s="132"/>
      <c r="AG77" s="132"/>
      <c r="AH77" s="132"/>
      <c r="AI77" s="132"/>
      <c r="AJ77" s="132"/>
      <c r="AK77" s="132"/>
    </row>
    <row r="78" customFormat="false" ht="9" hidden="false" customHeight="false" outlineLevel="0" collapsed="false">
      <c r="C78" s="132"/>
      <c r="D78" s="132"/>
      <c r="E78" s="132"/>
      <c r="F78" s="132"/>
      <c r="G78" s="132"/>
      <c r="H78" s="132"/>
      <c r="I78" s="132"/>
      <c r="J78" s="132"/>
      <c r="K78" s="132"/>
      <c r="L78" s="132"/>
      <c r="M78" s="132"/>
      <c r="N78" s="132"/>
      <c r="O78" s="132"/>
      <c r="P78" s="132"/>
      <c r="Q78" s="132"/>
      <c r="R78" s="132"/>
      <c r="S78" s="132"/>
      <c r="T78" s="132"/>
      <c r="U78" s="132"/>
      <c r="V78" s="132"/>
      <c r="W78" s="132"/>
      <c r="X78" s="132"/>
      <c r="Y78" s="132"/>
      <c r="Z78" s="132"/>
      <c r="AA78" s="132"/>
      <c r="AB78" s="132"/>
      <c r="AC78" s="132"/>
      <c r="AD78" s="132"/>
      <c r="AE78" s="132"/>
      <c r="AF78" s="132"/>
      <c r="AG78" s="132"/>
      <c r="AH78" s="132"/>
      <c r="AI78" s="132"/>
      <c r="AJ78" s="132"/>
      <c r="AK78" s="132"/>
    </row>
    <row r="79" customFormat="false" ht="9" hidden="false" customHeight="false" outlineLevel="0" collapsed="false">
      <c r="C79" s="132"/>
      <c r="D79" s="132"/>
      <c r="E79" s="132"/>
      <c r="F79" s="132"/>
      <c r="G79" s="132"/>
      <c r="H79" s="132"/>
      <c r="I79" s="132"/>
      <c r="J79" s="132"/>
      <c r="K79" s="132"/>
      <c r="L79" s="132"/>
      <c r="M79" s="132"/>
      <c r="N79" s="132"/>
      <c r="O79" s="132"/>
      <c r="P79" s="132"/>
      <c r="Q79" s="132"/>
      <c r="R79" s="132"/>
      <c r="S79" s="132"/>
      <c r="T79" s="132"/>
      <c r="U79" s="132"/>
      <c r="V79" s="132"/>
      <c r="W79" s="132"/>
      <c r="X79" s="132"/>
      <c r="Y79" s="132"/>
      <c r="Z79" s="132"/>
      <c r="AA79" s="132"/>
      <c r="AB79" s="132"/>
      <c r="AC79" s="132"/>
      <c r="AD79" s="132"/>
      <c r="AE79" s="132"/>
      <c r="AF79" s="132"/>
      <c r="AG79" s="132"/>
      <c r="AH79" s="132"/>
      <c r="AI79" s="132"/>
      <c r="AJ79" s="132"/>
      <c r="AK79" s="132"/>
    </row>
    <row r="80" customFormat="false" ht="9" hidden="false" customHeight="false" outlineLevel="0" collapsed="false">
      <c r="C80" s="132"/>
      <c r="D80" s="132"/>
      <c r="E80" s="132"/>
      <c r="F80" s="132"/>
      <c r="G80" s="132"/>
      <c r="H80" s="132"/>
      <c r="I80" s="132"/>
      <c r="J80" s="132"/>
      <c r="K80" s="132"/>
      <c r="L80" s="132"/>
      <c r="M80" s="132"/>
      <c r="N80" s="132"/>
      <c r="O80" s="132"/>
      <c r="P80" s="132"/>
      <c r="Q80" s="132"/>
      <c r="R80" s="132"/>
      <c r="S80" s="132"/>
      <c r="T80" s="132"/>
      <c r="U80" s="132"/>
      <c r="V80" s="132"/>
      <c r="W80" s="132"/>
      <c r="X80" s="132"/>
      <c r="Y80" s="132"/>
      <c r="Z80" s="132"/>
      <c r="AA80" s="132"/>
      <c r="AB80" s="132"/>
      <c r="AC80" s="132"/>
      <c r="AD80" s="132"/>
      <c r="AE80" s="132"/>
      <c r="AF80" s="132"/>
      <c r="AG80" s="132"/>
      <c r="AH80" s="132"/>
      <c r="AI80" s="132"/>
      <c r="AJ80" s="132"/>
      <c r="AK80" s="132"/>
    </row>
    <row r="81" customFormat="false" ht="9" hidden="false" customHeight="false" outlineLevel="0" collapsed="false">
      <c r="C81" s="132"/>
      <c r="D81" s="132"/>
      <c r="E81" s="132"/>
      <c r="F81" s="132"/>
      <c r="G81" s="132"/>
      <c r="H81" s="132"/>
      <c r="I81" s="132"/>
      <c r="J81" s="132"/>
      <c r="K81" s="132"/>
      <c r="L81" s="132"/>
      <c r="M81" s="132"/>
      <c r="N81" s="132"/>
      <c r="O81" s="132"/>
      <c r="P81" s="132"/>
      <c r="Q81" s="132"/>
      <c r="R81" s="132"/>
      <c r="S81" s="132"/>
      <c r="T81" s="132"/>
      <c r="U81" s="132"/>
      <c r="V81" s="132"/>
      <c r="W81" s="132"/>
      <c r="X81" s="132"/>
      <c r="Y81" s="132"/>
      <c r="Z81" s="132"/>
      <c r="AA81" s="132"/>
      <c r="AB81" s="132"/>
      <c r="AC81" s="132"/>
      <c r="AD81" s="132"/>
      <c r="AE81" s="132"/>
      <c r="AF81" s="132"/>
      <c r="AG81" s="132"/>
      <c r="AH81" s="132"/>
      <c r="AI81" s="132"/>
      <c r="AJ81" s="132"/>
      <c r="AK81" s="132"/>
    </row>
    <row r="82" customFormat="false" ht="9" hidden="false" customHeight="false" outlineLevel="0" collapsed="false">
      <c r="C82" s="132"/>
      <c r="D82" s="132"/>
      <c r="E82" s="132"/>
      <c r="F82" s="132"/>
      <c r="G82" s="132"/>
      <c r="H82" s="132"/>
      <c r="I82" s="132"/>
      <c r="J82" s="132"/>
      <c r="K82" s="132"/>
      <c r="L82" s="132"/>
      <c r="M82" s="132"/>
      <c r="N82" s="132"/>
      <c r="O82" s="132"/>
      <c r="P82" s="132"/>
      <c r="Q82" s="132"/>
      <c r="R82" s="132"/>
      <c r="S82" s="132"/>
      <c r="T82" s="132"/>
      <c r="U82" s="132"/>
      <c r="V82" s="132"/>
      <c r="W82" s="132"/>
      <c r="X82" s="132"/>
      <c r="Y82" s="132"/>
      <c r="Z82" s="132"/>
      <c r="AA82" s="132"/>
      <c r="AB82" s="132"/>
      <c r="AC82" s="132"/>
      <c r="AD82" s="132"/>
      <c r="AE82" s="132"/>
      <c r="AF82" s="132"/>
      <c r="AG82" s="132"/>
      <c r="AH82" s="132"/>
      <c r="AI82" s="132"/>
      <c r="AJ82" s="132"/>
      <c r="AK82" s="132"/>
    </row>
    <row r="83" customFormat="false" ht="9" hidden="false" customHeight="false" outlineLevel="0" collapsed="false">
      <c r="C83" s="132"/>
      <c r="D83" s="132"/>
      <c r="E83" s="132"/>
      <c r="F83" s="132"/>
      <c r="G83" s="132"/>
      <c r="H83" s="132"/>
      <c r="I83" s="132"/>
      <c r="J83" s="132"/>
      <c r="K83" s="132"/>
      <c r="L83" s="132"/>
      <c r="M83" s="132"/>
      <c r="N83" s="132"/>
      <c r="O83" s="132"/>
      <c r="P83" s="132"/>
      <c r="Q83" s="132"/>
      <c r="R83" s="132"/>
      <c r="S83" s="132"/>
      <c r="T83" s="132"/>
      <c r="U83" s="132"/>
      <c r="V83" s="132"/>
      <c r="W83" s="132"/>
      <c r="X83" s="132"/>
      <c r="Y83" s="132"/>
      <c r="Z83" s="132"/>
      <c r="AA83" s="132"/>
      <c r="AB83" s="132"/>
      <c r="AC83" s="132"/>
      <c r="AD83" s="132"/>
      <c r="AE83" s="132"/>
      <c r="AF83" s="132"/>
      <c r="AG83" s="132"/>
      <c r="AH83" s="132"/>
      <c r="AI83" s="132"/>
      <c r="AJ83" s="132"/>
      <c r="AK83" s="132"/>
    </row>
    <row r="84" customFormat="false" ht="9" hidden="false" customHeight="false" outlineLevel="0" collapsed="false">
      <c r="C84" s="132"/>
      <c r="D84" s="132"/>
      <c r="E84" s="132"/>
      <c r="F84" s="132"/>
      <c r="G84" s="132"/>
      <c r="H84" s="132"/>
      <c r="I84" s="132"/>
      <c r="J84" s="132"/>
      <c r="K84" s="132"/>
      <c r="L84" s="132"/>
      <c r="M84" s="132"/>
      <c r="N84" s="132"/>
      <c r="O84" s="132"/>
      <c r="P84" s="132"/>
      <c r="Q84" s="132"/>
      <c r="R84" s="132"/>
      <c r="S84" s="132"/>
      <c r="T84" s="132"/>
      <c r="U84" s="132"/>
      <c r="V84" s="132"/>
      <c r="W84" s="132"/>
      <c r="X84" s="132"/>
      <c r="Y84" s="132"/>
      <c r="Z84" s="132"/>
      <c r="AA84" s="132"/>
      <c r="AB84" s="132"/>
      <c r="AC84" s="132"/>
      <c r="AD84" s="132"/>
      <c r="AE84" s="132"/>
      <c r="AF84" s="132"/>
      <c r="AG84" s="132"/>
      <c r="AH84" s="132"/>
      <c r="AI84" s="132"/>
      <c r="AJ84" s="132"/>
      <c r="AK84" s="132"/>
    </row>
    <row r="85" customFormat="false" ht="9" hidden="false" customHeight="false" outlineLevel="0" collapsed="false">
      <c r="C85" s="132"/>
      <c r="D85" s="132"/>
      <c r="E85" s="132"/>
      <c r="F85" s="132"/>
      <c r="G85" s="132"/>
      <c r="H85" s="132"/>
      <c r="I85" s="132"/>
      <c r="J85" s="132"/>
      <c r="K85" s="132"/>
      <c r="L85" s="132"/>
      <c r="M85" s="132"/>
      <c r="N85" s="132"/>
      <c r="O85" s="132"/>
      <c r="P85" s="132"/>
      <c r="Q85" s="132"/>
      <c r="R85" s="132"/>
      <c r="S85" s="132"/>
      <c r="T85" s="132"/>
      <c r="U85" s="132"/>
      <c r="V85" s="132"/>
      <c r="W85" s="132"/>
      <c r="X85" s="132"/>
      <c r="Y85" s="132"/>
      <c r="Z85" s="132"/>
      <c r="AA85" s="132"/>
      <c r="AB85" s="132"/>
      <c r="AC85" s="132"/>
      <c r="AD85" s="132"/>
      <c r="AE85" s="132"/>
      <c r="AF85" s="132"/>
      <c r="AG85" s="132"/>
      <c r="AH85" s="132"/>
      <c r="AI85" s="132"/>
      <c r="AJ85" s="132"/>
      <c r="AK85" s="132"/>
    </row>
    <row r="86" customFormat="false" ht="9" hidden="false" customHeight="false" outlineLevel="0" collapsed="false">
      <c r="C86" s="132"/>
      <c r="D86" s="132"/>
      <c r="E86" s="132"/>
      <c r="F86" s="132"/>
      <c r="G86" s="132"/>
      <c r="H86" s="132"/>
      <c r="I86" s="132"/>
      <c r="J86" s="132"/>
      <c r="K86" s="132"/>
      <c r="L86" s="132"/>
      <c r="M86" s="132"/>
      <c r="N86" s="132"/>
      <c r="O86" s="132"/>
      <c r="P86" s="132"/>
      <c r="Q86" s="132"/>
      <c r="R86" s="132"/>
      <c r="S86" s="132"/>
      <c r="T86" s="132"/>
      <c r="U86" s="132"/>
      <c r="V86" s="132"/>
      <c r="W86" s="132"/>
      <c r="X86" s="132"/>
      <c r="Y86" s="132"/>
      <c r="Z86" s="132"/>
      <c r="AA86" s="132"/>
      <c r="AB86" s="132"/>
      <c r="AC86" s="132"/>
      <c r="AD86" s="132"/>
      <c r="AE86" s="132"/>
      <c r="AF86" s="132"/>
      <c r="AG86" s="132"/>
      <c r="AH86" s="132"/>
      <c r="AI86" s="132"/>
      <c r="AJ86" s="132"/>
      <c r="AK86" s="132"/>
    </row>
    <row r="87" customFormat="false" ht="9" hidden="false" customHeight="false" outlineLevel="0" collapsed="false">
      <c r="C87" s="132"/>
      <c r="D87" s="132"/>
      <c r="E87" s="132"/>
      <c r="F87" s="132"/>
      <c r="G87" s="132"/>
      <c r="H87" s="132"/>
      <c r="I87" s="132"/>
      <c r="J87" s="132"/>
      <c r="K87" s="132"/>
      <c r="L87" s="132"/>
      <c r="M87" s="132"/>
      <c r="N87" s="132"/>
      <c r="O87" s="132"/>
      <c r="P87" s="132"/>
      <c r="Q87" s="132"/>
      <c r="R87" s="132"/>
      <c r="S87" s="132"/>
      <c r="T87" s="132"/>
      <c r="U87" s="132"/>
      <c r="V87" s="132"/>
      <c r="W87" s="132"/>
      <c r="X87" s="132"/>
      <c r="Y87" s="132"/>
      <c r="Z87" s="132"/>
      <c r="AA87" s="132"/>
      <c r="AB87" s="132"/>
      <c r="AC87" s="132"/>
      <c r="AD87" s="132"/>
      <c r="AE87" s="132"/>
      <c r="AF87" s="132"/>
      <c r="AG87" s="132"/>
      <c r="AH87" s="132"/>
      <c r="AI87" s="132"/>
      <c r="AJ87" s="132"/>
      <c r="AK87" s="132"/>
    </row>
    <row r="88" customFormat="false" ht="9" hidden="false" customHeight="false" outlineLevel="0" collapsed="false">
      <c r="C88" s="132"/>
      <c r="D88" s="132"/>
      <c r="E88" s="132"/>
      <c r="F88" s="132"/>
      <c r="G88" s="132"/>
      <c r="H88" s="132"/>
      <c r="I88" s="132"/>
      <c r="J88" s="132"/>
      <c r="K88" s="132"/>
      <c r="L88" s="132"/>
      <c r="M88" s="132"/>
      <c r="N88" s="132"/>
      <c r="O88" s="132"/>
      <c r="P88" s="132"/>
      <c r="Q88" s="132"/>
      <c r="R88" s="132"/>
      <c r="S88" s="132"/>
      <c r="T88" s="132"/>
      <c r="U88" s="132"/>
      <c r="V88" s="132"/>
      <c r="W88" s="132"/>
      <c r="X88" s="132"/>
      <c r="Y88" s="132"/>
      <c r="Z88" s="132"/>
      <c r="AA88" s="132"/>
      <c r="AB88" s="132"/>
      <c r="AC88" s="132"/>
      <c r="AD88" s="132"/>
      <c r="AE88" s="132"/>
      <c r="AF88" s="132"/>
      <c r="AG88" s="132"/>
      <c r="AH88" s="132"/>
      <c r="AI88" s="132"/>
      <c r="AJ88" s="132"/>
      <c r="AK88" s="132"/>
    </row>
    <row r="89" customFormat="false" ht="9" hidden="false" customHeight="false" outlineLevel="0" collapsed="false">
      <c r="C89" s="132"/>
      <c r="D89" s="132"/>
      <c r="E89" s="132"/>
      <c r="F89" s="132"/>
      <c r="G89" s="132"/>
      <c r="H89" s="132"/>
      <c r="I89" s="132"/>
      <c r="J89" s="132"/>
      <c r="K89" s="132"/>
      <c r="L89" s="132"/>
      <c r="M89" s="132"/>
      <c r="N89" s="132"/>
      <c r="O89" s="132"/>
      <c r="P89" s="132"/>
      <c r="Q89" s="132"/>
      <c r="R89" s="132"/>
      <c r="S89" s="132"/>
      <c r="T89" s="132"/>
      <c r="U89" s="132"/>
      <c r="V89" s="132"/>
      <c r="W89" s="132"/>
      <c r="X89" s="132"/>
      <c r="Y89" s="132"/>
      <c r="Z89" s="132"/>
      <c r="AA89" s="132"/>
      <c r="AB89" s="132"/>
      <c r="AC89" s="132"/>
      <c r="AD89" s="132"/>
      <c r="AE89" s="132"/>
      <c r="AF89" s="132"/>
      <c r="AG89" s="132"/>
      <c r="AH89" s="132"/>
      <c r="AI89" s="132"/>
      <c r="AJ89" s="132"/>
      <c r="AK89" s="132"/>
    </row>
    <row r="90" customFormat="false" ht="9" hidden="false" customHeight="false" outlineLevel="0" collapsed="false">
      <c r="C90" s="132"/>
      <c r="D90" s="132"/>
      <c r="E90" s="132"/>
      <c r="F90" s="132"/>
      <c r="G90" s="132"/>
      <c r="H90" s="132"/>
      <c r="I90" s="132"/>
      <c r="J90" s="132"/>
      <c r="K90" s="132"/>
      <c r="L90" s="132"/>
      <c r="M90" s="132"/>
      <c r="N90" s="132"/>
      <c r="O90" s="132"/>
      <c r="P90" s="132"/>
      <c r="Q90" s="132"/>
      <c r="R90" s="132"/>
      <c r="S90" s="132"/>
      <c r="T90" s="132"/>
      <c r="U90" s="132"/>
      <c r="V90" s="132"/>
      <c r="W90" s="132"/>
      <c r="X90" s="132"/>
      <c r="Y90" s="132"/>
      <c r="Z90" s="132"/>
      <c r="AA90" s="132"/>
      <c r="AB90" s="132"/>
      <c r="AC90" s="132"/>
      <c r="AD90" s="132"/>
      <c r="AE90" s="132"/>
      <c r="AF90" s="132"/>
      <c r="AG90" s="132"/>
      <c r="AH90" s="132"/>
      <c r="AI90" s="132"/>
      <c r="AJ90" s="132"/>
      <c r="AK90" s="132"/>
    </row>
    <row r="91" customFormat="false" ht="9" hidden="false" customHeight="false" outlineLevel="0" collapsed="false">
      <c r="C91" s="132"/>
      <c r="D91" s="132"/>
      <c r="E91" s="132"/>
      <c r="F91" s="132"/>
      <c r="G91" s="132"/>
      <c r="H91" s="132"/>
      <c r="I91" s="132"/>
      <c r="J91" s="132"/>
      <c r="K91" s="132"/>
      <c r="L91" s="132"/>
      <c r="M91" s="132"/>
      <c r="N91" s="132"/>
      <c r="O91" s="132"/>
      <c r="P91" s="132"/>
      <c r="Q91" s="132"/>
      <c r="R91" s="132"/>
      <c r="S91" s="132"/>
      <c r="T91" s="132"/>
      <c r="U91" s="132"/>
      <c r="V91" s="132"/>
      <c r="W91" s="132"/>
      <c r="X91" s="132"/>
      <c r="Y91" s="132"/>
      <c r="Z91" s="132"/>
      <c r="AA91" s="132"/>
      <c r="AB91" s="132"/>
      <c r="AC91" s="132"/>
      <c r="AD91" s="132"/>
      <c r="AE91" s="132"/>
      <c r="AF91" s="132"/>
      <c r="AG91" s="132"/>
      <c r="AH91" s="132"/>
      <c r="AI91" s="132"/>
      <c r="AJ91" s="132"/>
      <c r="AK91" s="132"/>
    </row>
    <row r="92" customFormat="false" ht="9" hidden="false" customHeight="false" outlineLevel="0" collapsed="false">
      <c r="C92" s="132"/>
      <c r="D92" s="132"/>
      <c r="E92" s="132"/>
      <c r="F92" s="132"/>
      <c r="G92" s="132"/>
      <c r="H92" s="132"/>
      <c r="I92" s="132"/>
      <c r="J92" s="132"/>
      <c r="K92" s="132"/>
      <c r="L92" s="132"/>
      <c r="M92" s="132"/>
      <c r="N92" s="132"/>
      <c r="O92" s="132"/>
      <c r="P92" s="132"/>
      <c r="Q92" s="132"/>
      <c r="R92" s="132"/>
      <c r="S92" s="132"/>
      <c r="T92" s="132"/>
      <c r="U92" s="132"/>
      <c r="V92" s="132"/>
      <c r="W92" s="132"/>
      <c r="X92" s="132"/>
      <c r="Y92" s="132"/>
      <c r="Z92" s="132"/>
      <c r="AA92" s="132"/>
      <c r="AB92" s="132"/>
      <c r="AC92" s="132"/>
      <c r="AD92" s="132"/>
      <c r="AE92" s="132"/>
      <c r="AF92" s="132"/>
      <c r="AG92" s="132"/>
      <c r="AH92" s="132"/>
      <c r="AI92" s="132"/>
      <c r="AJ92" s="132"/>
      <c r="AK92" s="132"/>
    </row>
    <row r="93" customFormat="false" ht="9" hidden="false" customHeight="false" outlineLevel="0" collapsed="false">
      <c r="C93" s="132"/>
      <c r="D93" s="132"/>
      <c r="E93" s="132"/>
      <c r="F93" s="132"/>
      <c r="G93" s="132"/>
      <c r="H93" s="132"/>
      <c r="I93" s="132"/>
      <c r="J93" s="132"/>
      <c r="K93" s="132"/>
      <c r="L93" s="132"/>
      <c r="M93" s="132"/>
      <c r="N93" s="132"/>
      <c r="O93" s="132"/>
      <c r="P93" s="132"/>
      <c r="Q93" s="132"/>
      <c r="R93" s="132"/>
      <c r="S93" s="132"/>
      <c r="T93" s="132"/>
      <c r="U93" s="132"/>
      <c r="V93" s="132"/>
      <c r="W93" s="132"/>
      <c r="X93" s="132"/>
      <c r="Y93" s="132"/>
      <c r="Z93" s="132"/>
      <c r="AA93" s="132"/>
      <c r="AB93" s="132"/>
      <c r="AC93" s="132"/>
      <c r="AD93" s="132"/>
      <c r="AE93" s="132"/>
      <c r="AF93" s="132"/>
      <c r="AG93" s="132"/>
      <c r="AH93" s="132"/>
      <c r="AI93" s="132"/>
      <c r="AJ93" s="132"/>
      <c r="AK93" s="132"/>
    </row>
    <row r="94" customFormat="false" ht="9" hidden="false" customHeight="false" outlineLevel="0" collapsed="false">
      <c r="C94" s="132"/>
      <c r="D94" s="132"/>
      <c r="E94" s="132"/>
      <c r="F94" s="132"/>
      <c r="G94" s="132"/>
      <c r="H94" s="132"/>
      <c r="I94" s="132"/>
      <c r="J94" s="132"/>
      <c r="K94" s="132"/>
      <c r="L94" s="132"/>
      <c r="M94" s="132"/>
      <c r="N94" s="132"/>
      <c r="O94" s="132"/>
      <c r="P94" s="132"/>
      <c r="Q94" s="132"/>
      <c r="R94" s="132"/>
      <c r="S94" s="132"/>
      <c r="T94" s="132"/>
      <c r="U94" s="132"/>
      <c r="V94" s="132"/>
      <c r="W94" s="132"/>
      <c r="X94" s="132"/>
      <c r="Y94" s="132"/>
      <c r="Z94" s="132"/>
      <c r="AA94" s="132"/>
      <c r="AB94" s="132"/>
      <c r="AC94" s="132"/>
      <c r="AD94" s="132"/>
      <c r="AE94" s="132"/>
      <c r="AF94" s="132"/>
      <c r="AG94" s="132"/>
      <c r="AH94" s="132"/>
      <c r="AI94" s="132"/>
      <c r="AJ94" s="132"/>
      <c r="AK94" s="132"/>
    </row>
    <row r="95" customFormat="false" ht="9" hidden="false" customHeight="false" outlineLevel="0" collapsed="false">
      <c r="C95" s="132"/>
      <c r="D95" s="132"/>
      <c r="E95" s="132"/>
      <c r="F95" s="132"/>
      <c r="G95" s="132"/>
      <c r="H95" s="132"/>
      <c r="I95" s="132"/>
      <c r="J95" s="132"/>
      <c r="K95" s="132"/>
      <c r="L95" s="132"/>
      <c r="M95" s="132"/>
      <c r="N95" s="132"/>
      <c r="O95" s="132"/>
      <c r="P95" s="132"/>
      <c r="Q95" s="132"/>
      <c r="R95" s="132"/>
      <c r="S95" s="132"/>
      <c r="T95" s="132"/>
      <c r="U95" s="132"/>
      <c r="V95" s="132"/>
      <c r="W95" s="132"/>
      <c r="X95" s="132"/>
      <c r="Y95" s="132"/>
      <c r="Z95" s="132"/>
      <c r="AA95" s="132"/>
      <c r="AB95" s="132"/>
      <c r="AC95" s="132"/>
      <c r="AD95" s="132"/>
      <c r="AE95" s="132"/>
      <c r="AF95" s="132"/>
      <c r="AG95" s="132"/>
      <c r="AH95" s="132"/>
      <c r="AI95" s="132"/>
      <c r="AJ95" s="132"/>
      <c r="AK95" s="132"/>
    </row>
    <row r="96" customFormat="false" ht="9" hidden="false" customHeight="false" outlineLevel="0" collapsed="false">
      <c r="C96" s="132"/>
      <c r="D96" s="132"/>
      <c r="E96" s="132"/>
      <c r="F96" s="132"/>
      <c r="G96" s="132"/>
      <c r="H96" s="132"/>
      <c r="I96" s="132"/>
      <c r="J96" s="132"/>
      <c r="K96" s="132"/>
      <c r="L96" s="132"/>
      <c r="M96" s="132"/>
      <c r="N96" s="132"/>
      <c r="O96" s="132"/>
      <c r="P96" s="132"/>
      <c r="Q96" s="132"/>
      <c r="R96" s="132"/>
      <c r="S96" s="132"/>
      <c r="T96" s="132"/>
      <c r="U96" s="132"/>
      <c r="V96" s="132"/>
      <c r="W96" s="132"/>
      <c r="X96" s="132"/>
      <c r="Y96" s="132"/>
      <c r="Z96" s="132"/>
      <c r="AA96" s="132"/>
      <c r="AB96" s="132"/>
      <c r="AC96" s="132"/>
      <c r="AD96" s="132"/>
      <c r="AE96" s="132"/>
      <c r="AF96" s="132"/>
      <c r="AG96" s="132"/>
      <c r="AH96" s="132"/>
      <c r="AI96" s="132"/>
      <c r="AJ96" s="132"/>
      <c r="AK96" s="132"/>
    </row>
    <row r="97" customFormat="false" ht="9" hidden="false" customHeight="false" outlineLevel="0" collapsed="false">
      <c r="C97" s="132"/>
      <c r="D97" s="132"/>
      <c r="E97" s="132"/>
      <c r="F97" s="132"/>
      <c r="G97" s="132"/>
      <c r="H97" s="132"/>
      <c r="I97" s="132"/>
      <c r="J97" s="132"/>
      <c r="K97" s="132"/>
      <c r="L97" s="132"/>
      <c r="M97" s="132"/>
      <c r="N97" s="132"/>
      <c r="O97" s="132"/>
      <c r="P97" s="132"/>
      <c r="Q97" s="132"/>
      <c r="R97" s="132"/>
      <c r="S97" s="132"/>
      <c r="T97" s="132"/>
      <c r="U97" s="132"/>
      <c r="V97" s="132"/>
      <c r="W97" s="132"/>
      <c r="X97" s="132"/>
      <c r="Y97" s="132"/>
      <c r="Z97" s="132"/>
      <c r="AA97" s="132"/>
      <c r="AB97" s="132"/>
      <c r="AC97" s="132"/>
      <c r="AD97" s="132"/>
      <c r="AE97" s="132"/>
      <c r="AF97" s="132"/>
      <c r="AG97" s="132"/>
      <c r="AH97" s="132"/>
      <c r="AI97" s="132"/>
      <c r="AJ97" s="132"/>
      <c r="AK97" s="132"/>
    </row>
    <row r="98" customFormat="false" ht="9" hidden="false" customHeight="false" outlineLevel="0" collapsed="false">
      <c r="C98" s="132"/>
      <c r="D98" s="132"/>
      <c r="E98" s="132"/>
      <c r="F98" s="132"/>
      <c r="G98" s="132"/>
      <c r="H98" s="132"/>
      <c r="I98" s="132"/>
      <c r="J98" s="132"/>
      <c r="K98" s="132"/>
      <c r="L98" s="132"/>
      <c r="M98" s="132"/>
      <c r="N98" s="132"/>
      <c r="O98" s="132"/>
      <c r="P98" s="132"/>
      <c r="Q98" s="132"/>
      <c r="R98" s="132"/>
      <c r="S98" s="132"/>
      <c r="T98" s="132"/>
      <c r="U98" s="132"/>
      <c r="V98" s="132"/>
      <c r="W98" s="132"/>
      <c r="X98" s="132"/>
      <c r="Y98" s="132"/>
      <c r="Z98" s="132"/>
      <c r="AA98" s="132"/>
      <c r="AB98" s="132"/>
      <c r="AC98" s="132"/>
      <c r="AD98" s="132"/>
      <c r="AE98" s="132"/>
      <c r="AF98" s="132"/>
      <c r="AG98" s="132"/>
      <c r="AH98" s="132"/>
      <c r="AI98" s="132"/>
      <c r="AJ98" s="132"/>
      <c r="AK98" s="132"/>
    </row>
    <row r="99" customFormat="false" ht="9" hidden="false" customHeight="false" outlineLevel="0" collapsed="false">
      <c r="C99" s="132"/>
      <c r="D99" s="132"/>
      <c r="E99" s="132"/>
      <c r="F99" s="132"/>
      <c r="G99" s="132"/>
      <c r="H99" s="132"/>
      <c r="I99" s="132"/>
      <c r="J99" s="132"/>
      <c r="K99" s="132"/>
      <c r="L99" s="132"/>
      <c r="M99" s="132"/>
      <c r="N99" s="132"/>
      <c r="O99" s="132"/>
      <c r="P99" s="132"/>
      <c r="Q99" s="132"/>
      <c r="R99" s="132"/>
      <c r="S99" s="132"/>
      <c r="T99" s="132"/>
      <c r="U99" s="132"/>
      <c r="V99" s="132"/>
      <c r="W99" s="132"/>
      <c r="X99" s="132"/>
      <c r="Y99" s="132"/>
      <c r="Z99" s="132"/>
      <c r="AA99" s="132"/>
      <c r="AB99" s="132"/>
      <c r="AC99" s="132"/>
      <c r="AD99" s="132"/>
      <c r="AE99" s="132"/>
      <c r="AF99" s="132"/>
      <c r="AG99" s="132"/>
      <c r="AH99" s="132"/>
      <c r="AI99" s="132"/>
      <c r="AJ99" s="132"/>
      <c r="AK99" s="132"/>
    </row>
    <row r="100" customFormat="false" ht="9" hidden="false" customHeight="false" outlineLevel="0" collapsed="false">
      <c r="C100" s="132"/>
      <c r="D100" s="132"/>
      <c r="E100" s="132"/>
      <c r="F100" s="132"/>
      <c r="G100" s="132"/>
      <c r="H100" s="132"/>
      <c r="I100" s="132"/>
      <c r="J100" s="132"/>
      <c r="K100" s="132"/>
      <c r="L100" s="132"/>
      <c r="M100" s="132"/>
      <c r="N100" s="132"/>
      <c r="O100" s="132"/>
      <c r="P100" s="132"/>
      <c r="Q100" s="132"/>
      <c r="R100" s="132"/>
      <c r="S100" s="132"/>
      <c r="T100" s="132"/>
      <c r="U100" s="132"/>
      <c r="V100" s="132"/>
      <c r="W100" s="132"/>
      <c r="X100" s="132"/>
      <c r="Y100" s="132"/>
      <c r="Z100" s="132"/>
      <c r="AA100" s="132"/>
      <c r="AB100" s="132"/>
      <c r="AC100" s="132"/>
      <c r="AD100" s="132"/>
      <c r="AE100" s="132"/>
      <c r="AF100" s="132"/>
      <c r="AG100" s="132"/>
      <c r="AH100" s="132"/>
      <c r="AI100" s="132"/>
      <c r="AJ100" s="132"/>
      <c r="AK100" s="132"/>
    </row>
    <row r="101" customFormat="false" ht="9" hidden="false" customHeight="false" outlineLevel="0" collapsed="false">
      <c r="C101" s="132"/>
      <c r="D101" s="132"/>
      <c r="E101" s="132"/>
      <c r="F101" s="132"/>
      <c r="G101" s="132"/>
      <c r="H101" s="132"/>
      <c r="I101" s="132"/>
      <c r="J101" s="132"/>
      <c r="K101" s="132"/>
      <c r="L101" s="132"/>
      <c r="M101" s="132"/>
      <c r="N101" s="132"/>
      <c r="O101" s="132"/>
      <c r="P101" s="132"/>
      <c r="Q101" s="132"/>
      <c r="R101" s="132"/>
      <c r="S101" s="132"/>
      <c r="T101" s="132"/>
      <c r="U101" s="132"/>
      <c r="V101" s="132"/>
      <c r="W101" s="132"/>
      <c r="X101" s="132"/>
      <c r="Y101" s="132"/>
      <c r="Z101" s="132"/>
      <c r="AA101" s="132"/>
      <c r="AB101" s="132"/>
      <c r="AC101" s="132"/>
      <c r="AD101" s="132"/>
      <c r="AE101" s="132"/>
      <c r="AF101" s="132"/>
      <c r="AG101" s="132"/>
      <c r="AH101" s="132"/>
      <c r="AI101" s="132"/>
      <c r="AJ101" s="132"/>
      <c r="AK101" s="132"/>
    </row>
    <row r="102" customFormat="false" ht="9" hidden="false" customHeight="false" outlineLevel="0" collapsed="false">
      <c r="C102" s="132"/>
      <c r="D102" s="132"/>
      <c r="E102" s="132"/>
      <c r="F102" s="132"/>
      <c r="G102" s="132"/>
      <c r="H102" s="132"/>
      <c r="I102" s="132"/>
      <c r="J102" s="132"/>
      <c r="K102" s="132"/>
      <c r="L102" s="132"/>
      <c r="M102" s="132"/>
      <c r="N102" s="132"/>
      <c r="O102" s="132"/>
      <c r="P102" s="132"/>
      <c r="Q102" s="132"/>
      <c r="R102" s="132"/>
      <c r="S102" s="132"/>
      <c r="T102" s="132"/>
      <c r="U102" s="132"/>
      <c r="V102" s="132"/>
      <c r="W102" s="132"/>
      <c r="X102" s="132"/>
      <c r="Y102" s="132"/>
      <c r="Z102" s="132"/>
      <c r="AA102" s="132"/>
      <c r="AB102" s="132"/>
      <c r="AC102" s="132"/>
      <c r="AD102" s="132"/>
      <c r="AE102" s="132"/>
      <c r="AF102" s="132"/>
      <c r="AG102" s="132"/>
      <c r="AH102" s="132"/>
      <c r="AI102" s="132"/>
      <c r="AJ102" s="132"/>
      <c r="AK102" s="132"/>
    </row>
    <row r="103" customFormat="false" ht="9" hidden="false" customHeight="false" outlineLevel="0" collapsed="false">
      <c r="C103" s="132"/>
      <c r="D103" s="132"/>
      <c r="E103" s="132"/>
      <c r="F103" s="132"/>
      <c r="G103" s="132"/>
      <c r="H103" s="132"/>
      <c r="I103" s="132"/>
      <c r="J103" s="132"/>
      <c r="K103" s="132"/>
      <c r="L103" s="132"/>
      <c r="M103" s="132"/>
      <c r="N103" s="132"/>
      <c r="O103" s="132"/>
      <c r="P103" s="132"/>
      <c r="Q103" s="132"/>
      <c r="R103" s="132"/>
      <c r="S103" s="132"/>
      <c r="T103" s="132"/>
      <c r="U103" s="132"/>
      <c r="V103" s="132"/>
      <c r="W103" s="132"/>
      <c r="X103" s="132"/>
      <c r="Y103" s="132"/>
      <c r="Z103" s="132"/>
      <c r="AA103" s="132"/>
      <c r="AB103" s="132"/>
      <c r="AC103" s="132"/>
      <c r="AD103" s="132"/>
      <c r="AE103" s="132"/>
      <c r="AF103" s="132"/>
      <c r="AG103" s="132"/>
      <c r="AH103" s="132"/>
      <c r="AI103" s="132"/>
      <c r="AJ103" s="132"/>
      <c r="AK103" s="132"/>
    </row>
    <row r="104" customFormat="false" ht="9" hidden="false" customHeight="false" outlineLevel="0" collapsed="false">
      <c r="C104" s="132"/>
      <c r="D104" s="132"/>
      <c r="E104" s="132"/>
      <c r="F104" s="132"/>
      <c r="G104" s="132"/>
      <c r="H104" s="132"/>
      <c r="I104" s="132"/>
      <c r="J104" s="132"/>
      <c r="K104" s="132"/>
      <c r="L104" s="132"/>
      <c r="M104" s="132"/>
      <c r="N104" s="132"/>
      <c r="O104" s="132"/>
      <c r="P104" s="132"/>
      <c r="Q104" s="132"/>
      <c r="R104" s="132"/>
      <c r="S104" s="132"/>
      <c r="T104" s="132"/>
      <c r="U104" s="132"/>
      <c r="V104" s="132"/>
      <c r="W104" s="132"/>
      <c r="X104" s="132"/>
      <c r="Y104" s="132"/>
      <c r="Z104" s="132"/>
      <c r="AA104" s="132"/>
      <c r="AB104" s="132"/>
      <c r="AC104" s="132"/>
      <c r="AD104" s="132"/>
      <c r="AE104" s="132"/>
      <c r="AF104" s="132"/>
      <c r="AG104" s="132"/>
      <c r="AH104" s="132"/>
      <c r="AI104" s="132"/>
      <c r="AJ104" s="132"/>
      <c r="AK104" s="132"/>
    </row>
    <row r="105" customFormat="false" ht="9" hidden="false" customHeight="false" outlineLevel="0" collapsed="false">
      <c r="C105" s="132"/>
      <c r="D105" s="132"/>
      <c r="E105" s="132"/>
      <c r="F105" s="132"/>
      <c r="G105" s="132"/>
      <c r="H105" s="132"/>
      <c r="I105" s="132"/>
      <c r="J105" s="132"/>
      <c r="K105" s="132"/>
      <c r="L105" s="132"/>
      <c r="M105" s="132"/>
      <c r="N105" s="132"/>
      <c r="O105" s="132"/>
      <c r="P105" s="132"/>
      <c r="Q105" s="132"/>
      <c r="R105" s="132"/>
      <c r="S105" s="132"/>
      <c r="T105" s="132"/>
      <c r="U105" s="132"/>
      <c r="V105" s="132"/>
      <c r="W105" s="132"/>
      <c r="X105" s="132"/>
      <c r="Y105" s="132"/>
      <c r="Z105" s="132"/>
      <c r="AA105" s="132"/>
      <c r="AB105" s="132"/>
      <c r="AC105" s="132"/>
      <c r="AD105" s="132"/>
      <c r="AE105" s="132"/>
      <c r="AF105" s="132"/>
      <c r="AG105" s="132"/>
      <c r="AH105" s="132"/>
      <c r="AI105" s="132"/>
      <c r="AJ105" s="132"/>
      <c r="AK105" s="132"/>
    </row>
    <row r="106" customFormat="false" ht="9" hidden="false" customHeight="false" outlineLevel="0" collapsed="false">
      <c r="C106" s="132"/>
      <c r="D106" s="132"/>
      <c r="E106" s="132"/>
      <c r="F106" s="132"/>
      <c r="G106" s="132"/>
      <c r="H106" s="132"/>
      <c r="I106" s="132"/>
      <c r="J106" s="132"/>
      <c r="K106" s="132"/>
      <c r="L106" s="132"/>
      <c r="M106" s="132"/>
      <c r="N106" s="132"/>
      <c r="O106" s="132"/>
      <c r="P106" s="132"/>
      <c r="Q106" s="132"/>
      <c r="R106" s="132"/>
      <c r="S106" s="132"/>
      <c r="T106" s="132"/>
      <c r="U106" s="132"/>
      <c r="V106" s="132"/>
      <c r="W106" s="132"/>
      <c r="X106" s="132"/>
      <c r="Y106" s="132"/>
      <c r="Z106" s="132"/>
      <c r="AA106" s="132"/>
      <c r="AB106" s="132"/>
      <c r="AC106" s="132"/>
      <c r="AD106" s="132"/>
      <c r="AE106" s="132"/>
      <c r="AF106" s="132"/>
      <c r="AG106" s="132"/>
      <c r="AH106" s="132"/>
      <c r="AI106" s="132"/>
      <c r="AJ106" s="132"/>
      <c r="AK106" s="132"/>
    </row>
    <row r="107" customFormat="false" ht="9" hidden="false" customHeight="false" outlineLevel="0" collapsed="false">
      <c r="C107" s="132"/>
      <c r="D107" s="132"/>
      <c r="E107" s="132"/>
      <c r="F107" s="132"/>
      <c r="G107" s="132"/>
      <c r="H107" s="132"/>
      <c r="I107" s="132"/>
      <c r="J107" s="132"/>
      <c r="K107" s="132"/>
      <c r="L107" s="132"/>
      <c r="M107" s="132"/>
      <c r="N107" s="132"/>
      <c r="O107" s="132"/>
      <c r="P107" s="132"/>
      <c r="Q107" s="132"/>
      <c r="R107" s="132"/>
      <c r="S107" s="132"/>
      <c r="T107" s="132"/>
      <c r="U107" s="132"/>
      <c r="V107" s="132"/>
      <c r="W107" s="132"/>
      <c r="X107" s="132"/>
      <c r="Y107" s="132"/>
      <c r="Z107" s="132"/>
      <c r="AA107" s="132"/>
      <c r="AB107" s="132"/>
      <c r="AC107" s="132"/>
      <c r="AD107" s="132"/>
      <c r="AE107" s="132"/>
      <c r="AF107" s="132"/>
      <c r="AG107" s="132"/>
      <c r="AH107" s="132"/>
      <c r="AI107" s="132"/>
      <c r="AJ107" s="132"/>
      <c r="AK107" s="132"/>
    </row>
    <row r="108" customFormat="false" ht="9" hidden="false" customHeight="false" outlineLevel="0" collapsed="false">
      <c r="C108" s="132"/>
      <c r="D108" s="132"/>
      <c r="E108" s="132"/>
      <c r="F108" s="132"/>
      <c r="G108" s="132"/>
      <c r="H108" s="132"/>
      <c r="I108" s="132"/>
      <c r="J108" s="132"/>
      <c r="K108" s="132"/>
      <c r="L108" s="132"/>
      <c r="M108" s="132"/>
      <c r="N108" s="132"/>
      <c r="O108" s="132"/>
      <c r="P108" s="132"/>
      <c r="Q108" s="132"/>
      <c r="R108" s="132"/>
      <c r="S108" s="132"/>
      <c r="T108" s="132"/>
      <c r="U108" s="132"/>
      <c r="V108" s="132"/>
      <c r="W108" s="132"/>
      <c r="X108" s="132"/>
      <c r="Y108" s="132"/>
      <c r="Z108" s="132"/>
      <c r="AA108" s="132"/>
      <c r="AB108" s="132"/>
      <c r="AC108" s="132"/>
      <c r="AD108" s="132"/>
      <c r="AE108" s="132"/>
      <c r="AF108" s="132"/>
      <c r="AG108" s="132"/>
      <c r="AH108" s="132"/>
      <c r="AI108" s="132"/>
      <c r="AJ108" s="132"/>
      <c r="AK108" s="132"/>
    </row>
    <row r="109" customFormat="false" ht="9" hidden="false" customHeight="false" outlineLevel="0" collapsed="false">
      <c r="C109" s="132"/>
      <c r="D109" s="132"/>
      <c r="E109" s="132"/>
      <c r="F109" s="132"/>
      <c r="G109" s="132"/>
      <c r="H109" s="132"/>
      <c r="I109" s="132"/>
      <c r="J109" s="132"/>
      <c r="K109" s="132"/>
      <c r="L109" s="132"/>
      <c r="M109" s="132"/>
      <c r="N109" s="132"/>
      <c r="O109" s="132"/>
      <c r="P109" s="132"/>
      <c r="Q109" s="132"/>
      <c r="R109" s="132"/>
      <c r="S109" s="132"/>
      <c r="T109" s="132"/>
      <c r="U109" s="132"/>
      <c r="V109" s="132"/>
      <c r="W109" s="132"/>
      <c r="X109" s="132"/>
      <c r="Y109" s="132"/>
      <c r="Z109" s="132"/>
      <c r="AA109" s="132"/>
      <c r="AB109" s="132"/>
      <c r="AC109" s="132"/>
      <c r="AD109" s="132"/>
      <c r="AE109" s="132"/>
      <c r="AF109" s="132"/>
      <c r="AG109" s="132"/>
      <c r="AH109" s="132"/>
      <c r="AI109" s="132"/>
      <c r="AJ109" s="132"/>
      <c r="AK109" s="132"/>
    </row>
    <row r="110" customFormat="false" ht="9" hidden="false" customHeight="false" outlineLevel="0" collapsed="false">
      <c r="C110" s="132"/>
      <c r="D110" s="132"/>
      <c r="E110" s="132"/>
      <c r="F110" s="132"/>
      <c r="G110" s="132"/>
      <c r="H110" s="132"/>
      <c r="I110" s="132"/>
      <c r="J110" s="132"/>
      <c r="K110" s="132"/>
      <c r="L110" s="132"/>
      <c r="M110" s="132"/>
      <c r="N110" s="132"/>
      <c r="O110" s="132"/>
      <c r="P110" s="132"/>
      <c r="Q110" s="132"/>
      <c r="R110" s="132"/>
      <c r="S110" s="132"/>
      <c r="T110" s="132"/>
      <c r="U110" s="132"/>
      <c r="V110" s="132"/>
      <c r="W110" s="132"/>
      <c r="X110" s="132"/>
      <c r="Y110" s="132"/>
      <c r="Z110" s="132"/>
      <c r="AA110" s="132"/>
      <c r="AB110" s="132"/>
      <c r="AC110" s="132"/>
      <c r="AD110" s="132"/>
      <c r="AE110" s="132"/>
      <c r="AF110" s="132"/>
      <c r="AG110" s="132"/>
      <c r="AH110" s="132"/>
      <c r="AI110" s="132"/>
      <c r="AJ110" s="132"/>
      <c r="AK110" s="132"/>
    </row>
    <row r="111" customFormat="false" ht="9" hidden="false" customHeight="false" outlineLevel="0" collapsed="false">
      <c r="C111" s="132"/>
      <c r="D111" s="132"/>
      <c r="E111" s="132"/>
      <c r="F111" s="132"/>
      <c r="G111" s="132"/>
      <c r="H111" s="132"/>
      <c r="I111" s="132"/>
      <c r="J111" s="132"/>
      <c r="K111" s="132"/>
      <c r="L111" s="132"/>
      <c r="M111" s="132"/>
      <c r="N111" s="132"/>
      <c r="O111" s="132"/>
      <c r="P111" s="132"/>
      <c r="Q111" s="132"/>
      <c r="R111" s="132"/>
      <c r="S111" s="132"/>
      <c r="T111" s="132"/>
      <c r="U111" s="132"/>
      <c r="V111" s="132"/>
      <c r="W111" s="132"/>
      <c r="X111" s="132"/>
      <c r="Y111" s="132"/>
      <c r="Z111" s="132"/>
      <c r="AA111" s="132"/>
      <c r="AB111" s="132"/>
      <c r="AC111" s="132"/>
      <c r="AD111" s="132"/>
      <c r="AE111" s="132"/>
      <c r="AF111" s="132"/>
      <c r="AG111" s="132"/>
      <c r="AH111" s="132"/>
      <c r="AI111" s="132"/>
      <c r="AJ111" s="132"/>
      <c r="AK111" s="132"/>
    </row>
    <row r="112" customFormat="false" ht="9" hidden="false" customHeight="false" outlineLevel="0" collapsed="false">
      <c r="C112" s="132"/>
      <c r="D112" s="132"/>
      <c r="E112" s="132"/>
      <c r="F112" s="132"/>
      <c r="G112" s="132"/>
      <c r="H112" s="132"/>
      <c r="I112" s="132"/>
      <c r="J112" s="132"/>
      <c r="K112" s="132"/>
      <c r="L112" s="132"/>
      <c r="M112" s="132"/>
      <c r="N112" s="132"/>
      <c r="O112" s="132"/>
      <c r="P112" s="132"/>
      <c r="Q112" s="132"/>
      <c r="R112" s="132"/>
      <c r="S112" s="132"/>
      <c r="T112" s="132"/>
      <c r="U112" s="132"/>
      <c r="V112" s="132"/>
      <c r="W112" s="132"/>
      <c r="X112" s="132"/>
      <c r="Y112" s="132"/>
      <c r="Z112" s="132"/>
      <c r="AA112" s="132"/>
      <c r="AB112" s="132"/>
      <c r="AC112" s="132"/>
      <c r="AD112" s="132"/>
      <c r="AE112" s="132"/>
      <c r="AF112" s="132"/>
      <c r="AG112" s="132"/>
      <c r="AH112" s="132"/>
      <c r="AI112" s="132"/>
      <c r="AJ112" s="132"/>
      <c r="AK112" s="132"/>
    </row>
    <row r="113" customFormat="false" ht="9" hidden="false" customHeight="false" outlineLevel="0" collapsed="false">
      <c r="C113" s="132"/>
      <c r="D113" s="132"/>
      <c r="E113" s="132"/>
      <c r="F113" s="132"/>
      <c r="G113" s="132"/>
      <c r="H113" s="132"/>
      <c r="I113" s="132"/>
      <c r="J113" s="132"/>
      <c r="K113" s="132"/>
      <c r="L113" s="132"/>
      <c r="M113" s="132"/>
      <c r="N113" s="132"/>
      <c r="O113" s="132"/>
      <c r="P113" s="132"/>
      <c r="Q113" s="132"/>
      <c r="R113" s="132"/>
      <c r="S113" s="132"/>
      <c r="T113" s="132"/>
      <c r="U113" s="132"/>
      <c r="V113" s="132"/>
      <c r="W113" s="132"/>
      <c r="X113" s="132"/>
      <c r="Y113" s="132"/>
      <c r="Z113" s="132"/>
      <c r="AA113" s="132"/>
      <c r="AB113" s="132"/>
      <c r="AC113" s="132"/>
      <c r="AD113" s="132"/>
      <c r="AE113" s="132"/>
      <c r="AF113" s="132"/>
      <c r="AG113" s="132"/>
      <c r="AH113" s="132"/>
      <c r="AI113" s="132"/>
      <c r="AJ113" s="132"/>
      <c r="AK113" s="132"/>
    </row>
    <row r="114" customFormat="false" ht="9" hidden="false" customHeight="false" outlineLevel="0" collapsed="false">
      <c r="C114" s="132"/>
      <c r="D114" s="132"/>
      <c r="E114" s="132"/>
      <c r="F114" s="132"/>
      <c r="G114" s="132"/>
      <c r="H114" s="132"/>
      <c r="I114" s="132"/>
      <c r="J114" s="132"/>
      <c r="K114" s="132"/>
      <c r="L114" s="132"/>
      <c r="M114" s="132"/>
      <c r="N114" s="132"/>
      <c r="O114" s="132"/>
      <c r="P114" s="132"/>
      <c r="Q114" s="132"/>
      <c r="R114" s="132"/>
      <c r="S114" s="132"/>
      <c r="T114" s="132"/>
      <c r="U114" s="132"/>
      <c r="V114" s="132"/>
      <c r="W114" s="132"/>
      <c r="X114" s="132"/>
      <c r="Y114" s="132"/>
      <c r="Z114" s="132"/>
      <c r="AA114" s="132"/>
      <c r="AB114" s="132"/>
      <c r="AC114" s="132"/>
      <c r="AD114" s="132"/>
      <c r="AE114" s="132"/>
      <c r="AF114" s="132"/>
      <c r="AG114" s="132"/>
      <c r="AH114" s="132"/>
      <c r="AI114" s="132"/>
      <c r="AJ114" s="132"/>
      <c r="AK114" s="132"/>
    </row>
    <row r="115" customFormat="false" ht="9" hidden="false" customHeight="false" outlineLevel="0" collapsed="false">
      <c r="C115" s="132"/>
      <c r="D115" s="132"/>
      <c r="E115" s="132"/>
      <c r="F115" s="132"/>
      <c r="G115" s="132"/>
      <c r="H115" s="132"/>
      <c r="I115" s="132"/>
      <c r="J115" s="132"/>
      <c r="K115" s="132"/>
      <c r="L115" s="132"/>
      <c r="M115" s="132"/>
      <c r="N115" s="132"/>
      <c r="O115" s="132"/>
      <c r="P115" s="132"/>
      <c r="Q115" s="132"/>
      <c r="R115" s="132"/>
      <c r="S115" s="132"/>
      <c r="T115" s="132"/>
      <c r="U115" s="132"/>
      <c r="V115" s="132"/>
      <c r="W115" s="132"/>
      <c r="X115" s="132"/>
      <c r="Y115" s="132"/>
      <c r="Z115" s="132"/>
      <c r="AA115" s="132"/>
      <c r="AB115" s="132"/>
      <c r="AC115" s="132"/>
      <c r="AD115" s="132"/>
      <c r="AE115" s="132"/>
      <c r="AF115" s="132"/>
      <c r="AG115" s="132"/>
      <c r="AH115" s="132"/>
      <c r="AI115" s="132"/>
      <c r="AJ115" s="132"/>
      <c r="AK115" s="132"/>
    </row>
    <row r="116" customFormat="false" ht="9" hidden="false" customHeight="false" outlineLevel="0" collapsed="false">
      <c r="C116" s="132"/>
      <c r="D116" s="132"/>
      <c r="E116" s="132"/>
      <c r="F116" s="132"/>
      <c r="G116" s="132"/>
      <c r="H116" s="132"/>
      <c r="I116" s="132"/>
      <c r="J116" s="132"/>
      <c r="K116" s="132"/>
      <c r="L116" s="132"/>
      <c r="M116" s="132"/>
      <c r="N116" s="132"/>
      <c r="O116" s="132"/>
      <c r="P116" s="132"/>
      <c r="Q116" s="132"/>
      <c r="R116" s="132"/>
      <c r="S116" s="132"/>
      <c r="T116" s="132"/>
      <c r="U116" s="132"/>
      <c r="V116" s="132"/>
      <c r="W116" s="132"/>
      <c r="X116" s="132"/>
      <c r="Y116" s="132"/>
      <c r="Z116" s="132"/>
      <c r="AA116" s="132"/>
      <c r="AB116" s="132"/>
      <c r="AC116" s="132"/>
      <c r="AD116" s="132"/>
      <c r="AE116" s="132"/>
      <c r="AF116" s="132"/>
      <c r="AG116" s="132"/>
      <c r="AH116" s="132"/>
      <c r="AI116" s="132"/>
      <c r="AJ116" s="132"/>
      <c r="AK116" s="132"/>
    </row>
    <row r="117" customFormat="false" ht="9" hidden="false" customHeight="false" outlineLevel="0" collapsed="false">
      <c r="C117" s="132"/>
      <c r="D117" s="132"/>
      <c r="E117" s="132"/>
      <c r="F117" s="132"/>
      <c r="G117" s="132"/>
      <c r="H117" s="132"/>
      <c r="I117" s="132"/>
      <c r="J117" s="132"/>
      <c r="K117" s="132"/>
      <c r="L117" s="132"/>
      <c r="M117" s="132"/>
      <c r="N117" s="132"/>
      <c r="O117" s="132"/>
      <c r="P117" s="132"/>
      <c r="Q117" s="132"/>
      <c r="R117" s="132"/>
      <c r="S117" s="132"/>
      <c r="T117" s="132"/>
      <c r="U117" s="132"/>
      <c r="V117" s="132"/>
      <c r="W117" s="132"/>
      <c r="X117" s="132"/>
      <c r="Y117" s="132"/>
      <c r="Z117" s="132"/>
      <c r="AA117" s="132"/>
      <c r="AB117" s="132"/>
      <c r="AC117" s="132"/>
      <c r="AD117" s="132"/>
      <c r="AE117" s="132"/>
      <c r="AF117" s="132"/>
      <c r="AG117" s="132"/>
      <c r="AH117" s="132"/>
      <c r="AI117" s="132"/>
      <c r="AJ117" s="132"/>
      <c r="AK117" s="132"/>
    </row>
    <row r="118" customFormat="false" ht="9" hidden="false" customHeight="false" outlineLevel="0" collapsed="false">
      <c r="C118" s="132"/>
      <c r="D118" s="132"/>
      <c r="E118" s="132"/>
      <c r="F118" s="132"/>
      <c r="G118" s="132"/>
      <c r="H118" s="132"/>
      <c r="I118" s="132"/>
      <c r="J118" s="132"/>
      <c r="K118" s="132"/>
      <c r="L118" s="132"/>
      <c r="M118" s="132"/>
      <c r="N118" s="132"/>
      <c r="O118" s="132"/>
      <c r="P118" s="132"/>
      <c r="Q118" s="132"/>
      <c r="R118" s="132"/>
      <c r="S118" s="132"/>
      <c r="T118" s="132"/>
      <c r="U118" s="132"/>
      <c r="V118" s="132"/>
      <c r="W118" s="132"/>
      <c r="X118" s="132"/>
      <c r="Y118" s="132"/>
      <c r="Z118" s="132"/>
      <c r="AA118" s="132"/>
      <c r="AB118" s="132"/>
      <c r="AC118" s="132"/>
      <c r="AD118" s="132"/>
      <c r="AE118" s="132"/>
      <c r="AF118" s="132"/>
      <c r="AG118" s="132"/>
      <c r="AH118" s="132"/>
      <c r="AI118" s="132"/>
      <c r="AJ118" s="132"/>
      <c r="AK118" s="132"/>
    </row>
    <row r="119" customFormat="false" ht="9" hidden="false" customHeight="false" outlineLevel="0" collapsed="false">
      <c r="C119" s="132"/>
      <c r="D119" s="132"/>
      <c r="E119" s="132"/>
      <c r="F119" s="132"/>
      <c r="G119" s="132"/>
      <c r="H119" s="132"/>
      <c r="I119" s="132"/>
      <c r="J119" s="132"/>
      <c r="K119" s="132"/>
      <c r="L119" s="132"/>
      <c r="M119" s="132"/>
      <c r="N119" s="132"/>
      <c r="O119" s="132"/>
      <c r="P119" s="132"/>
      <c r="Q119" s="132"/>
      <c r="R119" s="132"/>
      <c r="S119" s="132"/>
      <c r="T119" s="132"/>
      <c r="U119" s="132"/>
      <c r="V119" s="132"/>
      <c r="W119" s="132"/>
      <c r="X119" s="132"/>
      <c r="Y119" s="132"/>
      <c r="Z119" s="132"/>
      <c r="AA119" s="132"/>
      <c r="AB119" s="132"/>
      <c r="AC119" s="132"/>
      <c r="AD119" s="132"/>
      <c r="AE119" s="132"/>
      <c r="AF119" s="132"/>
      <c r="AG119" s="132"/>
      <c r="AH119" s="132"/>
      <c r="AI119" s="132"/>
      <c r="AJ119" s="132"/>
      <c r="AK119" s="132"/>
    </row>
    <row r="120" customFormat="false" ht="9" hidden="false" customHeight="false" outlineLevel="0" collapsed="false">
      <c r="C120" s="132"/>
      <c r="D120" s="132"/>
      <c r="E120" s="132"/>
      <c r="F120" s="132"/>
      <c r="G120" s="132"/>
      <c r="H120" s="132"/>
      <c r="I120" s="132"/>
      <c r="J120" s="132"/>
      <c r="K120" s="132"/>
      <c r="L120" s="132"/>
      <c r="M120" s="132"/>
      <c r="N120" s="132"/>
      <c r="O120" s="132"/>
      <c r="P120" s="132"/>
      <c r="Q120" s="132"/>
      <c r="R120" s="132"/>
      <c r="S120" s="132"/>
      <c r="T120" s="132"/>
      <c r="U120" s="132"/>
      <c r="V120" s="132"/>
      <c r="W120" s="132"/>
      <c r="X120" s="132"/>
      <c r="Y120" s="132"/>
      <c r="Z120" s="132"/>
      <c r="AA120" s="132"/>
      <c r="AB120" s="132"/>
      <c r="AC120" s="132"/>
      <c r="AD120" s="132"/>
      <c r="AE120" s="132"/>
      <c r="AF120" s="132"/>
      <c r="AG120" s="132"/>
      <c r="AH120" s="132"/>
      <c r="AI120" s="132"/>
      <c r="AJ120" s="132"/>
      <c r="AK120" s="132"/>
    </row>
    <row r="121" customFormat="false" ht="9" hidden="false" customHeight="false" outlineLevel="0" collapsed="false">
      <c r="C121" s="132"/>
      <c r="D121" s="132"/>
      <c r="E121" s="132"/>
      <c r="F121" s="132"/>
      <c r="G121" s="132"/>
      <c r="H121" s="132"/>
      <c r="I121" s="132"/>
      <c r="J121" s="132"/>
      <c r="K121" s="132"/>
      <c r="L121" s="132"/>
      <c r="M121" s="132"/>
      <c r="N121" s="132"/>
      <c r="O121" s="132"/>
      <c r="P121" s="132"/>
      <c r="Q121" s="132"/>
      <c r="R121" s="132"/>
      <c r="S121" s="132"/>
      <c r="T121" s="132"/>
      <c r="U121" s="132"/>
      <c r="V121" s="132"/>
      <c r="W121" s="132"/>
      <c r="X121" s="132"/>
      <c r="Y121" s="132"/>
      <c r="Z121" s="132"/>
      <c r="AA121" s="132"/>
      <c r="AB121" s="132"/>
      <c r="AC121" s="132"/>
      <c r="AD121" s="132"/>
      <c r="AE121" s="132"/>
      <c r="AF121" s="132"/>
      <c r="AG121" s="132"/>
      <c r="AH121" s="132"/>
      <c r="AI121" s="132"/>
      <c r="AJ121" s="132"/>
      <c r="AK121" s="132"/>
    </row>
    <row r="122" customFormat="false" ht="9" hidden="false" customHeight="false" outlineLevel="0" collapsed="false">
      <c r="C122" s="132"/>
      <c r="D122" s="132"/>
      <c r="E122" s="132"/>
      <c r="F122" s="132"/>
      <c r="G122" s="132"/>
      <c r="H122" s="132"/>
      <c r="I122" s="132"/>
      <c r="J122" s="132"/>
      <c r="K122" s="132"/>
      <c r="L122" s="132"/>
      <c r="M122" s="132"/>
      <c r="N122" s="132"/>
      <c r="O122" s="132"/>
      <c r="P122" s="132"/>
      <c r="Q122" s="132"/>
      <c r="R122" s="132"/>
      <c r="S122" s="132"/>
      <c r="T122" s="132"/>
      <c r="U122" s="132"/>
      <c r="V122" s="132"/>
      <c r="W122" s="132"/>
      <c r="X122" s="132"/>
      <c r="Y122" s="132"/>
      <c r="Z122" s="132"/>
      <c r="AA122" s="132"/>
      <c r="AB122" s="132"/>
      <c r="AC122" s="132"/>
      <c r="AD122" s="132"/>
      <c r="AE122" s="132"/>
      <c r="AF122" s="132"/>
      <c r="AG122" s="132"/>
      <c r="AH122" s="132"/>
      <c r="AI122" s="132"/>
      <c r="AJ122" s="132"/>
      <c r="AK122" s="132"/>
    </row>
    <row r="123" customFormat="false" ht="9" hidden="false" customHeight="false" outlineLevel="0" collapsed="false">
      <c r="C123" s="132"/>
      <c r="D123" s="132"/>
      <c r="E123" s="132"/>
      <c r="F123" s="132"/>
      <c r="G123" s="132"/>
      <c r="H123" s="132"/>
      <c r="I123" s="132"/>
      <c r="J123" s="132"/>
      <c r="K123" s="132"/>
      <c r="L123" s="132"/>
      <c r="M123" s="132"/>
      <c r="N123" s="132"/>
      <c r="O123" s="132"/>
      <c r="P123" s="132"/>
      <c r="Q123" s="132"/>
      <c r="R123" s="132"/>
      <c r="S123" s="132"/>
      <c r="T123" s="132"/>
      <c r="U123" s="132"/>
      <c r="V123" s="132"/>
      <c r="W123" s="132"/>
      <c r="X123" s="132"/>
      <c r="Y123" s="132"/>
      <c r="Z123" s="132"/>
      <c r="AA123" s="132"/>
      <c r="AB123" s="132"/>
      <c r="AC123" s="132"/>
      <c r="AD123" s="132"/>
      <c r="AE123" s="132"/>
      <c r="AF123" s="132"/>
      <c r="AG123" s="132"/>
      <c r="AH123" s="132"/>
      <c r="AI123" s="132"/>
      <c r="AJ123" s="132"/>
      <c r="AK123" s="132"/>
    </row>
    <row r="124" customFormat="false" ht="9" hidden="false" customHeight="false" outlineLevel="0" collapsed="false">
      <c r="C124" s="132"/>
      <c r="D124" s="132"/>
      <c r="E124" s="132"/>
      <c r="F124" s="132"/>
      <c r="G124" s="132"/>
      <c r="H124" s="132"/>
      <c r="I124" s="132"/>
      <c r="J124" s="132"/>
      <c r="K124" s="132"/>
      <c r="L124" s="132"/>
      <c r="M124" s="132"/>
      <c r="N124" s="132"/>
      <c r="O124" s="132"/>
      <c r="P124" s="132"/>
      <c r="Q124" s="132"/>
      <c r="R124" s="132"/>
      <c r="S124" s="132"/>
      <c r="T124" s="132"/>
      <c r="U124" s="132"/>
      <c r="V124" s="132"/>
      <c r="W124" s="132"/>
      <c r="X124" s="132"/>
      <c r="Y124" s="132"/>
      <c r="Z124" s="132"/>
      <c r="AA124" s="132"/>
      <c r="AB124" s="132"/>
      <c r="AC124" s="132"/>
      <c r="AD124" s="132"/>
      <c r="AE124" s="132"/>
      <c r="AF124" s="132"/>
      <c r="AG124" s="132"/>
      <c r="AH124" s="132"/>
      <c r="AI124" s="132"/>
      <c r="AJ124" s="132"/>
      <c r="AK124" s="132"/>
    </row>
    <row r="125" customFormat="false" ht="9" hidden="false" customHeight="false" outlineLevel="0" collapsed="false">
      <c r="C125" s="132"/>
      <c r="D125" s="132"/>
      <c r="E125" s="132"/>
      <c r="F125" s="132"/>
      <c r="G125" s="132"/>
      <c r="H125" s="132"/>
      <c r="I125" s="132"/>
      <c r="J125" s="132"/>
      <c r="K125" s="132"/>
      <c r="L125" s="132"/>
      <c r="M125" s="132"/>
      <c r="N125" s="132"/>
      <c r="O125" s="132"/>
      <c r="P125" s="132"/>
      <c r="Q125" s="132"/>
      <c r="R125" s="132"/>
      <c r="S125" s="132"/>
      <c r="T125" s="132"/>
      <c r="U125" s="132"/>
      <c r="V125" s="132"/>
      <c r="W125" s="132"/>
      <c r="X125" s="132"/>
      <c r="Y125" s="132"/>
      <c r="Z125" s="132"/>
      <c r="AA125" s="132"/>
      <c r="AB125" s="132"/>
      <c r="AC125" s="132"/>
      <c r="AD125" s="132"/>
      <c r="AE125" s="132"/>
      <c r="AF125" s="132"/>
      <c r="AG125" s="132"/>
      <c r="AH125" s="132"/>
      <c r="AI125" s="132"/>
      <c r="AJ125" s="132"/>
      <c r="AK125" s="132"/>
    </row>
    <row r="126" customFormat="false" ht="9" hidden="false" customHeight="false" outlineLevel="0" collapsed="false">
      <c r="C126" s="132"/>
      <c r="D126" s="132"/>
      <c r="E126" s="132"/>
      <c r="F126" s="132"/>
      <c r="G126" s="132"/>
      <c r="H126" s="132"/>
      <c r="I126" s="132"/>
      <c r="J126" s="132"/>
      <c r="K126" s="132"/>
      <c r="L126" s="132"/>
      <c r="M126" s="132"/>
      <c r="N126" s="132"/>
      <c r="O126" s="132"/>
      <c r="P126" s="132"/>
      <c r="Q126" s="132"/>
      <c r="R126" s="132"/>
      <c r="S126" s="132"/>
      <c r="T126" s="132"/>
      <c r="U126" s="132"/>
      <c r="V126" s="132"/>
      <c r="W126" s="132"/>
      <c r="X126" s="132"/>
      <c r="Y126" s="132"/>
      <c r="Z126" s="132"/>
      <c r="AA126" s="132"/>
      <c r="AB126" s="132"/>
      <c r="AC126" s="132"/>
      <c r="AD126" s="132"/>
      <c r="AE126" s="132"/>
      <c r="AF126" s="132"/>
      <c r="AG126" s="132"/>
      <c r="AH126" s="132"/>
      <c r="AI126" s="132"/>
      <c r="AJ126" s="132"/>
      <c r="AK126" s="132"/>
    </row>
    <row r="127" customFormat="false" ht="9" hidden="false" customHeight="false" outlineLevel="0" collapsed="false">
      <c r="C127" s="132"/>
      <c r="D127" s="132"/>
      <c r="E127" s="132"/>
      <c r="F127" s="132"/>
      <c r="G127" s="132"/>
      <c r="H127" s="132"/>
      <c r="I127" s="132"/>
      <c r="J127" s="132"/>
      <c r="K127" s="132"/>
      <c r="L127" s="132"/>
      <c r="M127" s="132"/>
      <c r="N127" s="132"/>
      <c r="O127" s="132"/>
      <c r="P127" s="132"/>
      <c r="Q127" s="132"/>
      <c r="R127" s="132"/>
      <c r="S127" s="132"/>
      <c r="T127" s="132"/>
      <c r="U127" s="132"/>
      <c r="V127" s="132"/>
      <c r="W127" s="132"/>
      <c r="X127" s="132"/>
      <c r="Y127" s="132"/>
      <c r="Z127" s="132"/>
      <c r="AA127" s="132"/>
      <c r="AB127" s="132"/>
      <c r="AC127" s="132"/>
      <c r="AD127" s="132"/>
      <c r="AE127" s="132"/>
      <c r="AF127" s="132"/>
      <c r="AG127" s="132"/>
      <c r="AH127" s="132"/>
      <c r="AI127" s="132"/>
      <c r="AJ127" s="132"/>
      <c r="AK127" s="132"/>
    </row>
    <row r="128" customFormat="false" ht="9" hidden="false" customHeight="false" outlineLevel="0" collapsed="false">
      <c r="C128" s="132"/>
      <c r="D128" s="132"/>
      <c r="E128" s="132"/>
      <c r="F128" s="132"/>
      <c r="G128" s="132"/>
      <c r="H128" s="132"/>
      <c r="I128" s="132"/>
      <c r="J128" s="132"/>
      <c r="K128" s="132"/>
      <c r="L128" s="132"/>
      <c r="M128" s="132"/>
      <c r="N128" s="132"/>
      <c r="O128" s="132"/>
      <c r="P128" s="132"/>
      <c r="Q128" s="132"/>
      <c r="R128" s="132"/>
      <c r="S128" s="132"/>
      <c r="T128" s="132"/>
      <c r="U128" s="132"/>
      <c r="V128" s="132"/>
      <c r="W128" s="132"/>
      <c r="X128" s="132"/>
      <c r="Y128" s="132"/>
      <c r="Z128" s="132"/>
      <c r="AA128" s="132"/>
      <c r="AB128" s="132"/>
      <c r="AC128" s="132"/>
      <c r="AD128" s="132"/>
      <c r="AE128" s="132"/>
      <c r="AF128" s="132"/>
      <c r="AG128" s="132"/>
      <c r="AH128" s="132"/>
      <c r="AI128" s="132"/>
      <c r="AJ128" s="132"/>
      <c r="AK128" s="132"/>
    </row>
    <row r="129" customFormat="false" ht="9" hidden="false" customHeight="false" outlineLevel="0" collapsed="false">
      <c r="C129" s="132"/>
      <c r="D129" s="132"/>
      <c r="E129" s="132"/>
      <c r="F129" s="132"/>
      <c r="G129" s="132"/>
      <c r="H129" s="132"/>
      <c r="I129" s="132"/>
      <c r="J129" s="132"/>
      <c r="K129" s="132"/>
      <c r="L129" s="132"/>
      <c r="M129" s="132"/>
      <c r="N129" s="132"/>
      <c r="O129" s="132"/>
      <c r="P129" s="132"/>
      <c r="Q129" s="132"/>
      <c r="R129" s="132"/>
      <c r="S129" s="132"/>
      <c r="T129" s="132"/>
      <c r="U129" s="132"/>
      <c r="V129" s="132"/>
      <c r="W129" s="132"/>
      <c r="X129" s="132"/>
      <c r="Y129" s="132"/>
      <c r="Z129" s="132"/>
      <c r="AA129" s="132"/>
      <c r="AB129" s="132"/>
      <c r="AC129" s="132"/>
      <c r="AD129" s="132"/>
      <c r="AE129" s="132"/>
      <c r="AF129" s="132"/>
      <c r="AG129" s="132"/>
      <c r="AH129" s="132"/>
      <c r="AI129" s="132"/>
      <c r="AJ129" s="132"/>
      <c r="AK129" s="132"/>
    </row>
    <row r="130" customFormat="false" ht="9" hidden="false" customHeight="false" outlineLevel="0" collapsed="false">
      <c r="C130" s="132"/>
      <c r="D130" s="132"/>
      <c r="E130" s="132"/>
      <c r="F130" s="132"/>
      <c r="G130" s="132"/>
      <c r="H130" s="132"/>
      <c r="I130" s="132"/>
      <c r="J130" s="132"/>
      <c r="K130" s="132"/>
      <c r="L130" s="132"/>
      <c r="M130" s="132"/>
      <c r="N130" s="132"/>
      <c r="O130" s="132"/>
      <c r="P130" s="132"/>
      <c r="Q130" s="132"/>
      <c r="R130" s="132"/>
      <c r="S130" s="132"/>
      <c r="T130" s="132"/>
      <c r="U130" s="132"/>
      <c r="V130" s="132"/>
      <c r="W130" s="132"/>
      <c r="X130" s="132"/>
      <c r="Y130" s="132"/>
      <c r="Z130" s="132"/>
      <c r="AA130" s="132"/>
      <c r="AB130" s="132"/>
      <c r="AC130" s="132"/>
      <c r="AD130" s="132"/>
      <c r="AE130" s="132"/>
      <c r="AF130" s="132"/>
      <c r="AG130" s="132"/>
      <c r="AH130" s="132"/>
      <c r="AI130" s="132"/>
      <c r="AJ130" s="132"/>
      <c r="AK130" s="132"/>
    </row>
    <row r="131" customFormat="false" ht="9" hidden="false" customHeight="false" outlineLevel="0" collapsed="false">
      <c r="C131" s="132"/>
      <c r="D131" s="132"/>
      <c r="E131" s="132"/>
      <c r="F131" s="132"/>
      <c r="G131" s="132"/>
      <c r="H131" s="132"/>
      <c r="I131" s="132"/>
      <c r="J131" s="132"/>
      <c r="K131" s="132"/>
      <c r="L131" s="132"/>
      <c r="M131" s="132"/>
      <c r="N131" s="132"/>
      <c r="O131" s="132"/>
      <c r="P131" s="132"/>
      <c r="Q131" s="132"/>
      <c r="R131" s="132"/>
      <c r="S131" s="132"/>
      <c r="T131" s="132"/>
      <c r="U131" s="132"/>
      <c r="V131" s="132"/>
      <c r="W131" s="132"/>
      <c r="X131" s="132"/>
      <c r="Y131" s="132"/>
      <c r="Z131" s="132"/>
      <c r="AA131" s="132"/>
      <c r="AB131" s="132"/>
      <c r="AC131" s="132"/>
      <c r="AD131" s="132"/>
      <c r="AE131" s="132"/>
      <c r="AF131" s="132"/>
      <c r="AG131" s="132"/>
      <c r="AH131" s="132"/>
      <c r="AI131" s="132"/>
      <c r="AJ131" s="132"/>
      <c r="AK131" s="132"/>
    </row>
    <row r="132" customFormat="false" ht="9" hidden="false" customHeight="false" outlineLevel="0" collapsed="false">
      <c r="C132" s="132"/>
      <c r="D132" s="132"/>
      <c r="E132" s="132"/>
      <c r="F132" s="132"/>
      <c r="G132" s="132"/>
      <c r="H132" s="132"/>
      <c r="I132" s="132"/>
      <c r="J132" s="132"/>
      <c r="K132" s="132"/>
      <c r="L132" s="132"/>
      <c r="M132" s="132"/>
      <c r="N132" s="132"/>
      <c r="O132" s="132"/>
      <c r="P132" s="132"/>
      <c r="Q132" s="132"/>
      <c r="R132" s="132"/>
      <c r="S132" s="132"/>
      <c r="T132" s="132"/>
      <c r="U132" s="132"/>
      <c r="V132" s="132"/>
      <c r="W132" s="132"/>
      <c r="X132" s="132"/>
      <c r="Y132" s="132"/>
      <c r="Z132" s="132"/>
      <c r="AA132" s="132"/>
      <c r="AB132" s="132"/>
      <c r="AC132" s="132"/>
      <c r="AD132" s="132"/>
      <c r="AE132" s="132"/>
      <c r="AF132" s="132"/>
      <c r="AG132" s="132"/>
      <c r="AH132" s="132"/>
      <c r="AI132" s="132"/>
      <c r="AJ132" s="132"/>
      <c r="AK132" s="132"/>
    </row>
    <row r="133" customFormat="false" ht="9" hidden="false" customHeight="false" outlineLevel="0" collapsed="false">
      <c r="C133" s="132"/>
      <c r="D133" s="132"/>
      <c r="E133" s="132"/>
      <c r="F133" s="132"/>
      <c r="G133" s="132"/>
      <c r="H133" s="132"/>
      <c r="I133" s="132"/>
      <c r="J133" s="132"/>
      <c r="K133" s="132"/>
      <c r="L133" s="132"/>
      <c r="M133" s="132"/>
      <c r="N133" s="132"/>
      <c r="O133" s="132"/>
      <c r="P133" s="132"/>
      <c r="Q133" s="132"/>
      <c r="R133" s="132"/>
      <c r="S133" s="132"/>
      <c r="T133" s="132"/>
      <c r="U133" s="132"/>
      <c r="V133" s="132"/>
      <c r="W133" s="132"/>
      <c r="X133" s="132"/>
      <c r="Y133" s="132"/>
      <c r="Z133" s="132"/>
      <c r="AA133" s="132"/>
      <c r="AB133" s="132"/>
      <c r="AC133" s="132"/>
      <c r="AD133" s="132"/>
      <c r="AE133" s="132"/>
      <c r="AF133" s="132"/>
      <c r="AG133" s="132"/>
      <c r="AH133" s="132"/>
      <c r="AI133" s="132"/>
      <c r="AJ133" s="132"/>
      <c r="AK133" s="132"/>
    </row>
    <row r="134" customFormat="false" ht="9" hidden="false" customHeight="false" outlineLevel="0" collapsed="false">
      <c r="C134" s="132"/>
      <c r="D134" s="132"/>
      <c r="E134" s="132"/>
      <c r="F134" s="132"/>
      <c r="G134" s="132"/>
      <c r="H134" s="132"/>
      <c r="I134" s="132"/>
      <c r="J134" s="132"/>
      <c r="K134" s="132"/>
      <c r="L134" s="132"/>
      <c r="M134" s="132"/>
      <c r="N134" s="132"/>
      <c r="O134" s="132"/>
      <c r="P134" s="132"/>
      <c r="Q134" s="132"/>
      <c r="R134" s="132"/>
      <c r="S134" s="132"/>
      <c r="T134" s="132"/>
      <c r="U134" s="132"/>
      <c r="V134" s="132"/>
      <c r="W134" s="132"/>
      <c r="X134" s="132"/>
      <c r="Y134" s="132"/>
      <c r="Z134" s="132"/>
      <c r="AA134" s="132"/>
      <c r="AB134" s="132"/>
      <c r="AC134" s="132"/>
      <c r="AD134" s="132"/>
      <c r="AE134" s="132"/>
      <c r="AF134" s="132"/>
      <c r="AG134" s="132"/>
      <c r="AH134" s="132"/>
      <c r="AI134" s="132"/>
      <c r="AJ134" s="132"/>
      <c r="AK134" s="132"/>
    </row>
    <row r="135" customFormat="false" ht="9" hidden="false" customHeight="false" outlineLevel="0" collapsed="false">
      <c r="C135" s="132"/>
      <c r="D135" s="132"/>
      <c r="E135" s="132"/>
      <c r="F135" s="132"/>
      <c r="G135" s="132"/>
      <c r="H135" s="132"/>
      <c r="I135" s="132"/>
      <c r="J135" s="132"/>
      <c r="K135" s="132"/>
      <c r="L135" s="132"/>
      <c r="M135" s="132"/>
      <c r="N135" s="132"/>
      <c r="O135" s="132"/>
      <c r="P135" s="132"/>
      <c r="Q135" s="132"/>
      <c r="R135" s="132"/>
      <c r="S135" s="132"/>
      <c r="T135" s="132"/>
      <c r="U135" s="132"/>
      <c r="V135" s="132"/>
      <c r="W135" s="132"/>
      <c r="X135" s="132"/>
      <c r="Y135" s="132"/>
      <c r="Z135" s="132"/>
      <c r="AA135" s="132"/>
      <c r="AB135" s="132"/>
      <c r="AC135" s="132"/>
      <c r="AD135" s="132"/>
      <c r="AE135" s="132"/>
      <c r="AF135" s="132"/>
      <c r="AG135" s="132"/>
      <c r="AH135" s="132"/>
      <c r="AI135" s="132"/>
      <c r="AJ135" s="132"/>
      <c r="AK135" s="132"/>
    </row>
    <row r="136" customFormat="false" ht="9" hidden="false" customHeight="false" outlineLevel="0" collapsed="false">
      <c r="C136" s="132"/>
      <c r="D136" s="132"/>
      <c r="E136" s="132"/>
      <c r="F136" s="132"/>
      <c r="G136" s="132"/>
      <c r="H136" s="132"/>
      <c r="I136" s="132"/>
      <c r="J136" s="132"/>
      <c r="K136" s="132"/>
      <c r="L136" s="132"/>
      <c r="M136" s="132"/>
      <c r="N136" s="132"/>
      <c r="O136" s="132"/>
      <c r="P136" s="132"/>
      <c r="Q136" s="132"/>
      <c r="R136" s="132"/>
      <c r="S136" s="132"/>
      <c r="T136" s="132"/>
      <c r="U136" s="132"/>
      <c r="V136" s="132"/>
      <c r="W136" s="132"/>
      <c r="X136" s="132"/>
      <c r="Y136" s="132"/>
      <c r="Z136" s="132"/>
      <c r="AA136" s="132"/>
      <c r="AB136" s="132"/>
      <c r="AC136" s="132"/>
      <c r="AD136" s="132"/>
      <c r="AE136" s="132"/>
      <c r="AF136" s="132"/>
      <c r="AG136" s="132"/>
      <c r="AH136" s="132"/>
      <c r="AI136" s="132"/>
      <c r="AJ136" s="132"/>
      <c r="AK136" s="132"/>
    </row>
    <row r="137" customFormat="false" ht="9" hidden="false" customHeight="false" outlineLevel="0" collapsed="false">
      <c r="C137" s="132"/>
      <c r="D137" s="132"/>
      <c r="E137" s="132"/>
      <c r="F137" s="132"/>
      <c r="G137" s="132"/>
      <c r="H137" s="132"/>
      <c r="I137" s="132"/>
      <c r="J137" s="132"/>
      <c r="K137" s="132"/>
      <c r="L137" s="132"/>
      <c r="M137" s="132"/>
      <c r="N137" s="132"/>
      <c r="O137" s="132"/>
      <c r="P137" s="132"/>
      <c r="Q137" s="132"/>
      <c r="R137" s="132"/>
      <c r="S137" s="132"/>
      <c r="T137" s="132"/>
      <c r="U137" s="132"/>
      <c r="V137" s="132"/>
      <c r="W137" s="132"/>
      <c r="X137" s="132"/>
      <c r="Y137" s="132"/>
      <c r="Z137" s="132"/>
      <c r="AA137" s="132"/>
      <c r="AB137" s="132"/>
      <c r="AC137" s="132"/>
      <c r="AD137" s="132"/>
      <c r="AE137" s="132"/>
      <c r="AF137" s="132"/>
      <c r="AG137" s="132"/>
      <c r="AH137" s="132"/>
      <c r="AI137" s="132"/>
      <c r="AJ137" s="132"/>
      <c r="AK137" s="132"/>
    </row>
    <row r="138" customFormat="false" ht="9" hidden="false" customHeight="false" outlineLevel="0" collapsed="false">
      <c r="C138" s="132"/>
      <c r="D138" s="132"/>
      <c r="E138" s="132"/>
      <c r="F138" s="132"/>
      <c r="G138" s="132"/>
      <c r="H138" s="132"/>
      <c r="I138" s="132"/>
      <c r="J138" s="132"/>
      <c r="K138" s="132"/>
      <c r="L138" s="132"/>
      <c r="M138" s="132"/>
      <c r="N138" s="132"/>
      <c r="O138" s="132"/>
      <c r="P138" s="132"/>
      <c r="Q138" s="132"/>
      <c r="R138" s="132"/>
      <c r="S138" s="132"/>
      <c r="T138" s="132"/>
      <c r="U138" s="132"/>
      <c r="V138" s="132"/>
      <c r="W138" s="132"/>
      <c r="X138" s="132"/>
      <c r="Y138" s="132"/>
      <c r="Z138" s="132"/>
      <c r="AA138" s="132"/>
      <c r="AB138" s="132"/>
      <c r="AC138" s="132"/>
      <c r="AD138" s="132"/>
      <c r="AE138" s="132"/>
      <c r="AF138" s="132"/>
      <c r="AG138" s="132"/>
      <c r="AH138" s="132"/>
      <c r="AI138" s="132"/>
      <c r="AJ138" s="132"/>
      <c r="AK138" s="132"/>
    </row>
    <row r="139" customFormat="false" ht="9" hidden="false" customHeight="false" outlineLevel="0" collapsed="false">
      <c r="C139" s="132"/>
      <c r="D139" s="132"/>
      <c r="E139" s="132"/>
      <c r="F139" s="132"/>
      <c r="G139" s="132"/>
      <c r="H139" s="132"/>
      <c r="I139" s="132"/>
      <c r="J139" s="132"/>
      <c r="K139" s="132"/>
      <c r="L139" s="132"/>
      <c r="M139" s="132"/>
      <c r="N139" s="132"/>
      <c r="O139" s="132"/>
      <c r="P139" s="132"/>
      <c r="Q139" s="132"/>
      <c r="R139" s="132"/>
      <c r="S139" s="132"/>
      <c r="T139" s="132"/>
      <c r="U139" s="132"/>
      <c r="V139" s="132"/>
      <c r="W139" s="132"/>
      <c r="X139" s="132"/>
      <c r="Y139" s="132"/>
      <c r="Z139" s="132"/>
      <c r="AA139" s="132"/>
      <c r="AB139" s="132"/>
      <c r="AC139" s="132"/>
      <c r="AD139" s="132"/>
      <c r="AE139" s="132"/>
      <c r="AF139" s="132"/>
      <c r="AG139" s="132"/>
      <c r="AH139" s="132"/>
      <c r="AI139" s="132"/>
      <c r="AJ139" s="132"/>
      <c r="AK139" s="132"/>
    </row>
    <row r="140" customFormat="false" ht="9" hidden="false" customHeight="false" outlineLevel="0" collapsed="false">
      <c r="C140" s="132"/>
      <c r="D140" s="132"/>
      <c r="E140" s="132"/>
      <c r="F140" s="132"/>
      <c r="G140" s="132"/>
      <c r="H140" s="132"/>
      <c r="I140" s="132"/>
      <c r="J140" s="132"/>
      <c r="K140" s="132"/>
      <c r="L140" s="132"/>
      <c r="M140" s="132"/>
      <c r="N140" s="132"/>
      <c r="O140" s="132"/>
      <c r="P140" s="132"/>
      <c r="Q140" s="132"/>
      <c r="R140" s="132"/>
      <c r="S140" s="132"/>
      <c r="T140" s="132"/>
      <c r="U140" s="132"/>
      <c r="V140" s="132"/>
      <c r="W140" s="132"/>
      <c r="X140" s="132"/>
      <c r="Y140" s="132"/>
      <c r="Z140" s="132"/>
      <c r="AA140" s="132"/>
      <c r="AB140" s="132"/>
      <c r="AC140" s="132"/>
      <c r="AD140" s="132"/>
      <c r="AE140" s="132"/>
      <c r="AF140" s="132"/>
      <c r="AG140" s="132"/>
      <c r="AH140" s="132"/>
      <c r="AI140" s="132"/>
      <c r="AJ140" s="132"/>
      <c r="AK140" s="132"/>
    </row>
    <row r="141" customFormat="false" ht="9" hidden="false" customHeight="false" outlineLevel="0" collapsed="false">
      <c r="C141" s="132"/>
      <c r="D141" s="132"/>
      <c r="E141" s="132"/>
      <c r="F141" s="132"/>
      <c r="G141" s="132"/>
      <c r="H141" s="132"/>
      <c r="I141" s="132"/>
      <c r="J141" s="132"/>
      <c r="K141" s="132"/>
      <c r="L141" s="132"/>
      <c r="M141" s="132"/>
      <c r="N141" s="132"/>
      <c r="O141" s="132"/>
      <c r="P141" s="132"/>
      <c r="Q141" s="132"/>
      <c r="R141" s="132"/>
      <c r="S141" s="132"/>
      <c r="T141" s="132"/>
      <c r="U141" s="132"/>
      <c r="V141" s="132"/>
      <c r="W141" s="132"/>
      <c r="X141" s="132"/>
      <c r="Y141" s="132"/>
      <c r="Z141" s="132"/>
      <c r="AA141" s="132"/>
      <c r="AB141" s="132"/>
      <c r="AC141" s="132"/>
      <c r="AD141" s="132"/>
      <c r="AE141" s="132"/>
      <c r="AF141" s="132"/>
      <c r="AG141" s="132"/>
      <c r="AH141" s="132"/>
      <c r="AI141" s="132"/>
      <c r="AJ141" s="132"/>
      <c r="AK141" s="132"/>
    </row>
    <row r="142" customFormat="false" ht="9" hidden="false" customHeight="false" outlineLevel="0" collapsed="false">
      <c r="C142" s="132"/>
      <c r="D142" s="132"/>
      <c r="E142" s="132"/>
      <c r="F142" s="132"/>
      <c r="G142" s="132"/>
      <c r="H142" s="132"/>
      <c r="I142" s="132"/>
      <c r="J142" s="132"/>
      <c r="K142" s="132"/>
      <c r="L142" s="132"/>
      <c r="M142" s="132"/>
      <c r="N142" s="132"/>
      <c r="O142" s="132"/>
      <c r="P142" s="132"/>
      <c r="Q142" s="132"/>
      <c r="R142" s="132"/>
      <c r="S142" s="132"/>
      <c r="T142" s="132"/>
      <c r="U142" s="132"/>
      <c r="V142" s="132"/>
      <c r="W142" s="132"/>
      <c r="X142" s="132"/>
      <c r="Y142" s="132"/>
      <c r="Z142" s="132"/>
      <c r="AA142" s="132"/>
      <c r="AB142" s="132"/>
      <c r="AC142" s="132"/>
      <c r="AD142" s="132"/>
      <c r="AE142" s="132"/>
      <c r="AF142" s="132"/>
      <c r="AG142" s="132"/>
      <c r="AH142" s="132"/>
      <c r="AI142" s="132"/>
      <c r="AJ142" s="132"/>
      <c r="AK142" s="132"/>
    </row>
    <row r="143" customFormat="false" ht="9" hidden="false" customHeight="false" outlineLevel="0" collapsed="false">
      <c r="C143" s="132"/>
      <c r="D143" s="132"/>
      <c r="E143" s="132"/>
      <c r="F143" s="132"/>
      <c r="G143" s="132"/>
      <c r="H143" s="132"/>
      <c r="I143" s="132"/>
      <c r="J143" s="132"/>
      <c r="K143" s="132"/>
      <c r="L143" s="132"/>
      <c r="M143" s="132"/>
      <c r="N143" s="132"/>
      <c r="O143" s="132"/>
      <c r="P143" s="132"/>
      <c r="Q143" s="132"/>
      <c r="R143" s="132"/>
      <c r="S143" s="132"/>
      <c r="T143" s="132"/>
      <c r="U143" s="132"/>
      <c r="V143" s="132"/>
      <c r="W143" s="132"/>
      <c r="X143" s="132"/>
      <c r="Y143" s="132"/>
      <c r="Z143" s="132"/>
      <c r="AA143" s="132"/>
      <c r="AB143" s="132"/>
      <c r="AC143" s="132"/>
      <c r="AD143" s="132"/>
      <c r="AE143" s="132"/>
      <c r="AF143" s="132"/>
      <c r="AG143" s="132"/>
      <c r="AH143" s="132"/>
      <c r="AI143" s="132"/>
      <c r="AJ143" s="132"/>
      <c r="AK143" s="132"/>
    </row>
    <row r="144" customFormat="false" ht="9" hidden="false" customHeight="false" outlineLevel="0" collapsed="false">
      <c r="C144" s="132"/>
      <c r="D144" s="132"/>
      <c r="E144" s="132"/>
      <c r="F144" s="132"/>
      <c r="G144" s="132"/>
      <c r="H144" s="132"/>
      <c r="I144" s="132"/>
      <c r="J144" s="132"/>
      <c r="K144" s="132"/>
      <c r="L144" s="132"/>
      <c r="M144" s="132"/>
      <c r="N144" s="132"/>
      <c r="O144" s="132"/>
      <c r="P144" s="132"/>
      <c r="Q144" s="132"/>
      <c r="R144" s="132"/>
      <c r="S144" s="132"/>
      <c r="T144" s="132"/>
      <c r="U144" s="132"/>
      <c r="V144" s="132"/>
      <c r="W144" s="132"/>
      <c r="X144" s="132"/>
      <c r="Y144" s="132"/>
      <c r="Z144" s="132"/>
      <c r="AA144" s="132"/>
      <c r="AB144" s="132"/>
      <c r="AC144" s="132"/>
      <c r="AD144" s="132"/>
      <c r="AE144" s="132"/>
      <c r="AF144" s="132"/>
      <c r="AG144" s="132"/>
      <c r="AH144" s="132"/>
      <c r="AI144" s="132"/>
      <c r="AJ144" s="132"/>
      <c r="AK144" s="132"/>
    </row>
    <row r="145" customFormat="false" ht="9" hidden="false" customHeight="false" outlineLevel="0" collapsed="false">
      <c r="C145" s="132"/>
      <c r="D145" s="132"/>
      <c r="E145" s="132"/>
      <c r="F145" s="132"/>
      <c r="G145" s="132"/>
      <c r="H145" s="132"/>
      <c r="I145" s="132"/>
      <c r="J145" s="132"/>
      <c r="K145" s="132"/>
      <c r="L145" s="132"/>
      <c r="M145" s="132"/>
      <c r="N145" s="132"/>
      <c r="O145" s="132"/>
      <c r="P145" s="132"/>
      <c r="Q145" s="132"/>
      <c r="R145" s="132"/>
      <c r="S145" s="132"/>
      <c r="T145" s="132"/>
      <c r="U145" s="132"/>
      <c r="V145" s="132"/>
      <c r="W145" s="132"/>
      <c r="X145" s="132"/>
      <c r="Y145" s="132"/>
      <c r="Z145" s="132"/>
      <c r="AA145" s="132"/>
      <c r="AB145" s="132"/>
      <c r="AC145" s="132"/>
      <c r="AD145" s="132"/>
      <c r="AE145" s="132"/>
      <c r="AF145" s="132"/>
      <c r="AG145" s="132"/>
      <c r="AH145" s="132"/>
      <c r="AI145" s="132"/>
      <c r="AJ145" s="132"/>
      <c r="AK145" s="132"/>
    </row>
    <row r="146" customFormat="false" ht="9" hidden="false" customHeight="false" outlineLevel="0" collapsed="false">
      <c r="C146" s="132"/>
      <c r="D146" s="132"/>
      <c r="E146" s="132"/>
      <c r="F146" s="132"/>
      <c r="G146" s="132"/>
      <c r="H146" s="132"/>
      <c r="I146" s="132"/>
      <c r="J146" s="132"/>
      <c r="K146" s="132"/>
      <c r="L146" s="132"/>
      <c r="M146" s="132"/>
      <c r="N146" s="132"/>
      <c r="O146" s="132"/>
      <c r="P146" s="132"/>
      <c r="Q146" s="132"/>
      <c r="R146" s="132"/>
      <c r="S146" s="132"/>
      <c r="T146" s="132"/>
      <c r="U146" s="132"/>
      <c r="V146" s="132"/>
      <c r="W146" s="132"/>
      <c r="X146" s="132"/>
      <c r="Y146" s="132"/>
      <c r="Z146" s="132"/>
      <c r="AA146" s="132"/>
      <c r="AB146" s="132"/>
      <c r="AC146" s="132"/>
      <c r="AD146" s="132"/>
      <c r="AE146" s="132"/>
      <c r="AF146" s="132"/>
      <c r="AG146" s="132"/>
      <c r="AH146" s="132"/>
      <c r="AI146" s="132"/>
      <c r="AJ146" s="132"/>
      <c r="AK146" s="132"/>
    </row>
    <row r="147" customFormat="false" ht="9" hidden="false" customHeight="false" outlineLevel="0" collapsed="false">
      <c r="C147" s="132"/>
      <c r="D147" s="132"/>
      <c r="E147" s="132"/>
      <c r="F147" s="132"/>
      <c r="G147" s="132"/>
      <c r="H147" s="132"/>
      <c r="I147" s="132"/>
      <c r="J147" s="132"/>
      <c r="K147" s="132"/>
      <c r="L147" s="132"/>
      <c r="M147" s="132"/>
      <c r="N147" s="132"/>
      <c r="O147" s="132"/>
      <c r="P147" s="132"/>
      <c r="Q147" s="132"/>
      <c r="R147" s="132"/>
      <c r="S147" s="132"/>
      <c r="T147" s="132"/>
      <c r="U147" s="132"/>
      <c r="V147" s="132"/>
      <c r="W147" s="132"/>
      <c r="X147" s="132"/>
      <c r="Y147" s="132"/>
      <c r="Z147" s="132"/>
      <c r="AA147" s="132"/>
      <c r="AB147" s="132"/>
      <c r="AC147" s="132"/>
      <c r="AD147" s="132"/>
      <c r="AE147" s="132"/>
      <c r="AF147" s="132"/>
      <c r="AG147" s="132"/>
      <c r="AH147" s="132"/>
      <c r="AI147" s="132"/>
      <c r="AJ147" s="132"/>
      <c r="AK147" s="132"/>
    </row>
    <row r="148" customFormat="false" ht="9" hidden="false" customHeight="false" outlineLevel="0" collapsed="false">
      <c r="C148" s="132"/>
      <c r="D148" s="132"/>
      <c r="E148" s="132"/>
      <c r="F148" s="132"/>
      <c r="G148" s="132"/>
      <c r="H148" s="132"/>
      <c r="I148" s="132"/>
      <c r="J148" s="132"/>
      <c r="K148" s="132"/>
      <c r="L148" s="132"/>
      <c r="M148" s="132"/>
      <c r="N148" s="132"/>
      <c r="O148" s="132"/>
      <c r="P148" s="132"/>
      <c r="Q148" s="132"/>
      <c r="R148" s="132"/>
      <c r="S148" s="132"/>
      <c r="T148" s="132"/>
      <c r="U148" s="132"/>
      <c r="V148" s="132"/>
      <c r="W148" s="132"/>
      <c r="X148" s="132"/>
      <c r="Y148" s="132"/>
      <c r="Z148" s="132"/>
      <c r="AA148" s="132"/>
      <c r="AB148" s="132"/>
      <c r="AC148" s="132"/>
      <c r="AD148" s="132"/>
      <c r="AE148" s="132"/>
      <c r="AF148" s="132"/>
      <c r="AG148" s="132"/>
      <c r="AH148" s="132"/>
      <c r="AI148" s="132"/>
      <c r="AJ148" s="132"/>
      <c r="AK148" s="132"/>
    </row>
    <row r="149" customFormat="false" ht="9" hidden="false" customHeight="false" outlineLevel="0" collapsed="false">
      <c r="C149" s="132"/>
      <c r="D149" s="132"/>
      <c r="E149" s="132"/>
      <c r="F149" s="132"/>
      <c r="G149" s="132"/>
      <c r="H149" s="132"/>
      <c r="I149" s="132"/>
      <c r="J149" s="132"/>
      <c r="K149" s="132"/>
      <c r="L149" s="132"/>
      <c r="M149" s="132"/>
      <c r="N149" s="132"/>
      <c r="O149" s="132"/>
      <c r="P149" s="132"/>
      <c r="Q149" s="132"/>
      <c r="R149" s="132"/>
      <c r="S149" s="132"/>
      <c r="T149" s="132"/>
      <c r="U149" s="132"/>
      <c r="V149" s="132"/>
      <c r="W149" s="132"/>
      <c r="X149" s="132"/>
      <c r="Y149" s="132"/>
      <c r="Z149" s="132"/>
      <c r="AA149" s="132"/>
      <c r="AB149" s="132"/>
      <c r="AC149" s="132"/>
      <c r="AD149" s="132"/>
      <c r="AE149" s="132"/>
      <c r="AF149" s="132"/>
      <c r="AG149" s="132"/>
      <c r="AH149" s="132"/>
      <c r="AI149" s="132"/>
      <c r="AJ149" s="132"/>
      <c r="AK149" s="132"/>
    </row>
    <row r="150" customFormat="false" ht="9" hidden="false" customHeight="false" outlineLevel="0" collapsed="false">
      <c r="C150" s="132"/>
      <c r="D150" s="132"/>
      <c r="E150" s="132"/>
      <c r="F150" s="132"/>
      <c r="G150" s="132"/>
      <c r="H150" s="132"/>
      <c r="I150" s="132"/>
      <c r="J150" s="132"/>
      <c r="K150" s="132"/>
      <c r="L150" s="132"/>
      <c r="M150" s="132"/>
      <c r="N150" s="132"/>
      <c r="O150" s="132"/>
      <c r="P150" s="132"/>
      <c r="Q150" s="132"/>
      <c r="R150" s="132"/>
      <c r="S150" s="132"/>
      <c r="T150" s="132"/>
      <c r="U150" s="132"/>
      <c r="V150" s="132"/>
      <c r="W150" s="132"/>
      <c r="X150" s="132"/>
      <c r="Y150" s="132"/>
      <c r="Z150" s="132"/>
      <c r="AA150" s="132"/>
      <c r="AB150" s="132"/>
      <c r="AC150" s="132"/>
      <c r="AD150" s="132"/>
      <c r="AE150" s="132"/>
      <c r="AF150" s="132"/>
      <c r="AG150" s="132"/>
      <c r="AH150" s="132"/>
      <c r="AI150" s="132"/>
      <c r="AJ150" s="132"/>
      <c r="AK150" s="132"/>
    </row>
    <row r="151" customFormat="false" ht="9" hidden="false" customHeight="false" outlineLevel="0" collapsed="false">
      <c r="C151" s="132"/>
      <c r="D151" s="132"/>
      <c r="E151" s="132"/>
      <c r="F151" s="132"/>
      <c r="G151" s="132"/>
      <c r="H151" s="132"/>
      <c r="I151" s="132"/>
      <c r="J151" s="132"/>
      <c r="K151" s="132"/>
      <c r="L151" s="132"/>
      <c r="M151" s="132"/>
      <c r="N151" s="132"/>
      <c r="O151" s="132"/>
      <c r="P151" s="132"/>
      <c r="Q151" s="132"/>
      <c r="R151" s="132"/>
      <c r="S151" s="132"/>
      <c r="T151" s="132"/>
      <c r="U151" s="132"/>
      <c r="V151" s="132"/>
      <c r="W151" s="132"/>
      <c r="X151" s="132"/>
      <c r="Y151" s="132"/>
      <c r="Z151" s="132"/>
      <c r="AA151" s="132"/>
      <c r="AB151" s="132"/>
      <c r="AC151" s="132"/>
      <c r="AD151" s="132"/>
      <c r="AE151" s="132"/>
      <c r="AF151" s="132"/>
      <c r="AG151" s="132"/>
      <c r="AH151" s="132"/>
      <c r="AI151" s="132"/>
      <c r="AJ151" s="132"/>
      <c r="AK151" s="132"/>
    </row>
    <row r="152" customFormat="false" ht="9" hidden="false" customHeight="false" outlineLevel="0" collapsed="false">
      <c r="C152" s="132"/>
      <c r="D152" s="132"/>
      <c r="E152" s="132"/>
      <c r="F152" s="132"/>
      <c r="G152" s="132"/>
      <c r="H152" s="132"/>
      <c r="I152" s="132"/>
      <c r="J152" s="132"/>
      <c r="K152" s="132"/>
      <c r="L152" s="132"/>
      <c r="M152" s="132"/>
      <c r="N152" s="132"/>
      <c r="O152" s="132"/>
      <c r="P152" s="132"/>
      <c r="Q152" s="132"/>
      <c r="R152" s="132"/>
      <c r="S152" s="132"/>
      <c r="T152" s="132"/>
      <c r="U152" s="132"/>
      <c r="V152" s="132"/>
      <c r="W152" s="132"/>
      <c r="X152" s="132"/>
      <c r="Y152" s="132"/>
      <c r="Z152" s="132"/>
      <c r="AA152" s="132"/>
      <c r="AB152" s="132"/>
      <c r="AC152" s="132"/>
      <c r="AD152" s="132"/>
      <c r="AE152" s="132"/>
      <c r="AF152" s="132"/>
      <c r="AG152" s="132"/>
      <c r="AH152" s="132"/>
      <c r="AI152" s="132"/>
      <c r="AJ152" s="132"/>
      <c r="AK152" s="132"/>
    </row>
    <row r="153" customFormat="false" ht="9" hidden="false" customHeight="false" outlineLevel="0" collapsed="false">
      <c r="C153" s="132"/>
      <c r="D153" s="132"/>
      <c r="E153" s="132"/>
      <c r="F153" s="132"/>
      <c r="G153" s="132"/>
      <c r="H153" s="132"/>
      <c r="I153" s="132"/>
      <c r="J153" s="132"/>
      <c r="K153" s="132"/>
      <c r="L153" s="132"/>
      <c r="M153" s="132"/>
      <c r="N153" s="132"/>
      <c r="O153" s="132"/>
      <c r="P153" s="132"/>
      <c r="Q153" s="132"/>
      <c r="R153" s="132"/>
      <c r="S153" s="132"/>
      <c r="T153" s="132"/>
      <c r="U153" s="132"/>
      <c r="V153" s="132"/>
      <c r="W153" s="132"/>
      <c r="X153" s="132"/>
      <c r="Y153" s="132"/>
      <c r="Z153" s="132"/>
      <c r="AA153" s="132"/>
      <c r="AB153" s="132"/>
      <c r="AC153" s="132"/>
      <c r="AD153" s="132"/>
      <c r="AE153" s="132"/>
      <c r="AF153" s="132"/>
      <c r="AG153" s="132"/>
      <c r="AH153" s="132"/>
      <c r="AI153" s="132"/>
      <c r="AJ153" s="132"/>
      <c r="AK153" s="132"/>
    </row>
    <row r="154" customFormat="false" ht="9" hidden="false" customHeight="false" outlineLevel="0" collapsed="false">
      <c r="C154" s="132"/>
      <c r="D154" s="132"/>
      <c r="E154" s="132"/>
      <c r="F154" s="132"/>
      <c r="G154" s="132"/>
      <c r="H154" s="132"/>
      <c r="I154" s="132"/>
      <c r="J154" s="132"/>
      <c r="K154" s="132"/>
      <c r="L154" s="132"/>
      <c r="M154" s="132"/>
      <c r="N154" s="132"/>
      <c r="O154" s="132"/>
      <c r="P154" s="132"/>
      <c r="Q154" s="132"/>
      <c r="R154" s="132"/>
      <c r="S154" s="132"/>
      <c r="T154" s="132"/>
      <c r="U154" s="132"/>
      <c r="V154" s="132"/>
      <c r="W154" s="132"/>
      <c r="X154" s="132"/>
      <c r="Y154" s="132"/>
      <c r="Z154" s="132"/>
      <c r="AA154" s="132"/>
      <c r="AB154" s="132"/>
      <c r="AC154" s="132"/>
      <c r="AD154" s="132"/>
      <c r="AE154" s="132"/>
      <c r="AF154" s="132"/>
      <c r="AG154" s="132"/>
      <c r="AH154" s="132"/>
      <c r="AI154" s="132"/>
      <c r="AJ154" s="132"/>
      <c r="AK154" s="132"/>
    </row>
    <row r="155" customFormat="false" ht="9" hidden="false" customHeight="false" outlineLevel="0" collapsed="false">
      <c r="C155" s="132"/>
      <c r="D155" s="132"/>
      <c r="E155" s="132"/>
      <c r="F155" s="132"/>
      <c r="G155" s="132"/>
      <c r="H155" s="132"/>
      <c r="I155" s="132"/>
      <c r="J155" s="132"/>
      <c r="K155" s="132"/>
      <c r="L155" s="132"/>
      <c r="M155" s="132"/>
      <c r="N155" s="132"/>
      <c r="O155" s="132"/>
      <c r="P155" s="132"/>
      <c r="Q155" s="132"/>
      <c r="R155" s="132"/>
      <c r="S155" s="132"/>
      <c r="T155" s="132"/>
      <c r="U155" s="132"/>
      <c r="V155" s="132"/>
      <c r="W155" s="132"/>
      <c r="X155" s="132"/>
      <c r="Y155" s="132"/>
      <c r="Z155" s="132"/>
      <c r="AA155" s="132"/>
      <c r="AB155" s="132"/>
      <c r="AC155" s="132"/>
      <c r="AD155" s="132"/>
      <c r="AE155" s="132"/>
      <c r="AF155" s="132"/>
      <c r="AG155" s="132"/>
      <c r="AH155" s="132"/>
      <c r="AI155" s="132"/>
      <c r="AJ155" s="132"/>
      <c r="AK155" s="132"/>
    </row>
    <row r="156" customFormat="false" ht="9" hidden="false" customHeight="false" outlineLevel="0" collapsed="false">
      <c r="C156" s="132"/>
      <c r="D156" s="132"/>
      <c r="E156" s="132"/>
      <c r="F156" s="132"/>
      <c r="G156" s="132"/>
      <c r="H156" s="132"/>
      <c r="I156" s="132"/>
      <c r="J156" s="132"/>
      <c r="K156" s="132"/>
      <c r="L156" s="132"/>
      <c r="M156" s="132"/>
      <c r="N156" s="132"/>
      <c r="O156" s="132"/>
      <c r="P156" s="132"/>
      <c r="Q156" s="132"/>
      <c r="R156" s="132"/>
      <c r="S156" s="132"/>
      <c r="T156" s="132"/>
      <c r="U156" s="132"/>
      <c r="V156" s="132"/>
      <c r="W156" s="132"/>
      <c r="X156" s="132"/>
      <c r="Y156" s="132"/>
      <c r="Z156" s="132"/>
      <c r="AA156" s="132"/>
      <c r="AB156" s="132"/>
      <c r="AC156" s="132"/>
      <c r="AD156" s="132"/>
      <c r="AE156" s="132"/>
      <c r="AF156" s="132"/>
      <c r="AG156" s="132"/>
      <c r="AH156" s="132"/>
      <c r="AI156" s="132"/>
      <c r="AJ156" s="132"/>
      <c r="AK156" s="132"/>
    </row>
    <row r="157" customFormat="false" ht="9" hidden="false" customHeight="false" outlineLevel="0" collapsed="false">
      <c r="C157" s="132"/>
      <c r="D157" s="132"/>
      <c r="E157" s="132"/>
      <c r="F157" s="132"/>
      <c r="G157" s="132"/>
      <c r="H157" s="132"/>
      <c r="I157" s="132"/>
      <c r="J157" s="132"/>
      <c r="K157" s="132"/>
      <c r="L157" s="132"/>
      <c r="M157" s="132"/>
      <c r="N157" s="132"/>
      <c r="O157" s="132"/>
      <c r="P157" s="132"/>
      <c r="Q157" s="132"/>
      <c r="R157" s="132"/>
      <c r="S157" s="132"/>
      <c r="T157" s="132"/>
      <c r="U157" s="132"/>
      <c r="V157" s="132"/>
      <c r="W157" s="132"/>
      <c r="X157" s="132"/>
      <c r="Y157" s="132"/>
      <c r="Z157" s="132"/>
      <c r="AA157" s="132"/>
      <c r="AB157" s="132"/>
      <c r="AC157" s="132"/>
      <c r="AD157" s="132"/>
      <c r="AE157" s="132"/>
      <c r="AF157" s="132"/>
      <c r="AG157" s="132"/>
      <c r="AH157" s="132"/>
      <c r="AI157" s="132"/>
      <c r="AJ157" s="132"/>
      <c r="AK157" s="132"/>
    </row>
    <row r="158" customFormat="false" ht="9" hidden="false" customHeight="false" outlineLevel="0" collapsed="false">
      <c r="C158" s="132"/>
      <c r="D158" s="132"/>
      <c r="E158" s="132"/>
      <c r="F158" s="132"/>
      <c r="G158" s="132"/>
      <c r="H158" s="132"/>
      <c r="I158" s="132"/>
      <c r="J158" s="132"/>
      <c r="K158" s="132"/>
      <c r="L158" s="132"/>
      <c r="M158" s="132"/>
      <c r="N158" s="132"/>
      <c r="O158" s="132"/>
      <c r="P158" s="132"/>
      <c r="Q158" s="132"/>
      <c r="R158" s="132"/>
      <c r="S158" s="132"/>
      <c r="T158" s="132"/>
      <c r="U158" s="132"/>
      <c r="V158" s="132"/>
      <c r="W158" s="132"/>
      <c r="X158" s="132"/>
      <c r="Y158" s="132"/>
      <c r="Z158" s="132"/>
      <c r="AA158" s="132"/>
      <c r="AB158" s="132"/>
      <c r="AC158" s="132"/>
      <c r="AD158" s="132"/>
      <c r="AE158" s="132"/>
      <c r="AF158" s="132"/>
      <c r="AG158" s="132"/>
      <c r="AH158" s="132"/>
      <c r="AI158" s="132"/>
      <c r="AJ158" s="132"/>
      <c r="AK158" s="132"/>
    </row>
    <row r="159" customFormat="false" ht="9" hidden="false" customHeight="false" outlineLevel="0" collapsed="false">
      <c r="C159" s="132"/>
      <c r="D159" s="132"/>
      <c r="E159" s="132"/>
      <c r="F159" s="132"/>
      <c r="G159" s="132"/>
      <c r="H159" s="132"/>
      <c r="I159" s="132"/>
      <c r="J159" s="132"/>
      <c r="K159" s="132"/>
      <c r="L159" s="132"/>
      <c r="M159" s="132"/>
      <c r="N159" s="132"/>
      <c r="O159" s="132"/>
      <c r="P159" s="132"/>
      <c r="Q159" s="132"/>
      <c r="R159" s="132"/>
      <c r="S159" s="132"/>
      <c r="T159" s="132"/>
      <c r="U159" s="132"/>
      <c r="V159" s="132"/>
      <c r="W159" s="132"/>
      <c r="X159" s="132"/>
      <c r="Y159" s="132"/>
      <c r="Z159" s="132"/>
      <c r="AA159" s="132"/>
      <c r="AB159" s="132"/>
      <c r="AC159" s="132"/>
      <c r="AD159" s="132"/>
      <c r="AE159" s="132"/>
      <c r="AF159" s="132"/>
      <c r="AG159" s="132"/>
      <c r="AH159" s="132"/>
      <c r="AI159" s="132"/>
      <c r="AJ159" s="132"/>
      <c r="AK159" s="132"/>
    </row>
    <row r="160" customFormat="false" ht="9" hidden="false" customHeight="false" outlineLevel="0" collapsed="false">
      <c r="C160" s="132"/>
      <c r="D160" s="132"/>
      <c r="E160" s="132"/>
      <c r="F160" s="132"/>
      <c r="G160" s="132"/>
      <c r="H160" s="132"/>
      <c r="I160" s="132"/>
      <c r="J160" s="132"/>
      <c r="K160" s="132"/>
      <c r="L160" s="132"/>
      <c r="M160" s="132"/>
      <c r="N160" s="132"/>
      <c r="O160" s="132"/>
      <c r="P160" s="132"/>
      <c r="Q160" s="132"/>
      <c r="R160" s="132"/>
      <c r="S160" s="132"/>
      <c r="T160" s="132"/>
      <c r="U160" s="132"/>
      <c r="V160" s="132"/>
      <c r="W160" s="132"/>
      <c r="X160" s="132"/>
      <c r="Y160" s="132"/>
      <c r="Z160" s="132"/>
      <c r="AA160" s="132"/>
      <c r="AB160" s="132"/>
      <c r="AC160" s="132"/>
      <c r="AD160" s="132"/>
      <c r="AE160" s="132"/>
      <c r="AF160" s="132"/>
      <c r="AG160" s="132"/>
      <c r="AH160" s="132"/>
      <c r="AI160" s="132"/>
      <c r="AJ160" s="132"/>
      <c r="AK160" s="132"/>
    </row>
    <row r="161" customFormat="false" ht="9" hidden="false" customHeight="false" outlineLevel="0" collapsed="false">
      <c r="C161" s="132"/>
      <c r="D161" s="132"/>
      <c r="E161" s="132"/>
      <c r="F161" s="132"/>
      <c r="G161" s="132"/>
      <c r="H161" s="132"/>
      <c r="I161" s="132"/>
      <c r="J161" s="132"/>
      <c r="K161" s="132"/>
      <c r="L161" s="132"/>
      <c r="M161" s="132"/>
      <c r="N161" s="132"/>
      <c r="O161" s="132"/>
      <c r="P161" s="132"/>
      <c r="Q161" s="132"/>
      <c r="R161" s="132"/>
      <c r="S161" s="132"/>
      <c r="T161" s="132"/>
      <c r="U161" s="132"/>
      <c r="V161" s="132"/>
      <c r="W161" s="132"/>
      <c r="X161" s="132"/>
      <c r="Y161" s="132"/>
      <c r="Z161" s="132"/>
      <c r="AA161" s="132"/>
      <c r="AB161" s="132"/>
      <c r="AC161" s="132"/>
      <c r="AD161" s="132"/>
      <c r="AE161" s="132"/>
      <c r="AF161" s="132"/>
      <c r="AG161" s="132"/>
      <c r="AH161" s="132"/>
      <c r="AI161" s="132"/>
      <c r="AJ161" s="132"/>
      <c r="AK161" s="132"/>
    </row>
    <row r="162" customFormat="false" ht="9" hidden="false" customHeight="false" outlineLevel="0" collapsed="false">
      <c r="C162" s="132"/>
      <c r="D162" s="132"/>
      <c r="E162" s="132"/>
      <c r="F162" s="132"/>
      <c r="G162" s="132"/>
      <c r="H162" s="132"/>
      <c r="I162" s="132"/>
      <c r="J162" s="132"/>
      <c r="K162" s="132"/>
      <c r="L162" s="132"/>
      <c r="M162" s="132"/>
      <c r="N162" s="132"/>
      <c r="O162" s="132"/>
      <c r="P162" s="132"/>
      <c r="Q162" s="132"/>
      <c r="R162" s="132"/>
      <c r="S162" s="132"/>
      <c r="T162" s="132"/>
      <c r="U162" s="132"/>
      <c r="V162" s="132"/>
      <c r="W162" s="132"/>
      <c r="X162" s="132"/>
      <c r="Y162" s="132"/>
      <c r="Z162" s="132"/>
      <c r="AA162" s="132"/>
      <c r="AB162" s="132"/>
      <c r="AC162" s="132"/>
      <c r="AD162" s="132"/>
      <c r="AE162" s="132"/>
      <c r="AF162" s="132"/>
      <c r="AG162" s="132"/>
      <c r="AH162" s="132"/>
      <c r="AI162" s="132"/>
      <c r="AJ162" s="132"/>
      <c r="AK162" s="132"/>
    </row>
    <row r="163" customFormat="false" ht="9" hidden="false" customHeight="false" outlineLevel="0" collapsed="false">
      <c r="C163" s="132"/>
      <c r="D163" s="132"/>
      <c r="E163" s="132"/>
      <c r="F163" s="132"/>
      <c r="G163" s="132"/>
      <c r="H163" s="132"/>
      <c r="I163" s="132"/>
      <c r="J163" s="132"/>
      <c r="K163" s="132"/>
      <c r="L163" s="132"/>
      <c r="M163" s="132"/>
      <c r="N163" s="132"/>
      <c r="O163" s="132"/>
      <c r="P163" s="132"/>
      <c r="Q163" s="132"/>
      <c r="R163" s="132"/>
      <c r="S163" s="132"/>
      <c r="T163" s="132"/>
      <c r="U163" s="132"/>
      <c r="V163" s="132"/>
      <c r="W163" s="132"/>
      <c r="X163" s="132"/>
      <c r="Y163" s="132"/>
      <c r="Z163" s="132"/>
      <c r="AA163" s="132"/>
      <c r="AB163" s="132"/>
      <c r="AC163" s="132"/>
      <c r="AD163" s="132"/>
      <c r="AE163" s="132"/>
      <c r="AF163" s="132"/>
      <c r="AG163" s="132"/>
      <c r="AH163" s="132"/>
      <c r="AI163" s="132"/>
      <c r="AJ163" s="132"/>
      <c r="AK163" s="132"/>
    </row>
    <row r="164" customFormat="false" ht="9" hidden="false" customHeight="false" outlineLevel="0" collapsed="false">
      <c r="C164" s="132"/>
      <c r="D164" s="132"/>
      <c r="E164" s="132"/>
      <c r="F164" s="132"/>
      <c r="G164" s="132"/>
      <c r="H164" s="132"/>
      <c r="I164" s="132"/>
      <c r="J164" s="132"/>
      <c r="K164" s="132"/>
      <c r="L164" s="132"/>
      <c r="M164" s="132"/>
      <c r="N164" s="132"/>
      <c r="O164" s="132"/>
      <c r="P164" s="132"/>
      <c r="Q164" s="132"/>
      <c r="R164" s="132"/>
      <c r="S164" s="132"/>
      <c r="T164" s="132"/>
      <c r="U164" s="132"/>
      <c r="V164" s="132"/>
      <c r="W164" s="132"/>
      <c r="X164" s="132"/>
      <c r="Y164" s="132"/>
      <c r="Z164" s="132"/>
      <c r="AA164" s="132"/>
      <c r="AB164" s="132"/>
      <c r="AC164" s="132"/>
      <c r="AD164" s="132"/>
      <c r="AE164" s="132"/>
      <c r="AF164" s="132"/>
      <c r="AG164" s="132"/>
      <c r="AH164" s="132"/>
      <c r="AI164" s="132"/>
      <c r="AJ164" s="132"/>
      <c r="AK164" s="132"/>
    </row>
    <row r="165" customFormat="false" ht="9" hidden="false" customHeight="false" outlineLevel="0" collapsed="false">
      <c r="C165" s="132"/>
      <c r="D165" s="132"/>
      <c r="E165" s="132"/>
      <c r="F165" s="132"/>
      <c r="G165" s="132"/>
      <c r="H165" s="132"/>
      <c r="I165" s="132"/>
      <c r="J165" s="132"/>
      <c r="K165" s="132"/>
      <c r="L165" s="132"/>
      <c r="M165" s="132"/>
      <c r="N165" s="132"/>
      <c r="O165" s="132"/>
      <c r="P165" s="132"/>
      <c r="Q165" s="132"/>
      <c r="R165" s="132"/>
      <c r="S165" s="132"/>
      <c r="T165" s="132"/>
      <c r="U165" s="132"/>
      <c r="V165" s="132"/>
      <c r="W165" s="132"/>
      <c r="X165" s="132"/>
      <c r="Y165" s="132"/>
      <c r="Z165" s="132"/>
      <c r="AA165" s="132"/>
      <c r="AB165" s="132"/>
      <c r="AC165" s="132"/>
      <c r="AD165" s="132"/>
      <c r="AE165" s="132"/>
      <c r="AF165" s="132"/>
      <c r="AG165" s="132"/>
      <c r="AH165" s="132"/>
      <c r="AI165" s="132"/>
      <c r="AJ165" s="132"/>
      <c r="AK165" s="132"/>
    </row>
    <row r="166" customFormat="false" ht="9" hidden="false" customHeight="false" outlineLevel="0" collapsed="false">
      <c r="C166" s="132"/>
      <c r="D166" s="132"/>
      <c r="E166" s="132"/>
      <c r="F166" s="132"/>
      <c r="G166" s="132"/>
      <c r="H166" s="132"/>
      <c r="I166" s="132"/>
      <c r="J166" s="132"/>
      <c r="K166" s="132"/>
      <c r="L166" s="132"/>
      <c r="M166" s="132"/>
      <c r="N166" s="132"/>
      <c r="O166" s="132"/>
      <c r="P166" s="132"/>
      <c r="Q166" s="132"/>
      <c r="R166" s="132"/>
      <c r="S166" s="132"/>
      <c r="T166" s="132"/>
      <c r="U166" s="132"/>
      <c r="V166" s="132"/>
      <c r="W166" s="132"/>
      <c r="X166" s="132"/>
      <c r="Y166" s="132"/>
      <c r="Z166" s="132"/>
      <c r="AA166" s="132"/>
      <c r="AB166" s="132"/>
      <c r="AC166" s="132"/>
      <c r="AD166" s="132"/>
      <c r="AE166" s="132"/>
      <c r="AF166" s="132"/>
      <c r="AG166" s="132"/>
      <c r="AH166" s="132"/>
      <c r="AI166" s="132"/>
      <c r="AJ166" s="132"/>
      <c r="AK166" s="132"/>
    </row>
    <row r="167" customFormat="false" ht="9" hidden="false" customHeight="false" outlineLevel="0" collapsed="false">
      <c r="C167" s="132"/>
      <c r="D167" s="132"/>
      <c r="E167" s="132"/>
      <c r="F167" s="132"/>
      <c r="G167" s="132"/>
      <c r="H167" s="132"/>
      <c r="I167" s="132"/>
      <c r="J167" s="132"/>
      <c r="K167" s="132"/>
      <c r="L167" s="132"/>
      <c r="M167" s="132"/>
      <c r="N167" s="132"/>
      <c r="O167" s="132"/>
      <c r="P167" s="132"/>
      <c r="Q167" s="132"/>
      <c r="R167" s="132"/>
      <c r="S167" s="132"/>
      <c r="T167" s="132"/>
      <c r="U167" s="132"/>
      <c r="V167" s="132"/>
      <c r="W167" s="132"/>
      <c r="X167" s="132"/>
      <c r="Y167" s="132"/>
      <c r="Z167" s="132"/>
      <c r="AA167" s="132"/>
      <c r="AB167" s="132"/>
      <c r="AC167" s="132"/>
      <c r="AD167" s="132"/>
      <c r="AE167" s="132"/>
      <c r="AF167" s="132"/>
      <c r="AG167" s="132"/>
      <c r="AH167" s="132"/>
      <c r="AI167" s="132"/>
      <c r="AJ167" s="132"/>
      <c r="AK167" s="132"/>
    </row>
    <row r="168" customFormat="false" ht="9" hidden="false" customHeight="false" outlineLevel="0" collapsed="false">
      <c r="C168" s="132"/>
      <c r="D168" s="132"/>
      <c r="E168" s="132"/>
      <c r="F168" s="132"/>
      <c r="G168" s="132"/>
      <c r="H168" s="132"/>
      <c r="I168" s="132"/>
      <c r="J168" s="132"/>
      <c r="K168" s="132"/>
      <c r="L168" s="132"/>
      <c r="M168" s="132"/>
      <c r="N168" s="132"/>
      <c r="O168" s="132"/>
      <c r="P168" s="132"/>
      <c r="Q168" s="132"/>
      <c r="R168" s="132"/>
      <c r="S168" s="132"/>
      <c r="T168" s="132"/>
      <c r="U168" s="132"/>
      <c r="V168" s="132"/>
      <c r="W168" s="132"/>
      <c r="X168" s="132"/>
      <c r="Y168" s="132"/>
      <c r="Z168" s="132"/>
      <c r="AA168" s="132"/>
      <c r="AB168" s="132"/>
      <c r="AC168" s="132"/>
      <c r="AD168" s="132"/>
      <c r="AE168" s="132"/>
      <c r="AF168" s="132"/>
      <c r="AG168" s="132"/>
      <c r="AH168" s="132"/>
      <c r="AI168" s="132"/>
      <c r="AJ168" s="132"/>
      <c r="AK168" s="132"/>
    </row>
    <row r="169" customFormat="false" ht="9" hidden="false" customHeight="false" outlineLevel="0" collapsed="false">
      <c r="C169" s="132"/>
      <c r="D169" s="132"/>
      <c r="E169" s="132"/>
      <c r="F169" s="132"/>
      <c r="G169" s="132"/>
      <c r="H169" s="132"/>
      <c r="I169" s="132"/>
      <c r="J169" s="132"/>
      <c r="K169" s="132"/>
      <c r="L169" s="132"/>
      <c r="M169" s="132"/>
      <c r="N169" s="132"/>
      <c r="O169" s="132"/>
      <c r="P169" s="132"/>
      <c r="Q169" s="132"/>
      <c r="R169" s="132"/>
      <c r="S169" s="132"/>
      <c r="T169" s="132"/>
      <c r="U169" s="132"/>
      <c r="V169" s="132"/>
      <c r="W169" s="132"/>
      <c r="X169" s="132"/>
      <c r="Y169" s="132"/>
      <c r="Z169" s="132"/>
      <c r="AA169" s="132"/>
      <c r="AB169" s="132"/>
      <c r="AC169" s="132"/>
      <c r="AD169" s="132"/>
      <c r="AE169" s="132"/>
      <c r="AF169" s="132"/>
      <c r="AG169" s="132"/>
      <c r="AH169" s="132"/>
      <c r="AI169" s="132"/>
      <c r="AJ169" s="132"/>
      <c r="AK169" s="132"/>
    </row>
    <row r="170" customFormat="false" ht="9" hidden="false" customHeight="false" outlineLevel="0" collapsed="false">
      <c r="C170" s="132"/>
      <c r="D170" s="132"/>
      <c r="E170" s="132"/>
      <c r="F170" s="132"/>
      <c r="G170" s="132"/>
      <c r="H170" s="132"/>
      <c r="I170" s="132"/>
      <c r="J170" s="132"/>
      <c r="K170" s="132"/>
      <c r="L170" s="132"/>
      <c r="M170" s="132"/>
      <c r="N170" s="132"/>
      <c r="O170" s="132"/>
      <c r="P170" s="132"/>
      <c r="Q170" s="132"/>
      <c r="R170" s="132"/>
      <c r="S170" s="132"/>
      <c r="T170" s="132"/>
      <c r="U170" s="132"/>
      <c r="V170" s="132"/>
      <c r="W170" s="132"/>
      <c r="X170" s="132"/>
      <c r="Y170" s="132"/>
      <c r="Z170" s="132"/>
      <c r="AA170" s="132"/>
      <c r="AB170" s="132"/>
      <c r="AC170" s="132"/>
      <c r="AD170" s="132"/>
      <c r="AE170" s="132"/>
      <c r="AF170" s="132"/>
      <c r="AG170" s="132"/>
      <c r="AH170" s="132"/>
      <c r="AI170" s="132"/>
      <c r="AJ170" s="132"/>
      <c r="AK170" s="132"/>
    </row>
    <row r="171" customFormat="false" ht="9" hidden="false" customHeight="false" outlineLevel="0" collapsed="false">
      <c r="C171" s="132"/>
      <c r="D171" s="132"/>
      <c r="E171" s="132"/>
      <c r="F171" s="132"/>
      <c r="G171" s="132"/>
      <c r="H171" s="132"/>
      <c r="I171" s="132"/>
      <c r="J171" s="132"/>
      <c r="K171" s="132"/>
      <c r="L171" s="132"/>
      <c r="M171" s="132"/>
      <c r="N171" s="132"/>
      <c r="O171" s="132"/>
      <c r="P171" s="132"/>
      <c r="Q171" s="132"/>
      <c r="R171" s="132"/>
      <c r="S171" s="132"/>
      <c r="T171" s="132"/>
      <c r="U171" s="132"/>
      <c r="V171" s="132"/>
      <c r="W171" s="132"/>
      <c r="X171" s="132"/>
      <c r="Y171" s="132"/>
      <c r="Z171" s="132"/>
      <c r="AA171" s="132"/>
      <c r="AB171" s="132"/>
      <c r="AC171" s="132"/>
      <c r="AD171" s="132"/>
      <c r="AE171" s="132"/>
      <c r="AF171" s="132"/>
      <c r="AG171" s="132"/>
      <c r="AH171" s="132"/>
      <c r="AI171" s="132"/>
      <c r="AJ171" s="132"/>
      <c r="AK171" s="132"/>
    </row>
    <row r="172" customFormat="false" ht="9" hidden="false" customHeight="false" outlineLevel="0" collapsed="false">
      <c r="C172" s="132"/>
      <c r="D172" s="132"/>
      <c r="E172" s="132"/>
      <c r="F172" s="132"/>
      <c r="G172" s="132"/>
      <c r="H172" s="132"/>
      <c r="I172" s="132"/>
      <c r="J172" s="132"/>
      <c r="K172" s="132"/>
      <c r="L172" s="132"/>
      <c r="M172" s="132"/>
      <c r="N172" s="132"/>
      <c r="O172" s="132"/>
      <c r="P172" s="132"/>
      <c r="Q172" s="132"/>
      <c r="R172" s="132"/>
      <c r="S172" s="132"/>
      <c r="T172" s="132"/>
      <c r="U172" s="132"/>
      <c r="V172" s="132"/>
      <c r="W172" s="132"/>
      <c r="X172" s="132"/>
      <c r="Y172" s="132"/>
      <c r="Z172" s="132"/>
      <c r="AA172" s="132"/>
      <c r="AB172" s="132"/>
      <c r="AC172" s="132"/>
      <c r="AD172" s="132"/>
      <c r="AE172" s="132"/>
      <c r="AF172" s="132"/>
      <c r="AG172" s="132"/>
      <c r="AH172" s="132"/>
      <c r="AI172" s="132"/>
      <c r="AJ172" s="132"/>
      <c r="AK172" s="132"/>
    </row>
    <row r="173" customFormat="false" ht="9" hidden="false" customHeight="false" outlineLevel="0" collapsed="false">
      <c r="C173" s="132"/>
      <c r="D173" s="132"/>
      <c r="E173" s="132"/>
      <c r="F173" s="132"/>
      <c r="G173" s="132"/>
      <c r="H173" s="132"/>
      <c r="I173" s="132"/>
      <c r="J173" s="132"/>
      <c r="K173" s="132"/>
      <c r="L173" s="132"/>
      <c r="M173" s="132"/>
      <c r="N173" s="132"/>
      <c r="O173" s="132"/>
      <c r="P173" s="132"/>
      <c r="Q173" s="132"/>
      <c r="R173" s="132"/>
      <c r="S173" s="132"/>
      <c r="T173" s="132"/>
      <c r="U173" s="132"/>
      <c r="V173" s="132"/>
      <c r="W173" s="132"/>
      <c r="X173" s="132"/>
      <c r="Y173" s="132"/>
      <c r="Z173" s="132"/>
      <c r="AA173" s="132"/>
      <c r="AB173" s="132"/>
      <c r="AC173" s="132"/>
      <c r="AD173" s="132"/>
      <c r="AE173" s="132"/>
      <c r="AF173" s="132"/>
      <c r="AG173" s="132"/>
      <c r="AH173" s="132"/>
      <c r="AI173" s="132"/>
      <c r="AJ173" s="132"/>
      <c r="AK173" s="132"/>
    </row>
    <row r="174" customFormat="false" ht="9" hidden="false" customHeight="false" outlineLevel="0" collapsed="false">
      <c r="C174" s="132"/>
      <c r="D174" s="132"/>
      <c r="E174" s="132"/>
      <c r="F174" s="132"/>
      <c r="G174" s="132"/>
      <c r="H174" s="132"/>
      <c r="I174" s="132"/>
      <c r="J174" s="132"/>
      <c r="K174" s="132"/>
      <c r="L174" s="132"/>
      <c r="M174" s="132"/>
      <c r="N174" s="132"/>
      <c r="O174" s="132"/>
      <c r="P174" s="132"/>
      <c r="Q174" s="132"/>
      <c r="R174" s="132"/>
      <c r="S174" s="132"/>
      <c r="T174" s="132"/>
      <c r="U174" s="132"/>
      <c r="V174" s="132"/>
      <c r="W174" s="132"/>
      <c r="X174" s="132"/>
      <c r="Y174" s="132"/>
      <c r="Z174" s="132"/>
      <c r="AA174" s="132"/>
      <c r="AB174" s="132"/>
      <c r="AC174" s="132"/>
      <c r="AD174" s="132"/>
      <c r="AE174" s="132"/>
      <c r="AF174" s="132"/>
      <c r="AG174" s="132"/>
      <c r="AH174" s="132"/>
      <c r="AI174" s="132"/>
      <c r="AJ174" s="132"/>
      <c r="AK174" s="132"/>
    </row>
    <row r="175" customFormat="false" ht="9" hidden="false" customHeight="false" outlineLevel="0" collapsed="false">
      <c r="C175" s="132"/>
      <c r="D175" s="132"/>
      <c r="E175" s="132"/>
      <c r="F175" s="132"/>
      <c r="G175" s="132"/>
      <c r="H175" s="132"/>
      <c r="I175" s="132"/>
      <c r="J175" s="132"/>
      <c r="K175" s="132"/>
      <c r="L175" s="132"/>
      <c r="M175" s="132"/>
      <c r="N175" s="132"/>
      <c r="O175" s="132"/>
      <c r="P175" s="132"/>
      <c r="Q175" s="132"/>
      <c r="R175" s="132"/>
      <c r="S175" s="132"/>
      <c r="T175" s="132"/>
      <c r="U175" s="132"/>
      <c r="V175" s="132"/>
      <c r="W175" s="132"/>
      <c r="X175" s="132"/>
      <c r="Y175" s="132"/>
      <c r="Z175" s="132"/>
      <c r="AA175" s="132"/>
      <c r="AB175" s="132"/>
      <c r="AC175" s="132"/>
      <c r="AD175" s="132"/>
      <c r="AE175" s="132"/>
      <c r="AF175" s="132"/>
      <c r="AG175" s="132"/>
      <c r="AH175" s="132"/>
      <c r="AI175" s="132"/>
      <c r="AJ175" s="132"/>
      <c r="AK175" s="132"/>
    </row>
    <row r="176" customFormat="false" ht="9" hidden="false" customHeight="false" outlineLevel="0" collapsed="false">
      <c r="C176" s="132"/>
      <c r="D176" s="132"/>
      <c r="E176" s="132"/>
      <c r="F176" s="132"/>
      <c r="G176" s="132"/>
      <c r="H176" s="132"/>
      <c r="I176" s="132"/>
      <c r="J176" s="132"/>
      <c r="K176" s="132"/>
      <c r="L176" s="132"/>
      <c r="M176" s="132"/>
      <c r="N176" s="132"/>
      <c r="O176" s="132"/>
      <c r="P176" s="132"/>
      <c r="Q176" s="132"/>
      <c r="R176" s="132"/>
      <c r="S176" s="132"/>
      <c r="T176" s="132"/>
      <c r="U176" s="132"/>
      <c r="V176" s="132"/>
      <c r="W176" s="132"/>
      <c r="X176" s="132"/>
      <c r="Y176" s="132"/>
      <c r="Z176" s="132"/>
      <c r="AA176" s="132"/>
      <c r="AB176" s="132"/>
      <c r="AC176" s="132"/>
      <c r="AD176" s="132"/>
      <c r="AE176" s="132"/>
      <c r="AF176" s="132"/>
      <c r="AG176" s="132"/>
      <c r="AH176" s="132"/>
      <c r="AI176" s="132"/>
      <c r="AJ176" s="132"/>
      <c r="AK176" s="132"/>
    </row>
    <row r="177" customFormat="false" ht="9" hidden="false" customHeight="false" outlineLevel="0" collapsed="false">
      <c r="C177" s="132"/>
      <c r="D177" s="132"/>
      <c r="E177" s="132"/>
      <c r="F177" s="132"/>
      <c r="G177" s="132"/>
      <c r="H177" s="132"/>
      <c r="I177" s="132"/>
      <c r="J177" s="132"/>
      <c r="K177" s="132"/>
      <c r="L177" s="132"/>
      <c r="M177" s="132"/>
      <c r="N177" s="132"/>
      <c r="O177" s="132"/>
      <c r="P177" s="132"/>
      <c r="Q177" s="132"/>
      <c r="R177" s="132"/>
      <c r="S177" s="132"/>
      <c r="T177" s="132"/>
      <c r="U177" s="132"/>
      <c r="V177" s="132"/>
      <c r="W177" s="132"/>
      <c r="X177" s="132"/>
      <c r="Y177" s="132"/>
      <c r="Z177" s="132"/>
      <c r="AA177" s="132"/>
      <c r="AB177" s="132"/>
      <c r="AC177" s="132"/>
      <c r="AD177" s="132"/>
      <c r="AE177" s="132"/>
      <c r="AF177" s="132"/>
      <c r="AG177" s="132"/>
      <c r="AH177" s="132"/>
      <c r="AI177" s="132"/>
      <c r="AJ177" s="132"/>
      <c r="AK177" s="132"/>
    </row>
    <row r="178" customFormat="false" ht="9" hidden="false" customHeight="false" outlineLevel="0" collapsed="false">
      <c r="C178" s="132"/>
      <c r="D178" s="132"/>
      <c r="E178" s="132"/>
      <c r="F178" s="132"/>
      <c r="G178" s="132"/>
      <c r="H178" s="132"/>
      <c r="I178" s="132"/>
      <c r="J178" s="132"/>
      <c r="K178" s="132"/>
      <c r="L178" s="132"/>
      <c r="M178" s="132"/>
      <c r="N178" s="132"/>
      <c r="O178" s="132"/>
      <c r="P178" s="132"/>
      <c r="Q178" s="132"/>
      <c r="R178" s="132"/>
      <c r="S178" s="132"/>
      <c r="T178" s="132"/>
      <c r="U178" s="132"/>
      <c r="V178" s="132"/>
      <c r="W178" s="132"/>
      <c r="X178" s="132"/>
      <c r="Y178" s="132"/>
      <c r="Z178" s="132"/>
      <c r="AA178" s="132"/>
      <c r="AB178" s="132"/>
      <c r="AC178" s="132"/>
      <c r="AD178" s="132"/>
      <c r="AE178" s="132"/>
      <c r="AF178" s="132"/>
      <c r="AG178" s="132"/>
      <c r="AH178" s="132"/>
      <c r="AI178" s="132"/>
      <c r="AJ178" s="132"/>
      <c r="AK178" s="132"/>
    </row>
    <row r="179" customFormat="false" ht="9" hidden="false" customHeight="false" outlineLevel="0" collapsed="false">
      <c r="C179" s="132"/>
      <c r="D179" s="132"/>
      <c r="E179" s="132"/>
      <c r="F179" s="132"/>
      <c r="G179" s="132"/>
      <c r="H179" s="132"/>
      <c r="I179" s="132"/>
      <c r="J179" s="132"/>
      <c r="K179" s="132"/>
      <c r="L179" s="132"/>
      <c r="M179" s="132"/>
      <c r="N179" s="132"/>
      <c r="O179" s="132"/>
      <c r="P179" s="132"/>
      <c r="Q179" s="132"/>
      <c r="R179" s="132"/>
      <c r="S179" s="132"/>
      <c r="T179" s="132"/>
      <c r="U179" s="132"/>
      <c r="V179" s="132"/>
      <c r="W179" s="132"/>
      <c r="X179" s="132"/>
      <c r="Y179" s="132"/>
      <c r="Z179" s="132"/>
      <c r="AA179" s="132"/>
      <c r="AB179" s="132"/>
      <c r="AC179" s="132"/>
      <c r="AD179" s="132"/>
      <c r="AE179" s="132"/>
      <c r="AF179" s="132"/>
      <c r="AG179" s="132"/>
      <c r="AH179" s="132"/>
      <c r="AI179" s="132"/>
      <c r="AJ179" s="132"/>
      <c r="AK179" s="132"/>
    </row>
    <row r="180" customFormat="false" ht="9" hidden="false" customHeight="false" outlineLevel="0" collapsed="false">
      <c r="C180" s="132"/>
      <c r="D180" s="132"/>
      <c r="E180" s="132"/>
      <c r="F180" s="132"/>
      <c r="G180" s="132"/>
      <c r="H180" s="132"/>
      <c r="I180" s="132"/>
      <c r="J180" s="132"/>
      <c r="K180" s="132"/>
      <c r="L180" s="132"/>
      <c r="M180" s="132"/>
      <c r="N180" s="132"/>
      <c r="O180" s="132"/>
      <c r="P180" s="132"/>
      <c r="Q180" s="132"/>
      <c r="R180" s="132"/>
      <c r="S180" s="132"/>
      <c r="T180" s="132"/>
      <c r="U180" s="132"/>
      <c r="V180" s="132"/>
      <c r="W180" s="132"/>
      <c r="X180" s="132"/>
      <c r="Y180" s="132"/>
      <c r="Z180" s="132"/>
      <c r="AA180" s="132"/>
      <c r="AB180" s="132"/>
      <c r="AC180" s="132"/>
      <c r="AD180" s="132"/>
      <c r="AE180" s="132"/>
      <c r="AF180" s="132"/>
      <c r="AG180" s="132"/>
      <c r="AH180" s="132"/>
      <c r="AI180" s="132"/>
      <c r="AJ180" s="132"/>
      <c r="AK180" s="132"/>
    </row>
    <row r="181" customFormat="false" ht="9" hidden="false" customHeight="false" outlineLevel="0" collapsed="false">
      <c r="C181" s="132"/>
      <c r="D181" s="132"/>
      <c r="E181" s="132"/>
      <c r="F181" s="132"/>
      <c r="G181" s="132"/>
      <c r="H181" s="132"/>
      <c r="I181" s="132"/>
      <c r="J181" s="132"/>
      <c r="K181" s="132"/>
      <c r="L181" s="132"/>
      <c r="M181" s="132"/>
      <c r="N181" s="132"/>
      <c r="O181" s="132"/>
      <c r="P181" s="132"/>
      <c r="Q181" s="132"/>
      <c r="R181" s="132"/>
      <c r="S181" s="132"/>
      <c r="T181" s="132"/>
      <c r="U181" s="132"/>
      <c r="V181" s="132"/>
      <c r="W181" s="132"/>
      <c r="X181" s="132"/>
      <c r="Y181" s="132"/>
      <c r="Z181" s="132"/>
      <c r="AA181" s="132"/>
      <c r="AB181" s="132"/>
      <c r="AC181" s="132"/>
      <c r="AD181" s="132"/>
      <c r="AE181" s="132"/>
      <c r="AF181" s="132"/>
      <c r="AG181" s="132"/>
      <c r="AH181" s="132"/>
      <c r="AI181" s="132"/>
      <c r="AJ181" s="132"/>
      <c r="AK181" s="132"/>
    </row>
    <row r="182" customFormat="false" ht="9" hidden="false" customHeight="false" outlineLevel="0" collapsed="false">
      <c r="C182" s="132"/>
      <c r="D182" s="132"/>
      <c r="E182" s="132"/>
      <c r="F182" s="132"/>
      <c r="G182" s="132"/>
      <c r="H182" s="132"/>
      <c r="I182" s="132"/>
      <c r="J182" s="132"/>
      <c r="K182" s="132"/>
      <c r="L182" s="132"/>
      <c r="M182" s="132"/>
      <c r="N182" s="132"/>
      <c r="O182" s="132"/>
      <c r="P182" s="132"/>
      <c r="Q182" s="132"/>
      <c r="R182" s="132"/>
      <c r="S182" s="132"/>
      <c r="T182" s="132"/>
      <c r="U182" s="132"/>
      <c r="V182" s="132"/>
      <c r="W182" s="132"/>
      <c r="X182" s="132"/>
      <c r="Y182" s="132"/>
      <c r="Z182" s="132"/>
      <c r="AA182" s="132"/>
      <c r="AB182" s="132"/>
      <c r="AC182" s="132"/>
      <c r="AD182" s="132"/>
      <c r="AE182" s="132"/>
      <c r="AF182" s="132"/>
      <c r="AG182" s="132"/>
      <c r="AH182" s="132"/>
      <c r="AI182" s="132"/>
      <c r="AJ182" s="132"/>
      <c r="AK182" s="132"/>
    </row>
    <row r="183" customFormat="false" ht="9" hidden="false" customHeight="false" outlineLevel="0" collapsed="false">
      <c r="C183" s="132"/>
      <c r="D183" s="132"/>
      <c r="E183" s="132"/>
      <c r="F183" s="132"/>
      <c r="G183" s="132"/>
      <c r="H183" s="132"/>
      <c r="I183" s="132"/>
      <c r="J183" s="132"/>
      <c r="K183" s="132"/>
      <c r="L183" s="132"/>
      <c r="M183" s="132"/>
      <c r="N183" s="132"/>
      <c r="O183" s="132"/>
      <c r="P183" s="132"/>
      <c r="Q183" s="132"/>
      <c r="R183" s="132"/>
      <c r="S183" s="132"/>
      <c r="T183" s="132"/>
      <c r="U183" s="132"/>
      <c r="V183" s="132"/>
      <c r="W183" s="132"/>
      <c r="X183" s="132"/>
      <c r="Y183" s="132"/>
      <c r="Z183" s="132"/>
      <c r="AA183" s="132"/>
      <c r="AB183" s="132"/>
      <c r="AC183" s="132"/>
      <c r="AD183" s="132"/>
      <c r="AE183" s="132"/>
      <c r="AF183" s="132"/>
      <c r="AG183" s="132"/>
      <c r="AH183" s="132"/>
      <c r="AI183" s="132"/>
      <c r="AJ183" s="132"/>
      <c r="AK183" s="132"/>
    </row>
    <row r="184" customFormat="false" ht="9" hidden="false" customHeight="false" outlineLevel="0" collapsed="false">
      <c r="C184" s="132"/>
      <c r="D184" s="132"/>
      <c r="E184" s="132"/>
      <c r="F184" s="132"/>
      <c r="G184" s="132"/>
      <c r="H184" s="132"/>
      <c r="I184" s="132"/>
      <c r="J184" s="132"/>
      <c r="K184" s="132"/>
      <c r="L184" s="132"/>
      <c r="M184" s="132"/>
      <c r="N184" s="132"/>
      <c r="O184" s="132"/>
      <c r="P184" s="132"/>
      <c r="Q184" s="132"/>
      <c r="R184" s="132"/>
      <c r="S184" s="132"/>
      <c r="T184" s="132"/>
      <c r="U184" s="132"/>
      <c r="V184" s="132"/>
      <c r="W184" s="132"/>
      <c r="X184" s="132"/>
      <c r="Y184" s="132"/>
      <c r="Z184" s="132"/>
      <c r="AA184" s="132"/>
      <c r="AB184" s="132"/>
      <c r="AC184" s="132"/>
      <c r="AD184" s="132"/>
      <c r="AE184" s="132"/>
      <c r="AF184" s="132"/>
      <c r="AG184" s="132"/>
      <c r="AH184" s="132"/>
      <c r="AI184" s="132"/>
      <c r="AJ184" s="132"/>
      <c r="AK184" s="132"/>
    </row>
    <row r="185" customFormat="false" ht="9" hidden="false" customHeight="false" outlineLevel="0" collapsed="false">
      <c r="C185" s="132"/>
      <c r="D185" s="132"/>
      <c r="E185" s="132"/>
      <c r="F185" s="132"/>
      <c r="G185" s="132"/>
      <c r="H185" s="132"/>
      <c r="I185" s="132"/>
      <c r="J185" s="132"/>
      <c r="K185" s="132"/>
      <c r="L185" s="132"/>
      <c r="M185" s="132"/>
      <c r="N185" s="132"/>
      <c r="O185" s="132"/>
      <c r="P185" s="132"/>
      <c r="Q185" s="132"/>
      <c r="R185" s="132"/>
      <c r="S185" s="132"/>
      <c r="T185" s="132"/>
      <c r="U185" s="132"/>
      <c r="V185" s="132"/>
      <c r="W185" s="132"/>
      <c r="X185" s="132"/>
      <c r="Y185" s="132"/>
      <c r="Z185" s="132"/>
      <c r="AA185" s="132"/>
      <c r="AB185" s="132"/>
      <c r="AC185" s="132"/>
      <c r="AD185" s="132"/>
      <c r="AE185" s="132"/>
      <c r="AF185" s="132"/>
      <c r="AG185" s="132"/>
      <c r="AH185" s="132"/>
      <c r="AI185" s="132"/>
      <c r="AJ185" s="132"/>
      <c r="AK185" s="132"/>
    </row>
    <row r="186" customFormat="false" ht="9" hidden="false" customHeight="false" outlineLevel="0" collapsed="false">
      <c r="C186" s="132"/>
      <c r="D186" s="132"/>
      <c r="E186" s="132"/>
      <c r="F186" s="132"/>
      <c r="G186" s="132"/>
      <c r="H186" s="132"/>
      <c r="I186" s="132"/>
      <c r="J186" s="132"/>
      <c r="K186" s="132"/>
      <c r="L186" s="132"/>
      <c r="M186" s="132"/>
      <c r="N186" s="132"/>
      <c r="O186" s="132"/>
      <c r="P186" s="132"/>
      <c r="Q186" s="132"/>
      <c r="R186" s="132"/>
      <c r="S186" s="132"/>
      <c r="T186" s="132"/>
      <c r="U186" s="132"/>
      <c r="V186" s="132"/>
      <c r="W186" s="132"/>
      <c r="X186" s="132"/>
      <c r="Y186" s="132"/>
      <c r="Z186" s="132"/>
      <c r="AA186" s="132"/>
      <c r="AB186" s="132"/>
      <c r="AC186" s="132"/>
      <c r="AD186" s="132"/>
      <c r="AE186" s="132"/>
      <c r="AF186" s="132"/>
      <c r="AG186" s="132"/>
      <c r="AH186" s="132"/>
      <c r="AI186" s="132"/>
      <c r="AJ186" s="132"/>
      <c r="AK186" s="132"/>
    </row>
    <row r="187" customFormat="false" ht="9" hidden="false" customHeight="false" outlineLevel="0" collapsed="false">
      <c r="C187" s="132"/>
      <c r="D187" s="132"/>
      <c r="E187" s="132"/>
      <c r="F187" s="132"/>
      <c r="G187" s="132"/>
      <c r="H187" s="132"/>
      <c r="I187" s="132"/>
      <c r="J187" s="132"/>
      <c r="K187" s="132"/>
      <c r="L187" s="132"/>
      <c r="M187" s="132"/>
      <c r="N187" s="132"/>
      <c r="O187" s="132"/>
      <c r="P187" s="132"/>
      <c r="Q187" s="132"/>
      <c r="R187" s="132"/>
      <c r="S187" s="132"/>
      <c r="T187" s="132"/>
      <c r="U187" s="132"/>
      <c r="V187" s="132"/>
      <c r="W187" s="132"/>
      <c r="X187" s="132"/>
      <c r="Y187" s="132"/>
      <c r="Z187" s="132"/>
      <c r="AA187" s="132"/>
      <c r="AB187" s="132"/>
      <c r="AC187" s="132"/>
      <c r="AD187" s="132"/>
      <c r="AE187" s="132"/>
      <c r="AF187" s="132"/>
      <c r="AG187" s="132"/>
      <c r="AH187" s="132"/>
      <c r="AI187" s="132"/>
      <c r="AJ187" s="132"/>
      <c r="AK187" s="132"/>
    </row>
    <row r="188" customFormat="false" ht="9" hidden="false" customHeight="false" outlineLevel="0" collapsed="false">
      <c r="C188" s="132"/>
      <c r="D188" s="132"/>
      <c r="E188" s="132"/>
      <c r="F188" s="132"/>
      <c r="G188" s="132"/>
      <c r="H188" s="132"/>
      <c r="I188" s="132"/>
      <c r="J188" s="132"/>
      <c r="K188" s="132"/>
      <c r="L188" s="132"/>
      <c r="M188" s="132"/>
      <c r="N188" s="132"/>
      <c r="O188" s="132"/>
      <c r="P188" s="132"/>
      <c r="Q188" s="132"/>
      <c r="R188" s="132"/>
      <c r="S188" s="132"/>
      <c r="T188" s="132"/>
      <c r="U188" s="132"/>
      <c r="V188" s="132"/>
      <c r="W188" s="132"/>
      <c r="X188" s="132"/>
      <c r="Y188" s="132"/>
      <c r="Z188" s="132"/>
      <c r="AA188" s="132"/>
      <c r="AB188" s="132"/>
      <c r="AC188" s="132"/>
      <c r="AD188" s="132"/>
      <c r="AE188" s="132"/>
      <c r="AF188" s="132"/>
      <c r="AG188" s="132"/>
      <c r="AH188" s="132"/>
      <c r="AI188" s="132"/>
      <c r="AJ188" s="132"/>
      <c r="AK188" s="132"/>
    </row>
    <row r="189" customFormat="false" ht="9" hidden="false" customHeight="false" outlineLevel="0" collapsed="false">
      <c r="C189" s="132"/>
      <c r="D189" s="132"/>
      <c r="E189" s="132"/>
      <c r="F189" s="132"/>
      <c r="G189" s="132"/>
      <c r="H189" s="132"/>
      <c r="I189" s="132"/>
      <c r="J189" s="132"/>
      <c r="K189" s="132"/>
      <c r="L189" s="132"/>
      <c r="M189" s="132"/>
      <c r="N189" s="132"/>
      <c r="O189" s="132"/>
      <c r="P189" s="132"/>
      <c r="Q189" s="132"/>
      <c r="R189" s="132"/>
      <c r="S189" s="132"/>
      <c r="T189" s="132"/>
      <c r="U189" s="132"/>
      <c r="V189" s="132"/>
      <c r="W189" s="132"/>
      <c r="X189" s="132"/>
      <c r="Y189" s="132"/>
      <c r="Z189" s="132"/>
      <c r="AA189" s="132"/>
      <c r="AB189" s="132"/>
      <c r="AC189" s="132"/>
      <c r="AD189" s="132"/>
      <c r="AE189" s="132"/>
      <c r="AF189" s="132"/>
      <c r="AG189" s="132"/>
      <c r="AH189" s="132"/>
      <c r="AI189" s="132"/>
      <c r="AJ189" s="132"/>
      <c r="AK189" s="132"/>
    </row>
    <row r="190" customFormat="false" ht="9" hidden="false" customHeight="false" outlineLevel="0" collapsed="false">
      <c r="C190" s="132"/>
      <c r="D190" s="132"/>
      <c r="E190" s="132"/>
      <c r="F190" s="132"/>
      <c r="G190" s="132"/>
      <c r="H190" s="132"/>
      <c r="I190" s="132"/>
      <c r="J190" s="132"/>
      <c r="K190" s="132"/>
      <c r="L190" s="132"/>
      <c r="M190" s="132"/>
      <c r="N190" s="132"/>
      <c r="O190" s="132"/>
      <c r="P190" s="132"/>
      <c r="Q190" s="132"/>
      <c r="R190" s="132"/>
      <c r="S190" s="132"/>
      <c r="T190" s="132"/>
      <c r="U190" s="132"/>
      <c r="V190" s="132"/>
      <c r="W190" s="132"/>
      <c r="X190" s="132"/>
      <c r="Y190" s="132"/>
      <c r="Z190" s="132"/>
      <c r="AA190" s="132"/>
      <c r="AB190" s="132"/>
      <c r="AC190" s="132"/>
      <c r="AD190" s="132"/>
      <c r="AE190" s="132"/>
      <c r="AF190" s="132"/>
      <c r="AG190" s="132"/>
      <c r="AH190" s="132"/>
      <c r="AI190" s="132"/>
      <c r="AJ190" s="132"/>
      <c r="AK190" s="132"/>
    </row>
    <row r="191" customFormat="false" ht="9" hidden="false" customHeight="false" outlineLevel="0" collapsed="false">
      <c r="C191" s="132"/>
      <c r="D191" s="132"/>
      <c r="E191" s="132"/>
      <c r="F191" s="132"/>
      <c r="G191" s="132"/>
      <c r="H191" s="132"/>
      <c r="I191" s="132"/>
      <c r="J191" s="132"/>
      <c r="K191" s="132"/>
      <c r="L191" s="132"/>
      <c r="M191" s="132"/>
      <c r="N191" s="132"/>
      <c r="O191" s="132"/>
      <c r="P191" s="132"/>
      <c r="Q191" s="132"/>
      <c r="R191" s="132"/>
      <c r="S191" s="132"/>
      <c r="T191" s="132"/>
      <c r="U191" s="132"/>
      <c r="V191" s="132"/>
      <c r="W191" s="132"/>
      <c r="X191" s="132"/>
      <c r="Y191" s="132"/>
      <c r="Z191" s="132"/>
      <c r="AA191" s="132"/>
      <c r="AB191" s="132"/>
      <c r="AC191" s="132"/>
      <c r="AD191" s="132"/>
      <c r="AE191" s="132"/>
      <c r="AF191" s="132"/>
      <c r="AG191" s="132"/>
      <c r="AH191" s="132"/>
      <c r="AI191" s="132"/>
      <c r="AJ191" s="132"/>
      <c r="AK191" s="132"/>
    </row>
    <row r="192" customFormat="false" ht="9" hidden="false" customHeight="false" outlineLevel="0" collapsed="false">
      <c r="C192" s="132"/>
      <c r="D192" s="132"/>
      <c r="E192" s="132"/>
      <c r="F192" s="132"/>
      <c r="G192" s="132"/>
      <c r="H192" s="132"/>
      <c r="I192" s="132"/>
      <c r="J192" s="132"/>
      <c r="K192" s="132"/>
      <c r="L192" s="132"/>
      <c r="M192" s="132"/>
      <c r="N192" s="132"/>
      <c r="O192" s="132"/>
      <c r="P192" s="132"/>
      <c r="Q192" s="132"/>
      <c r="R192" s="132"/>
      <c r="S192" s="132"/>
      <c r="T192" s="132"/>
      <c r="U192" s="132"/>
      <c r="V192" s="132"/>
      <c r="W192" s="132"/>
      <c r="X192" s="132"/>
      <c r="Y192" s="132"/>
      <c r="Z192" s="132"/>
      <c r="AA192" s="132"/>
      <c r="AB192" s="132"/>
      <c r="AC192" s="132"/>
      <c r="AD192" s="132"/>
      <c r="AE192" s="132"/>
      <c r="AF192" s="132"/>
      <c r="AG192" s="132"/>
      <c r="AH192" s="132"/>
      <c r="AI192" s="132"/>
      <c r="AJ192" s="132"/>
      <c r="AK192" s="132"/>
    </row>
    <row r="193" customFormat="false" ht="9" hidden="false" customHeight="false" outlineLevel="0" collapsed="false">
      <c r="C193" s="132"/>
      <c r="D193" s="132"/>
      <c r="E193" s="132"/>
      <c r="F193" s="132"/>
      <c r="G193" s="132"/>
      <c r="H193" s="132"/>
      <c r="I193" s="132"/>
      <c r="J193" s="132"/>
      <c r="K193" s="132"/>
      <c r="L193" s="132"/>
      <c r="M193" s="132"/>
      <c r="N193" s="132"/>
      <c r="O193" s="132"/>
      <c r="P193" s="132"/>
      <c r="Q193" s="132"/>
      <c r="R193" s="132"/>
      <c r="S193" s="132"/>
      <c r="T193" s="132"/>
      <c r="U193" s="132"/>
      <c r="V193" s="132"/>
      <c r="W193" s="132"/>
      <c r="X193" s="132"/>
      <c r="Y193" s="132"/>
      <c r="Z193" s="132"/>
      <c r="AA193" s="132"/>
      <c r="AB193" s="132"/>
      <c r="AC193" s="132"/>
      <c r="AD193" s="132"/>
      <c r="AE193" s="132"/>
      <c r="AF193" s="132"/>
      <c r="AG193" s="132"/>
      <c r="AH193" s="132"/>
      <c r="AI193" s="132"/>
      <c r="AJ193" s="132"/>
      <c r="AK193" s="132"/>
    </row>
    <row r="194" customFormat="false" ht="9" hidden="false" customHeight="false" outlineLevel="0" collapsed="false">
      <c r="C194" s="132"/>
      <c r="D194" s="132"/>
      <c r="E194" s="132"/>
      <c r="F194" s="132"/>
      <c r="G194" s="132"/>
      <c r="H194" s="132"/>
      <c r="I194" s="132"/>
      <c r="J194" s="132"/>
      <c r="K194" s="132"/>
      <c r="L194" s="132"/>
      <c r="M194" s="132"/>
      <c r="N194" s="132"/>
      <c r="O194" s="132"/>
      <c r="P194" s="132"/>
      <c r="Q194" s="132"/>
      <c r="R194" s="132"/>
      <c r="S194" s="132"/>
      <c r="T194" s="132"/>
      <c r="U194" s="132"/>
      <c r="V194" s="132"/>
      <c r="W194" s="132"/>
      <c r="X194" s="132"/>
      <c r="Y194" s="132"/>
      <c r="Z194" s="132"/>
      <c r="AA194" s="132"/>
      <c r="AB194" s="132"/>
      <c r="AC194" s="132"/>
      <c r="AD194" s="132"/>
      <c r="AE194" s="132"/>
      <c r="AF194" s="132"/>
      <c r="AG194" s="132"/>
      <c r="AH194" s="132"/>
      <c r="AI194" s="132"/>
      <c r="AJ194" s="132"/>
      <c r="AK194" s="132"/>
    </row>
    <row r="195" customFormat="false" ht="9" hidden="false" customHeight="false" outlineLevel="0" collapsed="false">
      <c r="C195" s="132"/>
      <c r="D195" s="132"/>
      <c r="E195" s="132"/>
      <c r="F195" s="132"/>
      <c r="G195" s="132"/>
      <c r="H195" s="132"/>
      <c r="I195" s="132"/>
      <c r="J195" s="132"/>
      <c r="K195" s="132"/>
      <c r="L195" s="132"/>
      <c r="M195" s="132"/>
      <c r="N195" s="132"/>
      <c r="O195" s="132"/>
      <c r="P195" s="132"/>
      <c r="Q195" s="132"/>
      <c r="R195" s="132"/>
      <c r="S195" s="132"/>
      <c r="T195" s="132"/>
      <c r="U195" s="132"/>
      <c r="V195" s="132"/>
      <c r="W195" s="132"/>
      <c r="X195" s="132"/>
      <c r="Y195" s="132"/>
      <c r="Z195" s="132"/>
      <c r="AA195" s="132"/>
      <c r="AB195" s="132"/>
      <c r="AC195" s="132"/>
      <c r="AD195" s="132"/>
      <c r="AE195" s="132"/>
      <c r="AF195" s="132"/>
      <c r="AG195" s="132"/>
      <c r="AH195" s="132"/>
      <c r="AI195" s="132"/>
      <c r="AJ195" s="132"/>
      <c r="AK195" s="132"/>
    </row>
    <row r="196" customFormat="false" ht="9" hidden="false" customHeight="false" outlineLevel="0" collapsed="false">
      <c r="C196" s="132"/>
      <c r="D196" s="132"/>
      <c r="E196" s="132"/>
      <c r="F196" s="132"/>
      <c r="G196" s="132"/>
      <c r="H196" s="132"/>
      <c r="I196" s="132"/>
      <c r="J196" s="132"/>
      <c r="K196" s="132"/>
      <c r="L196" s="132"/>
      <c r="M196" s="132"/>
      <c r="N196" s="132"/>
      <c r="O196" s="132"/>
      <c r="P196" s="132"/>
      <c r="Q196" s="132"/>
      <c r="R196" s="132"/>
      <c r="S196" s="132"/>
      <c r="T196" s="132"/>
      <c r="U196" s="132"/>
      <c r="V196" s="132"/>
      <c r="W196" s="132"/>
      <c r="X196" s="132"/>
      <c r="Y196" s="132"/>
      <c r="Z196" s="132"/>
      <c r="AA196" s="132"/>
      <c r="AB196" s="132"/>
      <c r="AC196" s="132"/>
      <c r="AD196" s="132"/>
      <c r="AE196" s="132"/>
      <c r="AF196" s="132"/>
      <c r="AG196" s="132"/>
      <c r="AH196" s="132"/>
      <c r="AI196" s="132"/>
      <c r="AJ196" s="132"/>
      <c r="AK196" s="132"/>
    </row>
    <row r="197" customFormat="false" ht="9" hidden="false" customHeight="false" outlineLevel="0" collapsed="false">
      <c r="C197" s="132"/>
      <c r="D197" s="132"/>
      <c r="E197" s="132"/>
      <c r="F197" s="132"/>
      <c r="G197" s="132"/>
      <c r="H197" s="132"/>
      <c r="I197" s="132"/>
      <c r="J197" s="132"/>
      <c r="K197" s="132"/>
      <c r="L197" s="132"/>
      <c r="M197" s="132"/>
      <c r="N197" s="132"/>
      <c r="O197" s="132"/>
      <c r="P197" s="132"/>
      <c r="Q197" s="132"/>
      <c r="R197" s="132"/>
      <c r="S197" s="132"/>
      <c r="T197" s="132"/>
      <c r="U197" s="132"/>
      <c r="V197" s="132"/>
      <c r="W197" s="132"/>
      <c r="X197" s="132"/>
      <c r="Y197" s="132"/>
      <c r="Z197" s="132"/>
      <c r="AA197" s="132"/>
      <c r="AB197" s="132"/>
      <c r="AC197" s="132"/>
      <c r="AD197" s="132"/>
      <c r="AE197" s="132"/>
      <c r="AF197" s="132"/>
      <c r="AG197" s="132"/>
      <c r="AH197" s="132"/>
      <c r="AI197" s="132"/>
      <c r="AJ197" s="132"/>
      <c r="AK197" s="132"/>
    </row>
    <row r="198" customFormat="false" ht="9" hidden="false" customHeight="false" outlineLevel="0" collapsed="false">
      <c r="C198" s="132"/>
      <c r="D198" s="132"/>
      <c r="E198" s="132"/>
      <c r="F198" s="132"/>
      <c r="G198" s="132"/>
      <c r="H198" s="132"/>
      <c r="I198" s="132"/>
      <c r="J198" s="132"/>
      <c r="K198" s="132"/>
      <c r="L198" s="132"/>
      <c r="M198" s="132"/>
      <c r="N198" s="132"/>
      <c r="O198" s="132"/>
      <c r="P198" s="132"/>
      <c r="Q198" s="132"/>
      <c r="R198" s="132"/>
      <c r="S198" s="132"/>
      <c r="T198" s="132"/>
      <c r="U198" s="132"/>
      <c r="V198" s="132"/>
      <c r="W198" s="132"/>
      <c r="X198" s="132"/>
      <c r="Y198" s="132"/>
      <c r="Z198" s="132"/>
      <c r="AA198" s="132"/>
      <c r="AB198" s="132"/>
      <c r="AC198" s="132"/>
      <c r="AD198" s="132"/>
      <c r="AE198" s="132"/>
      <c r="AF198" s="132"/>
      <c r="AG198" s="132"/>
      <c r="AH198" s="132"/>
      <c r="AI198" s="132"/>
      <c r="AJ198" s="132"/>
      <c r="AK198" s="132"/>
    </row>
    <row r="199" customFormat="false" ht="9" hidden="false" customHeight="false" outlineLevel="0" collapsed="false">
      <c r="C199" s="132"/>
      <c r="D199" s="132"/>
      <c r="E199" s="132"/>
      <c r="F199" s="132"/>
      <c r="G199" s="132"/>
      <c r="H199" s="132"/>
      <c r="I199" s="132"/>
      <c r="J199" s="132"/>
      <c r="K199" s="132"/>
      <c r="L199" s="132"/>
      <c r="M199" s="132"/>
      <c r="N199" s="132"/>
      <c r="O199" s="132"/>
      <c r="P199" s="132"/>
      <c r="Q199" s="132"/>
      <c r="R199" s="132"/>
      <c r="S199" s="132"/>
      <c r="T199" s="132"/>
      <c r="U199" s="132"/>
      <c r="V199" s="132"/>
      <c r="W199" s="132"/>
      <c r="X199" s="132"/>
      <c r="Y199" s="132"/>
      <c r="Z199" s="132"/>
      <c r="AA199" s="132"/>
      <c r="AB199" s="132"/>
      <c r="AC199" s="132"/>
      <c r="AD199" s="132"/>
      <c r="AE199" s="132"/>
      <c r="AF199" s="132"/>
      <c r="AG199" s="132"/>
      <c r="AH199" s="132"/>
      <c r="AI199" s="132"/>
      <c r="AJ199" s="132"/>
      <c r="AK199" s="132"/>
    </row>
    <row r="200" customFormat="false" ht="9" hidden="false" customHeight="false" outlineLevel="0" collapsed="false">
      <c r="C200" s="132"/>
      <c r="D200" s="132"/>
      <c r="E200" s="132"/>
      <c r="F200" s="132"/>
      <c r="G200" s="132"/>
      <c r="H200" s="132"/>
      <c r="I200" s="132"/>
      <c r="J200" s="132"/>
      <c r="K200" s="132"/>
      <c r="L200" s="132"/>
      <c r="M200" s="132"/>
      <c r="N200" s="132"/>
      <c r="O200" s="132"/>
      <c r="P200" s="132"/>
      <c r="Q200" s="132"/>
      <c r="R200" s="132"/>
      <c r="S200" s="132"/>
      <c r="T200" s="132"/>
      <c r="U200" s="132"/>
      <c r="V200" s="132"/>
      <c r="W200" s="132"/>
      <c r="X200" s="132"/>
      <c r="Y200" s="132"/>
      <c r="Z200" s="132"/>
      <c r="AA200" s="132"/>
      <c r="AB200" s="132"/>
      <c r="AC200" s="132"/>
      <c r="AD200" s="132"/>
      <c r="AE200" s="132"/>
      <c r="AF200" s="132"/>
      <c r="AG200" s="132"/>
      <c r="AH200" s="132"/>
      <c r="AI200" s="132"/>
      <c r="AJ200" s="132"/>
      <c r="AK200" s="132"/>
    </row>
    <row r="201" customFormat="false" ht="9" hidden="false" customHeight="false" outlineLevel="0" collapsed="false">
      <c r="C201" s="132"/>
      <c r="D201" s="132"/>
      <c r="E201" s="132"/>
      <c r="F201" s="132"/>
      <c r="G201" s="132"/>
      <c r="H201" s="132"/>
      <c r="I201" s="132"/>
      <c r="J201" s="132"/>
      <c r="K201" s="132"/>
      <c r="L201" s="132"/>
      <c r="M201" s="132"/>
      <c r="N201" s="132"/>
      <c r="O201" s="132"/>
      <c r="P201" s="132"/>
      <c r="Q201" s="132"/>
      <c r="R201" s="132"/>
      <c r="S201" s="132"/>
      <c r="T201" s="132"/>
      <c r="U201" s="132"/>
      <c r="V201" s="132"/>
      <c r="W201" s="132"/>
      <c r="X201" s="132"/>
      <c r="Y201" s="132"/>
      <c r="Z201" s="132"/>
      <c r="AA201" s="132"/>
      <c r="AB201" s="132"/>
      <c r="AC201" s="132"/>
      <c r="AD201" s="132"/>
      <c r="AE201" s="132"/>
      <c r="AF201" s="132"/>
      <c r="AG201" s="132"/>
      <c r="AH201" s="132"/>
      <c r="AI201" s="132"/>
      <c r="AJ201" s="132"/>
      <c r="AK201" s="132"/>
    </row>
    <row r="202" customFormat="false" ht="9" hidden="false" customHeight="false" outlineLevel="0" collapsed="false">
      <c r="C202" s="132"/>
      <c r="D202" s="132"/>
      <c r="E202" s="132"/>
      <c r="F202" s="132"/>
      <c r="G202" s="132"/>
      <c r="H202" s="132"/>
      <c r="I202" s="132"/>
      <c r="J202" s="132"/>
      <c r="K202" s="132"/>
      <c r="L202" s="132"/>
      <c r="M202" s="132"/>
      <c r="N202" s="132"/>
      <c r="O202" s="132"/>
      <c r="P202" s="132"/>
      <c r="Q202" s="132"/>
      <c r="R202" s="132"/>
      <c r="S202" s="132"/>
      <c r="T202" s="132"/>
      <c r="U202" s="132"/>
      <c r="V202" s="132"/>
      <c r="W202" s="132"/>
      <c r="X202" s="132"/>
      <c r="Y202" s="132"/>
      <c r="Z202" s="132"/>
      <c r="AA202" s="132"/>
      <c r="AB202" s="132"/>
      <c r="AC202" s="132"/>
      <c r="AD202" s="132"/>
      <c r="AE202" s="132"/>
      <c r="AF202" s="132"/>
      <c r="AG202" s="132"/>
      <c r="AH202" s="132"/>
      <c r="AI202" s="132"/>
      <c r="AJ202" s="132"/>
      <c r="AK202" s="132"/>
    </row>
    <row r="203" customFormat="false" ht="9" hidden="false" customHeight="false" outlineLevel="0" collapsed="false">
      <c r="C203" s="132"/>
      <c r="D203" s="132"/>
      <c r="E203" s="132"/>
      <c r="F203" s="132"/>
      <c r="G203" s="132"/>
      <c r="H203" s="132"/>
      <c r="I203" s="132"/>
      <c r="J203" s="132"/>
      <c r="K203" s="132"/>
      <c r="L203" s="132"/>
      <c r="M203" s="132"/>
      <c r="N203" s="132"/>
      <c r="O203" s="132"/>
      <c r="P203" s="132"/>
      <c r="Q203" s="132"/>
      <c r="R203" s="132"/>
      <c r="S203" s="132"/>
      <c r="T203" s="132"/>
      <c r="U203" s="132"/>
      <c r="V203" s="132"/>
      <c r="W203" s="132"/>
      <c r="X203" s="132"/>
      <c r="Y203" s="132"/>
      <c r="Z203" s="132"/>
      <c r="AA203" s="132"/>
      <c r="AB203" s="132"/>
      <c r="AC203" s="132"/>
      <c r="AD203" s="132"/>
      <c r="AE203" s="132"/>
      <c r="AF203" s="132"/>
      <c r="AG203" s="132"/>
      <c r="AH203" s="132"/>
      <c r="AI203" s="132"/>
      <c r="AJ203" s="132"/>
      <c r="AK203" s="132"/>
    </row>
    <row r="204" customFormat="false" ht="9" hidden="false" customHeight="false" outlineLevel="0" collapsed="false">
      <c r="C204" s="132"/>
      <c r="D204" s="132"/>
      <c r="E204" s="132"/>
      <c r="F204" s="132"/>
      <c r="G204" s="132"/>
      <c r="H204" s="132"/>
      <c r="I204" s="132"/>
      <c r="J204" s="132"/>
      <c r="K204" s="132"/>
      <c r="L204" s="132"/>
      <c r="M204" s="132"/>
      <c r="N204" s="132"/>
      <c r="O204" s="132"/>
      <c r="P204" s="132"/>
      <c r="Q204" s="132"/>
      <c r="R204" s="132"/>
      <c r="S204" s="132"/>
      <c r="T204" s="132"/>
      <c r="U204" s="132"/>
      <c r="V204" s="132"/>
      <c r="W204" s="132"/>
      <c r="X204" s="132"/>
      <c r="Y204" s="132"/>
      <c r="Z204" s="132"/>
      <c r="AA204" s="132"/>
      <c r="AB204" s="132"/>
      <c r="AC204" s="132"/>
      <c r="AD204" s="132"/>
      <c r="AE204" s="132"/>
      <c r="AF204" s="132"/>
      <c r="AG204" s="132"/>
      <c r="AH204" s="132"/>
      <c r="AI204" s="132"/>
      <c r="AJ204" s="132"/>
      <c r="AK204" s="132"/>
    </row>
    <row r="205" customFormat="false" ht="9" hidden="false" customHeight="false" outlineLevel="0" collapsed="false">
      <c r="C205" s="132"/>
      <c r="D205" s="132"/>
      <c r="E205" s="132"/>
      <c r="F205" s="132"/>
      <c r="G205" s="132"/>
      <c r="H205" s="132"/>
      <c r="I205" s="132"/>
      <c r="J205" s="132"/>
      <c r="K205" s="132"/>
      <c r="L205" s="132"/>
      <c r="M205" s="132"/>
      <c r="N205" s="132"/>
      <c r="O205" s="132"/>
      <c r="P205" s="132"/>
      <c r="Q205" s="132"/>
      <c r="R205" s="132"/>
      <c r="S205" s="132"/>
      <c r="T205" s="132"/>
      <c r="U205" s="132"/>
      <c r="V205" s="132"/>
      <c r="W205" s="132"/>
      <c r="X205" s="132"/>
      <c r="Y205" s="132"/>
      <c r="Z205" s="132"/>
      <c r="AA205" s="132"/>
      <c r="AB205" s="132"/>
      <c r="AC205" s="132"/>
      <c r="AD205" s="132"/>
      <c r="AE205" s="132"/>
      <c r="AF205" s="132"/>
      <c r="AG205" s="132"/>
      <c r="AH205" s="132"/>
      <c r="AI205" s="132"/>
      <c r="AJ205" s="132"/>
      <c r="AK205" s="132"/>
    </row>
    <row r="206" customFormat="false" ht="9" hidden="false" customHeight="false" outlineLevel="0" collapsed="false">
      <c r="C206" s="132"/>
      <c r="D206" s="132"/>
      <c r="E206" s="132"/>
      <c r="F206" s="132"/>
      <c r="G206" s="132"/>
      <c r="H206" s="132"/>
      <c r="I206" s="132"/>
      <c r="J206" s="132"/>
      <c r="K206" s="132"/>
      <c r="L206" s="132"/>
      <c r="M206" s="132"/>
      <c r="N206" s="132"/>
      <c r="O206" s="132"/>
      <c r="P206" s="132"/>
      <c r="Q206" s="132"/>
      <c r="R206" s="132"/>
      <c r="S206" s="132"/>
      <c r="T206" s="132"/>
      <c r="U206" s="132"/>
      <c r="V206" s="132"/>
      <c r="W206" s="132"/>
      <c r="X206" s="132"/>
      <c r="Y206" s="132"/>
      <c r="Z206" s="132"/>
      <c r="AA206" s="132"/>
      <c r="AB206" s="132"/>
      <c r="AC206" s="132"/>
      <c r="AD206" s="132"/>
      <c r="AE206" s="132"/>
      <c r="AF206" s="132"/>
      <c r="AG206" s="132"/>
      <c r="AH206" s="132"/>
      <c r="AI206" s="132"/>
      <c r="AJ206" s="132"/>
      <c r="AK206" s="132"/>
    </row>
    <row r="207" customFormat="false" ht="9" hidden="false" customHeight="false" outlineLevel="0" collapsed="false">
      <c r="C207" s="132"/>
      <c r="D207" s="132"/>
      <c r="E207" s="132"/>
      <c r="F207" s="132"/>
      <c r="G207" s="132"/>
      <c r="H207" s="132"/>
      <c r="I207" s="132"/>
      <c r="J207" s="132"/>
      <c r="K207" s="132"/>
      <c r="L207" s="132"/>
      <c r="M207" s="132"/>
      <c r="N207" s="132"/>
      <c r="O207" s="132"/>
      <c r="P207" s="132"/>
      <c r="Q207" s="132"/>
      <c r="R207" s="132"/>
      <c r="S207" s="132"/>
      <c r="T207" s="132"/>
      <c r="U207" s="132"/>
      <c r="V207" s="132"/>
      <c r="W207" s="132"/>
      <c r="X207" s="132"/>
      <c r="Y207" s="132"/>
      <c r="Z207" s="132"/>
      <c r="AA207" s="132"/>
      <c r="AB207" s="132"/>
      <c r="AC207" s="132"/>
      <c r="AD207" s="132"/>
      <c r="AE207" s="132"/>
      <c r="AF207" s="132"/>
      <c r="AG207" s="132"/>
      <c r="AH207" s="132"/>
      <c r="AI207" s="132"/>
      <c r="AJ207" s="132"/>
      <c r="AK207" s="132"/>
    </row>
    <row r="208" customFormat="false" ht="9" hidden="false" customHeight="false" outlineLevel="0" collapsed="false">
      <c r="C208" s="132"/>
      <c r="D208" s="132"/>
      <c r="E208" s="132"/>
      <c r="F208" s="132"/>
      <c r="G208" s="132"/>
      <c r="H208" s="132"/>
      <c r="I208" s="132"/>
      <c r="J208" s="132"/>
      <c r="K208" s="132"/>
      <c r="L208" s="132"/>
      <c r="M208" s="132"/>
      <c r="N208" s="132"/>
      <c r="O208" s="132"/>
      <c r="P208" s="132"/>
      <c r="Q208" s="132"/>
      <c r="R208" s="132"/>
      <c r="S208" s="132"/>
      <c r="T208" s="132"/>
      <c r="U208" s="132"/>
      <c r="V208" s="132"/>
      <c r="W208" s="132"/>
      <c r="X208" s="132"/>
      <c r="Y208" s="132"/>
      <c r="Z208" s="132"/>
      <c r="AA208" s="132"/>
      <c r="AB208" s="132"/>
      <c r="AC208" s="132"/>
      <c r="AD208" s="132"/>
      <c r="AE208" s="132"/>
      <c r="AF208" s="132"/>
      <c r="AG208" s="132"/>
      <c r="AH208" s="132"/>
      <c r="AI208" s="132"/>
      <c r="AJ208" s="132"/>
      <c r="AK208" s="132"/>
    </row>
    <row r="209" customFormat="false" ht="9" hidden="false" customHeight="false" outlineLevel="0" collapsed="false">
      <c r="C209" s="132"/>
      <c r="D209" s="132"/>
      <c r="E209" s="132"/>
      <c r="F209" s="132"/>
      <c r="G209" s="132"/>
      <c r="H209" s="132"/>
      <c r="I209" s="132"/>
      <c r="J209" s="132"/>
      <c r="K209" s="132"/>
      <c r="L209" s="132"/>
      <c r="M209" s="132"/>
      <c r="N209" s="132"/>
      <c r="O209" s="132"/>
      <c r="P209" s="132"/>
      <c r="Q209" s="132"/>
      <c r="R209" s="132"/>
      <c r="S209" s="132"/>
      <c r="T209" s="132"/>
      <c r="U209" s="132"/>
      <c r="V209" s="132"/>
      <c r="W209" s="132"/>
      <c r="X209" s="132"/>
      <c r="Y209" s="132"/>
      <c r="Z209" s="132"/>
      <c r="AA209" s="132"/>
      <c r="AB209" s="132"/>
      <c r="AC209" s="132"/>
      <c r="AD209" s="132"/>
      <c r="AE209" s="132"/>
      <c r="AF209" s="132"/>
      <c r="AG209" s="132"/>
      <c r="AH209" s="132"/>
      <c r="AI209" s="132"/>
      <c r="AJ209" s="132"/>
      <c r="AK209" s="132"/>
    </row>
    <row r="210" customFormat="false" ht="9" hidden="false" customHeight="false" outlineLevel="0" collapsed="false">
      <c r="C210" s="132"/>
      <c r="D210" s="132"/>
      <c r="E210" s="132"/>
      <c r="F210" s="132"/>
      <c r="G210" s="132"/>
      <c r="H210" s="132"/>
      <c r="I210" s="132"/>
      <c r="J210" s="132"/>
      <c r="K210" s="132"/>
      <c r="L210" s="132"/>
      <c r="M210" s="132"/>
      <c r="N210" s="132"/>
      <c r="O210" s="132"/>
      <c r="P210" s="132"/>
      <c r="Q210" s="132"/>
      <c r="R210" s="132"/>
      <c r="S210" s="132"/>
      <c r="T210" s="132"/>
      <c r="U210" s="132"/>
      <c r="V210" s="132"/>
      <c r="W210" s="132"/>
      <c r="X210" s="132"/>
      <c r="Y210" s="132"/>
      <c r="Z210" s="132"/>
      <c r="AA210" s="132"/>
      <c r="AB210" s="132"/>
      <c r="AC210" s="132"/>
      <c r="AD210" s="132"/>
      <c r="AE210" s="132"/>
      <c r="AF210" s="132"/>
      <c r="AG210" s="132"/>
      <c r="AH210" s="132"/>
      <c r="AI210" s="132"/>
      <c r="AJ210" s="132"/>
      <c r="AK210" s="132"/>
    </row>
    <row r="211" customFormat="false" ht="9" hidden="false" customHeight="false" outlineLevel="0" collapsed="false">
      <c r="C211" s="132"/>
      <c r="D211" s="132"/>
      <c r="E211" s="132"/>
      <c r="F211" s="132"/>
      <c r="G211" s="132"/>
      <c r="H211" s="132"/>
      <c r="I211" s="132"/>
      <c r="J211" s="132"/>
      <c r="K211" s="132"/>
      <c r="L211" s="132"/>
      <c r="M211" s="132"/>
      <c r="N211" s="132"/>
      <c r="O211" s="132"/>
      <c r="P211" s="132"/>
      <c r="Q211" s="132"/>
      <c r="R211" s="132"/>
      <c r="S211" s="132"/>
      <c r="T211" s="132"/>
      <c r="U211" s="132"/>
      <c r="V211" s="132"/>
      <c r="W211" s="132"/>
      <c r="X211" s="132"/>
      <c r="Y211" s="132"/>
      <c r="Z211" s="132"/>
      <c r="AA211" s="132"/>
      <c r="AB211" s="132"/>
      <c r="AC211" s="132"/>
      <c r="AD211" s="132"/>
      <c r="AE211" s="132"/>
      <c r="AF211" s="132"/>
      <c r="AG211" s="132"/>
      <c r="AH211" s="132"/>
      <c r="AI211" s="132"/>
      <c r="AJ211" s="132"/>
      <c r="AK211" s="132"/>
    </row>
    <row r="212" customFormat="false" ht="9" hidden="false" customHeight="false" outlineLevel="0" collapsed="false">
      <c r="C212" s="132"/>
      <c r="D212" s="132"/>
      <c r="E212" s="132"/>
      <c r="F212" s="132"/>
      <c r="G212" s="132"/>
      <c r="H212" s="132"/>
      <c r="I212" s="132"/>
      <c r="J212" s="132"/>
      <c r="K212" s="132"/>
      <c r="L212" s="132"/>
      <c r="M212" s="132"/>
      <c r="N212" s="132"/>
      <c r="O212" s="132"/>
      <c r="P212" s="132"/>
      <c r="Q212" s="132"/>
      <c r="R212" s="132"/>
      <c r="S212" s="132"/>
      <c r="T212" s="132"/>
      <c r="U212" s="132"/>
      <c r="V212" s="132"/>
      <c r="W212" s="132"/>
      <c r="X212" s="132"/>
      <c r="Y212" s="132"/>
      <c r="Z212" s="132"/>
      <c r="AA212" s="132"/>
      <c r="AB212" s="132"/>
      <c r="AC212" s="132"/>
      <c r="AD212" s="132"/>
      <c r="AE212" s="132"/>
      <c r="AF212" s="132"/>
      <c r="AG212" s="132"/>
      <c r="AH212" s="132"/>
      <c r="AI212" s="132"/>
      <c r="AJ212" s="132"/>
      <c r="AK212" s="132"/>
    </row>
    <row r="213" customFormat="false" ht="9" hidden="false" customHeight="false" outlineLevel="0" collapsed="false">
      <c r="C213" s="132"/>
      <c r="D213" s="132"/>
      <c r="E213" s="132"/>
      <c r="F213" s="132"/>
      <c r="G213" s="132"/>
      <c r="H213" s="132"/>
      <c r="I213" s="132"/>
      <c r="J213" s="132"/>
      <c r="K213" s="132"/>
      <c r="L213" s="132"/>
      <c r="M213" s="132"/>
      <c r="N213" s="132"/>
      <c r="O213" s="132"/>
      <c r="P213" s="132"/>
      <c r="Q213" s="132"/>
      <c r="R213" s="132"/>
      <c r="S213" s="132"/>
      <c r="T213" s="132"/>
      <c r="U213" s="132"/>
      <c r="V213" s="132"/>
      <c r="W213" s="132"/>
      <c r="X213" s="132"/>
      <c r="Y213" s="132"/>
      <c r="Z213" s="132"/>
      <c r="AA213" s="132"/>
      <c r="AB213" s="132"/>
      <c r="AC213" s="132"/>
      <c r="AD213" s="132"/>
      <c r="AE213" s="132"/>
      <c r="AF213" s="132"/>
      <c r="AG213" s="132"/>
      <c r="AH213" s="132"/>
      <c r="AI213" s="132"/>
      <c r="AJ213" s="132"/>
      <c r="AK213" s="132"/>
    </row>
    <row r="214" customFormat="false" ht="9" hidden="false" customHeight="false" outlineLevel="0" collapsed="false">
      <c r="C214" s="132"/>
      <c r="D214" s="132"/>
      <c r="E214" s="132"/>
      <c r="F214" s="132"/>
      <c r="G214" s="132"/>
      <c r="H214" s="132"/>
      <c r="I214" s="132"/>
      <c r="J214" s="132"/>
      <c r="K214" s="132"/>
      <c r="L214" s="132"/>
      <c r="M214" s="132"/>
      <c r="N214" s="132"/>
      <c r="O214" s="132"/>
      <c r="P214" s="132"/>
      <c r="Q214" s="132"/>
      <c r="R214" s="132"/>
      <c r="S214" s="132"/>
      <c r="T214" s="132"/>
      <c r="U214" s="132"/>
      <c r="V214" s="132"/>
      <c r="W214" s="132"/>
      <c r="X214" s="132"/>
      <c r="Y214" s="132"/>
      <c r="Z214" s="132"/>
      <c r="AA214" s="132"/>
      <c r="AB214" s="132"/>
      <c r="AC214" s="132"/>
      <c r="AD214" s="132"/>
      <c r="AE214" s="132"/>
      <c r="AF214" s="132"/>
      <c r="AG214" s="132"/>
      <c r="AH214" s="132"/>
      <c r="AI214" s="132"/>
      <c r="AJ214" s="132"/>
      <c r="AK214" s="132"/>
    </row>
    <row r="215" customFormat="false" ht="9" hidden="false" customHeight="false" outlineLevel="0" collapsed="false">
      <c r="C215" s="132"/>
      <c r="D215" s="132"/>
      <c r="E215" s="132"/>
      <c r="F215" s="132"/>
      <c r="G215" s="132"/>
      <c r="H215" s="132"/>
      <c r="I215" s="132"/>
      <c r="J215" s="132"/>
      <c r="K215" s="132"/>
      <c r="L215" s="132"/>
      <c r="M215" s="132"/>
      <c r="N215" s="132"/>
      <c r="O215" s="132"/>
      <c r="P215" s="132"/>
      <c r="Q215" s="132"/>
      <c r="R215" s="132"/>
      <c r="S215" s="132"/>
      <c r="T215" s="132"/>
      <c r="U215" s="132"/>
      <c r="V215" s="132"/>
      <c r="W215" s="132"/>
      <c r="X215" s="132"/>
      <c r="Y215" s="132"/>
      <c r="Z215" s="132"/>
      <c r="AA215" s="132"/>
      <c r="AB215" s="132"/>
      <c r="AC215" s="132"/>
      <c r="AD215" s="132"/>
      <c r="AE215" s="132"/>
      <c r="AF215" s="132"/>
      <c r="AG215" s="132"/>
      <c r="AH215" s="132"/>
      <c r="AI215" s="132"/>
      <c r="AJ215" s="132"/>
      <c r="AK215" s="132"/>
    </row>
    <row r="216" customFormat="false" ht="9" hidden="false" customHeight="false" outlineLevel="0" collapsed="false">
      <c r="C216" s="132"/>
      <c r="D216" s="132"/>
      <c r="E216" s="132"/>
      <c r="F216" s="132"/>
      <c r="G216" s="132"/>
      <c r="H216" s="132"/>
      <c r="I216" s="132"/>
      <c r="J216" s="132"/>
      <c r="K216" s="132"/>
      <c r="L216" s="132"/>
      <c r="M216" s="132"/>
      <c r="N216" s="132"/>
      <c r="O216" s="132"/>
      <c r="P216" s="132"/>
      <c r="Q216" s="132"/>
      <c r="R216" s="132"/>
      <c r="S216" s="132"/>
      <c r="T216" s="132"/>
      <c r="U216" s="132"/>
      <c r="V216" s="132"/>
      <c r="W216" s="132"/>
      <c r="X216" s="132"/>
      <c r="Y216" s="132"/>
      <c r="Z216" s="132"/>
      <c r="AA216" s="132"/>
      <c r="AB216" s="132"/>
      <c r="AC216" s="132"/>
      <c r="AD216" s="132"/>
      <c r="AE216" s="132"/>
      <c r="AF216" s="132"/>
      <c r="AG216" s="132"/>
      <c r="AH216" s="132"/>
      <c r="AI216" s="132"/>
      <c r="AJ216" s="132"/>
      <c r="AK216" s="132"/>
    </row>
    <row r="217" customFormat="false" ht="9" hidden="false" customHeight="false" outlineLevel="0" collapsed="false">
      <c r="C217" s="132"/>
      <c r="D217" s="132"/>
      <c r="E217" s="132"/>
      <c r="F217" s="132"/>
      <c r="G217" s="132"/>
      <c r="H217" s="132"/>
      <c r="I217" s="132"/>
      <c r="J217" s="132"/>
      <c r="K217" s="132"/>
      <c r="L217" s="132"/>
      <c r="M217" s="132"/>
      <c r="N217" s="132"/>
      <c r="O217" s="132"/>
      <c r="P217" s="132"/>
      <c r="Q217" s="132"/>
      <c r="R217" s="132"/>
      <c r="S217" s="132"/>
      <c r="T217" s="132"/>
      <c r="U217" s="132"/>
      <c r="V217" s="132"/>
      <c r="W217" s="132"/>
      <c r="X217" s="132"/>
      <c r="Y217" s="132"/>
      <c r="Z217" s="132"/>
      <c r="AA217" s="132"/>
      <c r="AB217" s="132"/>
      <c r="AC217" s="132"/>
      <c r="AD217" s="132"/>
      <c r="AE217" s="132"/>
      <c r="AF217" s="132"/>
      <c r="AG217" s="132"/>
      <c r="AH217" s="132"/>
      <c r="AI217" s="132"/>
      <c r="AJ217" s="132"/>
      <c r="AK217" s="132"/>
    </row>
    <row r="218" customFormat="false" ht="9" hidden="false" customHeight="false" outlineLevel="0" collapsed="false">
      <c r="C218" s="132"/>
      <c r="D218" s="132"/>
      <c r="E218" s="132"/>
      <c r="F218" s="132"/>
      <c r="G218" s="132"/>
      <c r="H218" s="132"/>
      <c r="I218" s="132"/>
      <c r="J218" s="132"/>
      <c r="K218" s="132"/>
      <c r="L218" s="132"/>
      <c r="M218" s="132"/>
      <c r="N218" s="132"/>
      <c r="O218" s="132"/>
      <c r="P218" s="132"/>
      <c r="Q218" s="132"/>
      <c r="R218" s="132"/>
      <c r="S218" s="132"/>
      <c r="T218" s="132"/>
      <c r="U218" s="132"/>
      <c r="V218" s="132"/>
      <c r="W218" s="132"/>
      <c r="X218" s="132"/>
      <c r="Y218" s="132"/>
      <c r="Z218" s="132"/>
      <c r="AA218" s="132"/>
      <c r="AB218" s="132"/>
      <c r="AC218" s="132"/>
      <c r="AD218" s="132"/>
      <c r="AE218" s="132"/>
      <c r="AF218" s="132"/>
      <c r="AG218" s="132"/>
      <c r="AH218" s="132"/>
      <c r="AI218" s="132"/>
      <c r="AJ218" s="132"/>
      <c r="AK218" s="132"/>
    </row>
    <row r="219" customFormat="false" ht="9" hidden="false" customHeight="false" outlineLevel="0" collapsed="false">
      <c r="C219" s="132"/>
      <c r="D219" s="132"/>
      <c r="E219" s="132"/>
      <c r="F219" s="132"/>
      <c r="G219" s="132"/>
      <c r="H219" s="132"/>
      <c r="I219" s="132"/>
      <c r="J219" s="132"/>
      <c r="K219" s="132"/>
      <c r="L219" s="132"/>
      <c r="M219" s="132"/>
      <c r="N219" s="132"/>
      <c r="O219" s="132"/>
      <c r="P219" s="132"/>
      <c r="Q219" s="132"/>
      <c r="R219" s="132"/>
      <c r="S219" s="132"/>
      <c r="T219" s="132"/>
      <c r="U219" s="132"/>
      <c r="V219" s="132"/>
      <c r="W219" s="132"/>
      <c r="X219" s="132"/>
      <c r="Y219" s="132"/>
      <c r="Z219" s="132"/>
      <c r="AA219" s="132"/>
      <c r="AB219" s="132"/>
      <c r="AC219" s="132"/>
      <c r="AD219" s="132"/>
      <c r="AE219" s="132"/>
      <c r="AF219" s="132"/>
      <c r="AG219" s="132"/>
      <c r="AH219" s="132"/>
      <c r="AI219" s="132"/>
      <c r="AJ219" s="132"/>
      <c r="AK219" s="132"/>
    </row>
    <row r="220" customFormat="false" ht="9" hidden="false" customHeight="false" outlineLevel="0" collapsed="false">
      <c r="C220" s="132"/>
      <c r="D220" s="132"/>
      <c r="E220" s="132"/>
      <c r="F220" s="132"/>
      <c r="G220" s="132"/>
      <c r="H220" s="132"/>
      <c r="I220" s="132"/>
      <c r="J220" s="132"/>
      <c r="K220" s="132"/>
      <c r="L220" s="132"/>
      <c r="M220" s="132"/>
      <c r="N220" s="132"/>
      <c r="O220" s="132"/>
      <c r="P220" s="132"/>
      <c r="Q220" s="132"/>
      <c r="R220" s="132"/>
      <c r="S220" s="132"/>
      <c r="T220" s="132"/>
      <c r="U220" s="132"/>
      <c r="V220" s="132"/>
      <c r="W220" s="132"/>
      <c r="X220" s="132"/>
      <c r="Y220" s="132"/>
      <c r="Z220" s="132"/>
      <c r="AA220" s="132"/>
      <c r="AB220" s="132"/>
      <c r="AC220" s="132"/>
      <c r="AD220" s="132"/>
      <c r="AE220" s="132"/>
      <c r="AF220" s="132"/>
      <c r="AG220" s="132"/>
      <c r="AH220" s="132"/>
      <c r="AI220" s="132"/>
      <c r="AJ220" s="132"/>
      <c r="AK220" s="132"/>
    </row>
    <row r="221" customFormat="false" ht="9" hidden="false" customHeight="false" outlineLevel="0" collapsed="false">
      <c r="C221" s="132"/>
      <c r="D221" s="132"/>
      <c r="E221" s="132"/>
      <c r="F221" s="132"/>
      <c r="G221" s="132"/>
      <c r="H221" s="132"/>
      <c r="I221" s="132"/>
      <c r="J221" s="132"/>
      <c r="K221" s="132"/>
      <c r="L221" s="132"/>
      <c r="M221" s="132"/>
      <c r="N221" s="132"/>
      <c r="O221" s="132"/>
      <c r="P221" s="132"/>
      <c r="Q221" s="132"/>
      <c r="R221" s="132"/>
      <c r="S221" s="132"/>
      <c r="T221" s="132"/>
      <c r="U221" s="132"/>
      <c r="V221" s="132"/>
      <c r="W221" s="132"/>
      <c r="X221" s="132"/>
      <c r="Y221" s="132"/>
      <c r="Z221" s="132"/>
      <c r="AA221" s="132"/>
      <c r="AB221" s="132"/>
      <c r="AC221" s="132"/>
      <c r="AD221" s="132"/>
      <c r="AE221" s="132"/>
      <c r="AF221" s="132"/>
      <c r="AG221" s="132"/>
      <c r="AH221" s="132"/>
      <c r="AI221" s="132"/>
      <c r="AJ221" s="132"/>
      <c r="AK221" s="132"/>
    </row>
    <row r="222" customFormat="false" ht="9" hidden="false" customHeight="false" outlineLevel="0" collapsed="false">
      <c r="C222" s="132"/>
      <c r="D222" s="132"/>
      <c r="E222" s="132"/>
      <c r="F222" s="132"/>
      <c r="G222" s="132"/>
      <c r="H222" s="132"/>
      <c r="I222" s="132"/>
      <c r="J222" s="132"/>
      <c r="K222" s="132"/>
      <c r="L222" s="132"/>
      <c r="M222" s="132"/>
      <c r="N222" s="132"/>
      <c r="O222" s="132"/>
      <c r="P222" s="132"/>
      <c r="Q222" s="132"/>
      <c r="R222" s="132"/>
      <c r="S222" s="132"/>
      <c r="T222" s="132"/>
      <c r="U222" s="132"/>
      <c r="V222" s="132"/>
      <c r="W222" s="132"/>
      <c r="X222" s="132"/>
      <c r="Y222" s="132"/>
      <c r="Z222" s="132"/>
      <c r="AA222" s="132"/>
      <c r="AB222" s="132"/>
      <c r="AC222" s="132"/>
      <c r="AD222" s="132"/>
      <c r="AE222" s="132"/>
      <c r="AF222" s="132"/>
      <c r="AG222" s="132"/>
      <c r="AH222" s="132"/>
      <c r="AI222" s="132"/>
      <c r="AJ222" s="132"/>
      <c r="AK222" s="132"/>
    </row>
    <row r="223" customFormat="false" ht="9" hidden="false" customHeight="false" outlineLevel="0" collapsed="false">
      <c r="C223" s="132"/>
      <c r="D223" s="132"/>
      <c r="E223" s="132"/>
      <c r="F223" s="132"/>
      <c r="G223" s="132"/>
      <c r="H223" s="132"/>
      <c r="I223" s="132"/>
      <c r="J223" s="132"/>
      <c r="K223" s="132"/>
      <c r="L223" s="132"/>
      <c r="M223" s="132"/>
      <c r="N223" s="132"/>
      <c r="O223" s="132"/>
      <c r="P223" s="132"/>
      <c r="Q223" s="132"/>
      <c r="R223" s="132"/>
      <c r="S223" s="132"/>
      <c r="T223" s="132"/>
      <c r="U223" s="132"/>
      <c r="V223" s="132"/>
      <c r="W223" s="132"/>
      <c r="X223" s="132"/>
      <c r="Y223" s="132"/>
      <c r="Z223" s="132"/>
      <c r="AA223" s="132"/>
      <c r="AB223" s="132"/>
      <c r="AC223" s="132"/>
      <c r="AD223" s="132"/>
      <c r="AE223" s="132"/>
      <c r="AF223" s="132"/>
      <c r="AG223" s="132"/>
      <c r="AH223" s="132"/>
      <c r="AI223" s="132"/>
      <c r="AJ223" s="132"/>
      <c r="AK223" s="132"/>
    </row>
    <row r="224" customFormat="false" ht="9" hidden="false" customHeight="false" outlineLevel="0" collapsed="false">
      <c r="C224" s="132"/>
      <c r="D224" s="132"/>
      <c r="E224" s="132"/>
      <c r="F224" s="132"/>
      <c r="G224" s="132"/>
      <c r="H224" s="132"/>
      <c r="I224" s="132"/>
      <c r="J224" s="132"/>
      <c r="K224" s="132"/>
      <c r="L224" s="132"/>
      <c r="M224" s="132"/>
      <c r="N224" s="132"/>
      <c r="O224" s="132"/>
      <c r="P224" s="132"/>
      <c r="Q224" s="132"/>
      <c r="R224" s="132"/>
      <c r="S224" s="132"/>
      <c r="T224" s="132"/>
      <c r="U224" s="132"/>
      <c r="V224" s="132"/>
      <c r="W224" s="132"/>
      <c r="X224" s="132"/>
      <c r="Y224" s="132"/>
      <c r="Z224" s="132"/>
      <c r="AA224" s="132"/>
      <c r="AB224" s="132"/>
      <c r="AC224" s="132"/>
      <c r="AD224" s="132"/>
      <c r="AE224" s="132"/>
      <c r="AF224" s="132"/>
      <c r="AG224" s="132"/>
      <c r="AH224" s="132"/>
      <c r="AI224" s="132"/>
      <c r="AJ224" s="132"/>
      <c r="AK224" s="132"/>
    </row>
    <row r="225" customFormat="false" ht="9" hidden="false" customHeight="false" outlineLevel="0" collapsed="false">
      <c r="C225" s="132"/>
      <c r="D225" s="132"/>
      <c r="E225" s="132"/>
      <c r="F225" s="132"/>
      <c r="G225" s="132"/>
      <c r="H225" s="132"/>
      <c r="I225" s="132"/>
      <c r="J225" s="132"/>
      <c r="K225" s="132"/>
      <c r="L225" s="132"/>
      <c r="M225" s="132"/>
      <c r="N225" s="132"/>
      <c r="O225" s="132"/>
      <c r="P225" s="132"/>
      <c r="Q225" s="132"/>
      <c r="R225" s="132"/>
      <c r="S225" s="132"/>
      <c r="T225" s="132"/>
      <c r="U225" s="132"/>
      <c r="V225" s="132"/>
      <c r="W225" s="132"/>
      <c r="X225" s="132"/>
      <c r="Y225" s="132"/>
      <c r="Z225" s="132"/>
      <c r="AA225" s="132"/>
      <c r="AB225" s="132"/>
      <c r="AC225" s="132"/>
      <c r="AD225" s="132"/>
      <c r="AE225" s="132"/>
      <c r="AF225" s="132"/>
      <c r="AG225" s="132"/>
      <c r="AH225" s="132"/>
      <c r="AI225" s="132"/>
      <c r="AJ225" s="132"/>
      <c r="AK225" s="132"/>
    </row>
    <row r="226" customFormat="false" ht="9" hidden="false" customHeight="false" outlineLevel="0" collapsed="false">
      <c r="C226" s="132"/>
      <c r="D226" s="132"/>
      <c r="E226" s="132"/>
      <c r="F226" s="132"/>
      <c r="G226" s="132"/>
      <c r="H226" s="132"/>
      <c r="I226" s="132"/>
      <c r="J226" s="132"/>
      <c r="K226" s="132"/>
      <c r="L226" s="132"/>
      <c r="M226" s="132"/>
      <c r="N226" s="132"/>
      <c r="O226" s="132"/>
      <c r="P226" s="132"/>
      <c r="Q226" s="132"/>
      <c r="R226" s="132"/>
      <c r="S226" s="132"/>
      <c r="T226" s="132"/>
      <c r="U226" s="132"/>
      <c r="V226" s="132"/>
      <c r="W226" s="132"/>
      <c r="X226" s="132"/>
      <c r="Y226" s="132"/>
      <c r="Z226" s="132"/>
      <c r="AA226" s="132"/>
      <c r="AB226" s="132"/>
      <c r="AC226" s="132"/>
      <c r="AD226" s="132"/>
      <c r="AE226" s="132"/>
      <c r="AF226" s="132"/>
      <c r="AG226" s="132"/>
      <c r="AH226" s="132"/>
      <c r="AI226" s="132"/>
      <c r="AJ226" s="132"/>
      <c r="AK226" s="132"/>
    </row>
    <row r="227" customFormat="false" ht="9" hidden="false" customHeight="false" outlineLevel="0" collapsed="false">
      <c r="C227" s="132"/>
      <c r="D227" s="132"/>
      <c r="E227" s="132"/>
      <c r="F227" s="132"/>
      <c r="G227" s="132"/>
      <c r="H227" s="132"/>
      <c r="I227" s="132"/>
      <c r="J227" s="132"/>
      <c r="K227" s="132"/>
      <c r="L227" s="132"/>
      <c r="M227" s="132"/>
      <c r="N227" s="132"/>
      <c r="O227" s="132"/>
      <c r="P227" s="132"/>
      <c r="Q227" s="132"/>
      <c r="R227" s="132"/>
      <c r="S227" s="132"/>
      <c r="T227" s="132"/>
      <c r="U227" s="132"/>
      <c r="V227" s="132"/>
      <c r="W227" s="132"/>
      <c r="X227" s="132"/>
      <c r="Y227" s="132"/>
      <c r="Z227" s="132"/>
      <c r="AA227" s="132"/>
      <c r="AB227" s="132"/>
      <c r="AC227" s="132"/>
      <c r="AD227" s="132"/>
      <c r="AE227" s="132"/>
      <c r="AF227" s="132"/>
      <c r="AG227" s="132"/>
      <c r="AH227" s="132"/>
      <c r="AI227" s="132"/>
      <c r="AJ227" s="132"/>
      <c r="AK227" s="132"/>
    </row>
    <row r="228" customFormat="false" ht="9" hidden="false" customHeight="false" outlineLevel="0" collapsed="false">
      <c r="C228" s="132"/>
      <c r="D228" s="132"/>
      <c r="E228" s="132"/>
      <c r="F228" s="132"/>
      <c r="G228" s="132"/>
      <c r="H228" s="132"/>
      <c r="I228" s="132"/>
      <c r="J228" s="132"/>
      <c r="K228" s="132"/>
      <c r="L228" s="132"/>
      <c r="M228" s="132"/>
      <c r="N228" s="132"/>
      <c r="O228" s="132"/>
      <c r="P228" s="132"/>
      <c r="Q228" s="132"/>
      <c r="R228" s="132"/>
      <c r="S228" s="132"/>
      <c r="T228" s="132"/>
      <c r="U228" s="132"/>
      <c r="V228" s="132"/>
      <c r="W228" s="132"/>
      <c r="X228" s="132"/>
      <c r="Y228" s="132"/>
      <c r="Z228" s="132"/>
      <c r="AA228" s="132"/>
      <c r="AB228" s="132"/>
      <c r="AC228" s="132"/>
      <c r="AD228" s="132"/>
      <c r="AE228" s="132"/>
      <c r="AF228" s="132"/>
      <c r="AG228" s="132"/>
      <c r="AH228" s="132"/>
      <c r="AI228" s="132"/>
      <c r="AJ228" s="132"/>
      <c r="AK228" s="132"/>
    </row>
    <row r="229" customFormat="false" ht="9" hidden="false" customHeight="false" outlineLevel="0" collapsed="false">
      <c r="C229" s="132"/>
      <c r="D229" s="132"/>
      <c r="E229" s="132"/>
      <c r="F229" s="132"/>
      <c r="G229" s="132"/>
      <c r="H229" s="132"/>
      <c r="I229" s="132"/>
      <c r="J229" s="132"/>
      <c r="K229" s="132"/>
      <c r="L229" s="132"/>
      <c r="M229" s="132"/>
      <c r="N229" s="132"/>
      <c r="O229" s="132"/>
      <c r="P229" s="132"/>
      <c r="Q229" s="132"/>
      <c r="R229" s="132"/>
      <c r="S229" s="132"/>
      <c r="T229" s="132"/>
      <c r="U229" s="132"/>
      <c r="V229" s="132"/>
      <c r="W229" s="132"/>
      <c r="X229" s="132"/>
      <c r="Y229" s="132"/>
      <c r="Z229" s="132"/>
      <c r="AA229" s="132"/>
      <c r="AB229" s="132"/>
      <c r="AC229" s="132"/>
      <c r="AD229" s="132"/>
      <c r="AE229" s="132"/>
      <c r="AF229" s="132"/>
      <c r="AG229" s="132"/>
      <c r="AH229" s="132"/>
      <c r="AI229" s="132"/>
      <c r="AJ229" s="132"/>
      <c r="AK229" s="132"/>
    </row>
    <row r="230" customFormat="false" ht="9" hidden="false" customHeight="false" outlineLevel="0" collapsed="false">
      <c r="C230" s="132"/>
      <c r="D230" s="132"/>
      <c r="E230" s="132"/>
      <c r="F230" s="132"/>
      <c r="G230" s="132"/>
      <c r="H230" s="132"/>
      <c r="I230" s="132"/>
      <c r="J230" s="132"/>
      <c r="K230" s="132"/>
      <c r="L230" s="132"/>
      <c r="M230" s="132"/>
      <c r="N230" s="132"/>
      <c r="O230" s="132"/>
      <c r="P230" s="132"/>
      <c r="Q230" s="132"/>
      <c r="R230" s="132"/>
      <c r="S230" s="132"/>
      <c r="T230" s="132"/>
      <c r="U230" s="132"/>
      <c r="V230" s="132"/>
      <c r="W230" s="132"/>
      <c r="X230" s="132"/>
      <c r="Y230" s="132"/>
      <c r="Z230" s="132"/>
      <c r="AA230" s="132"/>
      <c r="AB230" s="132"/>
      <c r="AC230" s="132"/>
      <c r="AD230" s="132"/>
      <c r="AE230" s="132"/>
      <c r="AF230" s="132"/>
      <c r="AG230" s="132"/>
      <c r="AH230" s="132"/>
      <c r="AI230" s="132"/>
      <c r="AJ230" s="132"/>
      <c r="AK230" s="132"/>
    </row>
    <row r="231" customFormat="false" ht="9" hidden="false" customHeight="false" outlineLevel="0" collapsed="false">
      <c r="C231" s="132"/>
      <c r="D231" s="132"/>
      <c r="E231" s="132"/>
      <c r="F231" s="132"/>
      <c r="G231" s="132"/>
      <c r="H231" s="132"/>
      <c r="I231" s="132"/>
      <c r="J231" s="132"/>
      <c r="K231" s="132"/>
      <c r="L231" s="132"/>
      <c r="M231" s="132"/>
      <c r="N231" s="132"/>
      <c r="O231" s="132"/>
      <c r="P231" s="132"/>
      <c r="Q231" s="132"/>
      <c r="R231" s="132"/>
      <c r="S231" s="132"/>
      <c r="T231" s="132"/>
      <c r="U231" s="132"/>
      <c r="V231" s="132"/>
      <c r="W231" s="132"/>
      <c r="X231" s="132"/>
      <c r="Y231" s="132"/>
      <c r="Z231" s="132"/>
      <c r="AA231" s="132"/>
      <c r="AB231" s="132"/>
      <c r="AC231" s="132"/>
      <c r="AD231" s="132"/>
      <c r="AE231" s="132"/>
      <c r="AF231" s="132"/>
      <c r="AG231" s="132"/>
      <c r="AH231" s="132"/>
      <c r="AI231" s="132"/>
      <c r="AJ231" s="132"/>
      <c r="AK231" s="132"/>
    </row>
    <row r="232" customFormat="false" ht="9" hidden="false" customHeight="false" outlineLevel="0" collapsed="false">
      <c r="C232" s="132"/>
      <c r="D232" s="132"/>
      <c r="E232" s="132"/>
      <c r="F232" s="132"/>
      <c r="G232" s="132"/>
      <c r="H232" s="132"/>
      <c r="I232" s="132"/>
      <c r="J232" s="132"/>
      <c r="K232" s="132"/>
      <c r="L232" s="132"/>
      <c r="M232" s="132"/>
      <c r="N232" s="132"/>
      <c r="O232" s="132"/>
      <c r="P232" s="132"/>
      <c r="Q232" s="132"/>
      <c r="R232" s="132"/>
      <c r="S232" s="132"/>
      <c r="T232" s="132"/>
      <c r="U232" s="132"/>
      <c r="V232" s="132"/>
      <c r="W232" s="132"/>
      <c r="X232" s="132"/>
      <c r="Y232" s="132"/>
      <c r="Z232" s="132"/>
      <c r="AA232" s="132"/>
      <c r="AB232" s="132"/>
      <c r="AC232" s="132"/>
      <c r="AD232" s="132"/>
      <c r="AE232" s="132"/>
      <c r="AF232" s="132"/>
      <c r="AG232" s="132"/>
      <c r="AH232" s="132"/>
      <c r="AI232" s="132"/>
      <c r="AJ232" s="132"/>
      <c r="AK232" s="132"/>
    </row>
    <row r="233" customFormat="false" ht="9" hidden="false" customHeight="false" outlineLevel="0" collapsed="false">
      <c r="C233" s="132"/>
      <c r="D233" s="132"/>
      <c r="E233" s="132"/>
      <c r="F233" s="132"/>
      <c r="G233" s="132"/>
      <c r="H233" s="132"/>
      <c r="I233" s="132"/>
      <c r="J233" s="132"/>
      <c r="K233" s="132"/>
      <c r="L233" s="132"/>
      <c r="M233" s="132"/>
      <c r="N233" s="132"/>
      <c r="O233" s="132"/>
      <c r="P233" s="132"/>
      <c r="Q233" s="132"/>
      <c r="R233" s="132"/>
      <c r="S233" s="132"/>
      <c r="T233" s="132"/>
      <c r="U233" s="132"/>
      <c r="V233" s="132"/>
      <c r="W233" s="132"/>
      <c r="X233" s="132"/>
      <c r="Y233" s="132"/>
      <c r="Z233" s="132"/>
      <c r="AA233" s="132"/>
      <c r="AB233" s="132"/>
      <c r="AC233" s="132"/>
      <c r="AD233" s="132"/>
      <c r="AE233" s="132"/>
      <c r="AF233" s="132"/>
      <c r="AG233" s="132"/>
      <c r="AH233" s="132"/>
      <c r="AI233" s="132"/>
      <c r="AJ233" s="132"/>
      <c r="AK233" s="132"/>
    </row>
    <row r="234" customFormat="false" ht="9" hidden="false" customHeight="false" outlineLevel="0" collapsed="false">
      <c r="C234" s="132"/>
      <c r="D234" s="132"/>
      <c r="E234" s="132"/>
      <c r="F234" s="132"/>
      <c r="G234" s="132"/>
      <c r="H234" s="132"/>
      <c r="I234" s="132"/>
      <c r="J234" s="132"/>
      <c r="K234" s="132"/>
      <c r="L234" s="132"/>
      <c r="M234" s="132"/>
      <c r="N234" s="132"/>
      <c r="O234" s="132"/>
      <c r="P234" s="132"/>
      <c r="Q234" s="132"/>
      <c r="R234" s="132"/>
      <c r="S234" s="132"/>
      <c r="T234" s="132"/>
      <c r="U234" s="132"/>
      <c r="V234" s="132"/>
      <c r="W234" s="132"/>
      <c r="X234" s="132"/>
      <c r="Y234" s="132"/>
      <c r="Z234" s="132"/>
      <c r="AA234" s="132"/>
      <c r="AB234" s="132"/>
      <c r="AC234" s="132"/>
      <c r="AD234" s="132"/>
      <c r="AE234" s="132"/>
      <c r="AF234" s="132"/>
      <c r="AG234" s="132"/>
      <c r="AH234" s="132"/>
      <c r="AI234" s="132"/>
      <c r="AJ234" s="132"/>
      <c r="AK234" s="132"/>
    </row>
    <row r="235" customFormat="false" ht="9" hidden="false" customHeight="false" outlineLevel="0" collapsed="false">
      <c r="C235" s="132"/>
      <c r="D235" s="132"/>
      <c r="E235" s="132"/>
      <c r="F235" s="132"/>
      <c r="G235" s="132"/>
      <c r="H235" s="132"/>
      <c r="I235" s="132"/>
      <c r="J235" s="132"/>
      <c r="K235" s="132"/>
      <c r="L235" s="132"/>
      <c r="M235" s="132"/>
      <c r="N235" s="132"/>
      <c r="O235" s="132"/>
      <c r="P235" s="132"/>
      <c r="Q235" s="132"/>
      <c r="R235" s="132"/>
      <c r="S235" s="132"/>
      <c r="T235" s="132"/>
      <c r="U235" s="132"/>
      <c r="V235" s="132"/>
      <c r="W235" s="132"/>
      <c r="X235" s="132"/>
      <c r="Y235" s="132"/>
      <c r="Z235" s="132"/>
      <c r="AA235" s="132"/>
      <c r="AB235" s="132"/>
      <c r="AC235" s="132"/>
      <c r="AD235" s="132"/>
      <c r="AE235" s="132"/>
      <c r="AF235" s="132"/>
      <c r="AG235" s="132"/>
      <c r="AH235" s="132"/>
      <c r="AI235" s="132"/>
      <c r="AJ235" s="132"/>
      <c r="AK235" s="132"/>
    </row>
    <row r="236" customFormat="false" ht="9" hidden="false" customHeight="false" outlineLevel="0" collapsed="false">
      <c r="C236" s="132"/>
      <c r="D236" s="132"/>
      <c r="E236" s="132"/>
      <c r="F236" s="132"/>
      <c r="G236" s="132"/>
      <c r="H236" s="132"/>
      <c r="I236" s="132"/>
      <c r="J236" s="132"/>
      <c r="K236" s="132"/>
      <c r="L236" s="132"/>
      <c r="M236" s="132"/>
      <c r="N236" s="132"/>
      <c r="O236" s="132"/>
      <c r="P236" s="132"/>
      <c r="Q236" s="132"/>
      <c r="R236" s="132"/>
      <c r="S236" s="132"/>
      <c r="T236" s="132"/>
      <c r="U236" s="132"/>
      <c r="V236" s="132"/>
      <c r="W236" s="132"/>
      <c r="X236" s="132"/>
      <c r="Y236" s="132"/>
      <c r="Z236" s="132"/>
      <c r="AA236" s="132"/>
      <c r="AB236" s="132"/>
      <c r="AC236" s="132"/>
      <c r="AD236" s="132"/>
      <c r="AE236" s="132"/>
      <c r="AF236" s="132"/>
      <c r="AG236" s="132"/>
      <c r="AH236" s="132"/>
      <c r="AI236" s="132"/>
      <c r="AJ236" s="132"/>
      <c r="AK236" s="132"/>
    </row>
    <row r="237" customFormat="false" ht="9" hidden="false" customHeight="false" outlineLevel="0" collapsed="false">
      <c r="C237" s="132"/>
      <c r="D237" s="132"/>
      <c r="E237" s="132"/>
      <c r="F237" s="132"/>
      <c r="G237" s="132"/>
      <c r="H237" s="132"/>
      <c r="I237" s="132"/>
      <c r="J237" s="132"/>
      <c r="K237" s="132"/>
      <c r="L237" s="132"/>
      <c r="M237" s="132"/>
      <c r="N237" s="132"/>
      <c r="O237" s="132"/>
      <c r="P237" s="132"/>
      <c r="Q237" s="132"/>
      <c r="R237" s="132"/>
      <c r="S237" s="132"/>
      <c r="T237" s="132"/>
      <c r="U237" s="132"/>
      <c r="V237" s="132"/>
      <c r="W237" s="132"/>
      <c r="X237" s="132"/>
      <c r="Y237" s="132"/>
      <c r="Z237" s="132"/>
      <c r="AA237" s="132"/>
      <c r="AB237" s="132"/>
      <c r="AC237" s="132"/>
      <c r="AD237" s="132"/>
      <c r="AE237" s="132"/>
      <c r="AF237" s="132"/>
      <c r="AG237" s="132"/>
      <c r="AH237" s="132"/>
      <c r="AI237" s="132"/>
      <c r="AJ237" s="132"/>
      <c r="AK237" s="132"/>
    </row>
    <row r="238" customFormat="false" ht="9" hidden="false" customHeight="false" outlineLevel="0" collapsed="false">
      <c r="C238" s="132"/>
      <c r="D238" s="132"/>
      <c r="E238" s="132"/>
      <c r="F238" s="132"/>
      <c r="G238" s="132"/>
      <c r="H238" s="132"/>
      <c r="I238" s="132"/>
      <c r="J238" s="132"/>
      <c r="K238" s="132"/>
      <c r="L238" s="132"/>
      <c r="M238" s="132"/>
      <c r="N238" s="132"/>
      <c r="O238" s="132"/>
      <c r="P238" s="132"/>
      <c r="Q238" s="132"/>
      <c r="R238" s="132"/>
      <c r="S238" s="132"/>
      <c r="T238" s="132"/>
      <c r="U238" s="132"/>
      <c r="V238" s="132"/>
      <c r="W238" s="132"/>
      <c r="X238" s="132"/>
      <c r="Y238" s="132"/>
      <c r="Z238" s="132"/>
      <c r="AA238" s="132"/>
      <c r="AB238" s="132"/>
      <c r="AC238" s="132"/>
      <c r="AD238" s="132"/>
      <c r="AE238" s="132"/>
      <c r="AF238" s="132"/>
      <c r="AG238" s="132"/>
      <c r="AH238" s="132"/>
      <c r="AI238" s="132"/>
      <c r="AJ238" s="132"/>
      <c r="AK238" s="132"/>
    </row>
    <row r="239" customFormat="false" ht="9" hidden="false" customHeight="false" outlineLevel="0" collapsed="false">
      <c r="C239" s="132"/>
      <c r="D239" s="132"/>
      <c r="E239" s="132"/>
      <c r="F239" s="132"/>
      <c r="G239" s="132"/>
      <c r="H239" s="132"/>
      <c r="I239" s="132"/>
      <c r="J239" s="132"/>
      <c r="K239" s="132"/>
      <c r="L239" s="132"/>
      <c r="M239" s="132"/>
      <c r="N239" s="132"/>
      <c r="O239" s="132"/>
      <c r="P239" s="132"/>
      <c r="Q239" s="132"/>
      <c r="R239" s="132"/>
      <c r="S239" s="132"/>
      <c r="T239" s="132"/>
      <c r="U239" s="132"/>
      <c r="V239" s="132"/>
      <c r="W239" s="132"/>
      <c r="X239" s="132"/>
      <c r="Y239" s="132"/>
      <c r="Z239" s="132"/>
      <c r="AA239" s="132"/>
      <c r="AB239" s="132"/>
      <c r="AC239" s="132"/>
      <c r="AD239" s="132"/>
      <c r="AE239" s="132"/>
      <c r="AF239" s="132"/>
      <c r="AG239" s="132"/>
      <c r="AH239" s="132"/>
      <c r="AI239" s="132"/>
      <c r="AJ239" s="132"/>
      <c r="AK239" s="132"/>
    </row>
    <row r="240" customFormat="false" ht="9" hidden="false" customHeight="false" outlineLevel="0" collapsed="false">
      <c r="C240" s="132"/>
      <c r="D240" s="132"/>
      <c r="E240" s="132"/>
      <c r="F240" s="132"/>
      <c r="G240" s="132"/>
      <c r="H240" s="132"/>
      <c r="I240" s="132"/>
      <c r="J240" s="132"/>
      <c r="K240" s="132"/>
      <c r="L240" s="132"/>
      <c r="M240" s="132"/>
      <c r="N240" s="132"/>
      <c r="O240" s="132"/>
      <c r="P240" s="132"/>
      <c r="Q240" s="132"/>
      <c r="R240" s="132"/>
      <c r="S240" s="132"/>
      <c r="T240" s="132"/>
      <c r="U240" s="132"/>
      <c r="V240" s="132"/>
      <c r="W240" s="132"/>
      <c r="X240" s="132"/>
      <c r="Y240" s="132"/>
      <c r="Z240" s="132"/>
      <c r="AA240" s="132"/>
      <c r="AB240" s="132"/>
      <c r="AC240" s="132"/>
      <c r="AD240" s="132"/>
      <c r="AE240" s="132"/>
      <c r="AF240" s="132"/>
      <c r="AG240" s="132"/>
      <c r="AH240" s="132"/>
      <c r="AI240" s="132"/>
      <c r="AJ240" s="132"/>
      <c r="AK240" s="132"/>
    </row>
    <row r="241" customFormat="false" ht="9" hidden="false" customHeight="false" outlineLevel="0" collapsed="false">
      <c r="C241" s="132"/>
      <c r="D241" s="132"/>
      <c r="E241" s="132"/>
      <c r="F241" s="132"/>
      <c r="G241" s="132"/>
      <c r="H241" s="132"/>
      <c r="I241" s="132"/>
      <c r="J241" s="132"/>
      <c r="K241" s="132"/>
      <c r="L241" s="132"/>
      <c r="M241" s="132"/>
      <c r="N241" s="132"/>
      <c r="O241" s="132"/>
      <c r="P241" s="132"/>
      <c r="Q241" s="132"/>
      <c r="R241" s="132"/>
      <c r="S241" s="132"/>
      <c r="T241" s="132"/>
      <c r="U241" s="132"/>
      <c r="V241" s="132"/>
      <c r="W241" s="132"/>
      <c r="X241" s="132"/>
      <c r="Y241" s="132"/>
      <c r="Z241" s="132"/>
      <c r="AA241" s="132"/>
      <c r="AB241" s="132"/>
      <c r="AC241" s="132"/>
      <c r="AD241" s="132"/>
      <c r="AE241" s="132"/>
      <c r="AF241" s="132"/>
      <c r="AG241" s="132"/>
      <c r="AH241" s="132"/>
      <c r="AI241" s="132"/>
      <c r="AJ241" s="132"/>
      <c r="AK241" s="132"/>
    </row>
    <row r="242" customFormat="false" ht="9" hidden="false" customHeight="false" outlineLevel="0" collapsed="false">
      <c r="C242" s="132"/>
      <c r="D242" s="132"/>
      <c r="E242" s="132"/>
      <c r="F242" s="132"/>
      <c r="G242" s="132"/>
      <c r="H242" s="132"/>
      <c r="I242" s="132"/>
      <c r="J242" s="132"/>
      <c r="K242" s="132"/>
      <c r="L242" s="132"/>
      <c r="M242" s="132"/>
      <c r="N242" s="132"/>
      <c r="O242" s="132"/>
      <c r="P242" s="132"/>
      <c r="Q242" s="132"/>
      <c r="R242" s="132"/>
      <c r="S242" s="132"/>
      <c r="T242" s="132"/>
      <c r="U242" s="132"/>
      <c r="V242" s="132"/>
      <c r="W242" s="132"/>
      <c r="X242" s="132"/>
      <c r="Y242" s="132"/>
      <c r="Z242" s="132"/>
      <c r="AA242" s="132"/>
      <c r="AB242" s="132"/>
      <c r="AC242" s="132"/>
      <c r="AD242" s="132"/>
      <c r="AE242" s="132"/>
      <c r="AF242" s="132"/>
      <c r="AG242" s="132"/>
      <c r="AH242" s="132"/>
      <c r="AI242" s="132"/>
      <c r="AJ242" s="132"/>
      <c r="AK242" s="132"/>
    </row>
    <row r="243" customFormat="false" ht="9" hidden="false" customHeight="false" outlineLevel="0" collapsed="false">
      <c r="C243" s="132"/>
      <c r="D243" s="132"/>
      <c r="E243" s="132"/>
      <c r="F243" s="132"/>
      <c r="G243" s="132"/>
      <c r="H243" s="132"/>
      <c r="I243" s="132"/>
      <c r="J243" s="132"/>
      <c r="K243" s="132"/>
      <c r="L243" s="132"/>
      <c r="M243" s="132"/>
      <c r="N243" s="132"/>
      <c r="O243" s="132"/>
      <c r="P243" s="132"/>
      <c r="Q243" s="132"/>
      <c r="R243" s="132"/>
      <c r="S243" s="132"/>
      <c r="T243" s="132"/>
      <c r="U243" s="132"/>
      <c r="V243" s="132"/>
      <c r="W243" s="132"/>
      <c r="X243" s="132"/>
      <c r="Y243" s="132"/>
      <c r="Z243" s="132"/>
      <c r="AA243" s="132"/>
      <c r="AB243" s="132"/>
      <c r="AC243" s="132"/>
      <c r="AD243" s="132"/>
      <c r="AE243" s="132"/>
      <c r="AF243" s="132"/>
      <c r="AG243" s="132"/>
      <c r="AH243" s="132"/>
      <c r="AI243" s="132"/>
      <c r="AJ243" s="132"/>
      <c r="AK243" s="132"/>
    </row>
    <row r="244" customFormat="false" ht="9" hidden="false" customHeight="false" outlineLevel="0" collapsed="false">
      <c r="C244" s="132"/>
      <c r="D244" s="132"/>
      <c r="E244" s="132"/>
      <c r="F244" s="132"/>
      <c r="G244" s="132"/>
      <c r="H244" s="132"/>
      <c r="I244" s="132"/>
      <c r="J244" s="132"/>
      <c r="K244" s="132"/>
      <c r="L244" s="132"/>
      <c r="M244" s="132"/>
      <c r="N244" s="132"/>
      <c r="O244" s="132"/>
      <c r="P244" s="132"/>
      <c r="Q244" s="132"/>
      <c r="R244" s="132"/>
      <c r="S244" s="132"/>
      <c r="T244" s="132"/>
      <c r="U244" s="132"/>
      <c r="V244" s="132"/>
      <c r="W244" s="132"/>
      <c r="X244" s="132"/>
      <c r="Y244" s="132"/>
      <c r="Z244" s="132"/>
      <c r="AA244" s="132"/>
      <c r="AB244" s="132"/>
      <c r="AC244" s="132"/>
      <c r="AD244" s="132"/>
      <c r="AE244" s="132"/>
      <c r="AF244" s="132"/>
      <c r="AG244" s="132"/>
      <c r="AH244" s="132"/>
      <c r="AI244" s="132"/>
      <c r="AJ244" s="132"/>
      <c r="AK244" s="132"/>
    </row>
    <row r="245" customFormat="false" ht="9" hidden="false" customHeight="false" outlineLevel="0" collapsed="false">
      <c r="C245" s="132"/>
      <c r="D245" s="132"/>
      <c r="E245" s="132"/>
      <c r="F245" s="132"/>
      <c r="G245" s="132"/>
      <c r="H245" s="132"/>
      <c r="I245" s="132"/>
      <c r="J245" s="132"/>
      <c r="K245" s="132"/>
      <c r="L245" s="132"/>
      <c r="M245" s="132"/>
      <c r="N245" s="132"/>
      <c r="O245" s="132"/>
      <c r="P245" s="132"/>
      <c r="Q245" s="132"/>
      <c r="R245" s="132"/>
      <c r="S245" s="132"/>
      <c r="T245" s="132"/>
      <c r="U245" s="132"/>
      <c r="V245" s="132"/>
      <c r="W245" s="132"/>
      <c r="X245" s="132"/>
      <c r="Y245" s="132"/>
      <c r="Z245" s="132"/>
      <c r="AA245" s="132"/>
      <c r="AB245" s="132"/>
      <c r="AC245" s="132"/>
      <c r="AD245" s="132"/>
      <c r="AE245" s="132"/>
      <c r="AF245" s="132"/>
      <c r="AG245" s="132"/>
      <c r="AH245" s="132"/>
      <c r="AI245" s="132"/>
      <c r="AJ245" s="132"/>
      <c r="AK245" s="132"/>
    </row>
    <row r="246" customFormat="false" ht="9" hidden="false" customHeight="false" outlineLevel="0" collapsed="false">
      <c r="C246" s="132"/>
      <c r="D246" s="132"/>
      <c r="E246" s="132"/>
      <c r="F246" s="132"/>
      <c r="G246" s="132"/>
      <c r="H246" s="132"/>
      <c r="I246" s="132"/>
      <c r="J246" s="132"/>
      <c r="K246" s="132"/>
      <c r="L246" s="132"/>
      <c r="M246" s="132"/>
      <c r="N246" s="132"/>
      <c r="O246" s="132"/>
      <c r="P246" s="132"/>
      <c r="Q246" s="132"/>
      <c r="R246" s="132"/>
      <c r="S246" s="132"/>
      <c r="T246" s="132"/>
      <c r="U246" s="132"/>
      <c r="V246" s="132"/>
      <c r="W246" s="132"/>
      <c r="X246" s="132"/>
      <c r="Y246" s="132"/>
      <c r="Z246" s="132"/>
      <c r="AA246" s="132"/>
      <c r="AB246" s="132"/>
      <c r="AC246" s="132"/>
      <c r="AD246" s="132"/>
      <c r="AE246" s="132"/>
      <c r="AF246" s="132"/>
      <c r="AG246" s="132"/>
      <c r="AH246" s="132"/>
      <c r="AI246" s="132"/>
      <c r="AJ246" s="132"/>
      <c r="AK246" s="132"/>
    </row>
    <row r="247" customFormat="false" ht="9" hidden="false" customHeight="false" outlineLevel="0" collapsed="false">
      <c r="C247" s="132"/>
      <c r="D247" s="132"/>
      <c r="E247" s="132"/>
      <c r="F247" s="132"/>
      <c r="G247" s="132"/>
      <c r="H247" s="132"/>
      <c r="I247" s="132"/>
      <c r="J247" s="132"/>
      <c r="K247" s="132"/>
      <c r="L247" s="132"/>
      <c r="M247" s="132"/>
      <c r="N247" s="132"/>
      <c r="O247" s="132"/>
      <c r="P247" s="132"/>
      <c r="Q247" s="132"/>
      <c r="R247" s="132"/>
      <c r="S247" s="132"/>
      <c r="T247" s="132"/>
      <c r="U247" s="132"/>
      <c r="V247" s="132"/>
      <c r="W247" s="132"/>
      <c r="X247" s="132"/>
      <c r="Y247" s="132"/>
      <c r="Z247" s="132"/>
      <c r="AA247" s="132"/>
      <c r="AB247" s="132"/>
      <c r="AC247" s="132"/>
      <c r="AD247" s="132"/>
      <c r="AE247" s="132"/>
      <c r="AF247" s="132"/>
      <c r="AG247" s="132"/>
      <c r="AH247" s="132"/>
      <c r="AI247" s="132"/>
      <c r="AJ247" s="132"/>
      <c r="AK247" s="132"/>
    </row>
    <row r="248" customFormat="false" ht="9" hidden="false" customHeight="false" outlineLevel="0" collapsed="false">
      <c r="C248" s="132"/>
      <c r="D248" s="132"/>
      <c r="E248" s="132"/>
      <c r="F248" s="132"/>
      <c r="G248" s="132"/>
      <c r="H248" s="132"/>
      <c r="I248" s="132"/>
      <c r="J248" s="132"/>
      <c r="K248" s="132"/>
      <c r="L248" s="132"/>
      <c r="M248" s="132"/>
      <c r="N248" s="132"/>
      <c r="O248" s="132"/>
      <c r="P248" s="132"/>
      <c r="Q248" s="132"/>
      <c r="R248" s="132"/>
      <c r="S248" s="132"/>
      <c r="T248" s="132"/>
      <c r="U248" s="132"/>
      <c r="V248" s="132"/>
      <c r="W248" s="132"/>
      <c r="X248" s="132"/>
      <c r="Y248" s="132"/>
      <c r="Z248" s="132"/>
      <c r="AA248" s="132"/>
      <c r="AB248" s="132"/>
      <c r="AC248" s="132"/>
      <c r="AD248" s="132"/>
      <c r="AE248" s="132"/>
      <c r="AF248" s="132"/>
      <c r="AG248" s="132"/>
      <c r="AH248" s="132"/>
      <c r="AI248" s="132"/>
      <c r="AJ248" s="132"/>
      <c r="AK248" s="132"/>
    </row>
    <row r="249" customFormat="false" ht="9" hidden="false" customHeight="false" outlineLevel="0" collapsed="false">
      <c r="C249" s="132"/>
      <c r="D249" s="132"/>
      <c r="E249" s="132"/>
      <c r="F249" s="132"/>
      <c r="G249" s="132"/>
      <c r="H249" s="132"/>
      <c r="I249" s="132"/>
      <c r="J249" s="132"/>
      <c r="K249" s="132"/>
      <c r="L249" s="132"/>
      <c r="M249" s="132"/>
      <c r="N249" s="132"/>
      <c r="O249" s="132"/>
      <c r="P249" s="132"/>
      <c r="Q249" s="132"/>
      <c r="R249" s="132"/>
      <c r="S249" s="132"/>
      <c r="T249" s="132"/>
      <c r="U249" s="132"/>
      <c r="V249" s="132"/>
      <c r="W249" s="132"/>
      <c r="X249" s="132"/>
      <c r="Y249" s="132"/>
      <c r="Z249" s="132"/>
      <c r="AA249" s="132"/>
      <c r="AB249" s="132"/>
      <c r="AC249" s="132"/>
      <c r="AD249" s="132"/>
      <c r="AE249" s="132"/>
      <c r="AF249" s="132"/>
      <c r="AG249" s="132"/>
      <c r="AH249" s="132"/>
      <c r="AI249" s="132"/>
      <c r="AJ249" s="132"/>
      <c r="AK249" s="132"/>
    </row>
    <row r="250" customFormat="false" ht="9" hidden="false" customHeight="false" outlineLevel="0" collapsed="false">
      <c r="C250" s="132"/>
      <c r="D250" s="132"/>
      <c r="E250" s="132"/>
      <c r="F250" s="132"/>
      <c r="G250" s="132"/>
      <c r="H250" s="132"/>
      <c r="I250" s="132"/>
      <c r="J250" s="132"/>
      <c r="K250" s="132"/>
      <c r="L250" s="132"/>
      <c r="M250" s="132"/>
      <c r="N250" s="132"/>
      <c r="O250" s="132"/>
      <c r="P250" s="132"/>
      <c r="Q250" s="132"/>
      <c r="R250" s="132"/>
      <c r="S250" s="132"/>
      <c r="T250" s="132"/>
      <c r="U250" s="132"/>
      <c r="V250" s="132"/>
      <c r="W250" s="132"/>
      <c r="X250" s="132"/>
      <c r="Y250" s="132"/>
      <c r="Z250" s="132"/>
      <c r="AA250" s="132"/>
      <c r="AB250" s="132"/>
      <c r="AC250" s="132"/>
      <c r="AD250" s="132"/>
      <c r="AE250" s="132"/>
      <c r="AF250" s="132"/>
      <c r="AG250" s="132"/>
      <c r="AH250" s="132"/>
      <c r="AI250" s="132"/>
      <c r="AJ250" s="132"/>
      <c r="AK250" s="132"/>
    </row>
    <row r="251" customFormat="false" ht="9" hidden="false" customHeight="false" outlineLevel="0" collapsed="false">
      <c r="C251" s="132"/>
      <c r="D251" s="132"/>
      <c r="E251" s="132"/>
      <c r="F251" s="132"/>
      <c r="G251" s="132"/>
      <c r="H251" s="132"/>
      <c r="I251" s="132"/>
      <c r="J251" s="132"/>
      <c r="K251" s="132"/>
      <c r="L251" s="132"/>
      <c r="M251" s="132"/>
      <c r="N251" s="132"/>
      <c r="O251" s="132"/>
      <c r="P251" s="132"/>
      <c r="Q251" s="132"/>
      <c r="R251" s="132"/>
      <c r="S251" s="132"/>
      <c r="T251" s="132"/>
      <c r="U251" s="132"/>
      <c r="V251" s="132"/>
      <c r="W251" s="132"/>
      <c r="X251" s="132"/>
      <c r="Y251" s="132"/>
      <c r="Z251" s="132"/>
      <c r="AA251" s="132"/>
      <c r="AB251" s="132"/>
      <c r="AC251" s="132"/>
      <c r="AD251" s="132"/>
      <c r="AE251" s="132"/>
      <c r="AF251" s="132"/>
      <c r="AG251" s="132"/>
      <c r="AH251" s="132"/>
      <c r="AI251" s="132"/>
      <c r="AJ251" s="132"/>
      <c r="AK251" s="132"/>
    </row>
    <row r="252" customFormat="false" ht="9" hidden="false" customHeight="false" outlineLevel="0" collapsed="false">
      <c r="C252" s="132"/>
      <c r="D252" s="132"/>
      <c r="E252" s="132"/>
      <c r="F252" s="132"/>
      <c r="G252" s="132"/>
      <c r="H252" s="132"/>
      <c r="I252" s="132"/>
      <c r="J252" s="132"/>
      <c r="K252" s="132"/>
      <c r="L252" s="132"/>
      <c r="M252" s="132"/>
      <c r="N252" s="132"/>
      <c r="O252" s="132"/>
      <c r="P252" s="132"/>
      <c r="Q252" s="132"/>
      <c r="R252" s="132"/>
      <c r="S252" s="132"/>
      <c r="T252" s="132"/>
      <c r="U252" s="132"/>
      <c r="V252" s="132"/>
      <c r="W252" s="132"/>
      <c r="X252" s="132"/>
      <c r="Y252" s="132"/>
      <c r="Z252" s="132"/>
      <c r="AA252" s="132"/>
      <c r="AB252" s="132"/>
      <c r="AC252" s="132"/>
      <c r="AD252" s="132"/>
      <c r="AE252" s="132"/>
      <c r="AF252" s="132"/>
      <c r="AG252" s="132"/>
      <c r="AH252" s="132"/>
      <c r="AI252" s="132"/>
      <c r="AJ252" s="132"/>
      <c r="AK252" s="132"/>
    </row>
    <row r="253" customFormat="false" ht="9" hidden="false" customHeight="false" outlineLevel="0" collapsed="false">
      <c r="C253" s="132"/>
      <c r="D253" s="132"/>
      <c r="E253" s="132"/>
      <c r="F253" s="132"/>
      <c r="G253" s="132"/>
      <c r="H253" s="132"/>
      <c r="I253" s="132"/>
      <c r="J253" s="132"/>
      <c r="K253" s="132"/>
      <c r="L253" s="132"/>
      <c r="M253" s="132"/>
      <c r="N253" s="132"/>
      <c r="O253" s="132"/>
      <c r="P253" s="132"/>
      <c r="Q253" s="132"/>
      <c r="R253" s="132"/>
      <c r="S253" s="132"/>
      <c r="T253" s="132"/>
      <c r="U253" s="132"/>
      <c r="V253" s="132"/>
      <c r="W253" s="132"/>
      <c r="X253" s="132"/>
      <c r="Y253" s="132"/>
      <c r="Z253" s="132"/>
      <c r="AA253" s="132"/>
      <c r="AB253" s="132"/>
      <c r="AC253" s="132"/>
      <c r="AD253" s="132"/>
      <c r="AE253" s="132"/>
      <c r="AF253" s="132"/>
      <c r="AG253" s="132"/>
      <c r="AH253" s="132"/>
      <c r="AI253" s="132"/>
      <c r="AJ253" s="132"/>
      <c r="AK253" s="132"/>
    </row>
    <row r="254" customFormat="false" ht="9" hidden="false" customHeight="false" outlineLevel="0" collapsed="false">
      <c r="C254" s="132"/>
      <c r="D254" s="132"/>
      <c r="E254" s="132"/>
      <c r="F254" s="132"/>
      <c r="G254" s="132"/>
      <c r="H254" s="132"/>
      <c r="I254" s="132"/>
      <c r="J254" s="132"/>
      <c r="K254" s="132"/>
      <c r="L254" s="132"/>
      <c r="M254" s="132"/>
      <c r="N254" s="132"/>
      <c r="O254" s="132"/>
      <c r="P254" s="132"/>
      <c r="Q254" s="132"/>
      <c r="R254" s="132"/>
      <c r="S254" s="132"/>
      <c r="T254" s="132"/>
      <c r="U254" s="132"/>
      <c r="V254" s="132"/>
      <c r="W254" s="132"/>
      <c r="X254" s="132"/>
      <c r="Y254" s="132"/>
      <c r="Z254" s="132"/>
      <c r="AA254" s="132"/>
      <c r="AB254" s="132"/>
      <c r="AC254" s="132"/>
      <c r="AD254" s="132"/>
      <c r="AE254" s="132"/>
      <c r="AF254" s="132"/>
      <c r="AG254" s="132"/>
      <c r="AH254" s="132"/>
      <c r="AI254" s="132"/>
      <c r="AJ254" s="132"/>
      <c r="AK254" s="132"/>
    </row>
    <row r="255" customFormat="false" ht="9" hidden="false" customHeight="false" outlineLevel="0" collapsed="false">
      <c r="C255" s="132"/>
      <c r="D255" s="132"/>
      <c r="E255" s="132"/>
      <c r="F255" s="132"/>
      <c r="G255" s="132"/>
      <c r="H255" s="132"/>
      <c r="I255" s="132"/>
      <c r="J255" s="132"/>
      <c r="K255" s="132"/>
      <c r="L255" s="132"/>
      <c r="M255" s="132"/>
      <c r="N255" s="132"/>
      <c r="O255" s="132"/>
      <c r="P255" s="132"/>
      <c r="Q255" s="132"/>
      <c r="R255" s="132"/>
      <c r="S255" s="132"/>
      <c r="T255" s="132"/>
      <c r="U255" s="132"/>
      <c r="V255" s="132"/>
      <c r="W255" s="132"/>
      <c r="X255" s="132"/>
      <c r="Y255" s="132"/>
      <c r="Z255" s="132"/>
      <c r="AA255" s="132"/>
      <c r="AB255" s="132"/>
      <c r="AC255" s="132"/>
      <c r="AD255" s="132"/>
      <c r="AE255" s="132"/>
      <c r="AF255" s="132"/>
      <c r="AG255" s="132"/>
      <c r="AH255" s="132"/>
      <c r="AI255" s="132"/>
      <c r="AJ255" s="132"/>
      <c r="AK255" s="132"/>
    </row>
    <row r="256" customFormat="false" ht="9" hidden="false" customHeight="false" outlineLevel="0" collapsed="false">
      <c r="C256" s="132"/>
      <c r="D256" s="132"/>
      <c r="E256" s="132"/>
      <c r="F256" s="132"/>
      <c r="G256" s="132"/>
      <c r="H256" s="132"/>
      <c r="I256" s="132"/>
      <c r="J256" s="132"/>
      <c r="K256" s="132"/>
      <c r="L256" s="132"/>
      <c r="M256" s="132"/>
      <c r="N256" s="132"/>
      <c r="O256" s="132"/>
      <c r="P256" s="132"/>
      <c r="Q256" s="132"/>
      <c r="R256" s="132"/>
      <c r="S256" s="132"/>
      <c r="T256" s="132"/>
      <c r="U256" s="132"/>
      <c r="V256" s="132"/>
      <c r="W256" s="132"/>
      <c r="X256" s="132"/>
      <c r="Y256" s="132"/>
      <c r="Z256" s="132"/>
      <c r="AA256" s="132"/>
      <c r="AB256" s="132"/>
      <c r="AC256" s="132"/>
      <c r="AD256" s="132"/>
      <c r="AE256" s="132"/>
      <c r="AF256" s="132"/>
      <c r="AG256" s="132"/>
      <c r="AH256" s="132"/>
      <c r="AI256" s="132"/>
      <c r="AJ256" s="132"/>
      <c r="AK256" s="132"/>
    </row>
    <row r="257" customFormat="false" ht="9" hidden="false" customHeight="false" outlineLevel="0" collapsed="false">
      <c r="C257" s="132"/>
      <c r="D257" s="132"/>
      <c r="E257" s="132"/>
      <c r="F257" s="132"/>
      <c r="G257" s="132"/>
      <c r="H257" s="132"/>
      <c r="I257" s="132"/>
      <c r="J257" s="132"/>
      <c r="K257" s="132"/>
      <c r="L257" s="132"/>
      <c r="M257" s="132"/>
      <c r="N257" s="132"/>
      <c r="O257" s="132"/>
      <c r="P257" s="132"/>
      <c r="Q257" s="132"/>
      <c r="R257" s="132"/>
      <c r="S257" s="132"/>
      <c r="T257" s="132"/>
      <c r="U257" s="132"/>
      <c r="V257" s="132"/>
      <c r="W257" s="132"/>
      <c r="X257" s="132"/>
      <c r="Y257" s="132"/>
      <c r="Z257" s="132"/>
      <c r="AA257" s="132"/>
      <c r="AB257" s="132"/>
      <c r="AC257" s="132"/>
      <c r="AD257" s="132"/>
      <c r="AE257" s="132"/>
      <c r="AF257" s="132"/>
      <c r="AG257" s="132"/>
      <c r="AH257" s="132"/>
      <c r="AI257" s="132"/>
      <c r="AJ257" s="132"/>
      <c r="AK257" s="132"/>
    </row>
    <row r="258" customFormat="false" ht="9" hidden="false" customHeight="false" outlineLevel="0" collapsed="false">
      <c r="C258" s="132"/>
      <c r="D258" s="132"/>
      <c r="E258" s="132"/>
      <c r="F258" s="132"/>
      <c r="G258" s="132"/>
      <c r="H258" s="132"/>
      <c r="I258" s="132"/>
      <c r="J258" s="132"/>
      <c r="K258" s="132"/>
      <c r="L258" s="132"/>
      <c r="M258" s="132"/>
      <c r="N258" s="132"/>
      <c r="O258" s="132"/>
      <c r="P258" s="132"/>
      <c r="Q258" s="132"/>
      <c r="R258" s="132"/>
      <c r="S258" s="132"/>
      <c r="T258" s="132"/>
      <c r="U258" s="132"/>
      <c r="V258" s="132"/>
      <c r="W258" s="132"/>
      <c r="X258" s="132"/>
      <c r="Y258" s="132"/>
      <c r="Z258" s="132"/>
      <c r="AA258" s="132"/>
      <c r="AB258" s="132"/>
      <c r="AC258" s="132"/>
      <c r="AD258" s="132"/>
      <c r="AE258" s="132"/>
      <c r="AF258" s="132"/>
      <c r="AG258" s="132"/>
      <c r="AH258" s="132"/>
      <c r="AI258" s="132"/>
      <c r="AJ258" s="132"/>
      <c r="AK258" s="132"/>
    </row>
    <row r="259" customFormat="false" ht="9" hidden="false" customHeight="false" outlineLevel="0" collapsed="false">
      <c r="C259" s="132"/>
      <c r="D259" s="132"/>
      <c r="E259" s="132"/>
      <c r="F259" s="132"/>
      <c r="G259" s="132"/>
      <c r="H259" s="132"/>
      <c r="I259" s="132"/>
      <c r="J259" s="132"/>
      <c r="K259" s="132"/>
      <c r="L259" s="132"/>
      <c r="M259" s="132"/>
      <c r="N259" s="132"/>
      <c r="O259" s="132"/>
      <c r="P259" s="132"/>
      <c r="Q259" s="132"/>
      <c r="R259" s="132"/>
      <c r="S259" s="132"/>
      <c r="T259" s="132"/>
      <c r="U259" s="132"/>
      <c r="V259" s="132"/>
      <c r="W259" s="132"/>
      <c r="X259" s="132"/>
      <c r="Y259" s="132"/>
      <c r="Z259" s="132"/>
      <c r="AA259" s="132"/>
      <c r="AB259" s="132"/>
      <c r="AC259" s="132"/>
      <c r="AD259" s="132"/>
      <c r="AE259" s="132"/>
      <c r="AF259" s="132"/>
      <c r="AG259" s="132"/>
      <c r="AH259" s="132"/>
      <c r="AI259" s="132"/>
      <c r="AJ259" s="132"/>
      <c r="AK259" s="132"/>
    </row>
    <row r="260" customFormat="false" ht="9" hidden="false" customHeight="false" outlineLevel="0" collapsed="false">
      <c r="C260" s="132"/>
      <c r="D260" s="132"/>
      <c r="E260" s="132"/>
      <c r="F260" s="132"/>
      <c r="G260" s="132"/>
      <c r="H260" s="132"/>
      <c r="I260" s="132"/>
      <c r="J260" s="132"/>
      <c r="K260" s="132"/>
      <c r="L260" s="132"/>
      <c r="M260" s="132"/>
      <c r="N260" s="132"/>
      <c r="O260" s="132"/>
      <c r="P260" s="132"/>
      <c r="Q260" s="132"/>
      <c r="R260" s="132"/>
      <c r="S260" s="132"/>
      <c r="T260" s="132"/>
      <c r="U260" s="132"/>
      <c r="V260" s="132"/>
      <c r="W260" s="132"/>
      <c r="X260" s="132"/>
      <c r="Y260" s="132"/>
      <c r="Z260" s="132"/>
      <c r="AA260" s="132"/>
      <c r="AB260" s="132"/>
      <c r="AC260" s="132"/>
      <c r="AD260" s="132"/>
      <c r="AE260" s="132"/>
      <c r="AF260" s="132"/>
      <c r="AG260" s="132"/>
      <c r="AH260" s="132"/>
      <c r="AI260" s="132"/>
      <c r="AJ260" s="132"/>
      <c r="AK260" s="132"/>
    </row>
    <row r="261" customFormat="false" ht="9" hidden="false" customHeight="false" outlineLevel="0" collapsed="false">
      <c r="C261" s="132"/>
      <c r="D261" s="132"/>
      <c r="E261" s="132"/>
      <c r="F261" s="132"/>
      <c r="G261" s="132"/>
      <c r="H261" s="132"/>
      <c r="I261" s="132"/>
      <c r="J261" s="132"/>
      <c r="K261" s="132"/>
      <c r="L261" s="132"/>
      <c r="M261" s="132"/>
      <c r="N261" s="132"/>
      <c r="O261" s="132"/>
      <c r="P261" s="132"/>
      <c r="Q261" s="132"/>
      <c r="R261" s="132"/>
      <c r="S261" s="132"/>
      <c r="T261" s="132"/>
      <c r="U261" s="132"/>
      <c r="V261" s="132"/>
      <c r="W261" s="132"/>
      <c r="X261" s="132"/>
      <c r="Y261" s="132"/>
      <c r="Z261" s="132"/>
      <c r="AA261" s="132"/>
      <c r="AB261" s="132"/>
      <c r="AC261" s="132"/>
      <c r="AD261" s="132"/>
      <c r="AE261" s="132"/>
      <c r="AF261" s="132"/>
      <c r="AG261" s="132"/>
      <c r="AH261" s="132"/>
      <c r="AI261" s="132"/>
      <c r="AJ261" s="132"/>
      <c r="AK261" s="132"/>
    </row>
    <row r="262" customFormat="false" ht="9" hidden="false" customHeight="false" outlineLevel="0" collapsed="false">
      <c r="C262" s="132"/>
      <c r="D262" s="132"/>
      <c r="E262" s="132"/>
      <c r="F262" s="132"/>
      <c r="G262" s="132"/>
      <c r="H262" s="132"/>
      <c r="I262" s="132"/>
      <c r="J262" s="132"/>
      <c r="K262" s="132"/>
      <c r="L262" s="132"/>
      <c r="M262" s="132"/>
      <c r="N262" s="132"/>
      <c r="O262" s="132"/>
      <c r="P262" s="132"/>
      <c r="Q262" s="132"/>
      <c r="R262" s="132"/>
      <c r="S262" s="132"/>
      <c r="T262" s="132"/>
      <c r="U262" s="132"/>
      <c r="V262" s="132"/>
      <c r="W262" s="132"/>
      <c r="X262" s="132"/>
      <c r="Y262" s="132"/>
      <c r="Z262" s="132"/>
      <c r="AA262" s="132"/>
      <c r="AB262" s="132"/>
      <c r="AC262" s="132"/>
      <c r="AD262" s="132"/>
      <c r="AE262" s="132"/>
      <c r="AF262" s="132"/>
      <c r="AG262" s="132"/>
      <c r="AH262" s="132"/>
      <c r="AI262" s="132"/>
      <c r="AJ262" s="132"/>
      <c r="AK262" s="132"/>
    </row>
    <row r="263" customFormat="false" ht="9" hidden="false" customHeight="false" outlineLevel="0" collapsed="false">
      <c r="C263" s="132"/>
      <c r="D263" s="132"/>
      <c r="E263" s="132"/>
      <c r="F263" s="132"/>
      <c r="G263" s="132"/>
      <c r="H263" s="132"/>
      <c r="I263" s="132"/>
      <c r="J263" s="132"/>
      <c r="K263" s="132"/>
      <c r="L263" s="132"/>
      <c r="M263" s="132"/>
      <c r="N263" s="132"/>
      <c r="O263" s="132"/>
      <c r="P263" s="132"/>
      <c r="Q263" s="132"/>
      <c r="R263" s="132"/>
      <c r="S263" s="132"/>
      <c r="T263" s="132"/>
      <c r="U263" s="132"/>
      <c r="V263" s="132"/>
      <c r="W263" s="132"/>
      <c r="X263" s="132"/>
      <c r="Y263" s="132"/>
      <c r="Z263" s="132"/>
      <c r="AA263" s="132"/>
      <c r="AB263" s="132"/>
      <c r="AC263" s="132"/>
      <c r="AD263" s="132"/>
      <c r="AE263" s="132"/>
      <c r="AF263" s="132"/>
      <c r="AG263" s="132"/>
      <c r="AH263" s="132"/>
      <c r="AI263" s="132"/>
      <c r="AJ263" s="132"/>
      <c r="AK263" s="132"/>
    </row>
    <row r="264" customFormat="false" ht="9" hidden="false" customHeight="false" outlineLevel="0" collapsed="false">
      <c r="C264" s="132"/>
      <c r="D264" s="132"/>
      <c r="E264" s="132"/>
      <c r="F264" s="132"/>
      <c r="G264" s="132"/>
      <c r="H264" s="132"/>
      <c r="I264" s="132"/>
      <c r="J264" s="132"/>
      <c r="K264" s="132"/>
      <c r="L264" s="132"/>
      <c r="M264" s="132"/>
      <c r="N264" s="132"/>
      <c r="O264" s="132"/>
      <c r="P264" s="132"/>
      <c r="Q264" s="132"/>
      <c r="R264" s="132"/>
      <c r="S264" s="132"/>
      <c r="T264" s="132"/>
      <c r="U264" s="132"/>
      <c r="V264" s="132"/>
      <c r="W264" s="132"/>
      <c r="X264" s="132"/>
      <c r="Y264" s="132"/>
      <c r="Z264" s="132"/>
      <c r="AA264" s="132"/>
      <c r="AB264" s="132"/>
      <c r="AC264" s="132"/>
      <c r="AD264" s="132"/>
      <c r="AE264" s="132"/>
      <c r="AF264" s="132"/>
      <c r="AG264" s="132"/>
      <c r="AH264" s="132"/>
      <c r="AI264" s="132"/>
      <c r="AJ264" s="132"/>
      <c r="AK264" s="132"/>
    </row>
    <row r="265" customFormat="false" ht="9" hidden="false" customHeight="false" outlineLevel="0" collapsed="false">
      <c r="C265" s="132"/>
      <c r="D265" s="132"/>
      <c r="E265" s="132"/>
      <c r="F265" s="132"/>
      <c r="G265" s="132"/>
      <c r="H265" s="132"/>
      <c r="I265" s="132"/>
      <c r="J265" s="132"/>
      <c r="K265" s="132"/>
      <c r="L265" s="132"/>
      <c r="M265" s="132"/>
      <c r="N265" s="132"/>
      <c r="O265" s="132"/>
      <c r="P265" s="132"/>
      <c r="Q265" s="132"/>
      <c r="R265" s="132"/>
      <c r="S265" s="132"/>
      <c r="T265" s="132"/>
      <c r="U265" s="132"/>
      <c r="V265" s="132"/>
      <c r="W265" s="132"/>
      <c r="X265" s="132"/>
      <c r="Y265" s="132"/>
      <c r="Z265" s="132"/>
      <c r="AA265" s="132"/>
      <c r="AB265" s="132"/>
      <c r="AC265" s="132"/>
      <c r="AD265" s="132"/>
      <c r="AE265" s="132"/>
      <c r="AF265" s="132"/>
      <c r="AG265" s="132"/>
      <c r="AH265" s="132"/>
      <c r="AI265" s="132"/>
      <c r="AJ265" s="132"/>
      <c r="AK265" s="132"/>
    </row>
    <row r="266" customFormat="false" ht="9" hidden="false" customHeight="false" outlineLevel="0" collapsed="false">
      <c r="C266" s="132"/>
      <c r="D266" s="132"/>
      <c r="E266" s="132"/>
      <c r="F266" s="132"/>
      <c r="G266" s="132"/>
      <c r="H266" s="132"/>
      <c r="I266" s="132"/>
      <c r="J266" s="132"/>
      <c r="K266" s="132"/>
      <c r="L266" s="132"/>
      <c r="M266" s="132"/>
      <c r="N266" s="132"/>
      <c r="O266" s="132"/>
      <c r="P266" s="132"/>
      <c r="Q266" s="132"/>
      <c r="R266" s="132"/>
      <c r="S266" s="132"/>
      <c r="T266" s="132"/>
      <c r="U266" s="132"/>
      <c r="V266" s="132"/>
      <c r="W266" s="132"/>
      <c r="X266" s="132"/>
      <c r="Y266" s="132"/>
      <c r="Z266" s="132"/>
      <c r="AA266" s="132"/>
      <c r="AB266" s="132"/>
      <c r="AC266" s="132"/>
      <c r="AD266" s="132"/>
      <c r="AE266" s="132"/>
      <c r="AF266" s="132"/>
      <c r="AG266" s="132"/>
      <c r="AH266" s="132"/>
      <c r="AI266" s="132"/>
      <c r="AJ266" s="132"/>
      <c r="AK266" s="132"/>
    </row>
    <row r="267" customFormat="false" ht="9" hidden="false" customHeight="false" outlineLevel="0" collapsed="false">
      <c r="C267" s="132"/>
      <c r="D267" s="132"/>
      <c r="E267" s="132"/>
      <c r="F267" s="132"/>
      <c r="G267" s="132"/>
      <c r="H267" s="132"/>
      <c r="I267" s="132"/>
      <c r="J267" s="132"/>
      <c r="K267" s="132"/>
      <c r="L267" s="132"/>
      <c r="M267" s="132"/>
      <c r="N267" s="132"/>
      <c r="O267" s="132"/>
      <c r="P267" s="132"/>
      <c r="Q267" s="132"/>
      <c r="R267" s="132"/>
      <c r="S267" s="132"/>
      <c r="T267" s="132"/>
      <c r="U267" s="132"/>
      <c r="V267" s="132"/>
      <c r="W267" s="132"/>
      <c r="X267" s="132"/>
      <c r="Y267" s="132"/>
      <c r="Z267" s="132"/>
      <c r="AA267" s="132"/>
      <c r="AB267" s="132"/>
      <c r="AC267" s="132"/>
      <c r="AD267" s="132"/>
      <c r="AE267" s="132"/>
      <c r="AF267" s="132"/>
      <c r="AG267" s="132"/>
      <c r="AH267" s="132"/>
      <c r="AI267" s="132"/>
      <c r="AJ267" s="132"/>
      <c r="AK267" s="132"/>
    </row>
    <row r="268" customFormat="false" ht="9" hidden="false" customHeight="false" outlineLevel="0" collapsed="false">
      <c r="C268" s="132"/>
      <c r="D268" s="132"/>
      <c r="E268" s="132"/>
      <c r="F268" s="132"/>
      <c r="G268" s="132"/>
      <c r="H268" s="132"/>
      <c r="I268" s="132"/>
      <c r="J268" s="132"/>
      <c r="K268" s="132"/>
      <c r="L268" s="132"/>
      <c r="M268" s="132"/>
      <c r="N268" s="132"/>
      <c r="O268" s="132"/>
      <c r="P268" s="132"/>
      <c r="Q268" s="132"/>
      <c r="R268" s="132"/>
      <c r="S268" s="132"/>
      <c r="T268" s="132"/>
      <c r="U268" s="132"/>
      <c r="V268" s="132"/>
      <c r="W268" s="132"/>
      <c r="X268" s="132"/>
      <c r="Y268" s="132"/>
      <c r="Z268" s="132"/>
      <c r="AA268" s="132"/>
      <c r="AB268" s="132"/>
      <c r="AC268" s="132"/>
      <c r="AD268" s="132"/>
      <c r="AE268" s="132"/>
      <c r="AF268" s="132"/>
      <c r="AG268" s="132"/>
      <c r="AH268" s="132"/>
      <c r="AI268" s="132"/>
      <c r="AJ268" s="132"/>
      <c r="AK268" s="132"/>
    </row>
    <row r="269" customFormat="false" ht="9" hidden="false" customHeight="false" outlineLevel="0" collapsed="false">
      <c r="C269" s="132"/>
      <c r="D269" s="132"/>
      <c r="E269" s="132"/>
      <c r="F269" s="132"/>
      <c r="G269" s="132"/>
      <c r="H269" s="132"/>
      <c r="I269" s="132"/>
      <c r="J269" s="132"/>
      <c r="K269" s="132"/>
      <c r="L269" s="132"/>
      <c r="M269" s="132"/>
      <c r="N269" s="132"/>
      <c r="O269" s="132"/>
      <c r="P269" s="132"/>
      <c r="Q269" s="132"/>
      <c r="R269" s="132"/>
      <c r="S269" s="132"/>
      <c r="T269" s="132"/>
      <c r="U269" s="132"/>
      <c r="V269" s="132"/>
      <c r="W269" s="132"/>
      <c r="X269" s="132"/>
      <c r="Y269" s="132"/>
      <c r="Z269" s="132"/>
      <c r="AA269" s="132"/>
      <c r="AB269" s="132"/>
      <c r="AC269" s="132"/>
      <c r="AD269" s="132"/>
      <c r="AE269" s="132"/>
      <c r="AF269" s="132"/>
      <c r="AG269" s="132"/>
      <c r="AH269" s="132"/>
      <c r="AI269" s="132"/>
      <c r="AJ269" s="132"/>
      <c r="AK269" s="132"/>
    </row>
    <row r="270" customFormat="false" ht="9" hidden="false" customHeight="false" outlineLevel="0" collapsed="false">
      <c r="C270" s="132"/>
      <c r="D270" s="132"/>
      <c r="E270" s="132"/>
      <c r="F270" s="132"/>
      <c r="G270" s="132"/>
      <c r="H270" s="132"/>
      <c r="I270" s="132"/>
      <c r="J270" s="132"/>
      <c r="K270" s="132"/>
      <c r="L270" s="132"/>
      <c r="M270" s="132"/>
      <c r="N270" s="132"/>
      <c r="O270" s="132"/>
      <c r="P270" s="132"/>
      <c r="Q270" s="132"/>
      <c r="R270" s="132"/>
      <c r="S270" s="132"/>
      <c r="T270" s="132"/>
      <c r="U270" s="132"/>
      <c r="V270" s="132"/>
      <c r="W270" s="132"/>
      <c r="X270" s="132"/>
      <c r="Y270" s="132"/>
      <c r="Z270" s="132"/>
      <c r="AA270" s="132"/>
      <c r="AB270" s="132"/>
      <c r="AC270" s="132"/>
      <c r="AD270" s="132"/>
      <c r="AE270" s="132"/>
      <c r="AF270" s="132"/>
      <c r="AG270" s="132"/>
      <c r="AH270" s="132"/>
      <c r="AI270" s="132"/>
      <c r="AJ270" s="132"/>
      <c r="AK270" s="132"/>
    </row>
    <row r="271" customFormat="false" ht="9" hidden="false" customHeight="false" outlineLevel="0" collapsed="false">
      <c r="C271" s="132"/>
      <c r="D271" s="132"/>
      <c r="E271" s="132"/>
      <c r="F271" s="132"/>
      <c r="G271" s="132"/>
      <c r="H271" s="132"/>
      <c r="I271" s="132"/>
      <c r="J271" s="132"/>
      <c r="K271" s="132"/>
      <c r="L271" s="132"/>
      <c r="M271" s="132"/>
      <c r="N271" s="132"/>
      <c r="O271" s="132"/>
      <c r="P271" s="132"/>
      <c r="Q271" s="132"/>
      <c r="R271" s="132"/>
      <c r="S271" s="132"/>
      <c r="T271" s="132"/>
      <c r="U271" s="132"/>
      <c r="V271" s="132"/>
      <c r="W271" s="132"/>
      <c r="X271" s="132"/>
      <c r="Y271" s="132"/>
      <c r="Z271" s="132"/>
      <c r="AA271" s="132"/>
      <c r="AB271" s="132"/>
      <c r="AC271" s="132"/>
      <c r="AD271" s="132"/>
      <c r="AE271" s="132"/>
      <c r="AF271" s="132"/>
      <c r="AG271" s="132"/>
      <c r="AH271" s="132"/>
      <c r="AI271" s="132"/>
      <c r="AJ271" s="132"/>
      <c r="AK271" s="132"/>
    </row>
    <row r="272" customFormat="false" ht="9" hidden="false" customHeight="false" outlineLevel="0" collapsed="false">
      <c r="C272" s="132"/>
      <c r="D272" s="132"/>
      <c r="E272" s="132"/>
      <c r="F272" s="132"/>
      <c r="G272" s="132"/>
      <c r="H272" s="132"/>
      <c r="I272" s="132"/>
      <c r="J272" s="132"/>
      <c r="K272" s="132"/>
      <c r="L272" s="132"/>
      <c r="M272" s="132"/>
      <c r="N272" s="132"/>
      <c r="O272" s="132"/>
      <c r="P272" s="132"/>
      <c r="Q272" s="132"/>
      <c r="R272" s="132"/>
      <c r="S272" s="132"/>
      <c r="T272" s="132"/>
      <c r="U272" s="132"/>
      <c r="V272" s="132"/>
      <c r="W272" s="132"/>
      <c r="X272" s="132"/>
      <c r="Y272" s="132"/>
      <c r="Z272" s="132"/>
      <c r="AA272" s="132"/>
      <c r="AB272" s="132"/>
      <c r="AC272" s="132"/>
      <c r="AD272" s="132"/>
      <c r="AE272" s="132"/>
      <c r="AF272" s="132"/>
      <c r="AG272" s="132"/>
      <c r="AH272" s="132"/>
      <c r="AI272" s="132"/>
      <c r="AJ272" s="132"/>
      <c r="AK272" s="132"/>
    </row>
    <row r="273" customFormat="false" ht="9" hidden="false" customHeight="false" outlineLevel="0" collapsed="false">
      <c r="C273" s="132"/>
      <c r="D273" s="132"/>
      <c r="E273" s="132"/>
      <c r="F273" s="132"/>
      <c r="G273" s="132"/>
      <c r="H273" s="132"/>
      <c r="I273" s="132"/>
      <c r="J273" s="132"/>
      <c r="K273" s="132"/>
      <c r="L273" s="132"/>
      <c r="M273" s="132"/>
      <c r="N273" s="132"/>
      <c r="O273" s="132"/>
      <c r="P273" s="132"/>
      <c r="Q273" s="132"/>
      <c r="R273" s="132"/>
      <c r="S273" s="132"/>
      <c r="T273" s="132"/>
      <c r="U273" s="132"/>
      <c r="V273" s="132"/>
      <c r="W273" s="132"/>
      <c r="X273" s="132"/>
      <c r="Y273" s="132"/>
      <c r="Z273" s="132"/>
      <c r="AA273" s="132"/>
      <c r="AB273" s="132"/>
      <c r="AC273" s="132"/>
      <c r="AD273" s="132"/>
      <c r="AE273" s="132"/>
      <c r="AF273" s="132"/>
      <c r="AG273" s="132"/>
      <c r="AH273" s="132"/>
      <c r="AI273" s="132"/>
      <c r="AJ273" s="132"/>
      <c r="AK273" s="132"/>
    </row>
    <row r="274" customFormat="false" ht="9" hidden="false" customHeight="false" outlineLevel="0" collapsed="false">
      <c r="C274" s="132"/>
      <c r="D274" s="132"/>
      <c r="E274" s="132"/>
      <c r="F274" s="132"/>
      <c r="G274" s="132"/>
      <c r="H274" s="132"/>
      <c r="I274" s="132"/>
      <c r="J274" s="132"/>
      <c r="K274" s="132"/>
      <c r="L274" s="132"/>
      <c r="M274" s="132"/>
      <c r="N274" s="132"/>
      <c r="O274" s="132"/>
      <c r="P274" s="132"/>
      <c r="Q274" s="132"/>
      <c r="R274" s="132"/>
      <c r="S274" s="132"/>
      <c r="T274" s="132"/>
      <c r="U274" s="132"/>
      <c r="V274" s="132"/>
      <c r="W274" s="132"/>
      <c r="X274" s="132"/>
      <c r="Y274" s="132"/>
      <c r="Z274" s="132"/>
      <c r="AA274" s="132"/>
      <c r="AB274" s="132"/>
      <c r="AC274" s="132"/>
      <c r="AD274" s="132"/>
      <c r="AE274" s="132"/>
      <c r="AF274" s="132"/>
      <c r="AG274" s="132"/>
      <c r="AH274" s="132"/>
      <c r="AI274" s="132"/>
      <c r="AJ274" s="132"/>
      <c r="AK274" s="132"/>
    </row>
    <row r="275" customFormat="false" ht="9" hidden="false" customHeight="false" outlineLevel="0" collapsed="false">
      <c r="C275" s="132"/>
      <c r="D275" s="132"/>
      <c r="E275" s="132"/>
      <c r="F275" s="132"/>
      <c r="G275" s="132"/>
      <c r="H275" s="132"/>
      <c r="I275" s="132"/>
      <c r="J275" s="132"/>
      <c r="K275" s="132"/>
      <c r="L275" s="132"/>
      <c r="M275" s="132"/>
      <c r="N275" s="132"/>
      <c r="O275" s="132"/>
      <c r="P275" s="132"/>
      <c r="Q275" s="132"/>
      <c r="R275" s="132"/>
      <c r="S275" s="132"/>
      <c r="T275" s="132"/>
      <c r="U275" s="132"/>
      <c r="V275" s="132"/>
      <c r="W275" s="132"/>
      <c r="X275" s="132"/>
      <c r="Y275" s="132"/>
      <c r="Z275" s="132"/>
      <c r="AA275" s="132"/>
      <c r="AB275" s="132"/>
      <c r="AC275" s="132"/>
      <c r="AD275" s="132"/>
      <c r="AE275" s="132"/>
      <c r="AF275" s="132"/>
      <c r="AG275" s="132"/>
      <c r="AH275" s="132"/>
      <c r="AI275" s="132"/>
      <c r="AJ275" s="132"/>
      <c r="AK275" s="132"/>
    </row>
    <row r="276" customFormat="false" ht="9" hidden="false" customHeight="false" outlineLevel="0" collapsed="false">
      <c r="C276" s="132"/>
      <c r="D276" s="132"/>
      <c r="E276" s="132"/>
      <c r="F276" s="132"/>
      <c r="G276" s="132"/>
      <c r="H276" s="132"/>
      <c r="I276" s="132"/>
      <c r="J276" s="132"/>
      <c r="K276" s="132"/>
      <c r="L276" s="132"/>
      <c r="M276" s="132"/>
      <c r="N276" s="132"/>
      <c r="O276" s="132"/>
      <c r="P276" s="132"/>
      <c r="Q276" s="132"/>
      <c r="R276" s="132"/>
      <c r="S276" s="132"/>
      <c r="T276" s="132"/>
      <c r="U276" s="132"/>
      <c r="V276" s="132"/>
      <c r="W276" s="132"/>
      <c r="X276" s="132"/>
      <c r="Y276" s="132"/>
      <c r="Z276" s="132"/>
      <c r="AA276" s="132"/>
      <c r="AB276" s="132"/>
      <c r="AC276" s="132"/>
      <c r="AD276" s="132"/>
      <c r="AE276" s="132"/>
      <c r="AF276" s="132"/>
      <c r="AG276" s="132"/>
      <c r="AH276" s="132"/>
      <c r="AI276" s="132"/>
      <c r="AJ276" s="132"/>
      <c r="AK276" s="132"/>
    </row>
    <row r="277" customFormat="false" ht="9" hidden="false" customHeight="false" outlineLevel="0" collapsed="false">
      <c r="C277" s="132"/>
      <c r="D277" s="132"/>
      <c r="E277" s="132"/>
      <c r="F277" s="132"/>
      <c r="G277" s="132"/>
      <c r="H277" s="132"/>
      <c r="I277" s="132"/>
      <c r="J277" s="132"/>
      <c r="K277" s="132"/>
      <c r="L277" s="132"/>
      <c r="M277" s="132"/>
      <c r="N277" s="132"/>
      <c r="O277" s="132"/>
      <c r="P277" s="132"/>
      <c r="Q277" s="132"/>
      <c r="R277" s="132"/>
      <c r="S277" s="132"/>
      <c r="T277" s="132"/>
      <c r="U277" s="132"/>
      <c r="V277" s="132"/>
      <c r="W277" s="132"/>
      <c r="X277" s="132"/>
      <c r="Y277" s="132"/>
      <c r="Z277" s="132"/>
      <c r="AA277" s="132"/>
      <c r="AB277" s="132"/>
      <c r="AC277" s="132"/>
      <c r="AD277" s="132"/>
      <c r="AE277" s="132"/>
      <c r="AF277" s="132"/>
      <c r="AG277" s="132"/>
      <c r="AH277" s="132"/>
      <c r="AI277" s="132"/>
      <c r="AJ277" s="132"/>
      <c r="AK277" s="132"/>
    </row>
    <row r="278" customFormat="false" ht="9" hidden="false" customHeight="false" outlineLevel="0" collapsed="false">
      <c r="C278" s="132"/>
      <c r="D278" s="132"/>
      <c r="E278" s="132"/>
      <c r="F278" s="132"/>
      <c r="G278" s="132"/>
      <c r="H278" s="132"/>
      <c r="I278" s="132"/>
      <c r="J278" s="132"/>
      <c r="K278" s="132"/>
      <c r="L278" s="132"/>
      <c r="M278" s="132"/>
      <c r="N278" s="132"/>
      <c r="O278" s="132"/>
      <c r="P278" s="132"/>
      <c r="Q278" s="132"/>
      <c r="R278" s="132"/>
      <c r="S278" s="132"/>
      <c r="T278" s="132"/>
      <c r="U278" s="132"/>
      <c r="V278" s="132"/>
      <c r="W278" s="132"/>
      <c r="X278" s="132"/>
      <c r="Y278" s="132"/>
      <c r="Z278" s="132"/>
      <c r="AA278" s="132"/>
      <c r="AB278" s="132"/>
      <c r="AC278" s="132"/>
      <c r="AD278" s="132"/>
      <c r="AE278" s="132"/>
      <c r="AF278" s="132"/>
      <c r="AG278" s="132"/>
      <c r="AH278" s="132"/>
      <c r="AI278" s="132"/>
      <c r="AJ278" s="132"/>
      <c r="AK278" s="132"/>
    </row>
    <row r="279" customFormat="false" ht="9" hidden="false" customHeight="false" outlineLevel="0" collapsed="false">
      <c r="C279" s="132"/>
      <c r="D279" s="132"/>
      <c r="E279" s="132"/>
      <c r="F279" s="132"/>
      <c r="G279" s="132"/>
      <c r="H279" s="132"/>
      <c r="I279" s="132"/>
      <c r="J279" s="132"/>
      <c r="K279" s="132"/>
      <c r="L279" s="132"/>
      <c r="M279" s="132"/>
      <c r="N279" s="132"/>
      <c r="O279" s="132"/>
      <c r="P279" s="132"/>
      <c r="Q279" s="132"/>
      <c r="R279" s="132"/>
      <c r="S279" s="132"/>
      <c r="T279" s="132"/>
      <c r="U279" s="132"/>
      <c r="V279" s="132"/>
      <c r="W279" s="132"/>
      <c r="X279" s="132"/>
      <c r="Y279" s="132"/>
      <c r="Z279" s="132"/>
      <c r="AA279" s="132"/>
      <c r="AB279" s="132"/>
      <c r="AC279" s="132"/>
      <c r="AD279" s="132"/>
      <c r="AE279" s="132"/>
      <c r="AF279" s="132"/>
      <c r="AG279" s="132"/>
      <c r="AH279" s="132"/>
      <c r="AI279" s="132"/>
      <c r="AJ279" s="132"/>
      <c r="AK279" s="132"/>
    </row>
    <row r="280" customFormat="false" ht="9" hidden="false" customHeight="false" outlineLevel="0" collapsed="false">
      <c r="C280" s="132"/>
      <c r="D280" s="132"/>
      <c r="E280" s="132"/>
      <c r="F280" s="132"/>
      <c r="G280" s="132"/>
      <c r="H280" s="132"/>
      <c r="I280" s="132"/>
      <c r="J280" s="132"/>
      <c r="K280" s="132"/>
      <c r="L280" s="132"/>
      <c r="M280" s="132"/>
      <c r="N280" s="132"/>
      <c r="O280" s="132"/>
      <c r="P280" s="132"/>
      <c r="Q280" s="132"/>
      <c r="R280" s="132"/>
      <c r="S280" s="132"/>
      <c r="T280" s="132"/>
      <c r="U280" s="132"/>
      <c r="V280" s="132"/>
      <c r="W280" s="132"/>
      <c r="X280" s="132"/>
      <c r="Y280" s="132"/>
      <c r="Z280" s="132"/>
      <c r="AA280" s="132"/>
      <c r="AB280" s="132"/>
      <c r="AC280" s="132"/>
      <c r="AD280" s="132"/>
      <c r="AE280" s="132"/>
      <c r="AF280" s="132"/>
      <c r="AG280" s="132"/>
      <c r="AH280" s="132"/>
      <c r="AI280" s="132"/>
      <c r="AJ280" s="132"/>
      <c r="AK280" s="132"/>
    </row>
    <row r="281" customFormat="false" ht="9" hidden="false" customHeight="false" outlineLevel="0" collapsed="false">
      <c r="C281" s="132"/>
      <c r="D281" s="132"/>
      <c r="E281" s="132"/>
      <c r="F281" s="132"/>
      <c r="G281" s="132"/>
      <c r="H281" s="132"/>
      <c r="I281" s="132"/>
      <c r="J281" s="132"/>
      <c r="K281" s="132"/>
      <c r="L281" s="132"/>
      <c r="M281" s="132"/>
      <c r="N281" s="132"/>
      <c r="O281" s="132"/>
      <c r="P281" s="132"/>
      <c r="Q281" s="132"/>
      <c r="R281" s="132"/>
      <c r="S281" s="132"/>
      <c r="T281" s="132"/>
      <c r="U281" s="132"/>
      <c r="V281" s="132"/>
      <c r="W281" s="132"/>
      <c r="X281" s="132"/>
      <c r="Y281" s="132"/>
      <c r="Z281" s="132"/>
      <c r="AA281" s="132"/>
      <c r="AB281" s="132"/>
      <c r="AC281" s="132"/>
      <c r="AD281" s="132"/>
      <c r="AE281" s="132"/>
      <c r="AF281" s="132"/>
      <c r="AG281" s="132"/>
      <c r="AH281" s="132"/>
      <c r="AI281" s="132"/>
      <c r="AJ281" s="132"/>
      <c r="AK281" s="132"/>
    </row>
    <row r="282" customFormat="false" ht="9" hidden="false" customHeight="false" outlineLevel="0" collapsed="false">
      <c r="C282" s="132"/>
      <c r="D282" s="132"/>
      <c r="E282" s="132"/>
      <c r="F282" s="132"/>
      <c r="G282" s="132"/>
      <c r="H282" s="132"/>
      <c r="I282" s="132"/>
      <c r="J282" s="132"/>
      <c r="K282" s="132"/>
      <c r="L282" s="132"/>
      <c r="M282" s="132"/>
      <c r="N282" s="132"/>
      <c r="O282" s="132"/>
      <c r="P282" s="132"/>
      <c r="Q282" s="132"/>
      <c r="R282" s="132"/>
      <c r="S282" s="132"/>
      <c r="T282" s="132"/>
      <c r="U282" s="132"/>
      <c r="V282" s="132"/>
      <c r="W282" s="132"/>
      <c r="X282" s="132"/>
      <c r="Y282" s="132"/>
      <c r="Z282" s="132"/>
      <c r="AA282" s="132"/>
      <c r="AB282" s="132"/>
      <c r="AC282" s="132"/>
      <c r="AD282" s="132"/>
      <c r="AE282" s="132"/>
      <c r="AF282" s="132"/>
      <c r="AG282" s="132"/>
      <c r="AH282" s="132"/>
      <c r="AI282" s="132"/>
      <c r="AJ282" s="132"/>
      <c r="AK282" s="132"/>
    </row>
    <row r="283" customFormat="false" ht="9" hidden="false" customHeight="false" outlineLevel="0" collapsed="false">
      <c r="C283" s="132"/>
      <c r="D283" s="132"/>
      <c r="E283" s="132"/>
      <c r="F283" s="132"/>
      <c r="G283" s="132"/>
      <c r="H283" s="132"/>
      <c r="I283" s="132"/>
      <c r="J283" s="132"/>
      <c r="K283" s="132"/>
      <c r="L283" s="132"/>
      <c r="M283" s="132"/>
      <c r="N283" s="132"/>
      <c r="O283" s="132"/>
      <c r="P283" s="132"/>
      <c r="Q283" s="132"/>
      <c r="R283" s="132"/>
      <c r="S283" s="132"/>
      <c r="T283" s="132"/>
      <c r="U283" s="132"/>
      <c r="V283" s="132"/>
      <c r="W283" s="132"/>
      <c r="X283" s="132"/>
      <c r="Y283" s="132"/>
      <c r="Z283" s="132"/>
      <c r="AA283" s="132"/>
      <c r="AB283" s="132"/>
      <c r="AC283" s="132"/>
      <c r="AD283" s="132"/>
      <c r="AE283" s="132"/>
      <c r="AF283" s="132"/>
      <c r="AG283" s="132"/>
      <c r="AH283" s="132"/>
      <c r="AI283" s="132"/>
      <c r="AJ283" s="132"/>
      <c r="AK283" s="132"/>
    </row>
    <row r="284" customFormat="false" ht="9" hidden="false" customHeight="false" outlineLevel="0" collapsed="false">
      <c r="C284" s="132"/>
      <c r="D284" s="132"/>
      <c r="E284" s="132"/>
      <c r="F284" s="132"/>
      <c r="G284" s="132"/>
      <c r="H284" s="132"/>
      <c r="I284" s="132"/>
      <c r="J284" s="132"/>
      <c r="K284" s="132"/>
      <c r="L284" s="132"/>
      <c r="M284" s="132"/>
      <c r="N284" s="132"/>
      <c r="O284" s="132"/>
      <c r="P284" s="132"/>
      <c r="Q284" s="132"/>
      <c r="R284" s="132"/>
      <c r="S284" s="132"/>
      <c r="T284" s="132"/>
      <c r="U284" s="132"/>
      <c r="V284" s="132"/>
      <c r="W284" s="132"/>
      <c r="X284" s="132"/>
      <c r="Y284" s="132"/>
      <c r="Z284" s="132"/>
      <c r="AA284" s="132"/>
      <c r="AB284" s="132"/>
      <c r="AC284" s="132"/>
      <c r="AD284" s="132"/>
      <c r="AE284" s="132"/>
      <c r="AF284" s="132"/>
      <c r="AG284" s="132"/>
      <c r="AH284" s="132"/>
      <c r="AI284" s="132"/>
      <c r="AJ284" s="132"/>
      <c r="AK284" s="132"/>
    </row>
    <row r="285" customFormat="false" ht="9" hidden="false" customHeight="false" outlineLevel="0" collapsed="false">
      <c r="C285" s="132"/>
      <c r="D285" s="132"/>
      <c r="E285" s="132"/>
      <c r="F285" s="132"/>
      <c r="G285" s="132"/>
      <c r="H285" s="132"/>
      <c r="I285" s="132"/>
      <c r="J285" s="132"/>
      <c r="K285" s="132"/>
      <c r="L285" s="132"/>
      <c r="M285" s="132"/>
      <c r="N285" s="132"/>
      <c r="O285" s="132"/>
      <c r="P285" s="132"/>
      <c r="Q285" s="132"/>
      <c r="R285" s="132"/>
      <c r="S285" s="132"/>
      <c r="T285" s="132"/>
      <c r="U285" s="132"/>
      <c r="V285" s="132"/>
      <c r="W285" s="132"/>
      <c r="X285" s="132"/>
      <c r="Y285" s="132"/>
      <c r="Z285" s="132"/>
      <c r="AA285" s="132"/>
      <c r="AB285" s="132"/>
      <c r="AC285" s="132"/>
      <c r="AD285" s="132"/>
      <c r="AE285" s="132"/>
      <c r="AF285" s="132"/>
      <c r="AG285" s="132"/>
      <c r="AH285" s="132"/>
      <c r="AI285" s="132"/>
      <c r="AJ285" s="132"/>
      <c r="AK285" s="132"/>
    </row>
    <row r="286" customFormat="false" ht="9" hidden="false" customHeight="false" outlineLevel="0" collapsed="false">
      <c r="C286" s="132"/>
      <c r="D286" s="132"/>
      <c r="E286" s="132"/>
      <c r="F286" s="132"/>
      <c r="G286" s="132"/>
      <c r="H286" s="132"/>
      <c r="I286" s="132"/>
      <c r="J286" s="132"/>
      <c r="K286" s="132"/>
      <c r="L286" s="132"/>
      <c r="M286" s="132"/>
      <c r="N286" s="132"/>
      <c r="O286" s="132"/>
      <c r="P286" s="132"/>
      <c r="Q286" s="132"/>
      <c r="R286" s="132"/>
      <c r="S286" s="132"/>
      <c r="T286" s="132"/>
      <c r="U286" s="132"/>
      <c r="V286" s="132"/>
      <c r="W286" s="132"/>
      <c r="X286" s="132"/>
      <c r="Y286" s="132"/>
      <c r="Z286" s="132"/>
      <c r="AA286" s="132"/>
      <c r="AB286" s="132"/>
      <c r="AC286" s="132"/>
      <c r="AD286" s="132"/>
      <c r="AE286" s="132"/>
      <c r="AF286" s="132"/>
      <c r="AG286" s="132"/>
      <c r="AH286" s="132"/>
      <c r="AI286" s="132"/>
      <c r="AJ286" s="132"/>
      <c r="AK286" s="132"/>
    </row>
    <row r="287" customFormat="false" ht="9" hidden="false" customHeight="false" outlineLevel="0" collapsed="false">
      <c r="C287" s="132"/>
      <c r="D287" s="132"/>
      <c r="E287" s="132"/>
      <c r="F287" s="132"/>
      <c r="G287" s="132"/>
      <c r="H287" s="132"/>
      <c r="I287" s="132"/>
      <c r="J287" s="132"/>
      <c r="K287" s="132"/>
      <c r="L287" s="132"/>
      <c r="M287" s="132"/>
      <c r="N287" s="132"/>
      <c r="O287" s="132"/>
      <c r="P287" s="132"/>
      <c r="Q287" s="132"/>
      <c r="R287" s="132"/>
      <c r="S287" s="132"/>
      <c r="T287" s="132"/>
      <c r="U287" s="132"/>
      <c r="V287" s="132"/>
      <c r="W287" s="132"/>
      <c r="X287" s="132"/>
      <c r="Y287" s="132"/>
      <c r="Z287" s="132"/>
      <c r="AA287" s="132"/>
      <c r="AB287" s="132"/>
      <c r="AC287" s="132"/>
      <c r="AD287" s="132"/>
      <c r="AE287" s="132"/>
      <c r="AF287" s="132"/>
      <c r="AG287" s="132"/>
      <c r="AH287" s="132"/>
      <c r="AI287" s="132"/>
      <c r="AJ287" s="132"/>
      <c r="AK287" s="132"/>
    </row>
    <row r="288" customFormat="false" ht="9" hidden="false" customHeight="false" outlineLevel="0" collapsed="false">
      <c r="C288" s="132"/>
      <c r="D288" s="132"/>
      <c r="E288" s="132"/>
      <c r="F288" s="132"/>
      <c r="G288" s="132"/>
      <c r="H288" s="132"/>
      <c r="I288" s="132"/>
      <c r="J288" s="132"/>
      <c r="K288" s="132"/>
      <c r="L288" s="132"/>
      <c r="M288" s="132"/>
      <c r="N288" s="132"/>
      <c r="O288" s="132"/>
      <c r="P288" s="132"/>
      <c r="Q288" s="132"/>
      <c r="R288" s="132"/>
      <c r="S288" s="132"/>
      <c r="T288" s="132"/>
      <c r="U288" s="132"/>
      <c r="V288" s="132"/>
      <c r="W288" s="132"/>
      <c r="X288" s="132"/>
      <c r="Y288" s="132"/>
      <c r="Z288" s="132"/>
      <c r="AA288" s="132"/>
      <c r="AB288" s="132"/>
      <c r="AC288" s="132"/>
      <c r="AD288" s="132"/>
      <c r="AE288" s="132"/>
      <c r="AF288" s="132"/>
      <c r="AG288" s="132"/>
      <c r="AH288" s="132"/>
      <c r="AI288" s="132"/>
      <c r="AJ288" s="132"/>
      <c r="AK288" s="132"/>
    </row>
    <row r="289" customFormat="false" ht="9" hidden="false" customHeight="false" outlineLevel="0" collapsed="false">
      <c r="C289" s="132"/>
      <c r="D289" s="132"/>
      <c r="E289" s="132"/>
      <c r="F289" s="132"/>
      <c r="G289" s="132"/>
      <c r="H289" s="132"/>
      <c r="I289" s="132"/>
      <c r="J289" s="132"/>
      <c r="K289" s="132"/>
      <c r="L289" s="132"/>
      <c r="M289" s="132"/>
      <c r="N289" s="132"/>
      <c r="O289" s="132"/>
      <c r="P289" s="132"/>
      <c r="Q289" s="132"/>
      <c r="R289" s="132"/>
      <c r="S289" s="132"/>
      <c r="T289" s="132"/>
      <c r="U289" s="132"/>
      <c r="V289" s="132"/>
      <c r="W289" s="132"/>
      <c r="X289" s="132"/>
      <c r="Y289" s="132"/>
      <c r="Z289" s="132"/>
      <c r="AA289" s="132"/>
      <c r="AB289" s="132"/>
      <c r="AC289" s="132"/>
      <c r="AD289" s="132"/>
      <c r="AE289" s="132"/>
      <c r="AF289" s="132"/>
      <c r="AG289" s="132"/>
      <c r="AH289" s="132"/>
      <c r="AI289" s="132"/>
      <c r="AJ289" s="132"/>
      <c r="AK289" s="132"/>
    </row>
    <row r="290" customFormat="false" ht="9" hidden="false" customHeight="false" outlineLevel="0" collapsed="false">
      <c r="C290" s="132"/>
      <c r="D290" s="132"/>
      <c r="E290" s="132"/>
      <c r="F290" s="132"/>
      <c r="G290" s="132"/>
      <c r="H290" s="132"/>
      <c r="I290" s="132"/>
      <c r="J290" s="132"/>
      <c r="K290" s="132"/>
      <c r="L290" s="132"/>
      <c r="M290" s="132"/>
      <c r="N290" s="132"/>
      <c r="O290" s="132"/>
      <c r="P290" s="132"/>
      <c r="Q290" s="132"/>
      <c r="R290" s="132"/>
      <c r="S290" s="132"/>
      <c r="T290" s="132"/>
      <c r="U290" s="132"/>
      <c r="V290" s="132"/>
      <c r="W290" s="132"/>
      <c r="X290" s="132"/>
      <c r="Y290" s="132"/>
      <c r="Z290" s="132"/>
      <c r="AA290" s="132"/>
      <c r="AB290" s="132"/>
      <c r="AC290" s="132"/>
      <c r="AD290" s="132"/>
      <c r="AE290" s="132"/>
      <c r="AF290" s="132"/>
      <c r="AG290" s="132"/>
      <c r="AH290" s="132"/>
      <c r="AI290" s="132"/>
      <c r="AJ290" s="132"/>
      <c r="AK290" s="132"/>
    </row>
    <row r="291" customFormat="false" ht="9" hidden="false" customHeight="false" outlineLevel="0" collapsed="false">
      <c r="C291" s="132"/>
      <c r="D291" s="132"/>
      <c r="E291" s="132"/>
      <c r="F291" s="132"/>
      <c r="G291" s="132"/>
      <c r="H291" s="132"/>
      <c r="I291" s="132"/>
      <c r="J291" s="132"/>
      <c r="K291" s="132"/>
      <c r="L291" s="132"/>
      <c r="M291" s="132"/>
      <c r="N291" s="132"/>
      <c r="O291" s="132"/>
      <c r="P291" s="132"/>
      <c r="Q291" s="132"/>
      <c r="R291" s="132"/>
      <c r="S291" s="132"/>
      <c r="T291" s="132"/>
      <c r="U291" s="132"/>
      <c r="V291" s="132"/>
      <c r="W291" s="132"/>
      <c r="X291" s="132"/>
      <c r="Y291" s="132"/>
      <c r="Z291" s="132"/>
      <c r="AA291" s="132"/>
      <c r="AB291" s="132"/>
      <c r="AC291" s="132"/>
      <c r="AD291" s="132"/>
      <c r="AE291" s="132"/>
      <c r="AF291" s="132"/>
      <c r="AG291" s="132"/>
      <c r="AH291" s="132"/>
      <c r="AI291" s="132"/>
      <c r="AJ291" s="132"/>
      <c r="AK291" s="132"/>
    </row>
    <row r="292" customFormat="false" ht="9" hidden="false" customHeight="false" outlineLevel="0" collapsed="false">
      <c r="C292" s="132"/>
      <c r="D292" s="132"/>
      <c r="E292" s="132"/>
      <c r="F292" s="132"/>
      <c r="G292" s="132"/>
      <c r="H292" s="132"/>
      <c r="I292" s="132"/>
      <c r="J292" s="132"/>
      <c r="K292" s="132"/>
      <c r="L292" s="132"/>
      <c r="M292" s="132"/>
      <c r="N292" s="132"/>
      <c r="O292" s="132"/>
      <c r="P292" s="132"/>
      <c r="Q292" s="132"/>
      <c r="R292" s="132"/>
      <c r="S292" s="132"/>
      <c r="T292" s="132"/>
      <c r="U292" s="132"/>
      <c r="V292" s="132"/>
      <c r="W292" s="132"/>
      <c r="X292" s="132"/>
      <c r="Y292" s="132"/>
      <c r="Z292" s="132"/>
      <c r="AA292" s="132"/>
      <c r="AB292" s="132"/>
      <c r="AC292" s="132"/>
      <c r="AD292" s="132"/>
      <c r="AE292" s="132"/>
      <c r="AF292" s="132"/>
      <c r="AG292" s="132"/>
      <c r="AH292" s="132"/>
      <c r="AI292" s="132"/>
      <c r="AJ292" s="132"/>
      <c r="AK292" s="132"/>
    </row>
    <row r="293" customFormat="false" ht="9" hidden="false" customHeight="false" outlineLevel="0" collapsed="false">
      <c r="C293" s="132"/>
      <c r="D293" s="132"/>
      <c r="E293" s="132"/>
      <c r="F293" s="132"/>
      <c r="G293" s="132"/>
      <c r="H293" s="132"/>
      <c r="I293" s="132"/>
      <c r="J293" s="132"/>
      <c r="K293" s="132"/>
      <c r="L293" s="132"/>
      <c r="M293" s="132"/>
      <c r="N293" s="132"/>
      <c r="O293" s="132"/>
      <c r="P293" s="132"/>
      <c r="Q293" s="132"/>
      <c r="R293" s="132"/>
      <c r="S293" s="132"/>
      <c r="T293" s="132"/>
      <c r="U293" s="132"/>
      <c r="V293" s="132"/>
      <c r="W293" s="132"/>
      <c r="X293" s="132"/>
      <c r="Y293" s="132"/>
      <c r="Z293" s="132"/>
      <c r="AA293" s="132"/>
      <c r="AB293" s="132"/>
      <c r="AC293" s="132"/>
      <c r="AD293" s="132"/>
      <c r="AE293" s="132"/>
      <c r="AF293" s="132"/>
      <c r="AG293" s="132"/>
      <c r="AH293" s="132"/>
      <c r="AI293" s="132"/>
      <c r="AJ293" s="132"/>
      <c r="AK293" s="132"/>
    </row>
    <row r="294" customFormat="false" ht="9" hidden="false" customHeight="false" outlineLevel="0" collapsed="false">
      <c r="C294" s="132"/>
      <c r="D294" s="132"/>
      <c r="E294" s="132"/>
      <c r="F294" s="132"/>
      <c r="G294" s="132"/>
      <c r="H294" s="132"/>
      <c r="I294" s="132"/>
      <c r="J294" s="132"/>
      <c r="K294" s="132"/>
      <c r="L294" s="132"/>
      <c r="M294" s="132"/>
      <c r="N294" s="132"/>
      <c r="O294" s="132"/>
      <c r="P294" s="132"/>
      <c r="Q294" s="132"/>
      <c r="R294" s="132"/>
      <c r="S294" s="132"/>
      <c r="T294" s="132"/>
      <c r="U294" s="132"/>
      <c r="V294" s="132"/>
      <c r="W294" s="132"/>
      <c r="X294" s="132"/>
      <c r="Y294" s="132"/>
      <c r="Z294" s="132"/>
      <c r="AA294" s="132"/>
      <c r="AB294" s="132"/>
      <c r="AC294" s="132"/>
      <c r="AD294" s="132"/>
      <c r="AE294" s="132"/>
      <c r="AF294" s="132"/>
      <c r="AG294" s="132"/>
      <c r="AH294" s="132"/>
      <c r="AI294" s="132"/>
      <c r="AJ294" s="132"/>
      <c r="AK294" s="132"/>
    </row>
    <row r="295" customFormat="false" ht="9" hidden="false" customHeight="false" outlineLevel="0" collapsed="false">
      <c r="C295" s="132"/>
      <c r="D295" s="132"/>
      <c r="E295" s="132"/>
      <c r="F295" s="132"/>
      <c r="G295" s="132"/>
      <c r="H295" s="132"/>
      <c r="I295" s="132"/>
      <c r="J295" s="132"/>
      <c r="K295" s="132"/>
      <c r="L295" s="132"/>
      <c r="M295" s="132"/>
      <c r="N295" s="132"/>
      <c r="O295" s="132"/>
      <c r="P295" s="132"/>
      <c r="Q295" s="132"/>
      <c r="R295" s="132"/>
      <c r="S295" s="132"/>
      <c r="T295" s="132"/>
      <c r="U295" s="132"/>
      <c r="V295" s="132"/>
      <c r="W295" s="132"/>
      <c r="X295" s="132"/>
      <c r="Y295" s="132"/>
      <c r="Z295" s="132"/>
      <c r="AA295" s="132"/>
      <c r="AB295" s="132"/>
      <c r="AC295" s="132"/>
      <c r="AD295" s="132"/>
      <c r="AE295" s="132"/>
      <c r="AF295" s="132"/>
      <c r="AG295" s="132"/>
      <c r="AH295" s="132"/>
      <c r="AI295" s="132"/>
      <c r="AJ295" s="132"/>
      <c r="AK295" s="132"/>
    </row>
    <row r="296" customFormat="false" ht="9" hidden="false" customHeight="false" outlineLevel="0" collapsed="false">
      <c r="C296" s="132"/>
      <c r="D296" s="132"/>
      <c r="E296" s="132"/>
      <c r="F296" s="132"/>
      <c r="G296" s="132"/>
      <c r="H296" s="132"/>
      <c r="I296" s="132"/>
      <c r="J296" s="132"/>
      <c r="K296" s="132"/>
      <c r="L296" s="132"/>
      <c r="M296" s="132"/>
      <c r="N296" s="132"/>
      <c r="O296" s="132"/>
      <c r="P296" s="132"/>
      <c r="Q296" s="132"/>
      <c r="R296" s="132"/>
      <c r="S296" s="132"/>
      <c r="T296" s="132"/>
      <c r="U296" s="132"/>
      <c r="V296" s="132"/>
      <c r="W296" s="132"/>
      <c r="X296" s="132"/>
      <c r="Y296" s="132"/>
      <c r="Z296" s="132"/>
      <c r="AA296" s="132"/>
      <c r="AB296" s="132"/>
      <c r="AC296" s="132"/>
      <c r="AD296" s="132"/>
      <c r="AE296" s="132"/>
      <c r="AF296" s="132"/>
      <c r="AG296" s="132"/>
      <c r="AH296" s="132"/>
      <c r="AI296" s="132"/>
      <c r="AJ296" s="132"/>
      <c r="AK296" s="132"/>
    </row>
    <row r="297" customFormat="false" ht="9" hidden="false" customHeight="false" outlineLevel="0" collapsed="false">
      <c r="C297" s="132"/>
      <c r="D297" s="132"/>
      <c r="E297" s="132"/>
      <c r="F297" s="132"/>
      <c r="G297" s="132"/>
      <c r="H297" s="132"/>
      <c r="I297" s="132"/>
      <c r="J297" s="132"/>
      <c r="K297" s="132"/>
      <c r="L297" s="132"/>
      <c r="M297" s="132"/>
      <c r="N297" s="132"/>
      <c r="O297" s="132"/>
      <c r="P297" s="132"/>
      <c r="Q297" s="132"/>
      <c r="R297" s="132"/>
      <c r="S297" s="132"/>
      <c r="T297" s="132"/>
      <c r="U297" s="132"/>
      <c r="V297" s="132"/>
      <c r="W297" s="132"/>
      <c r="X297" s="132"/>
      <c r="Y297" s="132"/>
      <c r="Z297" s="132"/>
      <c r="AA297" s="132"/>
      <c r="AB297" s="132"/>
      <c r="AC297" s="132"/>
      <c r="AD297" s="132"/>
      <c r="AE297" s="132"/>
      <c r="AF297" s="132"/>
      <c r="AG297" s="132"/>
      <c r="AH297" s="132"/>
      <c r="AI297" s="132"/>
      <c r="AJ297" s="132"/>
      <c r="AK297" s="132"/>
    </row>
    <row r="298" customFormat="false" ht="9" hidden="false" customHeight="false" outlineLevel="0" collapsed="false">
      <c r="C298" s="132"/>
      <c r="D298" s="132"/>
      <c r="E298" s="132"/>
      <c r="F298" s="132"/>
      <c r="G298" s="132"/>
      <c r="H298" s="132"/>
      <c r="I298" s="132"/>
      <c r="J298" s="132"/>
      <c r="K298" s="132"/>
      <c r="L298" s="132"/>
      <c r="M298" s="132"/>
      <c r="N298" s="132"/>
      <c r="O298" s="132"/>
      <c r="P298" s="132"/>
      <c r="Q298" s="132"/>
      <c r="R298" s="132"/>
      <c r="S298" s="132"/>
      <c r="T298" s="132"/>
      <c r="U298" s="132"/>
      <c r="V298" s="132"/>
      <c r="W298" s="132"/>
      <c r="X298" s="132"/>
      <c r="Y298" s="132"/>
      <c r="Z298" s="132"/>
      <c r="AA298" s="132"/>
      <c r="AB298" s="132"/>
      <c r="AC298" s="132"/>
      <c r="AD298" s="132"/>
      <c r="AE298" s="132"/>
      <c r="AF298" s="132"/>
      <c r="AG298" s="132"/>
      <c r="AH298" s="132"/>
      <c r="AI298" s="132"/>
      <c r="AJ298" s="132"/>
      <c r="AK298" s="132"/>
    </row>
    <row r="299" customFormat="false" ht="9" hidden="false" customHeight="false" outlineLevel="0" collapsed="false">
      <c r="C299" s="132"/>
      <c r="D299" s="132"/>
      <c r="E299" s="132"/>
      <c r="F299" s="132"/>
      <c r="G299" s="132"/>
      <c r="H299" s="132"/>
      <c r="I299" s="132"/>
      <c r="J299" s="132"/>
      <c r="K299" s="132"/>
      <c r="L299" s="132"/>
      <c r="M299" s="132"/>
      <c r="N299" s="132"/>
      <c r="O299" s="132"/>
      <c r="P299" s="132"/>
      <c r="Q299" s="132"/>
      <c r="R299" s="132"/>
      <c r="S299" s="132"/>
      <c r="T299" s="132"/>
      <c r="U299" s="132"/>
      <c r="V299" s="132"/>
      <c r="W299" s="132"/>
      <c r="X299" s="132"/>
      <c r="Y299" s="132"/>
      <c r="Z299" s="132"/>
      <c r="AA299" s="132"/>
      <c r="AB299" s="132"/>
      <c r="AC299" s="132"/>
      <c r="AD299" s="132"/>
      <c r="AE299" s="132"/>
      <c r="AF299" s="132"/>
      <c r="AG299" s="132"/>
      <c r="AH299" s="132"/>
      <c r="AI299" s="132"/>
      <c r="AJ299" s="132"/>
      <c r="AK299" s="132"/>
    </row>
    <row r="300" customFormat="false" ht="9" hidden="false" customHeight="false" outlineLevel="0" collapsed="false">
      <c r="C300" s="132"/>
      <c r="D300" s="132"/>
      <c r="E300" s="132"/>
      <c r="F300" s="132"/>
      <c r="G300" s="132"/>
      <c r="H300" s="132"/>
      <c r="I300" s="132"/>
      <c r="J300" s="132"/>
      <c r="K300" s="132"/>
      <c r="L300" s="132"/>
      <c r="M300" s="132"/>
      <c r="N300" s="132"/>
      <c r="O300" s="132"/>
      <c r="P300" s="132"/>
      <c r="Q300" s="132"/>
      <c r="R300" s="132"/>
      <c r="S300" s="132"/>
      <c r="T300" s="132"/>
      <c r="U300" s="132"/>
      <c r="V300" s="132"/>
      <c r="W300" s="132"/>
      <c r="X300" s="132"/>
      <c r="Y300" s="132"/>
      <c r="Z300" s="132"/>
      <c r="AA300" s="132"/>
      <c r="AB300" s="132"/>
      <c r="AC300" s="132"/>
      <c r="AD300" s="132"/>
      <c r="AE300" s="132"/>
      <c r="AF300" s="132"/>
      <c r="AG300" s="132"/>
      <c r="AH300" s="132"/>
      <c r="AI300" s="132"/>
      <c r="AJ300" s="132"/>
      <c r="AK300" s="132"/>
    </row>
    <row r="301" customFormat="false" ht="9" hidden="false" customHeight="false" outlineLevel="0" collapsed="false">
      <c r="C301" s="132"/>
      <c r="D301" s="132"/>
      <c r="E301" s="132"/>
      <c r="F301" s="132"/>
      <c r="G301" s="132"/>
      <c r="H301" s="132"/>
      <c r="I301" s="132"/>
      <c r="J301" s="132"/>
      <c r="K301" s="132"/>
      <c r="L301" s="132"/>
      <c r="M301" s="132"/>
      <c r="N301" s="132"/>
      <c r="O301" s="132"/>
      <c r="P301" s="132"/>
      <c r="Q301" s="132"/>
      <c r="R301" s="132"/>
      <c r="S301" s="132"/>
      <c r="T301" s="132"/>
      <c r="U301" s="132"/>
      <c r="V301" s="132"/>
      <c r="W301" s="132"/>
      <c r="X301" s="132"/>
      <c r="Y301" s="132"/>
      <c r="Z301" s="132"/>
      <c r="AA301" s="132"/>
      <c r="AB301" s="132"/>
      <c r="AC301" s="132"/>
      <c r="AD301" s="132"/>
      <c r="AE301" s="132"/>
      <c r="AF301" s="132"/>
      <c r="AG301" s="132"/>
      <c r="AH301" s="132"/>
      <c r="AI301" s="132"/>
      <c r="AJ301" s="132"/>
      <c r="AK301" s="132"/>
    </row>
    <row r="302" customFormat="false" ht="9" hidden="false" customHeight="false" outlineLevel="0" collapsed="false">
      <c r="C302" s="132"/>
      <c r="D302" s="132"/>
      <c r="E302" s="132"/>
      <c r="F302" s="132"/>
      <c r="G302" s="132"/>
      <c r="H302" s="132"/>
      <c r="I302" s="132"/>
      <c r="J302" s="132"/>
      <c r="K302" s="132"/>
      <c r="L302" s="132"/>
      <c r="M302" s="132"/>
      <c r="N302" s="132"/>
      <c r="O302" s="132"/>
      <c r="P302" s="132"/>
      <c r="Q302" s="132"/>
      <c r="R302" s="132"/>
      <c r="S302" s="132"/>
      <c r="T302" s="132"/>
      <c r="U302" s="132"/>
      <c r="V302" s="132"/>
      <c r="W302" s="132"/>
      <c r="X302" s="132"/>
      <c r="Y302" s="132"/>
      <c r="Z302" s="132"/>
      <c r="AA302" s="132"/>
      <c r="AB302" s="132"/>
      <c r="AC302" s="132"/>
      <c r="AD302" s="132"/>
      <c r="AE302" s="132"/>
      <c r="AF302" s="132"/>
      <c r="AG302" s="132"/>
      <c r="AH302" s="132"/>
      <c r="AI302" s="132"/>
      <c r="AJ302" s="132"/>
      <c r="AK302" s="132"/>
    </row>
    <row r="303" customFormat="false" ht="9" hidden="false" customHeight="false" outlineLevel="0" collapsed="false">
      <c r="C303" s="132"/>
      <c r="D303" s="132"/>
      <c r="E303" s="132"/>
      <c r="F303" s="132"/>
      <c r="G303" s="132"/>
      <c r="H303" s="132"/>
      <c r="I303" s="132"/>
      <c r="J303" s="132"/>
      <c r="K303" s="132"/>
      <c r="L303" s="132"/>
      <c r="M303" s="132"/>
      <c r="N303" s="132"/>
      <c r="O303" s="132"/>
      <c r="P303" s="132"/>
      <c r="Q303" s="132"/>
      <c r="R303" s="132"/>
      <c r="S303" s="132"/>
      <c r="T303" s="132"/>
      <c r="U303" s="132"/>
      <c r="V303" s="132"/>
      <c r="W303" s="132"/>
      <c r="X303" s="132"/>
      <c r="Y303" s="132"/>
      <c r="Z303" s="132"/>
      <c r="AA303" s="132"/>
      <c r="AB303" s="132"/>
      <c r="AC303" s="132"/>
      <c r="AD303" s="132"/>
      <c r="AE303" s="132"/>
      <c r="AF303" s="132"/>
      <c r="AG303" s="132"/>
      <c r="AH303" s="132"/>
      <c r="AI303" s="132"/>
      <c r="AJ303" s="132"/>
      <c r="AK303" s="132"/>
    </row>
    <row r="304" customFormat="false" ht="9" hidden="false" customHeight="false" outlineLevel="0" collapsed="false">
      <c r="C304" s="132"/>
      <c r="D304" s="132"/>
      <c r="E304" s="132"/>
      <c r="F304" s="132"/>
      <c r="G304" s="132"/>
      <c r="H304" s="132"/>
      <c r="I304" s="132"/>
      <c r="J304" s="132"/>
      <c r="K304" s="132"/>
      <c r="L304" s="132"/>
      <c r="M304" s="132"/>
      <c r="N304" s="132"/>
      <c r="O304" s="132"/>
      <c r="P304" s="132"/>
      <c r="Q304" s="132"/>
      <c r="R304" s="132"/>
      <c r="S304" s="132"/>
      <c r="T304" s="132"/>
      <c r="U304" s="132"/>
      <c r="V304" s="132"/>
      <c r="W304" s="132"/>
      <c r="X304" s="132"/>
      <c r="Y304" s="132"/>
      <c r="Z304" s="132"/>
      <c r="AA304" s="132"/>
      <c r="AB304" s="132"/>
      <c r="AC304" s="132"/>
      <c r="AD304" s="132"/>
      <c r="AE304" s="132"/>
      <c r="AF304" s="132"/>
      <c r="AG304" s="132"/>
      <c r="AH304" s="132"/>
      <c r="AI304" s="132"/>
      <c r="AJ304" s="132"/>
      <c r="AK304" s="132"/>
    </row>
    <row r="305" customFormat="false" ht="9" hidden="false" customHeight="false" outlineLevel="0" collapsed="false">
      <c r="C305" s="132"/>
      <c r="D305" s="132"/>
      <c r="E305" s="132"/>
      <c r="F305" s="132"/>
      <c r="G305" s="132"/>
      <c r="H305" s="132"/>
      <c r="I305" s="132"/>
      <c r="J305" s="132"/>
      <c r="K305" s="132"/>
      <c r="L305" s="132"/>
      <c r="M305" s="132"/>
      <c r="N305" s="132"/>
      <c r="O305" s="132"/>
      <c r="P305" s="132"/>
      <c r="Q305" s="132"/>
      <c r="R305" s="132"/>
      <c r="S305" s="132"/>
      <c r="T305" s="132"/>
      <c r="U305" s="132"/>
      <c r="V305" s="132"/>
      <c r="W305" s="132"/>
      <c r="X305" s="132"/>
      <c r="Y305" s="132"/>
      <c r="Z305" s="132"/>
      <c r="AA305" s="132"/>
      <c r="AB305" s="132"/>
      <c r="AC305" s="132"/>
      <c r="AD305" s="132"/>
      <c r="AE305" s="132"/>
      <c r="AF305" s="132"/>
      <c r="AG305" s="132"/>
      <c r="AH305" s="132"/>
      <c r="AI305" s="132"/>
      <c r="AJ305" s="132"/>
      <c r="AK305" s="132"/>
    </row>
    <row r="306" customFormat="false" ht="9" hidden="false" customHeight="false" outlineLevel="0" collapsed="false">
      <c r="C306" s="132"/>
      <c r="D306" s="132"/>
      <c r="E306" s="132"/>
      <c r="F306" s="132"/>
      <c r="G306" s="132"/>
      <c r="H306" s="132"/>
      <c r="I306" s="132"/>
      <c r="J306" s="132"/>
      <c r="K306" s="132"/>
      <c r="L306" s="132"/>
      <c r="M306" s="132"/>
      <c r="N306" s="132"/>
      <c r="O306" s="132"/>
      <c r="P306" s="132"/>
      <c r="Q306" s="132"/>
      <c r="R306" s="132"/>
      <c r="S306" s="132"/>
      <c r="T306" s="132"/>
      <c r="U306" s="132"/>
      <c r="V306" s="132"/>
      <c r="W306" s="132"/>
      <c r="X306" s="132"/>
      <c r="Y306" s="132"/>
      <c r="Z306" s="132"/>
      <c r="AA306" s="132"/>
      <c r="AB306" s="132"/>
      <c r="AC306" s="132"/>
      <c r="AD306" s="132"/>
      <c r="AE306" s="132"/>
      <c r="AF306" s="132"/>
      <c r="AG306" s="132"/>
      <c r="AH306" s="132"/>
      <c r="AI306" s="132"/>
      <c r="AJ306" s="132"/>
      <c r="AK306" s="132"/>
    </row>
    <row r="307" customFormat="false" ht="9" hidden="false" customHeight="false" outlineLevel="0" collapsed="false">
      <c r="C307" s="132"/>
      <c r="D307" s="132"/>
      <c r="E307" s="132"/>
      <c r="F307" s="132"/>
      <c r="G307" s="132"/>
      <c r="H307" s="132"/>
      <c r="I307" s="132"/>
      <c r="J307" s="132"/>
      <c r="K307" s="132"/>
      <c r="L307" s="132"/>
      <c r="M307" s="132"/>
      <c r="N307" s="132"/>
      <c r="O307" s="132"/>
      <c r="P307" s="132"/>
      <c r="Q307" s="132"/>
      <c r="R307" s="132"/>
      <c r="S307" s="132"/>
      <c r="T307" s="132"/>
      <c r="U307" s="132"/>
      <c r="V307" s="132"/>
      <c r="W307" s="132"/>
      <c r="X307" s="132"/>
      <c r="Y307" s="132"/>
      <c r="Z307" s="132"/>
      <c r="AA307" s="132"/>
      <c r="AB307" s="132"/>
      <c r="AC307" s="132"/>
      <c r="AD307" s="132"/>
      <c r="AE307" s="132"/>
      <c r="AF307" s="132"/>
      <c r="AG307" s="132"/>
      <c r="AH307" s="132"/>
      <c r="AI307" s="132"/>
      <c r="AJ307" s="132"/>
      <c r="AK307" s="132"/>
    </row>
    <row r="308" customFormat="false" ht="9" hidden="false" customHeight="false" outlineLevel="0" collapsed="false">
      <c r="C308" s="132"/>
      <c r="D308" s="132"/>
      <c r="E308" s="132"/>
      <c r="F308" s="132"/>
      <c r="G308" s="132"/>
      <c r="H308" s="132"/>
      <c r="I308" s="132"/>
      <c r="J308" s="132"/>
      <c r="K308" s="132"/>
      <c r="L308" s="132"/>
      <c r="M308" s="132"/>
      <c r="N308" s="132"/>
      <c r="O308" s="132"/>
      <c r="P308" s="132"/>
      <c r="Q308" s="132"/>
      <c r="R308" s="132"/>
      <c r="S308" s="132"/>
      <c r="T308" s="132"/>
      <c r="U308" s="132"/>
      <c r="V308" s="132"/>
      <c r="W308" s="132"/>
      <c r="X308" s="132"/>
      <c r="Y308" s="132"/>
      <c r="Z308" s="132"/>
      <c r="AA308" s="132"/>
      <c r="AB308" s="132"/>
      <c r="AC308" s="132"/>
      <c r="AD308" s="132"/>
      <c r="AE308" s="132"/>
      <c r="AF308" s="132"/>
      <c r="AG308" s="132"/>
      <c r="AH308" s="132"/>
      <c r="AI308" s="132"/>
      <c r="AJ308" s="132"/>
      <c r="AK308" s="132"/>
    </row>
    <row r="309" customFormat="false" ht="9" hidden="false" customHeight="false" outlineLevel="0" collapsed="false">
      <c r="C309" s="132"/>
      <c r="D309" s="132"/>
      <c r="E309" s="132"/>
      <c r="F309" s="132"/>
      <c r="G309" s="132"/>
      <c r="H309" s="132"/>
      <c r="I309" s="132"/>
      <c r="J309" s="132"/>
      <c r="K309" s="132"/>
      <c r="L309" s="132"/>
      <c r="M309" s="132"/>
      <c r="N309" s="132"/>
      <c r="O309" s="132"/>
      <c r="P309" s="132"/>
      <c r="Q309" s="132"/>
      <c r="R309" s="132"/>
      <c r="S309" s="132"/>
      <c r="T309" s="132"/>
      <c r="U309" s="132"/>
      <c r="V309" s="132"/>
      <c r="W309" s="132"/>
      <c r="X309" s="132"/>
      <c r="Y309" s="132"/>
      <c r="Z309" s="132"/>
      <c r="AA309" s="132"/>
      <c r="AB309" s="132"/>
      <c r="AC309" s="132"/>
      <c r="AD309" s="132"/>
      <c r="AE309" s="132"/>
      <c r="AF309" s="132"/>
      <c r="AG309" s="132"/>
      <c r="AH309" s="132"/>
      <c r="AI309" s="132"/>
      <c r="AJ309" s="132"/>
      <c r="AK309" s="132"/>
    </row>
    <row r="310" customFormat="false" ht="9" hidden="false" customHeight="false" outlineLevel="0" collapsed="false">
      <c r="C310" s="132"/>
      <c r="D310" s="132"/>
      <c r="E310" s="132"/>
      <c r="F310" s="132"/>
      <c r="G310" s="132"/>
      <c r="H310" s="132"/>
      <c r="I310" s="132"/>
      <c r="J310" s="132"/>
      <c r="K310" s="132"/>
      <c r="L310" s="132"/>
      <c r="M310" s="132"/>
      <c r="N310" s="132"/>
      <c r="O310" s="132"/>
      <c r="P310" s="132"/>
      <c r="Q310" s="132"/>
      <c r="R310" s="132"/>
      <c r="S310" s="132"/>
      <c r="T310" s="132"/>
      <c r="U310" s="132"/>
      <c r="V310" s="132"/>
      <c r="W310" s="132"/>
      <c r="X310" s="132"/>
      <c r="Y310" s="132"/>
      <c r="Z310" s="132"/>
      <c r="AA310" s="132"/>
      <c r="AB310" s="132"/>
      <c r="AC310" s="132"/>
      <c r="AD310" s="132"/>
      <c r="AE310" s="132"/>
      <c r="AF310" s="132"/>
      <c r="AG310" s="132"/>
      <c r="AH310" s="132"/>
      <c r="AI310" s="132"/>
      <c r="AJ310" s="132"/>
      <c r="AK310" s="132"/>
    </row>
    <row r="311" customFormat="false" ht="9" hidden="false" customHeight="false" outlineLevel="0" collapsed="false">
      <c r="C311" s="132"/>
      <c r="D311" s="132"/>
      <c r="E311" s="132"/>
      <c r="F311" s="132"/>
      <c r="G311" s="132"/>
      <c r="H311" s="132"/>
      <c r="I311" s="132"/>
      <c r="J311" s="132"/>
      <c r="K311" s="132"/>
      <c r="L311" s="132"/>
      <c r="M311" s="132"/>
      <c r="N311" s="132"/>
      <c r="O311" s="132"/>
      <c r="P311" s="132"/>
      <c r="Q311" s="132"/>
      <c r="R311" s="132"/>
      <c r="S311" s="132"/>
      <c r="T311" s="132"/>
      <c r="U311" s="132"/>
      <c r="V311" s="132"/>
      <c r="W311" s="132"/>
      <c r="X311" s="132"/>
      <c r="Y311" s="132"/>
      <c r="Z311" s="132"/>
      <c r="AA311" s="132"/>
      <c r="AB311" s="132"/>
      <c r="AC311" s="132"/>
      <c r="AD311" s="132"/>
      <c r="AE311" s="132"/>
      <c r="AF311" s="132"/>
      <c r="AG311" s="132"/>
      <c r="AH311" s="132"/>
      <c r="AI311" s="132"/>
      <c r="AJ311" s="132"/>
      <c r="AK311" s="132"/>
    </row>
    <row r="312" customFormat="false" ht="9" hidden="false" customHeight="false" outlineLevel="0" collapsed="false">
      <c r="C312" s="132"/>
      <c r="D312" s="132"/>
      <c r="E312" s="132"/>
      <c r="F312" s="132"/>
      <c r="G312" s="132"/>
      <c r="H312" s="132"/>
      <c r="I312" s="132"/>
      <c r="J312" s="132"/>
      <c r="K312" s="132"/>
      <c r="L312" s="132"/>
      <c r="M312" s="132"/>
      <c r="N312" s="132"/>
      <c r="O312" s="132"/>
      <c r="P312" s="132"/>
      <c r="Q312" s="132"/>
      <c r="R312" s="132"/>
      <c r="S312" s="132"/>
      <c r="T312" s="132"/>
      <c r="U312" s="132"/>
      <c r="V312" s="132"/>
      <c r="W312" s="132"/>
      <c r="X312" s="132"/>
      <c r="Y312" s="132"/>
      <c r="Z312" s="132"/>
      <c r="AA312" s="132"/>
      <c r="AB312" s="132"/>
      <c r="AC312" s="132"/>
      <c r="AD312" s="132"/>
      <c r="AE312" s="132"/>
      <c r="AF312" s="132"/>
      <c r="AG312" s="132"/>
      <c r="AH312" s="132"/>
      <c r="AI312" s="132"/>
      <c r="AJ312" s="132"/>
      <c r="AK312" s="132"/>
    </row>
    <row r="313" customFormat="false" ht="9" hidden="false" customHeight="false" outlineLevel="0" collapsed="false">
      <c r="C313" s="132"/>
      <c r="D313" s="132"/>
      <c r="E313" s="132"/>
      <c r="F313" s="132"/>
      <c r="G313" s="132"/>
      <c r="H313" s="132"/>
      <c r="I313" s="132"/>
      <c r="J313" s="132"/>
      <c r="K313" s="132"/>
      <c r="L313" s="132"/>
      <c r="M313" s="132"/>
      <c r="N313" s="132"/>
      <c r="O313" s="132"/>
      <c r="P313" s="132"/>
      <c r="Q313" s="132"/>
      <c r="R313" s="132"/>
      <c r="S313" s="132"/>
      <c r="T313" s="132"/>
      <c r="U313" s="132"/>
      <c r="V313" s="132"/>
      <c r="W313" s="132"/>
      <c r="X313" s="132"/>
      <c r="Y313" s="132"/>
      <c r="Z313" s="132"/>
      <c r="AA313" s="132"/>
      <c r="AB313" s="132"/>
      <c r="AC313" s="132"/>
      <c r="AD313" s="132"/>
      <c r="AE313" s="132"/>
      <c r="AF313" s="132"/>
      <c r="AG313" s="132"/>
      <c r="AH313" s="132"/>
      <c r="AI313" s="132"/>
      <c r="AJ313" s="132"/>
      <c r="AK313" s="132"/>
    </row>
    <row r="314" customFormat="false" ht="9" hidden="false" customHeight="false" outlineLevel="0" collapsed="false">
      <c r="C314" s="132"/>
      <c r="D314" s="132"/>
      <c r="E314" s="132"/>
      <c r="F314" s="132"/>
      <c r="G314" s="132"/>
      <c r="H314" s="132"/>
      <c r="I314" s="132"/>
      <c r="J314" s="132"/>
      <c r="K314" s="132"/>
      <c r="L314" s="132"/>
      <c r="M314" s="132"/>
      <c r="N314" s="132"/>
      <c r="O314" s="132"/>
      <c r="P314" s="132"/>
      <c r="Q314" s="132"/>
      <c r="R314" s="132"/>
      <c r="S314" s="132"/>
      <c r="T314" s="132"/>
      <c r="U314" s="132"/>
      <c r="V314" s="132"/>
      <c r="W314" s="132"/>
      <c r="X314" s="132"/>
      <c r="Y314" s="132"/>
      <c r="Z314" s="132"/>
      <c r="AA314" s="132"/>
      <c r="AB314" s="132"/>
      <c r="AC314" s="132"/>
      <c r="AD314" s="132"/>
      <c r="AE314" s="132"/>
      <c r="AF314" s="132"/>
      <c r="AG314" s="132"/>
      <c r="AH314" s="132"/>
      <c r="AI314" s="132"/>
      <c r="AJ314" s="132"/>
      <c r="AK314" s="132"/>
    </row>
    <row r="315" customFormat="false" ht="9" hidden="false" customHeight="false" outlineLevel="0" collapsed="false">
      <c r="C315" s="132"/>
      <c r="D315" s="132"/>
      <c r="E315" s="132"/>
      <c r="F315" s="132"/>
      <c r="G315" s="132"/>
      <c r="H315" s="132"/>
      <c r="I315" s="132"/>
      <c r="J315" s="132"/>
      <c r="K315" s="132"/>
      <c r="L315" s="132"/>
      <c r="M315" s="132"/>
      <c r="N315" s="132"/>
      <c r="O315" s="132"/>
      <c r="P315" s="132"/>
      <c r="Q315" s="132"/>
      <c r="R315" s="132"/>
      <c r="S315" s="132"/>
      <c r="T315" s="132"/>
      <c r="U315" s="132"/>
      <c r="V315" s="132"/>
      <c r="W315" s="132"/>
      <c r="X315" s="132"/>
      <c r="Y315" s="132"/>
      <c r="Z315" s="132"/>
      <c r="AA315" s="132"/>
      <c r="AB315" s="132"/>
      <c r="AC315" s="132"/>
      <c r="AD315" s="132"/>
      <c r="AE315" s="132"/>
      <c r="AF315" s="132"/>
      <c r="AG315" s="132"/>
      <c r="AH315" s="132"/>
      <c r="AI315" s="132"/>
      <c r="AJ315" s="132"/>
      <c r="AK315" s="132"/>
    </row>
    <row r="316" customFormat="false" ht="9" hidden="false" customHeight="false" outlineLevel="0" collapsed="false">
      <c r="C316" s="132"/>
      <c r="D316" s="132"/>
      <c r="E316" s="132"/>
      <c r="F316" s="132"/>
      <c r="G316" s="132"/>
      <c r="H316" s="132"/>
      <c r="I316" s="132"/>
      <c r="J316" s="132"/>
      <c r="K316" s="132"/>
      <c r="L316" s="132"/>
      <c r="M316" s="132"/>
      <c r="N316" s="132"/>
      <c r="O316" s="132"/>
      <c r="P316" s="132"/>
      <c r="Q316" s="132"/>
      <c r="R316" s="132"/>
      <c r="S316" s="132"/>
      <c r="T316" s="132"/>
      <c r="U316" s="132"/>
      <c r="V316" s="132"/>
      <c r="W316" s="132"/>
      <c r="X316" s="132"/>
      <c r="Y316" s="132"/>
      <c r="Z316" s="132"/>
      <c r="AA316" s="132"/>
      <c r="AB316" s="132"/>
      <c r="AC316" s="132"/>
      <c r="AD316" s="132"/>
      <c r="AE316" s="132"/>
      <c r="AF316" s="132"/>
      <c r="AG316" s="132"/>
      <c r="AH316" s="132"/>
      <c r="AI316" s="132"/>
      <c r="AJ316" s="132"/>
      <c r="AK316" s="132"/>
    </row>
    <row r="317" customFormat="false" ht="9" hidden="false" customHeight="false" outlineLevel="0" collapsed="false">
      <c r="C317" s="132"/>
      <c r="D317" s="132"/>
      <c r="E317" s="132"/>
      <c r="F317" s="132"/>
      <c r="G317" s="132"/>
      <c r="H317" s="132"/>
      <c r="I317" s="132"/>
      <c r="J317" s="132"/>
      <c r="K317" s="132"/>
      <c r="L317" s="132"/>
      <c r="M317" s="132"/>
      <c r="N317" s="132"/>
      <c r="O317" s="132"/>
      <c r="P317" s="132"/>
      <c r="Q317" s="132"/>
      <c r="R317" s="132"/>
      <c r="S317" s="132"/>
      <c r="T317" s="132"/>
      <c r="U317" s="132"/>
      <c r="V317" s="132"/>
      <c r="W317" s="132"/>
      <c r="X317" s="132"/>
      <c r="Y317" s="132"/>
      <c r="Z317" s="132"/>
      <c r="AA317" s="132"/>
      <c r="AB317" s="132"/>
      <c r="AC317" s="132"/>
      <c r="AD317" s="132"/>
      <c r="AE317" s="132"/>
      <c r="AF317" s="132"/>
      <c r="AG317" s="132"/>
      <c r="AH317" s="132"/>
      <c r="AI317" s="132"/>
      <c r="AJ317" s="132"/>
      <c r="AK317" s="132"/>
    </row>
    <row r="318" customFormat="false" ht="9" hidden="false" customHeight="false" outlineLevel="0" collapsed="false">
      <c r="C318" s="132"/>
      <c r="D318" s="132"/>
      <c r="E318" s="132"/>
      <c r="F318" s="132"/>
      <c r="G318" s="132"/>
      <c r="H318" s="132"/>
      <c r="I318" s="132"/>
      <c r="J318" s="132"/>
      <c r="K318" s="132"/>
      <c r="L318" s="132"/>
      <c r="M318" s="132"/>
      <c r="N318" s="132"/>
      <c r="O318" s="132"/>
      <c r="P318" s="132"/>
      <c r="Q318" s="132"/>
      <c r="R318" s="132"/>
      <c r="S318" s="132"/>
      <c r="T318" s="132"/>
      <c r="U318" s="132"/>
      <c r="V318" s="132"/>
      <c r="W318" s="132"/>
      <c r="X318" s="132"/>
      <c r="Y318" s="132"/>
      <c r="Z318" s="132"/>
      <c r="AA318" s="132"/>
      <c r="AB318" s="132"/>
      <c r="AC318" s="132"/>
      <c r="AD318" s="132"/>
      <c r="AE318" s="132"/>
      <c r="AF318" s="132"/>
      <c r="AG318" s="132"/>
      <c r="AH318" s="132"/>
      <c r="AI318" s="132"/>
      <c r="AJ318" s="132"/>
      <c r="AK318" s="132"/>
    </row>
    <row r="319" customFormat="false" ht="9" hidden="false" customHeight="false" outlineLevel="0" collapsed="false">
      <c r="C319" s="132"/>
      <c r="D319" s="132"/>
      <c r="E319" s="132"/>
      <c r="F319" s="132"/>
      <c r="G319" s="132"/>
      <c r="H319" s="132"/>
      <c r="I319" s="132"/>
      <c r="J319" s="132"/>
      <c r="K319" s="132"/>
      <c r="L319" s="132"/>
      <c r="M319" s="132"/>
      <c r="N319" s="132"/>
      <c r="O319" s="132"/>
      <c r="P319" s="132"/>
      <c r="Q319" s="132"/>
      <c r="R319" s="132"/>
      <c r="S319" s="132"/>
      <c r="T319" s="132"/>
      <c r="U319" s="132"/>
      <c r="V319" s="132"/>
      <c r="W319" s="132"/>
      <c r="X319" s="132"/>
      <c r="Y319" s="132"/>
      <c r="Z319" s="132"/>
      <c r="AA319" s="132"/>
      <c r="AB319" s="132"/>
      <c r="AC319" s="132"/>
      <c r="AD319" s="132"/>
      <c r="AE319" s="132"/>
      <c r="AF319" s="132"/>
      <c r="AG319" s="132"/>
      <c r="AH319" s="132"/>
      <c r="AI319" s="132"/>
      <c r="AJ319" s="132"/>
      <c r="AK319" s="132"/>
    </row>
    <row r="320" customFormat="false" ht="9" hidden="false" customHeight="false" outlineLevel="0" collapsed="false">
      <c r="C320" s="132"/>
      <c r="D320" s="132"/>
      <c r="E320" s="132"/>
      <c r="F320" s="132"/>
      <c r="G320" s="132"/>
      <c r="H320" s="132"/>
      <c r="I320" s="132"/>
      <c r="J320" s="132"/>
      <c r="K320" s="132"/>
      <c r="L320" s="132"/>
      <c r="M320" s="132"/>
      <c r="N320" s="132"/>
      <c r="O320" s="132"/>
      <c r="P320" s="132"/>
      <c r="Q320" s="132"/>
      <c r="R320" s="132"/>
      <c r="S320" s="132"/>
      <c r="T320" s="132"/>
      <c r="U320" s="132"/>
      <c r="V320" s="132"/>
      <c r="W320" s="132"/>
      <c r="X320" s="132"/>
      <c r="Y320" s="132"/>
      <c r="Z320" s="132"/>
      <c r="AA320" s="132"/>
      <c r="AB320" s="132"/>
      <c r="AC320" s="132"/>
      <c r="AD320" s="132"/>
      <c r="AE320" s="132"/>
      <c r="AF320" s="132"/>
      <c r="AG320" s="132"/>
      <c r="AH320" s="132"/>
      <c r="AI320" s="132"/>
      <c r="AJ320" s="132"/>
      <c r="AK320" s="132"/>
    </row>
    <row r="321" customFormat="false" ht="9" hidden="false" customHeight="false" outlineLevel="0" collapsed="false">
      <c r="C321" s="132"/>
      <c r="D321" s="132"/>
      <c r="E321" s="132"/>
      <c r="F321" s="132"/>
      <c r="G321" s="132"/>
      <c r="H321" s="132"/>
      <c r="I321" s="132"/>
      <c r="J321" s="132"/>
      <c r="K321" s="132"/>
      <c r="L321" s="132"/>
      <c r="M321" s="132"/>
      <c r="N321" s="132"/>
      <c r="O321" s="132"/>
      <c r="P321" s="132"/>
      <c r="Q321" s="132"/>
      <c r="R321" s="132"/>
      <c r="S321" s="132"/>
      <c r="T321" s="132"/>
      <c r="U321" s="132"/>
      <c r="V321" s="132"/>
      <c r="W321" s="132"/>
      <c r="X321" s="132"/>
      <c r="Y321" s="132"/>
      <c r="Z321" s="132"/>
      <c r="AA321" s="132"/>
      <c r="AB321" s="132"/>
      <c r="AC321" s="132"/>
      <c r="AD321" s="132"/>
      <c r="AE321" s="132"/>
      <c r="AF321" s="132"/>
      <c r="AG321" s="132"/>
      <c r="AH321" s="132"/>
      <c r="AI321" s="132"/>
      <c r="AJ321" s="132"/>
      <c r="AK321" s="132"/>
    </row>
    <row r="322" customFormat="false" ht="9" hidden="false" customHeight="false" outlineLevel="0" collapsed="false">
      <c r="C322" s="132"/>
      <c r="D322" s="132"/>
      <c r="E322" s="132"/>
      <c r="F322" s="132"/>
      <c r="G322" s="132"/>
      <c r="H322" s="132"/>
      <c r="I322" s="132"/>
      <c r="J322" s="132"/>
      <c r="K322" s="132"/>
      <c r="L322" s="132"/>
      <c r="M322" s="132"/>
      <c r="N322" s="132"/>
      <c r="O322" s="132"/>
      <c r="P322" s="132"/>
      <c r="Q322" s="132"/>
      <c r="R322" s="132"/>
      <c r="S322" s="132"/>
      <c r="T322" s="132"/>
      <c r="U322" s="132"/>
      <c r="V322" s="132"/>
      <c r="W322" s="132"/>
      <c r="X322" s="132"/>
      <c r="Y322" s="132"/>
      <c r="Z322" s="132"/>
      <c r="AA322" s="132"/>
      <c r="AB322" s="132"/>
      <c r="AC322" s="132"/>
      <c r="AD322" s="132"/>
      <c r="AE322" s="132"/>
      <c r="AF322" s="132"/>
      <c r="AG322" s="132"/>
      <c r="AH322" s="132"/>
      <c r="AI322" s="132"/>
      <c r="AJ322" s="132"/>
      <c r="AK322" s="132"/>
    </row>
    <row r="323" customFormat="false" ht="9" hidden="false" customHeight="false" outlineLevel="0" collapsed="false">
      <c r="C323" s="132"/>
      <c r="D323" s="132"/>
      <c r="E323" s="132"/>
      <c r="F323" s="132"/>
      <c r="G323" s="132"/>
      <c r="H323" s="132"/>
      <c r="I323" s="132"/>
      <c r="J323" s="132"/>
      <c r="K323" s="132"/>
      <c r="L323" s="132"/>
      <c r="M323" s="132"/>
      <c r="N323" s="132"/>
      <c r="O323" s="132"/>
      <c r="P323" s="132"/>
      <c r="Q323" s="132"/>
      <c r="R323" s="132"/>
      <c r="S323" s="132"/>
      <c r="T323" s="132"/>
      <c r="U323" s="132"/>
      <c r="V323" s="132"/>
      <c r="W323" s="132"/>
      <c r="X323" s="132"/>
      <c r="Y323" s="132"/>
      <c r="Z323" s="132"/>
      <c r="AA323" s="132"/>
      <c r="AB323" s="132"/>
      <c r="AC323" s="132"/>
      <c r="AD323" s="132"/>
      <c r="AE323" s="132"/>
      <c r="AF323" s="132"/>
      <c r="AG323" s="132"/>
      <c r="AH323" s="132"/>
      <c r="AI323" s="132"/>
      <c r="AJ323" s="132"/>
      <c r="AK323" s="132"/>
    </row>
    <row r="324" customFormat="false" ht="9" hidden="false" customHeight="false" outlineLevel="0" collapsed="false">
      <c r="C324" s="132"/>
      <c r="D324" s="132"/>
      <c r="E324" s="132"/>
      <c r="F324" s="132"/>
      <c r="G324" s="132"/>
      <c r="H324" s="132"/>
      <c r="I324" s="132"/>
      <c r="J324" s="132"/>
      <c r="K324" s="132"/>
      <c r="L324" s="132"/>
      <c r="M324" s="132"/>
      <c r="N324" s="132"/>
      <c r="O324" s="132"/>
      <c r="P324" s="132"/>
      <c r="Q324" s="132"/>
      <c r="R324" s="132"/>
      <c r="S324" s="132"/>
      <c r="T324" s="132"/>
      <c r="U324" s="132"/>
      <c r="V324" s="132"/>
      <c r="W324" s="132"/>
      <c r="X324" s="132"/>
      <c r="Y324" s="132"/>
      <c r="Z324" s="132"/>
      <c r="AA324" s="132"/>
      <c r="AB324" s="132"/>
      <c r="AC324" s="132"/>
      <c r="AD324" s="132"/>
      <c r="AE324" s="132"/>
      <c r="AF324" s="132"/>
      <c r="AG324" s="132"/>
      <c r="AH324" s="132"/>
      <c r="AI324" s="132"/>
      <c r="AJ324" s="132"/>
      <c r="AK324" s="132"/>
    </row>
    <row r="325" customFormat="false" ht="9" hidden="false" customHeight="false" outlineLevel="0" collapsed="false">
      <c r="C325" s="132"/>
      <c r="D325" s="132"/>
      <c r="E325" s="132"/>
      <c r="F325" s="132"/>
      <c r="G325" s="132"/>
      <c r="H325" s="132"/>
      <c r="I325" s="132"/>
      <c r="J325" s="132"/>
      <c r="K325" s="132"/>
      <c r="L325" s="132"/>
      <c r="M325" s="132"/>
      <c r="N325" s="132"/>
      <c r="O325" s="132"/>
      <c r="P325" s="132"/>
      <c r="Q325" s="132"/>
      <c r="R325" s="132"/>
      <c r="S325" s="132"/>
      <c r="T325" s="132"/>
      <c r="U325" s="132"/>
      <c r="V325" s="132"/>
      <c r="W325" s="132"/>
      <c r="X325" s="132"/>
      <c r="Y325" s="132"/>
      <c r="Z325" s="132"/>
      <c r="AA325" s="132"/>
      <c r="AB325" s="132"/>
      <c r="AC325" s="132"/>
      <c r="AD325" s="132"/>
      <c r="AE325" s="132"/>
      <c r="AF325" s="132"/>
      <c r="AG325" s="132"/>
      <c r="AH325" s="132"/>
      <c r="AI325" s="132"/>
      <c r="AJ325" s="132"/>
      <c r="AK325" s="132"/>
    </row>
    <row r="326" customFormat="false" ht="9" hidden="false" customHeight="false" outlineLevel="0" collapsed="false">
      <c r="C326" s="132"/>
      <c r="D326" s="132"/>
      <c r="E326" s="132"/>
      <c r="F326" s="132"/>
      <c r="G326" s="132"/>
      <c r="H326" s="132"/>
      <c r="I326" s="132"/>
      <c r="J326" s="132"/>
      <c r="K326" s="132"/>
      <c r="L326" s="132"/>
      <c r="M326" s="132"/>
      <c r="N326" s="132"/>
      <c r="O326" s="132"/>
      <c r="P326" s="132"/>
      <c r="Q326" s="132"/>
      <c r="R326" s="132"/>
      <c r="S326" s="132"/>
      <c r="T326" s="132"/>
      <c r="U326" s="132"/>
      <c r="V326" s="132"/>
      <c r="W326" s="132"/>
      <c r="X326" s="132"/>
      <c r="Y326" s="132"/>
      <c r="Z326" s="132"/>
      <c r="AA326" s="132"/>
      <c r="AB326" s="132"/>
      <c r="AC326" s="132"/>
      <c r="AD326" s="132"/>
      <c r="AE326" s="132"/>
      <c r="AF326" s="132"/>
      <c r="AG326" s="132"/>
      <c r="AH326" s="132"/>
      <c r="AI326" s="132"/>
      <c r="AJ326" s="132"/>
      <c r="AK326" s="132"/>
    </row>
    <row r="327" customFormat="false" ht="9" hidden="false" customHeight="false" outlineLevel="0" collapsed="false">
      <c r="C327" s="132"/>
      <c r="D327" s="132"/>
      <c r="E327" s="132"/>
      <c r="F327" s="132"/>
      <c r="G327" s="132"/>
      <c r="H327" s="132"/>
      <c r="I327" s="132"/>
      <c r="J327" s="132"/>
      <c r="K327" s="132"/>
      <c r="L327" s="132"/>
      <c r="M327" s="132"/>
      <c r="N327" s="132"/>
      <c r="O327" s="132"/>
      <c r="P327" s="132"/>
      <c r="Q327" s="132"/>
      <c r="R327" s="132"/>
      <c r="S327" s="132"/>
      <c r="T327" s="132"/>
      <c r="U327" s="132"/>
      <c r="V327" s="132"/>
      <c r="W327" s="132"/>
      <c r="X327" s="132"/>
      <c r="Y327" s="132"/>
      <c r="Z327" s="132"/>
      <c r="AA327" s="132"/>
      <c r="AB327" s="132"/>
      <c r="AC327" s="132"/>
      <c r="AD327" s="132"/>
      <c r="AE327" s="132"/>
      <c r="AF327" s="132"/>
      <c r="AG327" s="132"/>
      <c r="AH327" s="132"/>
      <c r="AI327" s="132"/>
      <c r="AJ327" s="132"/>
      <c r="AK327" s="132"/>
    </row>
    <row r="328" customFormat="false" ht="9" hidden="false" customHeight="false" outlineLevel="0" collapsed="false">
      <c r="C328" s="132"/>
      <c r="D328" s="132"/>
      <c r="E328" s="132"/>
      <c r="F328" s="132"/>
      <c r="G328" s="132"/>
      <c r="H328" s="132"/>
      <c r="I328" s="132"/>
      <c r="J328" s="132"/>
      <c r="K328" s="132"/>
      <c r="L328" s="132"/>
      <c r="M328" s="132"/>
      <c r="N328" s="132"/>
      <c r="O328" s="132"/>
      <c r="P328" s="132"/>
      <c r="Q328" s="132"/>
      <c r="R328" s="132"/>
      <c r="S328" s="132"/>
      <c r="T328" s="132"/>
      <c r="U328" s="132"/>
      <c r="V328" s="132"/>
      <c r="W328" s="132"/>
      <c r="X328" s="132"/>
      <c r="Y328" s="132"/>
      <c r="Z328" s="132"/>
      <c r="AA328" s="132"/>
      <c r="AB328" s="132"/>
      <c r="AC328" s="132"/>
      <c r="AD328" s="132"/>
      <c r="AE328" s="132"/>
      <c r="AF328" s="132"/>
      <c r="AG328" s="132"/>
      <c r="AH328" s="132"/>
      <c r="AI328" s="132"/>
      <c r="AJ328" s="132"/>
      <c r="AK328" s="132"/>
    </row>
    <row r="329" customFormat="false" ht="9" hidden="false" customHeight="false" outlineLevel="0" collapsed="false">
      <c r="C329" s="132"/>
      <c r="D329" s="132"/>
      <c r="E329" s="132"/>
      <c r="F329" s="132"/>
      <c r="G329" s="132"/>
      <c r="H329" s="132"/>
      <c r="I329" s="132"/>
      <c r="J329" s="132"/>
      <c r="K329" s="132"/>
      <c r="L329" s="132"/>
      <c r="M329" s="132"/>
      <c r="N329" s="132"/>
      <c r="O329" s="132"/>
      <c r="P329" s="132"/>
      <c r="Q329" s="132"/>
      <c r="R329" s="132"/>
      <c r="S329" s="132"/>
      <c r="T329" s="132"/>
      <c r="U329" s="132"/>
      <c r="V329" s="132"/>
      <c r="W329" s="132"/>
      <c r="X329" s="132"/>
      <c r="Y329" s="132"/>
      <c r="Z329" s="132"/>
      <c r="AA329" s="132"/>
      <c r="AB329" s="132"/>
      <c r="AC329" s="132"/>
      <c r="AD329" s="132"/>
      <c r="AE329" s="132"/>
      <c r="AF329" s="132"/>
      <c r="AG329" s="132"/>
      <c r="AH329" s="132"/>
      <c r="AI329" s="132"/>
      <c r="AJ329" s="132"/>
      <c r="AK329" s="132"/>
    </row>
    <row r="330" customFormat="false" ht="9" hidden="false" customHeight="false" outlineLevel="0" collapsed="false">
      <c r="C330" s="132"/>
      <c r="D330" s="132"/>
      <c r="E330" s="132"/>
      <c r="F330" s="132"/>
      <c r="G330" s="132"/>
      <c r="H330" s="132"/>
      <c r="I330" s="132"/>
      <c r="J330" s="132"/>
      <c r="K330" s="132"/>
      <c r="L330" s="132"/>
      <c r="M330" s="132"/>
      <c r="N330" s="132"/>
      <c r="O330" s="132"/>
      <c r="P330" s="132"/>
      <c r="Q330" s="132"/>
      <c r="R330" s="132"/>
      <c r="S330" s="132"/>
      <c r="T330" s="132"/>
      <c r="U330" s="132"/>
      <c r="V330" s="132"/>
      <c r="W330" s="132"/>
      <c r="X330" s="132"/>
      <c r="Y330" s="132"/>
      <c r="Z330" s="132"/>
      <c r="AA330" s="132"/>
      <c r="AB330" s="132"/>
      <c r="AC330" s="132"/>
      <c r="AD330" s="132"/>
      <c r="AE330" s="132"/>
      <c r="AF330" s="132"/>
      <c r="AG330" s="132"/>
      <c r="AH330" s="132"/>
      <c r="AI330" s="132"/>
      <c r="AJ330" s="132"/>
      <c r="AK330" s="132"/>
    </row>
    <row r="331" customFormat="false" ht="9" hidden="false" customHeight="false" outlineLevel="0" collapsed="false">
      <c r="C331" s="132"/>
      <c r="D331" s="132"/>
      <c r="E331" s="132"/>
      <c r="F331" s="132"/>
      <c r="G331" s="132"/>
      <c r="H331" s="132"/>
      <c r="I331" s="132"/>
      <c r="J331" s="132"/>
      <c r="K331" s="132"/>
      <c r="L331" s="132"/>
      <c r="M331" s="132"/>
      <c r="N331" s="132"/>
      <c r="O331" s="132"/>
      <c r="P331" s="132"/>
      <c r="Q331" s="132"/>
      <c r="R331" s="132"/>
      <c r="S331" s="132"/>
      <c r="T331" s="132"/>
      <c r="U331" s="132"/>
      <c r="V331" s="132"/>
      <c r="W331" s="132"/>
      <c r="X331" s="132"/>
      <c r="Y331" s="132"/>
      <c r="Z331" s="132"/>
      <c r="AA331" s="132"/>
      <c r="AB331" s="132"/>
      <c r="AC331" s="132"/>
      <c r="AD331" s="132"/>
      <c r="AE331" s="132"/>
      <c r="AF331" s="132"/>
      <c r="AG331" s="132"/>
      <c r="AH331" s="132"/>
      <c r="AI331" s="132"/>
      <c r="AJ331" s="132"/>
      <c r="AK331" s="132"/>
    </row>
    <row r="332" customFormat="false" ht="9" hidden="false" customHeight="false" outlineLevel="0" collapsed="false">
      <c r="C332" s="132"/>
      <c r="D332" s="132"/>
      <c r="E332" s="132"/>
      <c r="F332" s="132"/>
      <c r="G332" s="132"/>
      <c r="H332" s="132"/>
      <c r="I332" s="132"/>
      <c r="J332" s="132"/>
      <c r="K332" s="132"/>
      <c r="L332" s="132"/>
      <c r="M332" s="132"/>
      <c r="N332" s="132"/>
      <c r="O332" s="132"/>
      <c r="P332" s="132"/>
      <c r="Q332" s="132"/>
      <c r="R332" s="132"/>
      <c r="S332" s="132"/>
      <c r="T332" s="132"/>
      <c r="U332" s="132"/>
      <c r="V332" s="132"/>
      <c r="W332" s="132"/>
      <c r="X332" s="132"/>
      <c r="Y332" s="132"/>
      <c r="Z332" s="132"/>
      <c r="AA332" s="132"/>
      <c r="AB332" s="132"/>
      <c r="AC332" s="132"/>
      <c r="AD332" s="132"/>
      <c r="AE332" s="132"/>
      <c r="AF332" s="132"/>
      <c r="AG332" s="132"/>
      <c r="AH332" s="132"/>
      <c r="AI332" s="132"/>
      <c r="AJ332" s="132"/>
      <c r="AK332" s="132"/>
    </row>
    <row r="333" customFormat="false" ht="9" hidden="false" customHeight="false" outlineLevel="0" collapsed="false">
      <c r="C333" s="132"/>
      <c r="D333" s="132"/>
      <c r="E333" s="132"/>
      <c r="F333" s="132"/>
      <c r="G333" s="132"/>
      <c r="H333" s="132"/>
      <c r="I333" s="132"/>
      <c r="J333" s="132"/>
      <c r="K333" s="132"/>
      <c r="L333" s="132"/>
      <c r="M333" s="132"/>
      <c r="N333" s="132"/>
      <c r="O333" s="132"/>
      <c r="P333" s="132"/>
      <c r="Q333" s="132"/>
      <c r="R333" s="132"/>
      <c r="S333" s="132"/>
      <c r="T333" s="132"/>
      <c r="U333" s="132"/>
      <c r="V333" s="132"/>
      <c r="W333" s="132"/>
      <c r="X333" s="132"/>
      <c r="Y333" s="132"/>
      <c r="Z333" s="132"/>
      <c r="AA333" s="132"/>
      <c r="AB333" s="132"/>
      <c r="AC333" s="132"/>
      <c r="AD333" s="132"/>
      <c r="AE333" s="132"/>
      <c r="AF333" s="132"/>
      <c r="AG333" s="132"/>
      <c r="AH333" s="132"/>
      <c r="AI333" s="132"/>
      <c r="AJ333" s="132"/>
      <c r="AK333" s="132"/>
    </row>
    <row r="334" customFormat="false" ht="9" hidden="false" customHeight="false" outlineLevel="0" collapsed="false">
      <c r="C334" s="132"/>
      <c r="D334" s="132"/>
      <c r="E334" s="132"/>
      <c r="F334" s="132"/>
      <c r="G334" s="132"/>
      <c r="H334" s="132"/>
      <c r="I334" s="132"/>
      <c r="J334" s="132"/>
      <c r="K334" s="132"/>
      <c r="L334" s="132"/>
      <c r="M334" s="132"/>
      <c r="N334" s="132"/>
      <c r="O334" s="132"/>
      <c r="P334" s="132"/>
      <c r="Q334" s="132"/>
      <c r="R334" s="132"/>
      <c r="S334" s="132"/>
      <c r="T334" s="132"/>
      <c r="U334" s="132"/>
      <c r="V334" s="132"/>
      <c r="W334" s="132"/>
      <c r="X334" s="132"/>
      <c r="Y334" s="132"/>
      <c r="Z334" s="132"/>
      <c r="AA334" s="132"/>
      <c r="AB334" s="132"/>
      <c r="AC334" s="132"/>
      <c r="AD334" s="132"/>
      <c r="AE334" s="132"/>
      <c r="AF334" s="132"/>
      <c r="AG334" s="132"/>
      <c r="AH334" s="132"/>
      <c r="AI334" s="132"/>
      <c r="AJ334" s="132"/>
      <c r="AK334" s="132"/>
    </row>
    <row r="335" customFormat="false" ht="9" hidden="false" customHeight="false" outlineLevel="0" collapsed="false">
      <c r="C335" s="132"/>
      <c r="D335" s="132"/>
      <c r="E335" s="132"/>
      <c r="F335" s="132"/>
      <c r="G335" s="132"/>
      <c r="H335" s="132"/>
      <c r="I335" s="132"/>
      <c r="J335" s="132"/>
      <c r="K335" s="132"/>
      <c r="L335" s="132"/>
      <c r="M335" s="132"/>
      <c r="N335" s="132"/>
      <c r="O335" s="132"/>
      <c r="P335" s="132"/>
      <c r="Q335" s="132"/>
      <c r="R335" s="132"/>
      <c r="S335" s="132"/>
      <c r="T335" s="132"/>
      <c r="U335" s="132"/>
      <c r="V335" s="132"/>
      <c r="W335" s="132"/>
      <c r="X335" s="132"/>
      <c r="Y335" s="132"/>
      <c r="Z335" s="132"/>
      <c r="AA335" s="132"/>
      <c r="AB335" s="132"/>
      <c r="AC335" s="132"/>
      <c r="AD335" s="132"/>
      <c r="AE335" s="132"/>
      <c r="AF335" s="132"/>
      <c r="AG335" s="132"/>
      <c r="AH335" s="132"/>
      <c r="AI335" s="132"/>
      <c r="AJ335" s="132"/>
      <c r="AK335" s="132"/>
    </row>
    <row r="336" customFormat="false" ht="9" hidden="false" customHeight="false" outlineLevel="0" collapsed="false">
      <c r="C336" s="132"/>
      <c r="D336" s="132"/>
      <c r="E336" s="132"/>
      <c r="F336" s="132"/>
      <c r="G336" s="132"/>
      <c r="H336" s="132"/>
      <c r="I336" s="132"/>
      <c r="J336" s="132"/>
      <c r="K336" s="132"/>
      <c r="L336" s="132"/>
      <c r="M336" s="132"/>
      <c r="N336" s="132"/>
      <c r="O336" s="132"/>
      <c r="P336" s="132"/>
      <c r="Q336" s="132"/>
      <c r="R336" s="132"/>
      <c r="S336" s="132"/>
      <c r="T336" s="132"/>
      <c r="U336" s="132"/>
      <c r="V336" s="132"/>
      <c r="W336" s="132"/>
      <c r="X336" s="132"/>
      <c r="Y336" s="132"/>
      <c r="Z336" s="132"/>
      <c r="AA336" s="132"/>
      <c r="AB336" s="132"/>
      <c r="AC336" s="132"/>
      <c r="AD336" s="132"/>
      <c r="AE336" s="132"/>
      <c r="AF336" s="132"/>
      <c r="AG336" s="132"/>
      <c r="AH336" s="132"/>
      <c r="AI336" s="132"/>
      <c r="AJ336" s="132"/>
      <c r="AK336" s="132"/>
    </row>
    <row r="337" customFormat="false" ht="9" hidden="false" customHeight="false" outlineLevel="0" collapsed="false">
      <c r="C337" s="132"/>
      <c r="D337" s="132"/>
      <c r="E337" s="132"/>
      <c r="F337" s="132"/>
      <c r="G337" s="132"/>
      <c r="H337" s="132"/>
      <c r="I337" s="132"/>
      <c r="J337" s="132"/>
      <c r="K337" s="132"/>
      <c r="L337" s="132"/>
      <c r="M337" s="132"/>
      <c r="N337" s="132"/>
      <c r="O337" s="132"/>
      <c r="P337" s="132"/>
      <c r="Q337" s="132"/>
      <c r="R337" s="132"/>
      <c r="S337" s="132"/>
      <c r="T337" s="132"/>
      <c r="U337" s="132"/>
      <c r="V337" s="132"/>
      <c r="W337" s="132"/>
      <c r="X337" s="132"/>
      <c r="Y337" s="132"/>
      <c r="Z337" s="132"/>
      <c r="AA337" s="132"/>
      <c r="AB337" s="132"/>
      <c r="AC337" s="132"/>
      <c r="AD337" s="132"/>
      <c r="AE337" s="132"/>
      <c r="AF337" s="132"/>
      <c r="AG337" s="132"/>
      <c r="AH337" s="132"/>
      <c r="AI337" s="132"/>
      <c r="AJ337" s="132"/>
      <c r="AK337" s="132"/>
    </row>
    <row r="338" customFormat="false" ht="9" hidden="false" customHeight="false" outlineLevel="0" collapsed="false">
      <c r="C338" s="132"/>
      <c r="D338" s="132"/>
      <c r="E338" s="132"/>
      <c r="F338" s="132"/>
      <c r="G338" s="132"/>
      <c r="H338" s="132"/>
      <c r="I338" s="132"/>
      <c r="J338" s="132"/>
      <c r="K338" s="132"/>
      <c r="L338" s="132"/>
      <c r="M338" s="132"/>
      <c r="N338" s="132"/>
      <c r="O338" s="132"/>
      <c r="P338" s="132"/>
      <c r="Q338" s="132"/>
      <c r="R338" s="132"/>
      <c r="S338" s="132"/>
      <c r="T338" s="132"/>
      <c r="U338" s="132"/>
      <c r="V338" s="132"/>
      <c r="W338" s="132"/>
      <c r="X338" s="132"/>
      <c r="Y338" s="132"/>
      <c r="Z338" s="132"/>
      <c r="AA338" s="132"/>
      <c r="AB338" s="132"/>
      <c r="AC338" s="132"/>
      <c r="AD338" s="132"/>
      <c r="AE338" s="132"/>
      <c r="AF338" s="132"/>
      <c r="AG338" s="132"/>
      <c r="AH338" s="132"/>
      <c r="AI338" s="132"/>
      <c r="AJ338" s="132"/>
      <c r="AK338" s="132"/>
    </row>
    <row r="339" customFormat="false" ht="9" hidden="false" customHeight="false" outlineLevel="0" collapsed="false">
      <c r="C339" s="132"/>
      <c r="D339" s="132"/>
      <c r="E339" s="132"/>
      <c r="F339" s="132"/>
      <c r="G339" s="132"/>
      <c r="H339" s="132"/>
      <c r="I339" s="132"/>
      <c r="J339" s="132"/>
      <c r="K339" s="132"/>
      <c r="L339" s="132"/>
      <c r="M339" s="132"/>
      <c r="N339" s="132"/>
      <c r="O339" s="132"/>
      <c r="P339" s="132"/>
      <c r="Q339" s="132"/>
      <c r="R339" s="132"/>
      <c r="S339" s="132"/>
      <c r="T339" s="132"/>
      <c r="U339" s="132"/>
      <c r="V339" s="132"/>
      <c r="W339" s="132"/>
      <c r="X339" s="132"/>
      <c r="Y339" s="132"/>
      <c r="Z339" s="132"/>
      <c r="AA339" s="132"/>
      <c r="AB339" s="132"/>
      <c r="AC339" s="132"/>
      <c r="AD339" s="132"/>
      <c r="AE339" s="132"/>
      <c r="AF339" s="132"/>
      <c r="AG339" s="132"/>
      <c r="AH339" s="132"/>
      <c r="AI339" s="132"/>
      <c r="AJ339" s="132"/>
      <c r="AK339" s="132"/>
    </row>
    <row r="340" customFormat="false" ht="9" hidden="false" customHeight="false" outlineLevel="0" collapsed="false">
      <c r="C340" s="132"/>
      <c r="D340" s="132"/>
      <c r="E340" s="132"/>
      <c r="F340" s="132"/>
      <c r="G340" s="132"/>
      <c r="H340" s="132"/>
      <c r="I340" s="132"/>
      <c r="J340" s="132"/>
      <c r="K340" s="132"/>
      <c r="L340" s="132"/>
      <c r="M340" s="132"/>
      <c r="N340" s="132"/>
      <c r="O340" s="132"/>
      <c r="P340" s="132"/>
      <c r="Q340" s="132"/>
      <c r="R340" s="132"/>
      <c r="S340" s="132"/>
      <c r="T340" s="132"/>
      <c r="U340" s="132"/>
      <c r="V340" s="132"/>
      <c r="W340" s="132"/>
      <c r="X340" s="132"/>
      <c r="Y340" s="132"/>
      <c r="Z340" s="132"/>
      <c r="AA340" s="132"/>
      <c r="AB340" s="132"/>
      <c r="AC340" s="132"/>
      <c r="AD340" s="132"/>
      <c r="AE340" s="132"/>
      <c r="AF340" s="132"/>
      <c r="AG340" s="132"/>
      <c r="AH340" s="132"/>
      <c r="AI340" s="132"/>
      <c r="AJ340" s="132"/>
      <c r="AK340" s="132"/>
    </row>
    <row r="341" customFormat="false" ht="9" hidden="false" customHeight="false" outlineLevel="0" collapsed="false">
      <c r="C341" s="132"/>
      <c r="D341" s="132"/>
      <c r="E341" s="132"/>
      <c r="F341" s="132"/>
      <c r="G341" s="132"/>
      <c r="H341" s="132"/>
      <c r="I341" s="132"/>
      <c r="J341" s="132"/>
      <c r="K341" s="132"/>
      <c r="L341" s="132"/>
      <c r="M341" s="132"/>
      <c r="N341" s="132"/>
      <c r="O341" s="132"/>
      <c r="P341" s="132"/>
      <c r="Q341" s="132"/>
      <c r="R341" s="132"/>
      <c r="S341" s="132"/>
      <c r="T341" s="132"/>
      <c r="U341" s="132"/>
      <c r="V341" s="132"/>
      <c r="W341" s="132"/>
      <c r="X341" s="132"/>
      <c r="Y341" s="132"/>
      <c r="Z341" s="132"/>
      <c r="AA341" s="132"/>
      <c r="AB341" s="132"/>
      <c r="AC341" s="132"/>
      <c r="AD341" s="132"/>
      <c r="AE341" s="132"/>
      <c r="AF341" s="132"/>
      <c r="AG341" s="132"/>
      <c r="AH341" s="132"/>
      <c r="AI341" s="132"/>
      <c r="AJ341" s="132"/>
      <c r="AK341" s="132"/>
    </row>
    <row r="342" customFormat="false" ht="9" hidden="false" customHeight="false" outlineLevel="0" collapsed="false">
      <c r="C342" s="132"/>
      <c r="D342" s="132"/>
      <c r="E342" s="132"/>
      <c r="F342" s="132"/>
      <c r="G342" s="132"/>
      <c r="H342" s="132"/>
      <c r="I342" s="132"/>
      <c r="J342" s="132"/>
      <c r="K342" s="132"/>
      <c r="L342" s="132"/>
      <c r="M342" s="132"/>
      <c r="N342" s="132"/>
      <c r="O342" s="132"/>
      <c r="P342" s="132"/>
      <c r="Q342" s="132"/>
      <c r="R342" s="132"/>
      <c r="S342" s="132"/>
      <c r="T342" s="132"/>
      <c r="U342" s="132"/>
      <c r="V342" s="132"/>
      <c r="W342" s="132"/>
      <c r="X342" s="132"/>
      <c r="Y342" s="132"/>
      <c r="Z342" s="132"/>
      <c r="AA342" s="132"/>
      <c r="AB342" s="132"/>
      <c r="AC342" s="132"/>
      <c r="AD342" s="132"/>
      <c r="AE342" s="132"/>
      <c r="AF342" s="132"/>
      <c r="AG342" s="132"/>
      <c r="AH342" s="132"/>
      <c r="AI342" s="132"/>
      <c r="AJ342" s="132"/>
      <c r="AK342" s="132"/>
    </row>
    <row r="343" customFormat="false" ht="9" hidden="false" customHeight="false" outlineLevel="0" collapsed="false">
      <c r="C343" s="132"/>
      <c r="D343" s="132"/>
      <c r="E343" s="132"/>
      <c r="F343" s="132"/>
      <c r="G343" s="132"/>
      <c r="H343" s="132"/>
      <c r="I343" s="132"/>
      <c r="J343" s="132"/>
      <c r="K343" s="132"/>
      <c r="L343" s="132"/>
      <c r="M343" s="132"/>
      <c r="N343" s="132"/>
      <c r="O343" s="132"/>
      <c r="P343" s="132"/>
      <c r="Q343" s="132"/>
      <c r="R343" s="132"/>
      <c r="S343" s="132"/>
      <c r="T343" s="132"/>
      <c r="U343" s="132"/>
      <c r="V343" s="132"/>
      <c r="W343" s="132"/>
      <c r="X343" s="132"/>
      <c r="Y343" s="132"/>
      <c r="Z343" s="132"/>
      <c r="AA343" s="132"/>
      <c r="AB343" s="132"/>
      <c r="AC343" s="132"/>
      <c r="AD343" s="132"/>
      <c r="AE343" s="132"/>
      <c r="AF343" s="132"/>
      <c r="AG343" s="132"/>
      <c r="AH343" s="132"/>
      <c r="AI343" s="132"/>
      <c r="AJ343" s="132"/>
      <c r="AK343" s="132"/>
    </row>
    <row r="344" customFormat="false" ht="9" hidden="false" customHeight="false" outlineLevel="0" collapsed="false">
      <c r="C344" s="132"/>
      <c r="D344" s="132"/>
      <c r="E344" s="132"/>
      <c r="F344" s="132"/>
      <c r="G344" s="132"/>
      <c r="H344" s="132"/>
      <c r="I344" s="132"/>
      <c r="J344" s="132"/>
      <c r="K344" s="132"/>
      <c r="L344" s="132"/>
      <c r="M344" s="132"/>
      <c r="N344" s="132"/>
      <c r="O344" s="132"/>
      <c r="P344" s="132"/>
      <c r="Q344" s="132"/>
      <c r="R344" s="132"/>
      <c r="S344" s="132"/>
      <c r="T344" s="132"/>
      <c r="U344" s="132"/>
      <c r="V344" s="132"/>
      <c r="W344" s="132"/>
      <c r="X344" s="132"/>
      <c r="Y344" s="132"/>
      <c r="Z344" s="132"/>
      <c r="AA344" s="132"/>
      <c r="AB344" s="132"/>
      <c r="AC344" s="132"/>
      <c r="AD344" s="132"/>
      <c r="AE344" s="132"/>
      <c r="AF344" s="132"/>
      <c r="AG344" s="132"/>
      <c r="AH344" s="132"/>
      <c r="AI344" s="132"/>
      <c r="AJ344" s="132"/>
      <c r="AK344" s="132"/>
    </row>
    <row r="345" customFormat="false" ht="9" hidden="false" customHeight="false" outlineLevel="0" collapsed="false">
      <c r="C345" s="132"/>
      <c r="D345" s="132"/>
      <c r="E345" s="132"/>
      <c r="F345" s="132"/>
      <c r="G345" s="132"/>
      <c r="H345" s="132"/>
      <c r="I345" s="132"/>
      <c r="J345" s="132"/>
      <c r="K345" s="132"/>
      <c r="L345" s="132"/>
      <c r="M345" s="132"/>
      <c r="N345" s="132"/>
      <c r="O345" s="132"/>
      <c r="P345" s="132"/>
      <c r="Q345" s="132"/>
      <c r="R345" s="132"/>
      <c r="S345" s="132"/>
      <c r="T345" s="132"/>
      <c r="U345" s="132"/>
      <c r="V345" s="132"/>
      <c r="W345" s="132"/>
      <c r="X345" s="132"/>
      <c r="Y345" s="132"/>
      <c r="Z345" s="132"/>
      <c r="AA345" s="132"/>
      <c r="AB345" s="132"/>
      <c r="AC345" s="132"/>
      <c r="AD345" s="132"/>
      <c r="AE345" s="132"/>
      <c r="AF345" s="132"/>
      <c r="AG345" s="132"/>
      <c r="AH345" s="132"/>
      <c r="AI345" s="132"/>
      <c r="AJ345" s="132"/>
      <c r="AK345" s="132"/>
    </row>
    <row r="346" customFormat="false" ht="9" hidden="false" customHeight="false" outlineLevel="0" collapsed="false">
      <c r="C346" s="132"/>
      <c r="D346" s="132"/>
      <c r="E346" s="132"/>
      <c r="F346" s="132"/>
      <c r="G346" s="132"/>
      <c r="H346" s="132"/>
      <c r="I346" s="132"/>
      <c r="J346" s="132"/>
      <c r="K346" s="132"/>
      <c r="L346" s="132"/>
      <c r="M346" s="132"/>
      <c r="N346" s="132"/>
      <c r="O346" s="132"/>
      <c r="P346" s="132"/>
      <c r="Q346" s="132"/>
      <c r="R346" s="132"/>
      <c r="S346" s="132"/>
      <c r="T346" s="132"/>
      <c r="U346" s="132"/>
      <c r="V346" s="132"/>
      <c r="W346" s="132"/>
      <c r="X346" s="132"/>
      <c r="Y346" s="132"/>
      <c r="Z346" s="132"/>
      <c r="AA346" s="132"/>
      <c r="AB346" s="132"/>
      <c r="AC346" s="132"/>
      <c r="AD346" s="132"/>
      <c r="AE346" s="132"/>
      <c r="AF346" s="132"/>
      <c r="AG346" s="132"/>
      <c r="AH346" s="132"/>
      <c r="AI346" s="132"/>
      <c r="AJ346" s="132"/>
      <c r="AK346" s="132"/>
    </row>
    <row r="347" customFormat="false" ht="9" hidden="false" customHeight="false" outlineLevel="0" collapsed="false">
      <c r="C347" s="132"/>
      <c r="D347" s="132"/>
      <c r="E347" s="132"/>
      <c r="F347" s="132"/>
      <c r="G347" s="132"/>
      <c r="H347" s="132"/>
      <c r="I347" s="132"/>
      <c r="J347" s="132"/>
      <c r="K347" s="132"/>
      <c r="L347" s="132"/>
      <c r="M347" s="132"/>
      <c r="N347" s="132"/>
      <c r="O347" s="132"/>
      <c r="P347" s="132"/>
      <c r="Q347" s="132"/>
      <c r="R347" s="132"/>
      <c r="S347" s="132"/>
      <c r="T347" s="132"/>
      <c r="U347" s="132"/>
      <c r="V347" s="132"/>
      <c r="W347" s="132"/>
      <c r="X347" s="132"/>
      <c r="Y347" s="132"/>
      <c r="Z347" s="132"/>
      <c r="AA347" s="132"/>
      <c r="AB347" s="132"/>
      <c r="AC347" s="132"/>
      <c r="AD347" s="132"/>
      <c r="AE347" s="132"/>
      <c r="AF347" s="132"/>
      <c r="AG347" s="132"/>
      <c r="AH347" s="132"/>
      <c r="AI347" s="132"/>
      <c r="AJ347" s="132"/>
      <c r="AK347" s="132"/>
    </row>
    <row r="348" customFormat="false" ht="9" hidden="false" customHeight="false" outlineLevel="0" collapsed="false">
      <c r="C348" s="132"/>
      <c r="D348" s="132"/>
      <c r="E348" s="132"/>
      <c r="F348" s="132"/>
      <c r="G348" s="132"/>
      <c r="H348" s="132"/>
      <c r="I348" s="132"/>
      <c r="J348" s="132"/>
      <c r="K348" s="132"/>
      <c r="L348" s="132"/>
      <c r="M348" s="132"/>
      <c r="N348" s="132"/>
      <c r="O348" s="132"/>
      <c r="P348" s="132"/>
      <c r="Q348" s="132"/>
      <c r="R348" s="132"/>
      <c r="S348" s="132"/>
      <c r="T348" s="132"/>
      <c r="U348" s="132"/>
      <c r="V348" s="132"/>
      <c r="W348" s="132"/>
      <c r="X348" s="132"/>
      <c r="Y348" s="132"/>
      <c r="Z348" s="132"/>
      <c r="AA348" s="132"/>
      <c r="AB348" s="132"/>
      <c r="AC348" s="132"/>
      <c r="AD348" s="132"/>
      <c r="AE348" s="132"/>
      <c r="AF348" s="132"/>
      <c r="AG348" s="132"/>
      <c r="AH348" s="132"/>
      <c r="AI348" s="132"/>
      <c r="AJ348" s="132"/>
      <c r="AK348" s="132"/>
    </row>
    <row r="349" customFormat="false" ht="9" hidden="false" customHeight="false" outlineLevel="0" collapsed="false">
      <c r="C349" s="132"/>
      <c r="D349" s="132"/>
      <c r="E349" s="132"/>
      <c r="F349" s="132"/>
      <c r="G349" s="132"/>
      <c r="H349" s="132"/>
      <c r="I349" s="132"/>
      <c r="J349" s="132"/>
      <c r="K349" s="132"/>
      <c r="L349" s="132"/>
      <c r="M349" s="132"/>
      <c r="N349" s="132"/>
      <c r="O349" s="132"/>
      <c r="P349" s="132"/>
      <c r="Q349" s="132"/>
      <c r="R349" s="132"/>
      <c r="S349" s="132"/>
      <c r="T349" s="132"/>
      <c r="U349" s="132"/>
      <c r="V349" s="132"/>
      <c r="W349" s="132"/>
      <c r="X349" s="132"/>
      <c r="Y349" s="132"/>
      <c r="Z349" s="132"/>
      <c r="AA349" s="132"/>
      <c r="AB349" s="132"/>
      <c r="AC349" s="132"/>
      <c r="AD349" s="132"/>
      <c r="AE349" s="132"/>
      <c r="AF349" s="132"/>
      <c r="AG349" s="132"/>
      <c r="AH349" s="132"/>
      <c r="AI349" s="132"/>
      <c r="AJ349" s="132"/>
      <c r="AK349" s="132"/>
    </row>
    <row r="350" customFormat="false" ht="9" hidden="false" customHeight="false" outlineLevel="0" collapsed="false">
      <c r="C350" s="132"/>
      <c r="D350" s="132"/>
      <c r="E350" s="132"/>
      <c r="F350" s="132"/>
      <c r="G350" s="132"/>
      <c r="H350" s="132"/>
      <c r="I350" s="132"/>
      <c r="J350" s="132"/>
      <c r="K350" s="132"/>
      <c r="L350" s="132"/>
      <c r="M350" s="132"/>
      <c r="N350" s="132"/>
      <c r="O350" s="132"/>
      <c r="P350" s="132"/>
      <c r="Q350" s="132"/>
      <c r="R350" s="132"/>
      <c r="S350" s="132"/>
      <c r="T350" s="132"/>
      <c r="U350" s="132"/>
      <c r="V350" s="132"/>
      <c r="W350" s="132"/>
      <c r="X350" s="132"/>
      <c r="Y350" s="132"/>
      <c r="Z350" s="132"/>
      <c r="AA350" s="132"/>
      <c r="AB350" s="132"/>
      <c r="AC350" s="132"/>
      <c r="AD350" s="132"/>
      <c r="AE350" s="132"/>
      <c r="AF350" s="132"/>
      <c r="AG350" s="132"/>
      <c r="AH350" s="132"/>
      <c r="AI350" s="132"/>
      <c r="AJ350" s="132"/>
      <c r="AK350" s="132"/>
    </row>
    <row r="351" customFormat="false" ht="9" hidden="false" customHeight="false" outlineLevel="0" collapsed="false">
      <c r="C351" s="132"/>
      <c r="D351" s="132"/>
      <c r="E351" s="132"/>
      <c r="F351" s="132"/>
      <c r="G351" s="132"/>
      <c r="H351" s="132"/>
      <c r="I351" s="132"/>
      <c r="J351" s="132"/>
      <c r="K351" s="132"/>
      <c r="L351" s="132"/>
      <c r="M351" s="132"/>
      <c r="N351" s="132"/>
      <c r="O351" s="132"/>
      <c r="P351" s="132"/>
      <c r="Q351" s="132"/>
      <c r="R351" s="132"/>
      <c r="S351" s="132"/>
      <c r="T351" s="132"/>
      <c r="U351" s="132"/>
      <c r="V351" s="132"/>
      <c r="W351" s="132"/>
      <c r="X351" s="132"/>
      <c r="Y351" s="132"/>
      <c r="Z351" s="132"/>
      <c r="AA351" s="132"/>
      <c r="AB351" s="132"/>
      <c r="AC351" s="132"/>
      <c r="AD351" s="132"/>
      <c r="AE351" s="132"/>
      <c r="AF351" s="132"/>
      <c r="AG351" s="132"/>
      <c r="AH351" s="132"/>
      <c r="AI351" s="132"/>
      <c r="AJ351" s="132"/>
      <c r="AK351" s="132"/>
    </row>
    <row r="352" customFormat="false" ht="9" hidden="false" customHeight="false" outlineLevel="0" collapsed="false">
      <c r="C352" s="132"/>
      <c r="D352" s="132"/>
      <c r="E352" s="132"/>
      <c r="F352" s="132"/>
      <c r="G352" s="132"/>
      <c r="H352" s="132"/>
      <c r="I352" s="132"/>
      <c r="J352" s="132"/>
      <c r="K352" s="132"/>
      <c r="L352" s="132"/>
      <c r="M352" s="132"/>
      <c r="N352" s="132"/>
      <c r="O352" s="132"/>
      <c r="P352" s="132"/>
      <c r="Q352" s="132"/>
      <c r="R352" s="132"/>
      <c r="S352" s="132"/>
      <c r="T352" s="132"/>
      <c r="U352" s="132"/>
      <c r="V352" s="132"/>
      <c r="W352" s="132"/>
      <c r="X352" s="132"/>
      <c r="Y352" s="132"/>
      <c r="Z352" s="132"/>
      <c r="AA352" s="132"/>
      <c r="AB352" s="132"/>
      <c r="AC352" s="132"/>
      <c r="AD352" s="132"/>
      <c r="AE352" s="132"/>
      <c r="AF352" s="132"/>
      <c r="AG352" s="132"/>
      <c r="AH352" s="132"/>
      <c r="AI352" s="132"/>
      <c r="AJ352" s="132"/>
      <c r="AK352" s="132"/>
    </row>
    <row r="353" customFormat="false" ht="9" hidden="false" customHeight="false" outlineLevel="0" collapsed="false">
      <c r="C353" s="132"/>
      <c r="D353" s="132"/>
      <c r="E353" s="132"/>
      <c r="F353" s="132"/>
      <c r="G353" s="132"/>
      <c r="H353" s="132"/>
      <c r="I353" s="132"/>
      <c r="J353" s="132"/>
      <c r="K353" s="132"/>
      <c r="L353" s="132"/>
      <c r="M353" s="132"/>
      <c r="N353" s="132"/>
      <c r="O353" s="132"/>
      <c r="P353" s="132"/>
      <c r="Q353" s="132"/>
      <c r="R353" s="132"/>
      <c r="S353" s="132"/>
      <c r="T353" s="132"/>
      <c r="U353" s="132"/>
      <c r="V353" s="132"/>
      <c r="W353" s="132"/>
      <c r="X353" s="132"/>
      <c r="Y353" s="132"/>
      <c r="Z353" s="132"/>
      <c r="AA353" s="132"/>
      <c r="AB353" s="132"/>
      <c r="AC353" s="132"/>
      <c r="AD353" s="132"/>
      <c r="AE353" s="132"/>
      <c r="AF353" s="132"/>
      <c r="AG353" s="132"/>
      <c r="AH353" s="132"/>
      <c r="AI353" s="132"/>
      <c r="AJ353" s="132"/>
      <c r="AK353" s="132"/>
    </row>
    <row r="354" customFormat="false" ht="9" hidden="false" customHeight="false" outlineLevel="0" collapsed="false">
      <c r="C354" s="132"/>
      <c r="D354" s="132"/>
      <c r="E354" s="132"/>
      <c r="F354" s="132"/>
      <c r="G354" s="132"/>
      <c r="H354" s="132"/>
      <c r="I354" s="132"/>
      <c r="J354" s="132"/>
      <c r="K354" s="132"/>
      <c r="L354" s="132"/>
      <c r="M354" s="132"/>
      <c r="N354" s="132"/>
      <c r="O354" s="132"/>
      <c r="P354" s="132"/>
      <c r="Q354" s="132"/>
      <c r="R354" s="132"/>
      <c r="S354" s="132"/>
      <c r="T354" s="132"/>
      <c r="U354" s="132"/>
      <c r="V354" s="132"/>
      <c r="W354" s="132"/>
      <c r="X354" s="132"/>
      <c r="Y354" s="132"/>
      <c r="Z354" s="132"/>
      <c r="AA354" s="132"/>
      <c r="AB354" s="132"/>
      <c r="AC354" s="132"/>
      <c r="AD354" s="132"/>
      <c r="AE354" s="132"/>
      <c r="AF354" s="132"/>
      <c r="AG354" s="132"/>
      <c r="AH354" s="132"/>
      <c r="AI354" s="132"/>
      <c r="AJ354" s="132"/>
      <c r="AK354" s="132"/>
    </row>
    <row r="355" customFormat="false" ht="9" hidden="false" customHeight="false" outlineLevel="0" collapsed="false">
      <c r="C355" s="132"/>
      <c r="D355" s="132"/>
      <c r="E355" s="132"/>
      <c r="F355" s="132"/>
      <c r="G355" s="132"/>
      <c r="H355" s="132"/>
      <c r="I355" s="132"/>
      <c r="J355" s="132"/>
      <c r="K355" s="132"/>
      <c r="L355" s="132"/>
      <c r="M355" s="132"/>
      <c r="N355" s="132"/>
      <c r="O355" s="132"/>
      <c r="P355" s="132"/>
      <c r="Q355" s="132"/>
      <c r="R355" s="132"/>
      <c r="S355" s="132"/>
      <c r="T355" s="132"/>
      <c r="U355" s="132"/>
      <c r="V355" s="132"/>
      <c r="W355" s="132"/>
      <c r="X355" s="132"/>
      <c r="Y355" s="132"/>
      <c r="Z355" s="132"/>
      <c r="AA355" s="132"/>
      <c r="AB355" s="132"/>
      <c r="AC355" s="132"/>
      <c r="AD355" s="132"/>
      <c r="AE355" s="132"/>
      <c r="AF355" s="132"/>
      <c r="AG355" s="132"/>
      <c r="AH355" s="132"/>
      <c r="AI355" s="132"/>
      <c r="AJ355" s="132"/>
      <c r="AK355" s="132"/>
    </row>
    <row r="356" customFormat="false" ht="9" hidden="false" customHeight="false" outlineLevel="0" collapsed="false">
      <c r="C356" s="132"/>
      <c r="D356" s="132"/>
      <c r="E356" s="132"/>
      <c r="F356" s="132"/>
      <c r="G356" s="132"/>
      <c r="H356" s="132"/>
      <c r="I356" s="132"/>
      <c r="J356" s="132"/>
      <c r="K356" s="132"/>
      <c r="L356" s="132"/>
      <c r="M356" s="132"/>
      <c r="N356" s="132"/>
      <c r="O356" s="132"/>
      <c r="P356" s="132"/>
      <c r="Q356" s="132"/>
      <c r="R356" s="132"/>
      <c r="S356" s="132"/>
      <c r="T356" s="132"/>
      <c r="U356" s="132"/>
      <c r="V356" s="132"/>
      <c r="W356" s="132"/>
      <c r="X356" s="132"/>
      <c r="Y356" s="132"/>
      <c r="Z356" s="132"/>
      <c r="AA356" s="132"/>
      <c r="AB356" s="132"/>
      <c r="AC356" s="132"/>
      <c r="AD356" s="132"/>
      <c r="AE356" s="132"/>
      <c r="AF356" s="132"/>
      <c r="AG356" s="132"/>
      <c r="AH356" s="132"/>
      <c r="AI356" s="132"/>
      <c r="AJ356" s="132"/>
      <c r="AK356" s="132"/>
    </row>
    <row r="357" customFormat="false" ht="9" hidden="false" customHeight="false" outlineLevel="0" collapsed="false">
      <c r="C357" s="132"/>
      <c r="D357" s="132"/>
      <c r="E357" s="132"/>
      <c r="F357" s="132"/>
      <c r="G357" s="132"/>
      <c r="H357" s="132"/>
      <c r="I357" s="132"/>
      <c r="J357" s="132"/>
      <c r="K357" s="132"/>
      <c r="L357" s="132"/>
      <c r="M357" s="132"/>
      <c r="N357" s="132"/>
      <c r="O357" s="132"/>
      <c r="P357" s="132"/>
      <c r="Q357" s="132"/>
      <c r="R357" s="132"/>
      <c r="S357" s="132"/>
      <c r="T357" s="132"/>
      <c r="U357" s="132"/>
      <c r="V357" s="132"/>
      <c r="W357" s="132"/>
      <c r="X357" s="132"/>
      <c r="Y357" s="132"/>
      <c r="Z357" s="132"/>
      <c r="AA357" s="132"/>
      <c r="AB357" s="132"/>
      <c r="AC357" s="132"/>
      <c r="AD357" s="132"/>
      <c r="AE357" s="132"/>
      <c r="AF357" s="132"/>
      <c r="AG357" s="132"/>
      <c r="AH357" s="132"/>
      <c r="AI357" s="132"/>
      <c r="AJ357" s="132"/>
      <c r="AK357" s="132"/>
    </row>
    <row r="358" customFormat="false" ht="9" hidden="false" customHeight="false" outlineLevel="0" collapsed="false">
      <c r="C358" s="132"/>
      <c r="D358" s="132"/>
      <c r="E358" s="132"/>
      <c r="F358" s="132"/>
      <c r="G358" s="132"/>
      <c r="H358" s="132"/>
      <c r="I358" s="132"/>
      <c r="J358" s="132"/>
      <c r="K358" s="132"/>
      <c r="L358" s="132"/>
      <c r="M358" s="132"/>
      <c r="N358" s="132"/>
      <c r="O358" s="132"/>
      <c r="P358" s="132"/>
      <c r="Q358" s="132"/>
      <c r="R358" s="132"/>
      <c r="S358" s="132"/>
      <c r="T358" s="132"/>
      <c r="U358" s="132"/>
      <c r="V358" s="132"/>
      <c r="W358" s="132"/>
      <c r="X358" s="132"/>
      <c r="Y358" s="132"/>
      <c r="Z358" s="132"/>
      <c r="AA358" s="132"/>
      <c r="AB358" s="132"/>
      <c r="AC358" s="132"/>
      <c r="AD358" s="132"/>
      <c r="AE358" s="132"/>
      <c r="AF358" s="132"/>
      <c r="AG358" s="132"/>
      <c r="AH358" s="132"/>
      <c r="AI358" s="132"/>
      <c r="AJ358" s="132"/>
      <c r="AK358" s="132"/>
    </row>
    <row r="359" customFormat="false" ht="9" hidden="false" customHeight="false" outlineLevel="0" collapsed="false">
      <c r="C359" s="132"/>
      <c r="D359" s="132"/>
      <c r="E359" s="132"/>
      <c r="F359" s="132"/>
      <c r="G359" s="132"/>
      <c r="H359" s="132"/>
      <c r="I359" s="132"/>
      <c r="J359" s="132"/>
      <c r="K359" s="132"/>
      <c r="L359" s="132"/>
      <c r="M359" s="132"/>
      <c r="N359" s="132"/>
      <c r="O359" s="132"/>
      <c r="P359" s="132"/>
      <c r="Q359" s="132"/>
      <c r="R359" s="132"/>
      <c r="S359" s="132"/>
      <c r="T359" s="132"/>
      <c r="U359" s="132"/>
      <c r="V359" s="132"/>
      <c r="W359" s="132"/>
      <c r="X359" s="132"/>
      <c r="Y359" s="132"/>
      <c r="Z359" s="132"/>
      <c r="AA359" s="132"/>
      <c r="AB359" s="132"/>
      <c r="AC359" s="132"/>
      <c r="AD359" s="132"/>
      <c r="AE359" s="132"/>
      <c r="AF359" s="132"/>
      <c r="AG359" s="132"/>
      <c r="AH359" s="132"/>
      <c r="AI359" s="132"/>
      <c r="AJ359" s="132"/>
      <c r="AK359" s="132"/>
    </row>
    <row r="360" customFormat="false" ht="9" hidden="false" customHeight="false" outlineLevel="0" collapsed="false">
      <c r="C360" s="132"/>
      <c r="D360" s="132"/>
      <c r="E360" s="132"/>
      <c r="F360" s="132"/>
      <c r="G360" s="132"/>
      <c r="H360" s="132"/>
      <c r="I360" s="132"/>
      <c r="J360" s="132"/>
      <c r="K360" s="132"/>
      <c r="L360" s="132"/>
      <c r="M360" s="132"/>
      <c r="N360" s="132"/>
      <c r="O360" s="132"/>
      <c r="P360" s="132"/>
      <c r="Q360" s="132"/>
      <c r="R360" s="132"/>
      <c r="S360" s="132"/>
      <c r="T360" s="132"/>
      <c r="U360" s="132"/>
      <c r="V360" s="132"/>
      <c r="W360" s="132"/>
      <c r="X360" s="132"/>
      <c r="Y360" s="132"/>
      <c r="Z360" s="132"/>
      <c r="AA360" s="132"/>
      <c r="AB360" s="132"/>
      <c r="AC360" s="132"/>
      <c r="AD360" s="132"/>
      <c r="AE360" s="132"/>
      <c r="AF360" s="132"/>
      <c r="AG360" s="132"/>
      <c r="AH360" s="132"/>
      <c r="AI360" s="132"/>
      <c r="AJ360" s="132"/>
      <c r="AK360" s="132"/>
    </row>
    <row r="361" customFormat="false" ht="9" hidden="false" customHeight="false" outlineLevel="0" collapsed="false">
      <c r="C361" s="132"/>
      <c r="D361" s="132"/>
      <c r="E361" s="132"/>
      <c r="F361" s="132"/>
      <c r="G361" s="132"/>
      <c r="H361" s="132"/>
      <c r="I361" s="132"/>
      <c r="J361" s="132"/>
      <c r="K361" s="132"/>
      <c r="L361" s="132"/>
      <c r="M361" s="132"/>
      <c r="N361" s="132"/>
      <c r="O361" s="132"/>
      <c r="P361" s="132"/>
      <c r="Q361" s="132"/>
      <c r="R361" s="132"/>
      <c r="S361" s="132"/>
      <c r="T361" s="132"/>
      <c r="U361" s="132"/>
      <c r="V361" s="132"/>
      <c r="W361" s="132"/>
      <c r="X361" s="132"/>
      <c r="Y361" s="132"/>
      <c r="Z361" s="132"/>
      <c r="AA361" s="132"/>
      <c r="AB361" s="132"/>
      <c r="AC361" s="132"/>
      <c r="AD361" s="132"/>
      <c r="AE361" s="132"/>
      <c r="AF361" s="132"/>
      <c r="AG361" s="132"/>
      <c r="AH361" s="132"/>
      <c r="AI361" s="132"/>
      <c r="AJ361" s="132"/>
      <c r="AK361" s="132"/>
    </row>
    <row r="362" customFormat="false" ht="9" hidden="false" customHeight="false" outlineLevel="0" collapsed="false">
      <c r="C362" s="132"/>
      <c r="D362" s="132"/>
      <c r="E362" s="132"/>
      <c r="F362" s="132"/>
      <c r="G362" s="132"/>
      <c r="H362" s="132"/>
      <c r="I362" s="132"/>
      <c r="J362" s="132"/>
      <c r="K362" s="132"/>
      <c r="L362" s="132"/>
      <c r="M362" s="132"/>
      <c r="N362" s="132"/>
      <c r="O362" s="132"/>
      <c r="P362" s="132"/>
      <c r="Q362" s="132"/>
      <c r="R362" s="132"/>
      <c r="S362" s="132"/>
      <c r="T362" s="132"/>
      <c r="U362" s="132"/>
      <c r="V362" s="132"/>
      <c r="W362" s="132"/>
      <c r="X362" s="132"/>
      <c r="Y362" s="132"/>
      <c r="Z362" s="132"/>
      <c r="AA362" s="132"/>
      <c r="AB362" s="132"/>
      <c r="AC362" s="132"/>
      <c r="AD362" s="132"/>
      <c r="AE362" s="132"/>
      <c r="AF362" s="132"/>
      <c r="AG362" s="132"/>
      <c r="AH362" s="132"/>
      <c r="AI362" s="132"/>
      <c r="AJ362" s="132"/>
      <c r="AK362" s="132"/>
    </row>
    <row r="363" customFormat="false" ht="9" hidden="false" customHeight="false" outlineLevel="0" collapsed="false">
      <c r="C363" s="132"/>
      <c r="D363" s="132"/>
      <c r="E363" s="132"/>
      <c r="F363" s="132"/>
      <c r="G363" s="132"/>
      <c r="H363" s="132"/>
      <c r="I363" s="132"/>
      <c r="J363" s="132"/>
      <c r="K363" s="132"/>
      <c r="L363" s="132"/>
      <c r="M363" s="132"/>
      <c r="N363" s="132"/>
      <c r="O363" s="132"/>
      <c r="P363" s="132"/>
      <c r="Q363" s="132"/>
      <c r="R363" s="132"/>
      <c r="S363" s="132"/>
      <c r="T363" s="132"/>
      <c r="U363" s="132"/>
      <c r="V363" s="132"/>
      <c r="W363" s="132"/>
      <c r="X363" s="132"/>
      <c r="Y363" s="132"/>
      <c r="Z363" s="132"/>
      <c r="AA363" s="132"/>
      <c r="AB363" s="132"/>
      <c r="AC363" s="132"/>
      <c r="AD363" s="132"/>
      <c r="AE363" s="132"/>
      <c r="AF363" s="132"/>
      <c r="AG363" s="132"/>
      <c r="AH363" s="132"/>
      <c r="AI363" s="132"/>
      <c r="AJ363" s="132"/>
      <c r="AK363" s="132"/>
    </row>
    <row r="364" customFormat="false" ht="9" hidden="false" customHeight="false" outlineLevel="0" collapsed="false">
      <c r="C364" s="132"/>
      <c r="D364" s="132"/>
      <c r="E364" s="132"/>
      <c r="F364" s="132"/>
      <c r="G364" s="132"/>
      <c r="H364" s="132"/>
      <c r="I364" s="132"/>
      <c r="J364" s="132"/>
      <c r="K364" s="132"/>
      <c r="L364" s="132"/>
      <c r="M364" s="132"/>
      <c r="N364" s="132"/>
      <c r="O364" s="132"/>
      <c r="P364" s="132"/>
      <c r="Q364" s="132"/>
      <c r="R364" s="132"/>
      <c r="S364" s="132"/>
      <c r="T364" s="132"/>
      <c r="U364" s="132"/>
      <c r="V364" s="132"/>
      <c r="W364" s="132"/>
      <c r="X364" s="132"/>
      <c r="Y364" s="132"/>
      <c r="Z364" s="132"/>
      <c r="AA364" s="132"/>
      <c r="AB364" s="132"/>
      <c r="AC364" s="132"/>
      <c r="AD364" s="132"/>
      <c r="AE364" s="132"/>
      <c r="AF364" s="132"/>
      <c r="AG364" s="132"/>
      <c r="AH364" s="132"/>
      <c r="AI364" s="132"/>
      <c r="AJ364" s="132"/>
      <c r="AK364" s="132"/>
    </row>
    <row r="365" customFormat="false" ht="9" hidden="false" customHeight="false" outlineLevel="0" collapsed="false">
      <c r="C365" s="132"/>
      <c r="D365" s="132"/>
      <c r="E365" s="132"/>
      <c r="F365" s="132"/>
      <c r="G365" s="132"/>
      <c r="H365" s="132"/>
      <c r="I365" s="132"/>
      <c r="J365" s="132"/>
      <c r="K365" s="132"/>
      <c r="L365" s="132"/>
      <c r="M365" s="132"/>
      <c r="N365" s="132"/>
      <c r="O365" s="132"/>
      <c r="P365" s="132"/>
      <c r="Q365" s="132"/>
      <c r="R365" s="132"/>
      <c r="S365" s="132"/>
      <c r="T365" s="132"/>
      <c r="U365" s="132"/>
      <c r="V365" s="132"/>
      <c r="W365" s="132"/>
      <c r="X365" s="132"/>
      <c r="Y365" s="132"/>
      <c r="Z365" s="132"/>
      <c r="AA365" s="132"/>
      <c r="AB365" s="132"/>
      <c r="AC365" s="132"/>
      <c r="AD365" s="132"/>
      <c r="AE365" s="132"/>
      <c r="AF365" s="132"/>
      <c r="AG365" s="132"/>
      <c r="AH365" s="132"/>
      <c r="AI365" s="132"/>
      <c r="AJ365" s="132"/>
      <c r="AK365" s="132"/>
    </row>
    <row r="366" customFormat="false" ht="9" hidden="false" customHeight="false" outlineLevel="0" collapsed="false">
      <c r="C366" s="132"/>
      <c r="D366" s="132"/>
      <c r="E366" s="132"/>
      <c r="F366" s="132"/>
      <c r="G366" s="132"/>
      <c r="H366" s="132"/>
      <c r="I366" s="132"/>
      <c r="J366" s="132"/>
      <c r="K366" s="132"/>
      <c r="L366" s="132"/>
      <c r="M366" s="132"/>
      <c r="N366" s="132"/>
      <c r="O366" s="132"/>
      <c r="P366" s="132"/>
      <c r="Q366" s="132"/>
      <c r="R366" s="132"/>
      <c r="S366" s="132"/>
      <c r="T366" s="132"/>
      <c r="U366" s="132"/>
      <c r="V366" s="132"/>
      <c r="W366" s="132"/>
      <c r="X366" s="132"/>
      <c r="Y366" s="132"/>
      <c r="Z366" s="132"/>
      <c r="AA366" s="132"/>
      <c r="AB366" s="132"/>
      <c r="AC366" s="132"/>
      <c r="AD366" s="132"/>
      <c r="AE366" s="132"/>
      <c r="AF366" s="132"/>
      <c r="AG366" s="132"/>
      <c r="AH366" s="132"/>
      <c r="AI366" s="132"/>
      <c r="AJ366" s="132"/>
      <c r="AK366" s="132"/>
    </row>
    <row r="367" customFormat="false" ht="9" hidden="false" customHeight="false" outlineLevel="0" collapsed="false">
      <c r="C367" s="132"/>
      <c r="D367" s="132"/>
      <c r="E367" s="132"/>
      <c r="F367" s="132"/>
      <c r="G367" s="132"/>
      <c r="H367" s="132"/>
      <c r="I367" s="132"/>
      <c r="J367" s="132"/>
      <c r="K367" s="132"/>
      <c r="L367" s="132"/>
      <c r="M367" s="132"/>
      <c r="N367" s="132"/>
      <c r="O367" s="132"/>
      <c r="P367" s="132"/>
      <c r="Q367" s="132"/>
      <c r="R367" s="132"/>
      <c r="S367" s="132"/>
      <c r="T367" s="132"/>
      <c r="U367" s="132"/>
      <c r="V367" s="132"/>
      <c r="W367" s="132"/>
      <c r="X367" s="132"/>
      <c r="Y367" s="132"/>
      <c r="Z367" s="132"/>
      <c r="AA367" s="132"/>
      <c r="AB367" s="132"/>
      <c r="AC367" s="132"/>
      <c r="AD367" s="132"/>
      <c r="AE367" s="132"/>
      <c r="AF367" s="132"/>
      <c r="AG367" s="132"/>
      <c r="AH367" s="132"/>
      <c r="AI367" s="132"/>
      <c r="AJ367" s="132"/>
      <c r="AK367" s="132"/>
    </row>
    <row r="368" customFormat="false" ht="9" hidden="false" customHeight="false" outlineLevel="0" collapsed="false">
      <c r="C368" s="132"/>
      <c r="D368" s="132"/>
      <c r="E368" s="132"/>
      <c r="F368" s="132"/>
      <c r="G368" s="132"/>
      <c r="H368" s="132"/>
      <c r="I368" s="132"/>
      <c r="J368" s="132"/>
      <c r="K368" s="132"/>
      <c r="L368" s="132"/>
      <c r="M368" s="132"/>
      <c r="N368" s="132"/>
      <c r="O368" s="132"/>
      <c r="P368" s="132"/>
      <c r="Q368" s="132"/>
      <c r="R368" s="132"/>
      <c r="S368" s="132"/>
      <c r="T368" s="132"/>
      <c r="U368" s="132"/>
      <c r="V368" s="132"/>
      <c r="W368" s="132"/>
      <c r="X368" s="132"/>
      <c r="Y368" s="132"/>
      <c r="Z368" s="132"/>
      <c r="AA368" s="132"/>
      <c r="AB368" s="132"/>
      <c r="AC368" s="132"/>
      <c r="AD368" s="132"/>
      <c r="AE368" s="132"/>
      <c r="AF368" s="132"/>
      <c r="AG368" s="132"/>
      <c r="AH368" s="132"/>
      <c r="AI368" s="132"/>
      <c r="AJ368" s="132"/>
      <c r="AK368" s="132"/>
    </row>
    <row r="369" customFormat="false" ht="9" hidden="false" customHeight="false" outlineLevel="0" collapsed="false">
      <c r="C369" s="132"/>
      <c r="D369" s="132"/>
      <c r="E369" s="132"/>
      <c r="F369" s="132"/>
      <c r="G369" s="132"/>
      <c r="H369" s="132"/>
      <c r="I369" s="132"/>
      <c r="J369" s="132"/>
      <c r="K369" s="132"/>
      <c r="L369" s="132"/>
      <c r="M369" s="132"/>
      <c r="N369" s="132"/>
      <c r="O369" s="132"/>
      <c r="P369" s="132"/>
      <c r="Q369" s="132"/>
      <c r="R369" s="132"/>
      <c r="S369" s="132"/>
      <c r="T369" s="132"/>
      <c r="U369" s="132"/>
      <c r="V369" s="132"/>
      <c r="W369" s="132"/>
      <c r="X369" s="132"/>
      <c r="Y369" s="132"/>
      <c r="Z369" s="132"/>
      <c r="AA369" s="132"/>
      <c r="AB369" s="132"/>
      <c r="AC369" s="132"/>
      <c r="AD369" s="132"/>
      <c r="AE369" s="132"/>
      <c r="AF369" s="132"/>
      <c r="AG369" s="132"/>
      <c r="AH369" s="132"/>
      <c r="AI369" s="132"/>
      <c r="AJ369" s="132"/>
      <c r="AK369" s="132"/>
    </row>
    <row r="370" customFormat="false" ht="9" hidden="false" customHeight="false" outlineLevel="0" collapsed="false">
      <c r="C370" s="132"/>
      <c r="D370" s="132"/>
      <c r="E370" s="132"/>
      <c r="F370" s="132"/>
      <c r="G370" s="132"/>
      <c r="H370" s="132"/>
      <c r="I370" s="132"/>
      <c r="J370" s="132"/>
      <c r="K370" s="132"/>
      <c r="L370" s="132"/>
      <c r="M370" s="132"/>
      <c r="N370" s="132"/>
      <c r="O370" s="132"/>
      <c r="P370" s="132"/>
      <c r="Q370" s="132"/>
      <c r="R370" s="132"/>
      <c r="S370" s="132"/>
      <c r="T370" s="132"/>
      <c r="U370" s="132"/>
      <c r="V370" s="132"/>
      <c r="W370" s="132"/>
      <c r="X370" s="132"/>
      <c r="Y370" s="132"/>
      <c r="Z370" s="132"/>
      <c r="AA370" s="132"/>
      <c r="AB370" s="132"/>
      <c r="AC370" s="132"/>
      <c r="AD370" s="132"/>
      <c r="AE370" s="132"/>
      <c r="AF370" s="132"/>
      <c r="AG370" s="132"/>
      <c r="AH370" s="132"/>
      <c r="AI370" s="132"/>
      <c r="AJ370" s="132"/>
      <c r="AK370" s="132"/>
    </row>
    <row r="371" customFormat="false" ht="9" hidden="false" customHeight="false" outlineLevel="0" collapsed="false">
      <c r="C371" s="132"/>
      <c r="D371" s="132"/>
      <c r="E371" s="132"/>
      <c r="F371" s="132"/>
      <c r="G371" s="132"/>
      <c r="H371" s="132"/>
      <c r="I371" s="132"/>
      <c r="J371" s="132"/>
      <c r="K371" s="132"/>
      <c r="L371" s="132"/>
      <c r="M371" s="132"/>
      <c r="N371" s="132"/>
      <c r="O371" s="132"/>
      <c r="P371" s="132"/>
      <c r="Q371" s="132"/>
      <c r="R371" s="132"/>
      <c r="S371" s="132"/>
      <c r="T371" s="132"/>
      <c r="U371" s="132"/>
      <c r="V371" s="132"/>
      <c r="W371" s="132"/>
      <c r="X371" s="132"/>
      <c r="Y371" s="132"/>
      <c r="Z371" s="132"/>
      <c r="AA371" s="132"/>
      <c r="AB371" s="132"/>
      <c r="AC371" s="132"/>
      <c r="AD371" s="132"/>
      <c r="AE371" s="132"/>
      <c r="AF371" s="132"/>
      <c r="AG371" s="132"/>
      <c r="AH371" s="132"/>
      <c r="AI371" s="132"/>
      <c r="AJ371" s="132"/>
      <c r="AK371" s="132"/>
    </row>
    <row r="372" customFormat="false" ht="9" hidden="false" customHeight="false" outlineLevel="0" collapsed="false">
      <c r="C372" s="132"/>
      <c r="D372" s="132"/>
      <c r="E372" s="132"/>
      <c r="F372" s="132"/>
      <c r="G372" s="132"/>
      <c r="H372" s="132"/>
      <c r="I372" s="132"/>
      <c r="J372" s="132"/>
      <c r="K372" s="132"/>
      <c r="L372" s="132"/>
      <c r="M372" s="132"/>
      <c r="N372" s="132"/>
      <c r="O372" s="132"/>
      <c r="P372" s="132"/>
      <c r="Q372" s="132"/>
      <c r="R372" s="132"/>
      <c r="S372" s="132"/>
      <c r="T372" s="132"/>
      <c r="U372" s="132"/>
      <c r="V372" s="132"/>
      <c r="W372" s="132"/>
      <c r="X372" s="132"/>
      <c r="Y372" s="132"/>
      <c r="Z372" s="132"/>
      <c r="AA372" s="132"/>
      <c r="AB372" s="132"/>
      <c r="AC372" s="132"/>
      <c r="AD372" s="132"/>
      <c r="AE372" s="132"/>
      <c r="AF372" s="132"/>
      <c r="AG372" s="132"/>
      <c r="AH372" s="132"/>
      <c r="AI372" s="132"/>
      <c r="AJ372" s="132"/>
      <c r="AK372" s="132"/>
    </row>
    <row r="373" customFormat="false" ht="9" hidden="false" customHeight="false" outlineLevel="0" collapsed="false">
      <c r="C373" s="132"/>
      <c r="D373" s="132"/>
      <c r="E373" s="132"/>
      <c r="F373" s="132"/>
      <c r="G373" s="132"/>
      <c r="H373" s="132"/>
      <c r="I373" s="132"/>
      <c r="J373" s="132"/>
      <c r="K373" s="132"/>
      <c r="L373" s="132"/>
      <c r="M373" s="132"/>
      <c r="N373" s="132"/>
      <c r="O373" s="132"/>
      <c r="P373" s="132"/>
      <c r="Q373" s="132"/>
      <c r="R373" s="132"/>
      <c r="S373" s="132"/>
      <c r="T373" s="132"/>
      <c r="U373" s="132"/>
      <c r="V373" s="132"/>
      <c r="W373" s="132"/>
      <c r="X373" s="132"/>
      <c r="Y373" s="132"/>
      <c r="Z373" s="132"/>
      <c r="AA373" s="132"/>
      <c r="AB373" s="132"/>
      <c r="AC373" s="132"/>
      <c r="AD373" s="132"/>
      <c r="AE373" s="132"/>
      <c r="AF373" s="132"/>
      <c r="AG373" s="132"/>
      <c r="AH373" s="132"/>
      <c r="AI373" s="132"/>
      <c r="AJ373" s="132"/>
      <c r="AK373" s="132"/>
    </row>
    <row r="374" customFormat="false" ht="9" hidden="false" customHeight="false" outlineLevel="0" collapsed="false">
      <c r="C374" s="132"/>
      <c r="D374" s="132"/>
      <c r="E374" s="132"/>
      <c r="F374" s="132"/>
      <c r="G374" s="132"/>
      <c r="H374" s="132"/>
      <c r="I374" s="132"/>
      <c r="J374" s="132"/>
      <c r="K374" s="132"/>
      <c r="L374" s="132"/>
      <c r="M374" s="132"/>
      <c r="N374" s="132"/>
      <c r="O374" s="132"/>
      <c r="P374" s="132"/>
      <c r="Q374" s="132"/>
      <c r="R374" s="132"/>
      <c r="S374" s="132"/>
      <c r="T374" s="132"/>
      <c r="U374" s="132"/>
      <c r="V374" s="132"/>
      <c r="W374" s="132"/>
      <c r="X374" s="132"/>
      <c r="Y374" s="132"/>
      <c r="Z374" s="132"/>
      <c r="AA374" s="132"/>
      <c r="AB374" s="132"/>
      <c r="AC374" s="132"/>
      <c r="AD374" s="132"/>
      <c r="AE374" s="132"/>
      <c r="AF374" s="132"/>
      <c r="AG374" s="132"/>
      <c r="AH374" s="132"/>
      <c r="AI374" s="132"/>
      <c r="AJ374" s="132"/>
      <c r="AK374" s="132"/>
    </row>
    <row r="375" customFormat="false" ht="9" hidden="false" customHeight="false" outlineLevel="0" collapsed="false">
      <c r="C375" s="132"/>
      <c r="D375" s="132"/>
      <c r="E375" s="132"/>
      <c r="F375" s="132"/>
      <c r="G375" s="132"/>
      <c r="H375" s="132"/>
      <c r="I375" s="132"/>
      <c r="J375" s="132"/>
      <c r="K375" s="132"/>
      <c r="L375" s="132"/>
      <c r="M375" s="132"/>
      <c r="N375" s="132"/>
      <c r="O375" s="132"/>
      <c r="P375" s="132"/>
      <c r="Q375" s="132"/>
      <c r="R375" s="132"/>
      <c r="S375" s="132"/>
      <c r="T375" s="132"/>
      <c r="U375" s="132"/>
      <c r="V375" s="132"/>
      <c r="W375" s="132"/>
      <c r="X375" s="132"/>
      <c r="Y375" s="132"/>
      <c r="Z375" s="132"/>
      <c r="AA375" s="132"/>
      <c r="AB375" s="132"/>
      <c r="AC375" s="132"/>
      <c r="AD375" s="132"/>
      <c r="AE375" s="132"/>
      <c r="AF375" s="132"/>
      <c r="AG375" s="132"/>
      <c r="AH375" s="132"/>
      <c r="AI375" s="132"/>
      <c r="AJ375" s="132"/>
      <c r="AK375" s="132"/>
    </row>
    <row r="376" customFormat="false" ht="9" hidden="false" customHeight="false" outlineLevel="0" collapsed="false">
      <c r="C376" s="132"/>
      <c r="D376" s="132"/>
      <c r="E376" s="132"/>
      <c r="F376" s="132"/>
      <c r="G376" s="132"/>
      <c r="H376" s="132"/>
      <c r="I376" s="132"/>
      <c r="J376" s="132"/>
      <c r="K376" s="132"/>
      <c r="L376" s="132"/>
      <c r="M376" s="132"/>
      <c r="N376" s="132"/>
      <c r="O376" s="132"/>
      <c r="P376" s="132"/>
      <c r="Q376" s="132"/>
      <c r="R376" s="132"/>
      <c r="S376" s="132"/>
      <c r="T376" s="132"/>
      <c r="U376" s="132"/>
      <c r="V376" s="132"/>
      <c r="W376" s="132"/>
      <c r="X376" s="132"/>
      <c r="Y376" s="132"/>
      <c r="Z376" s="132"/>
      <c r="AA376" s="132"/>
      <c r="AB376" s="132"/>
      <c r="AC376" s="132"/>
      <c r="AD376" s="132"/>
      <c r="AE376" s="132"/>
      <c r="AF376" s="132"/>
      <c r="AG376" s="132"/>
      <c r="AH376" s="132"/>
      <c r="AI376" s="132"/>
      <c r="AJ376" s="132"/>
      <c r="AK376" s="132"/>
    </row>
    <row r="377" customFormat="false" ht="9" hidden="false" customHeight="false" outlineLevel="0" collapsed="false">
      <c r="C377" s="132"/>
      <c r="D377" s="132"/>
      <c r="E377" s="132"/>
      <c r="F377" s="132"/>
      <c r="G377" s="132"/>
      <c r="H377" s="132"/>
      <c r="I377" s="132"/>
      <c r="J377" s="132"/>
      <c r="K377" s="132"/>
      <c r="L377" s="132"/>
      <c r="M377" s="132"/>
      <c r="N377" s="132"/>
      <c r="O377" s="132"/>
      <c r="P377" s="132"/>
      <c r="Q377" s="132"/>
      <c r="R377" s="132"/>
      <c r="S377" s="132"/>
      <c r="T377" s="132"/>
      <c r="U377" s="132"/>
      <c r="V377" s="132"/>
      <c r="W377" s="132"/>
      <c r="X377" s="132"/>
      <c r="Y377" s="132"/>
      <c r="Z377" s="132"/>
      <c r="AA377" s="132"/>
      <c r="AB377" s="132"/>
      <c r="AC377" s="132"/>
      <c r="AD377" s="132"/>
      <c r="AE377" s="132"/>
      <c r="AF377" s="132"/>
      <c r="AG377" s="132"/>
      <c r="AH377" s="132"/>
      <c r="AI377" s="132"/>
      <c r="AJ377" s="132"/>
      <c r="AK377" s="132"/>
    </row>
    <row r="378" customFormat="false" ht="9" hidden="false" customHeight="false" outlineLevel="0" collapsed="false">
      <c r="C378" s="132"/>
      <c r="D378" s="132"/>
      <c r="E378" s="132"/>
      <c r="F378" s="132"/>
      <c r="G378" s="132"/>
      <c r="H378" s="132"/>
      <c r="I378" s="132"/>
      <c r="J378" s="132"/>
      <c r="K378" s="132"/>
      <c r="L378" s="132"/>
      <c r="M378" s="132"/>
      <c r="N378" s="132"/>
      <c r="O378" s="132"/>
      <c r="P378" s="132"/>
      <c r="Q378" s="132"/>
      <c r="R378" s="132"/>
      <c r="S378" s="132"/>
      <c r="T378" s="132"/>
      <c r="U378" s="132"/>
      <c r="V378" s="132"/>
      <c r="W378" s="132"/>
      <c r="X378" s="132"/>
      <c r="Y378" s="132"/>
      <c r="Z378" s="132"/>
      <c r="AA378" s="132"/>
      <c r="AB378" s="132"/>
      <c r="AC378" s="132"/>
      <c r="AD378" s="132"/>
      <c r="AE378" s="132"/>
      <c r="AF378" s="132"/>
      <c r="AG378" s="132"/>
      <c r="AH378" s="132"/>
      <c r="AI378" s="132"/>
      <c r="AJ378" s="132"/>
      <c r="AK378" s="132"/>
    </row>
    <row r="379" customFormat="false" ht="9" hidden="false" customHeight="false" outlineLevel="0" collapsed="false">
      <c r="C379" s="132"/>
      <c r="D379" s="132"/>
      <c r="E379" s="132"/>
      <c r="F379" s="132"/>
      <c r="G379" s="132"/>
      <c r="H379" s="132"/>
      <c r="I379" s="132"/>
      <c r="J379" s="132"/>
      <c r="K379" s="132"/>
      <c r="L379" s="132"/>
      <c r="M379" s="132"/>
      <c r="N379" s="132"/>
      <c r="O379" s="132"/>
      <c r="P379" s="132"/>
      <c r="Q379" s="132"/>
      <c r="R379" s="132"/>
      <c r="S379" s="132"/>
      <c r="T379" s="132"/>
      <c r="U379" s="132"/>
      <c r="V379" s="132"/>
      <c r="W379" s="132"/>
      <c r="X379" s="132"/>
      <c r="Y379" s="132"/>
      <c r="Z379" s="132"/>
      <c r="AA379" s="132"/>
      <c r="AB379" s="132"/>
      <c r="AC379" s="132"/>
      <c r="AD379" s="132"/>
      <c r="AE379" s="132"/>
      <c r="AF379" s="132"/>
      <c r="AG379" s="132"/>
      <c r="AH379" s="132"/>
      <c r="AI379" s="132"/>
      <c r="AJ379" s="132"/>
      <c r="AK379" s="132"/>
    </row>
    <row r="380" customFormat="false" ht="9" hidden="false" customHeight="false" outlineLevel="0" collapsed="false">
      <c r="C380" s="132"/>
      <c r="D380" s="132"/>
      <c r="E380" s="132"/>
      <c r="F380" s="132"/>
      <c r="G380" s="132"/>
      <c r="H380" s="132"/>
      <c r="I380" s="132"/>
      <c r="J380" s="132"/>
      <c r="K380" s="132"/>
      <c r="L380" s="132"/>
      <c r="M380" s="132"/>
      <c r="N380" s="132"/>
      <c r="O380" s="132"/>
      <c r="P380" s="132"/>
      <c r="Q380" s="132"/>
      <c r="R380" s="132"/>
      <c r="S380" s="132"/>
      <c r="T380" s="132"/>
      <c r="U380" s="132"/>
      <c r="V380" s="132"/>
      <c r="W380" s="132"/>
      <c r="X380" s="132"/>
      <c r="Y380" s="132"/>
      <c r="Z380" s="132"/>
      <c r="AA380" s="132"/>
      <c r="AB380" s="132"/>
      <c r="AC380" s="132"/>
      <c r="AD380" s="132"/>
      <c r="AE380" s="132"/>
      <c r="AF380" s="132"/>
      <c r="AG380" s="132"/>
      <c r="AH380" s="132"/>
      <c r="AI380" s="132"/>
      <c r="AJ380" s="132"/>
      <c r="AK380" s="132"/>
    </row>
    <row r="381" customFormat="false" ht="9" hidden="false" customHeight="false" outlineLevel="0" collapsed="false">
      <c r="C381" s="132"/>
      <c r="D381" s="132"/>
      <c r="E381" s="132"/>
      <c r="F381" s="132"/>
      <c r="G381" s="132"/>
      <c r="H381" s="132"/>
      <c r="I381" s="132"/>
      <c r="J381" s="132"/>
      <c r="K381" s="132"/>
      <c r="L381" s="132"/>
      <c r="M381" s="132"/>
      <c r="N381" s="132"/>
      <c r="O381" s="132"/>
      <c r="P381" s="132"/>
      <c r="Q381" s="132"/>
      <c r="R381" s="132"/>
      <c r="S381" s="132"/>
      <c r="T381" s="132"/>
      <c r="U381" s="132"/>
      <c r="V381" s="132"/>
      <c r="W381" s="132"/>
      <c r="X381" s="132"/>
      <c r="Y381" s="132"/>
      <c r="Z381" s="132"/>
      <c r="AA381" s="132"/>
      <c r="AB381" s="132"/>
      <c r="AC381" s="132"/>
      <c r="AD381" s="132"/>
      <c r="AE381" s="132"/>
      <c r="AF381" s="132"/>
      <c r="AG381" s="132"/>
      <c r="AH381" s="132"/>
      <c r="AI381" s="132"/>
      <c r="AJ381" s="132"/>
      <c r="AK381" s="132"/>
    </row>
    <row r="382" customFormat="false" ht="9" hidden="false" customHeight="false" outlineLevel="0" collapsed="false">
      <c r="C382" s="132"/>
      <c r="D382" s="132"/>
      <c r="E382" s="132"/>
      <c r="F382" s="132"/>
      <c r="G382" s="132"/>
      <c r="H382" s="132"/>
      <c r="I382" s="132"/>
      <c r="J382" s="132"/>
      <c r="K382" s="132"/>
      <c r="L382" s="132"/>
      <c r="M382" s="132"/>
      <c r="N382" s="132"/>
      <c r="O382" s="132"/>
      <c r="P382" s="132"/>
      <c r="Q382" s="132"/>
      <c r="R382" s="132"/>
      <c r="S382" s="132"/>
      <c r="T382" s="132"/>
      <c r="U382" s="132"/>
      <c r="V382" s="132"/>
      <c r="W382" s="132"/>
      <c r="X382" s="132"/>
      <c r="Y382" s="132"/>
      <c r="Z382" s="132"/>
      <c r="AA382" s="132"/>
      <c r="AB382" s="132"/>
      <c r="AC382" s="132"/>
      <c r="AD382" s="132"/>
      <c r="AE382" s="132"/>
      <c r="AF382" s="132"/>
      <c r="AG382" s="132"/>
      <c r="AH382" s="132"/>
      <c r="AI382" s="132"/>
      <c r="AJ382" s="132"/>
      <c r="AK382" s="132"/>
    </row>
    <row r="383" customFormat="false" ht="9" hidden="false" customHeight="false" outlineLevel="0" collapsed="false">
      <c r="C383" s="132"/>
      <c r="D383" s="132"/>
      <c r="E383" s="132"/>
      <c r="F383" s="132"/>
      <c r="G383" s="132"/>
      <c r="H383" s="132"/>
      <c r="I383" s="132"/>
      <c r="J383" s="132"/>
      <c r="K383" s="132"/>
      <c r="L383" s="132"/>
      <c r="M383" s="132"/>
      <c r="N383" s="132"/>
      <c r="O383" s="132"/>
      <c r="P383" s="132"/>
      <c r="Q383" s="132"/>
      <c r="R383" s="132"/>
      <c r="S383" s="132"/>
      <c r="T383" s="132"/>
      <c r="U383" s="132"/>
      <c r="V383" s="132"/>
      <c r="W383" s="132"/>
      <c r="X383" s="132"/>
      <c r="Y383" s="132"/>
      <c r="Z383" s="132"/>
      <c r="AA383" s="132"/>
      <c r="AB383" s="132"/>
      <c r="AC383" s="132"/>
      <c r="AD383" s="132"/>
      <c r="AE383" s="132"/>
      <c r="AF383" s="132"/>
      <c r="AG383" s="132"/>
      <c r="AH383" s="132"/>
      <c r="AI383" s="132"/>
      <c r="AJ383" s="132"/>
      <c r="AK383" s="132"/>
    </row>
    <row r="384" customFormat="false" ht="9" hidden="false" customHeight="false" outlineLevel="0" collapsed="false">
      <c r="C384" s="132"/>
      <c r="D384" s="132"/>
      <c r="E384" s="132"/>
      <c r="F384" s="132"/>
      <c r="G384" s="132"/>
      <c r="H384" s="132"/>
      <c r="I384" s="132"/>
      <c r="J384" s="132"/>
      <c r="K384" s="132"/>
      <c r="L384" s="132"/>
      <c r="M384" s="132"/>
      <c r="N384" s="132"/>
      <c r="O384" s="132"/>
      <c r="P384" s="132"/>
      <c r="Q384" s="132"/>
      <c r="R384" s="132"/>
      <c r="S384" s="132"/>
      <c r="T384" s="132"/>
      <c r="U384" s="132"/>
      <c r="V384" s="132"/>
      <c r="W384" s="132"/>
      <c r="X384" s="132"/>
      <c r="Y384" s="132"/>
      <c r="Z384" s="132"/>
      <c r="AA384" s="132"/>
      <c r="AB384" s="132"/>
      <c r="AC384" s="132"/>
      <c r="AD384" s="132"/>
      <c r="AE384" s="132"/>
      <c r="AF384" s="132"/>
      <c r="AG384" s="132"/>
      <c r="AH384" s="132"/>
      <c r="AI384" s="132"/>
      <c r="AJ384" s="132"/>
      <c r="AK384" s="132"/>
    </row>
    <row r="385" customFormat="false" ht="9" hidden="false" customHeight="false" outlineLevel="0" collapsed="false">
      <c r="C385" s="132"/>
      <c r="D385" s="132"/>
      <c r="E385" s="132"/>
      <c r="F385" s="132"/>
      <c r="G385" s="132"/>
      <c r="H385" s="132"/>
      <c r="I385" s="132"/>
      <c r="J385" s="132"/>
      <c r="K385" s="132"/>
      <c r="L385" s="132"/>
      <c r="M385" s="132"/>
      <c r="N385" s="132"/>
      <c r="O385" s="132"/>
      <c r="P385" s="132"/>
      <c r="Q385" s="132"/>
      <c r="R385" s="132"/>
      <c r="S385" s="132"/>
      <c r="T385" s="132"/>
      <c r="U385" s="132"/>
      <c r="V385" s="132"/>
      <c r="W385" s="132"/>
      <c r="X385" s="132"/>
      <c r="Y385" s="132"/>
      <c r="Z385" s="132"/>
      <c r="AA385" s="132"/>
      <c r="AB385" s="132"/>
      <c r="AC385" s="132"/>
      <c r="AD385" s="132"/>
      <c r="AE385" s="132"/>
      <c r="AF385" s="132"/>
      <c r="AG385" s="132"/>
      <c r="AH385" s="132"/>
      <c r="AI385" s="132"/>
      <c r="AJ385" s="132"/>
      <c r="AK385" s="132"/>
    </row>
    <row r="386" customFormat="false" ht="9" hidden="false" customHeight="false" outlineLevel="0" collapsed="false">
      <c r="C386" s="132"/>
      <c r="D386" s="132"/>
      <c r="E386" s="132"/>
      <c r="F386" s="132"/>
      <c r="G386" s="132"/>
      <c r="H386" s="132"/>
      <c r="I386" s="132"/>
      <c r="J386" s="132"/>
      <c r="K386" s="132"/>
      <c r="L386" s="132"/>
      <c r="M386" s="132"/>
      <c r="N386" s="132"/>
      <c r="O386" s="132"/>
      <c r="P386" s="132"/>
      <c r="Q386" s="132"/>
      <c r="R386" s="132"/>
      <c r="S386" s="132"/>
      <c r="T386" s="132"/>
      <c r="U386" s="132"/>
      <c r="V386" s="132"/>
      <c r="W386" s="132"/>
      <c r="X386" s="132"/>
      <c r="Y386" s="132"/>
      <c r="Z386" s="132"/>
      <c r="AA386" s="132"/>
      <c r="AB386" s="132"/>
      <c r="AC386" s="132"/>
      <c r="AD386" s="132"/>
      <c r="AE386" s="132"/>
      <c r="AF386" s="132"/>
      <c r="AG386" s="132"/>
      <c r="AH386" s="132"/>
      <c r="AI386" s="132"/>
      <c r="AJ386" s="132"/>
      <c r="AK386" s="132"/>
    </row>
    <row r="387" customFormat="false" ht="9" hidden="false" customHeight="false" outlineLevel="0" collapsed="false">
      <c r="C387" s="132"/>
      <c r="D387" s="132"/>
      <c r="E387" s="132"/>
      <c r="F387" s="132"/>
      <c r="G387" s="132"/>
      <c r="H387" s="132"/>
      <c r="I387" s="132"/>
      <c r="J387" s="132"/>
      <c r="K387" s="132"/>
      <c r="L387" s="132"/>
      <c r="M387" s="132"/>
      <c r="N387" s="132"/>
      <c r="O387" s="132"/>
      <c r="P387" s="132"/>
      <c r="Q387" s="132"/>
      <c r="R387" s="132"/>
      <c r="S387" s="132"/>
      <c r="T387" s="132"/>
      <c r="U387" s="132"/>
      <c r="V387" s="132"/>
      <c r="W387" s="132"/>
      <c r="X387" s="132"/>
      <c r="Y387" s="132"/>
      <c r="Z387" s="132"/>
      <c r="AA387" s="132"/>
      <c r="AB387" s="132"/>
      <c r="AC387" s="132"/>
      <c r="AD387" s="132"/>
      <c r="AE387" s="132"/>
      <c r="AF387" s="132"/>
      <c r="AG387" s="132"/>
      <c r="AH387" s="132"/>
      <c r="AI387" s="132"/>
      <c r="AJ387" s="132"/>
      <c r="AK387" s="132"/>
    </row>
    <row r="388" customFormat="false" ht="9" hidden="false" customHeight="false" outlineLevel="0" collapsed="false">
      <c r="C388" s="132"/>
      <c r="D388" s="132"/>
      <c r="E388" s="132"/>
      <c r="F388" s="132"/>
      <c r="G388" s="132"/>
      <c r="H388" s="132"/>
      <c r="I388" s="132"/>
      <c r="J388" s="132"/>
      <c r="K388" s="132"/>
      <c r="L388" s="132"/>
      <c r="M388" s="132"/>
      <c r="N388" s="132"/>
      <c r="O388" s="132"/>
      <c r="P388" s="132"/>
      <c r="Q388" s="132"/>
      <c r="R388" s="132"/>
      <c r="S388" s="132"/>
      <c r="T388" s="132"/>
      <c r="U388" s="132"/>
      <c r="V388" s="132"/>
      <c r="W388" s="132"/>
      <c r="X388" s="132"/>
      <c r="Y388" s="132"/>
      <c r="Z388" s="132"/>
      <c r="AA388" s="132"/>
      <c r="AB388" s="132"/>
      <c r="AC388" s="132"/>
      <c r="AD388" s="132"/>
      <c r="AE388" s="132"/>
      <c r="AF388" s="132"/>
      <c r="AG388" s="132"/>
      <c r="AH388" s="132"/>
      <c r="AI388" s="132"/>
      <c r="AJ388" s="132"/>
      <c r="AK388" s="132"/>
    </row>
    <row r="389" customFormat="false" ht="9" hidden="false" customHeight="false" outlineLevel="0" collapsed="false">
      <c r="C389" s="132"/>
      <c r="D389" s="132"/>
      <c r="E389" s="132"/>
      <c r="F389" s="132"/>
      <c r="G389" s="132"/>
      <c r="H389" s="132"/>
      <c r="I389" s="132"/>
      <c r="J389" s="132"/>
      <c r="K389" s="132"/>
      <c r="L389" s="132"/>
      <c r="M389" s="132"/>
      <c r="N389" s="132"/>
      <c r="O389" s="132"/>
      <c r="P389" s="132"/>
      <c r="Q389" s="132"/>
      <c r="R389" s="132"/>
      <c r="S389" s="132"/>
      <c r="T389" s="132"/>
      <c r="U389" s="132"/>
      <c r="V389" s="132"/>
      <c r="W389" s="132"/>
      <c r="X389" s="132"/>
      <c r="Y389" s="132"/>
      <c r="Z389" s="132"/>
      <c r="AA389" s="132"/>
      <c r="AB389" s="132"/>
      <c r="AC389" s="132"/>
      <c r="AD389" s="132"/>
      <c r="AE389" s="132"/>
      <c r="AF389" s="132"/>
      <c r="AG389" s="132"/>
      <c r="AH389" s="132"/>
      <c r="AI389" s="132"/>
      <c r="AJ389" s="132"/>
      <c r="AK389" s="132"/>
    </row>
    <row r="390" customFormat="false" ht="9" hidden="false" customHeight="false" outlineLevel="0" collapsed="false">
      <c r="C390" s="132"/>
      <c r="D390" s="132"/>
      <c r="E390" s="132"/>
      <c r="F390" s="132"/>
      <c r="G390" s="132"/>
      <c r="H390" s="132"/>
      <c r="I390" s="132"/>
      <c r="J390" s="132"/>
      <c r="K390" s="132"/>
      <c r="L390" s="132"/>
      <c r="M390" s="132"/>
      <c r="N390" s="132"/>
      <c r="O390" s="132"/>
      <c r="P390" s="132"/>
      <c r="Q390" s="132"/>
      <c r="R390" s="132"/>
      <c r="S390" s="132"/>
      <c r="T390" s="132"/>
      <c r="U390" s="132"/>
      <c r="V390" s="132"/>
      <c r="W390" s="132"/>
      <c r="X390" s="132"/>
      <c r="Y390" s="132"/>
      <c r="Z390" s="132"/>
      <c r="AA390" s="132"/>
      <c r="AB390" s="132"/>
      <c r="AC390" s="132"/>
      <c r="AD390" s="132"/>
      <c r="AE390" s="132"/>
      <c r="AF390" s="132"/>
      <c r="AG390" s="132"/>
      <c r="AH390" s="132"/>
      <c r="AI390" s="132"/>
      <c r="AJ390" s="132"/>
      <c r="AK390" s="132"/>
    </row>
    <row r="391" customFormat="false" ht="9" hidden="false" customHeight="false" outlineLevel="0" collapsed="false">
      <c r="C391" s="132"/>
      <c r="D391" s="132"/>
      <c r="E391" s="132"/>
      <c r="F391" s="132"/>
      <c r="G391" s="132"/>
      <c r="H391" s="132"/>
      <c r="I391" s="132"/>
      <c r="J391" s="132"/>
      <c r="K391" s="132"/>
      <c r="L391" s="132"/>
      <c r="M391" s="132"/>
      <c r="N391" s="132"/>
      <c r="O391" s="132"/>
      <c r="P391" s="132"/>
      <c r="Q391" s="132"/>
      <c r="R391" s="132"/>
      <c r="S391" s="132"/>
      <c r="T391" s="132"/>
      <c r="U391" s="132"/>
      <c r="V391" s="132"/>
      <c r="W391" s="132"/>
      <c r="X391" s="132"/>
      <c r="Y391" s="132"/>
      <c r="Z391" s="132"/>
      <c r="AA391" s="132"/>
      <c r="AB391" s="132"/>
      <c r="AC391" s="132"/>
      <c r="AD391" s="132"/>
      <c r="AE391" s="132"/>
      <c r="AF391" s="132"/>
      <c r="AG391" s="132"/>
      <c r="AH391" s="132"/>
      <c r="AI391" s="132"/>
      <c r="AJ391" s="132"/>
      <c r="AK391" s="132"/>
    </row>
    <row r="392" customFormat="false" ht="9" hidden="false" customHeight="false" outlineLevel="0" collapsed="false">
      <c r="C392" s="132"/>
      <c r="D392" s="132"/>
      <c r="E392" s="132"/>
      <c r="F392" s="132"/>
      <c r="G392" s="132"/>
      <c r="H392" s="132"/>
      <c r="I392" s="132"/>
      <c r="J392" s="132"/>
      <c r="K392" s="132"/>
      <c r="L392" s="132"/>
      <c r="M392" s="132"/>
      <c r="N392" s="132"/>
      <c r="O392" s="132"/>
      <c r="P392" s="132"/>
      <c r="Q392" s="132"/>
      <c r="R392" s="132"/>
      <c r="S392" s="132"/>
      <c r="T392" s="132"/>
      <c r="U392" s="132"/>
      <c r="V392" s="132"/>
      <c r="W392" s="132"/>
      <c r="X392" s="132"/>
      <c r="Y392" s="132"/>
      <c r="Z392" s="132"/>
      <c r="AA392" s="132"/>
      <c r="AB392" s="132"/>
      <c r="AC392" s="132"/>
      <c r="AD392" s="132"/>
      <c r="AE392" s="132"/>
      <c r="AF392" s="132"/>
      <c r="AG392" s="132"/>
      <c r="AH392" s="132"/>
      <c r="AI392" s="132"/>
      <c r="AJ392" s="132"/>
      <c r="AK392" s="132"/>
    </row>
    <row r="393" customFormat="false" ht="9" hidden="false" customHeight="false" outlineLevel="0" collapsed="false">
      <c r="C393" s="132"/>
      <c r="D393" s="132"/>
      <c r="E393" s="132"/>
      <c r="F393" s="132"/>
      <c r="G393" s="132"/>
      <c r="H393" s="132"/>
      <c r="I393" s="132"/>
      <c r="J393" s="132"/>
      <c r="K393" s="132"/>
      <c r="L393" s="132"/>
      <c r="M393" s="132"/>
      <c r="N393" s="132"/>
      <c r="O393" s="132"/>
      <c r="P393" s="132"/>
      <c r="Q393" s="132"/>
      <c r="R393" s="132"/>
      <c r="S393" s="132"/>
      <c r="T393" s="132"/>
      <c r="U393" s="132"/>
      <c r="V393" s="132"/>
      <c r="W393" s="132"/>
      <c r="X393" s="132"/>
      <c r="Y393" s="132"/>
      <c r="Z393" s="132"/>
      <c r="AA393" s="132"/>
      <c r="AB393" s="132"/>
      <c r="AC393" s="132"/>
      <c r="AD393" s="132"/>
      <c r="AE393" s="132"/>
      <c r="AF393" s="132"/>
      <c r="AG393" s="132"/>
      <c r="AH393" s="132"/>
      <c r="AI393" s="132"/>
      <c r="AJ393" s="132"/>
      <c r="AK393" s="132"/>
    </row>
    <row r="394" customFormat="false" ht="9" hidden="false" customHeight="false" outlineLevel="0" collapsed="false">
      <c r="C394" s="132"/>
      <c r="D394" s="132"/>
      <c r="E394" s="132"/>
      <c r="F394" s="132"/>
      <c r="G394" s="132"/>
      <c r="H394" s="132"/>
      <c r="I394" s="132"/>
      <c r="J394" s="132"/>
      <c r="K394" s="132"/>
      <c r="L394" s="132"/>
      <c r="M394" s="132"/>
      <c r="N394" s="132"/>
      <c r="O394" s="132"/>
      <c r="P394" s="132"/>
      <c r="Q394" s="132"/>
      <c r="R394" s="132"/>
      <c r="S394" s="132"/>
      <c r="T394" s="132"/>
      <c r="U394" s="132"/>
      <c r="V394" s="132"/>
      <c r="W394" s="132"/>
      <c r="X394" s="132"/>
      <c r="Y394" s="132"/>
      <c r="Z394" s="132"/>
      <c r="AA394" s="132"/>
      <c r="AB394" s="132"/>
      <c r="AC394" s="132"/>
      <c r="AD394" s="132"/>
      <c r="AE394" s="132"/>
      <c r="AF394" s="132"/>
      <c r="AG394" s="132"/>
      <c r="AH394" s="132"/>
      <c r="AI394" s="132"/>
      <c r="AJ394" s="132"/>
      <c r="AK394" s="132"/>
    </row>
    <row r="395" customFormat="false" ht="9" hidden="false" customHeight="false" outlineLevel="0" collapsed="false">
      <c r="C395" s="132"/>
      <c r="D395" s="132"/>
      <c r="E395" s="132"/>
      <c r="F395" s="132"/>
      <c r="G395" s="132"/>
      <c r="H395" s="132"/>
      <c r="I395" s="132"/>
      <c r="J395" s="132"/>
      <c r="K395" s="132"/>
      <c r="L395" s="132"/>
      <c r="M395" s="132"/>
      <c r="N395" s="132"/>
      <c r="O395" s="132"/>
      <c r="P395" s="132"/>
      <c r="Q395" s="132"/>
      <c r="R395" s="132"/>
      <c r="S395" s="132"/>
      <c r="T395" s="132"/>
      <c r="U395" s="132"/>
      <c r="V395" s="132"/>
      <c r="W395" s="132"/>
      <c r="X395" s="132"/>
      <c r="Y395" s="132"/>
      <c r="Z395" s="132"/>
      <c r="AA395" s="132"/>
      <c r="AB395" s="132"/>
      <c r="AC395" s="132"/>
      <c r="AD395" s="132"/>
      <c r="AE395" s="132"/>
      <c r="AF395" s="132"/>
      <c r="AG395" s="132"/>
      <c r="AH395" s="132"/>
      <c r="AI395" s="132"/>
      <c r="AJ395" s="132"/>
      <c r="AK395" s="132"/>
    </row>
    <row r="396" customFormat="false" ht="9" hidden="false" customHeight="false" outlineLevel="0" collapsed="false">
      <c r="C396" s="132"/>
      <c r="D396" s="132"/>
      <c r="E396" s="132"/>
      <c r="F396" s="132"/>
      <c r="G396" s="132"/>
      <c r="H396" s="132"/>
      <c r="I396" s="132"/>
      <c r="J396" s="132"/>
      <c r="K396" s="132"/>
      <c r="L396" s="132"/>
      <c r="M396" s="132"/>
      <c r="N396" s="132"/>
      <c r="O396" s="132"/>
      <c r="P396" s="132"/>
      <c r="Q396" s="132"/>
      <c r="R396" s="132"/>
      <c r="S396" s="132"/>
      <c r="T396" s="132"/>
      <c r="U396" s="132"/>
      <c r="V396" s="132"/>
      <c r="W396" s="132"/>
      <c r="X396" s="132"/>
      <c r="Y396" s="132"/>
      <c r="Z396" s="132"/>
      <c r="AA396" s="132"/>
      <c r="AB396" s="132"/>
      <c r="AC396" s="132"/>
      <c r="AD396" s="132"/>
      <c r="AE396" s="132"/>
      <c r="AF396" s="132"/>
      <c r="AG396" s="132"/>
      <c r="AH396" s="132"/>
      <c r="AI396" s="132"/>
      <c r="AJ396" s="132"/>
      <c r="AK396" s="132"/>
    </row>
    <row r="397" customFormat="false" ht="9" hidden="false" customHeight="false" outlineLevel="0" collapsed="false">
      <c r="C397" s="132"/>
      <c r="D397" s="132"/>
      <c r="E397" s="132"/>
      <c r="F397" s="132"/>
      <c r="G397" s="132"/>
      <c r="H397" s="132"/>
      <c r="I397" s="132"/>
      <c r="J397" s="132"/>
      <c r="K397" s="132"/>
      <c r="L397" s="132"/>
      <c r="M397" s="132"/>
      <c r="N397" s="132"/>
      <c r="O397" s="132"/>
      <c r="P397" s="132"/>
      <c r="Q397" s="132"/>
      <c r="R397" s="132"/>
      <c r="S397" s="132"/>
      <c r="T397" s="132"/>
      <c r="U397" s="132"/>
      <c r="V397" s="132"/>
      <c r="W397" s="132"/>
      <c r="X397" s="132"/>
      <c r="Y397" s="132"/>
      <c r="Z397" s="132"/>
      <c r="AA397" s="132"/>
      <c r="AB397" s="132"/>
      <c r="AC397" s="132"/>
      <c r="AD397" s="132"/>
      <c r="AE397" s="132"/>
      <c r="AF397" s="132"/>
      <c r="AG397" s="132"/>
      <c r="AH397" s="132"/>
      <c r="AI397" s="132"/>
      <c r="AJ397" s="132"/>
      <c r="AK397" s="132"/>
    </row>
    <row r="398" customFormat="false" ht="9" hidden="false" customHeight="false" outlineLevel="0" collapsed="false">
      <c r="C398" s="132"/>
      <c r="D398" s="132"/>
      <c r="E398" s="132"/>
      <c r="F398" s="132"/>
      <c r="G398" s="132"/>
      <c r="H398" s="132"/>
      <c r="I398" s="132"/>
      <c r="J398" s="132"/>
      <c r="K398" s="132"/>
      <c r="L398" s="132"/>
      <c r="M398" s="132"/>
      <c r="N398" s="132"/>
      <c r="O398" s="132"/>
      <c r="P398" s="132"/>
      <c r="Q398" s="132"/>
      <c r="R398" s="132"/>
      <c r="S398" s="132"/>
      <c r="T398" s="132"/>
      <c r="U398" s="132"/>
      <c r="V398" s="132"/>
      <c r="W398" s="132"/>
      <c r="X398" s="132"/>
      <c r="Y398" s="132"/>
      <c r="Z398" s="132"/>
      <c r="AA398" s="132"/>
      <c r="AB398" s="132"/>
      <c r="AC398" s="132"/>
      <c r="AD398" s="132"/>
      <c r="AE398" s="132"/>
      <c r="AF398" s="132"/>
      <c r="AG398" s="132"/>
      <c r="AH398" s="132"/>
      <c r="AI398" s="132"/>
      <c r="AJ398" s="132"/>
      <c r="AK398" s="132"/>
    </row>
    <row r="399" customFormat="false" ht="9" hidden="false" customHeight="false" outlineLevel="0" collapsed="false">
      <c r="C399" s="132"/>
      <c r="D399" s="132"/>
      <c r="E399" s="132"/>
      <c r="F399" s="132"/>
      <c r="G399" s="132"/>
      <c r="H399" s="132"/>
      <c r="I399" s="132"/>
      <c r="J399" s="132"/>
      <c r="K399" s="132"/>
      <c r="L399" s="132"/>
      <c r="M399" s="132"/>
      <c r="N399" s="132"/>
      <c r="O399" s="132"/>
      <c r="P399" s="132"/>
      <c r="Q399" s="132"/>
      <c r="R399" s="132"/>
      <c r="S399" s="132"/>
      <c r="T399" s="132"/>
      <c r="U399" s="132"/>
      <c r="V399" s="132"/>
      <c r="W399" s="132"/>
      <c r="X399" s="132"/>
      <c r="Y399" s="132"/>
      <c r="Z399" s="132"/>
      <c r="AA399" s="132"/>
      <c r="AB399" s="132"/>
      <c r="AC399" s="132"/>
      <c r="AD399" s="132"/>
      <c r="AE399" s="132"/>
      <c r="AF399" s="132"/>
      <c r="AG399" s="132"/>
      <c r="AH399" s="132"/>
      <c r="AI399" s="132"/>
      <c r="AJ399" s="132"/>
      <c r="AK399" s="132"/>
    </row>
    <row r="400" customFormat="false" ht="9" hidden="false" customHeight="false" outlineLevel="0" collapsed="false">
      <c r="C400" s="132"/>
      <c r="D400" s="132"/>
      <c r="E400" s="132"/>
      <c r="F400" s="132"/>
      <c r="G400" s="132"/>
      <c r="H400" s="132"/>
      <c r="I400" s="132"/>
      <c r="J400" s="132"/>
      <c r="K400" s="132"/>
      <c r="L400" s="132"/>
      <c r="M400" s="132"/>
      <c r="N400" s="132"/>
      <c r="O400" s="132"/>
      <c r="P400" s="132"/>
      <c r="Q400" s="132"/>
      <c r="R400" s="132"/>
      <c r="S400" s="132"/>
      <c r="T400" s="132"/>
      <c r="U400" s="132"/>
      <c r="V400" s="132"/>
      <c r="W400" s="132"/>
      <c r="X400" s="132"/>
      <c r="Y400" s="132"/>
      <c r="Z400" s="132"/>
      <c r="AA400" s="132"/>
      <c r="AB400" s="132"/>
      <c r="AC400" s="132"/>
      <c r="AD400" s="132"/>
      <c r="AE400" s="132"/>
      <c r="AF400" s="132"/>
      <c r="AG400" s="132"/>
      <c r="AH400" s="132"/>
      <c r="AI400" s="132"/>
      <c r="AJ400" s="132"/>
      <c r="AK400" s="132"/>
    </row>
    <row r="401" customFormat="false" ht="9" hidden="false" customHeight="false" outlineLevel="0" collapsed="false">
      <c r="C401" s="132"/>
      <c r="D401" s="132"/>
      <c r="E401" s="132"/>
      <c r="F401" s="132"/>
      <c r="G401" s="132"/>
      <c r="H401" s="132"/>
      <c r="I401" s="132"/>
      <c r="J401" s="132"/>
      <c r="K401" s="132"/>
      <c r="L401" s="132"/>
      <c r="M401" s="132"/>
      <c r="N401" s="132"/>
      <c r="O401" s="132"/>
      <c r="P401" s="132"/>
      <c r="Q401" s="132"/>
      <c r="R401" s="132"/>
      <c r="S401" s="132"/>
      <c r="T401" s="132"/>
      <c r="U401" s="132"/>
      <c r="V401" s="132"/>
      <c r="W401" s="132"/>
      <c r="X401" s="132"/>
      <c r="Y401" s="132"/>
      <c r="Z401" s="132"/>
      <c r="AA401" s="132"/>
      <c r="AB401" s="132"/>
      <c r="AC401" s="132"/>
      <c r="AD401" s="132"/>
      <c r="AE401" s="132"/>
      <c r="AF401" s="132"/>
      <c r="AG401" s="132"/>
      <c r="AH401" s="132"/>
      <c r="AI401" s="132"/>
      <c r="AJ401" s="132"/>
      <c r="AK401" s="132"/>
    </row>
    <row r="402" customFormat="false" ht="9" hidden="false" customHeight="false" outlineLevel="0" collapsed="false">
      <c r="C402" s="132"/>
      <c r="D402" s="132"/>
      <c r="E402" s="132"/>
      <c r="F402" s="132"/>
      <c r="G402" s="132"/>
      <c r="H402" s="132"/>
      <c r="I402" s="132"/>
      <c r="J402" s="132"/>
      <c r="K402" s="132"/>
      <c r="L402" s="132"/>
      <c r="M402" s="132"/>
      <c r="N402" s="132"/>
      <c r="O402" s="132"/>
      <c r="P402" s="132"/>
      <c r="Q402" s="132"/>
      <c r="R402" s="132"/>
      <c r="S402" s="132"/>
      <c r="T402" s="132"/>
      <c r="U402" s="132"/>
      <c r="V402" s="132"/>
      <c r="W402" s="132"/>
      <c r="X402" s="132"/>
      <c r="Y402" s="132"/>
      <c r="Z402" s="132"/>
      <c r="AA402" s="132"/>
      <c r="AB402" s="132"/>
      <c r="AC402" s="132"/>
      <c r="AD402" s="132"/>
      <c r="AE402" s="132"/>
      <c r="AF402" s="132"/>
      <c r="AG402" s="132"/>
      <c r="AH402" s="132"/>
      <c r="AI402" s="132"/>
      <c r="AJ402" s="132"/>
      <c r="AK402" s="132"/>
    </row>
    <row r="403" customFormat="false" ht="9" hidden="false" customHeight="false" outlineLevel="0" collapsed="false">
      <c r="C403" s="132"/>
      <c r="D403" s="132"/>
      <c r="E403" s="132"/>
      <c r="F403" s="132"/>
      <c r="G403" s="132"/>
      <c r="H403" s="132"/>
      <c r="I403" s="132"/>
      <c r="J403" s="132"/>
      <c r="K403" s="132"/>
      <c r="L403" s="132"/>
      <c r="M403" s="132"/>
      <c r="N403" s="132"/>
      <c r="O403" s="132"/>
      <c r="P403" s="132"/>
      <c r="Q403" s="132"/>
      <c r="R403" s="132"/>
      <c r="S403" s="132"/>
      <c r="T403" s="132"/>
      <c r="U403" s="132"/>
      <c r="V403" s="132"/>
      <c r="W403" s="132"/>
      <c r="X403" s="132"/>
      <c r="Y403" s="132"/>
      <c r="Z403" s="132"/>
      <c r="AA403" s="132"/>
      <c r="AB403" s="132"/>
      <c r="AC403" s="132"/>
      <c r="AD403" s="132"/>
      <c r="AE403" s="132"/>
      <c r="AF403" s="132"/>
      <c r="AG403" s="132"/>
      <c r="AH403" s="132"/>
      <c r="AI403" s="132"/>
      <c r="AJ403" s="132"/>
      <c r="AK403" s="132"/>
    </row>
    <row r="404" customFormat="false" ht="9" hidden="false" customHeight="false" outlineLevel="0" collapsed="false">
      <c r="C404" s="132"/>
      <c r="D404" s="132"/>
      <c r="E404" s="132"/>
      <c r="F404" s="132"/>
      <c r="G404" s="132"/>
      <c r="H404" s="132"/>
      <c r="I404" s="132"/>
      <c r="J404" s="132"/>
      <c r="K404" s="132"/>
      <c r="L404" s="132"/>
      <c r="M404" s="132"/>
      <c r="N404" s="132"/>
      <c r="O404" s="132"/>
      <c r="P404" s="132"/>
      <c r="Q404" s="132"/>
      <c r="R404" s="132"/>
      <c r="S404" s="132"/>
      <c r="T404" s="132"/>
      <c r="U404" s="132"/>
      <c r="V404" s="132"/>
      <c r="W404" s="132"/>
      <c r="X404" s="132"/>
      <c r="Y404" s="132"/>
      <c r="Z404" s="132"/>
      <c r="AA404" s="132"/>
      <c r="AB404" s="132"/>
      <c r="AC404" s="132"/>
      <c r="AD404" s="132"/>
      <c r="AE404" s="132"/>
      <c r="AF404" s="132"/>
      <c r="AG404" s="132"/>
      <c r="AH404" s="132"/>
      <c r="AI404" s="132"/>
      <c r="AJ404" s="132"/>
      <c r="AK404" s="132"/>
    </row>
    <row r="405" customFormat="false" ht="9" hidden="false" customHeight="false" outlineLevel="0" collapsed="false">
      <c r="C405" s="132"/>
      <c r="D405" s="132"/>
      <c r="E405" s="132"/>
      <c r="F405" s="132"/>
      <c r="G405" s="132"/>
      <c r="H405" s="132"/>
      <c r="I405" s="132"/>
      <c r="J405" s="132"/>
      <c r="K405" s="132"/>
      <c r="L405" s="132"/>
      <c r="M405" s="132"/>
      <c r="N405" s="132"/>
      <c r="O405" s="132"/>
      <c r="P405" s="132"/>
      <c r="Q405" s="132"/>
      <c r="R405" s="132"/>
      <c r="S405" s="132"/>
      <c r="T405" s="132"/>
      <c r="U405" s="132"/>
      <c r="V405" s="132"/>
      <c r="W405" s="132"/>
      <c r="X405" s="132"/>
      <c r="Y405" s="132"/>
      <c r="Z405" s="132"/>
      <c r="AA405" s="132"/>
      <c r="AB405" s="132"/>
      <c r="AC405" s="132"/>
      <c r="AD405" s="132"/>
      <c r="AE405" s="132"/>
      <c r="AF405" s="132"/>
      <c r="AG405" s="132"/>
      <c r="AH405" s="132"/>
      <c r="AI405" s="132"/>
      <c r="AJ405" s="132"/>
      <c r="AK405" s="132"/>
    </row>
    <row r="406" customFormat="false" ht="9" hidden="false" customHeight="false" outlineLevel="0" collapsed="false">
      <c r="C406" s="132"/>
      <c r="D406" s="132"/>
      <c r="E406" s="132"/>
      <c r="F406" s="132"/>
      <c r="G406" s="132"/>
      <c r="H406" s="132"/>
      <c r="I406" s="132"/>
      <c r="J406" s="132"/>
      <c r="K406" s="132"/>
      <c r="L406" s="132"/>
      <c r="M406" s="132"/>
      <c r="N406" s="132"/>
      <c r="O406" s="132"/>
      <c r="P406" s="132"/>
      <c r="Q406" s="132"/>
      <c r="R406" s="132"/>
      <c r="S406" s="132"/>
      <c r="T406" s="132"/>
      <c r="U406" s="132"/>
      <c r="V406" s="132"/>
      <c r="W406" s="132"/>
      <c r="X406" s="132"/>
      <c r="Y406" s="132"/>
      <c r="Z406" s="132"/>
      <c r="AA406" s="132"/>
      <c r="AB406" s="132"/>
      <c r="AC406" s="132"/>
      <c r="AD406" s="132"/>
      <c r="AE406" s="132"/>
      <c r="AF406" s="132"/>
      <c r="AG406" s="132"/>
      <c r="AH406" s="132"/>
      <c r="AI406" s="132"/>
      <c r="AJ406" s="132"/>
      <c r="AK406" s="132"/>
    </row>
    <row r="407" customFormat="false" ht="9" hidden="false" customHeight="false" outlineLevel="0" collapsed="false">
      <c r="C407" s="132"/>
      <c r="D407" s="132"/>
      <c r="E407" s="132"/>
      <c r="F407" s="132"/>
      <c r="G407" s="132"/>
      <c r="H407" s="132"/>
      <c r="I407" s="132"/>
      <c r="J407" s="132"/>
      <c r="K407" s="132"/>
      <c r="L407" s="132"/>
      <c r="M407" s="132"/>
      <c r="N407" s="132"/>
      <c r="O407" s="132"/>
      <c r="P407" s="132"/>
      <c r="Q407" s="132"/>
      <c r="R407" s="132"/>
      <c r="S407" s="132"/>
      <c r="T407" s="132"/>
      <c r="U407" s="132"/>
      <c r="V407" s="132"/>
      <c r="W407" s="132"/>
      <c r="X407" s="132"/>
      <c r="Y407" s="132"/>
      <c r="Z407" s="132"/>
      <c r="AA407" s="132"/>
      <c r="AB407" s="132"/>
      <c r="AC407" s="132"/>
      <c r="AD407" s="132"/>
      <c r="AE407" s="132"/>
      <c r="AF407" s="132"/>
      <c r="AG407" s="132"/>
      <c r="AH407" s="132"/>
      <c r="AI407" s="132"/>
      <c r="AJ407" s="132"/>
      <c r="AK407" s="132"/>
    </row>
    <row r="408" customFormat="false" ht="9" hidden="false" customHeight="false" outlineLevel="0" collapsed="false">
      <c r="C408" s="132"/>
      <c r="D408" s="132"/>
      <c r="E408" s="132"/>
      <c r="F408" s="132"/>
      <c r="G408" s="132"/>
      <c r="H408" s="132"/>
      <c r="I408" s="132"/>
      <c r="J408" s="132"/>
      <c r="K408" s="132"/>
      <c r="L408" s="132"/>
      <c r="M408" s="132"/>
      <c r="N408" s="132"/>
      <c r="O408" s="132"/>
      <c r="P408" s="132"/>
      <c r="Q408" s="132"/>
      <c r="R408" s="132"/>
      <c r="S408" s="132"/>
      <c r="T408" s="132"/>
      <c r="U408" s="132"/>
      <c r="V408" s="132"/>
      <c r="W408" s="132"/>
      <c r="X408" s="132"/>
      <c r="Y408" s="132"/>
      <c r="Z408" s="132"/>
      <c r="AA408" s="132"/>
      <c r="AB408" s="132"/>
      <c r="AC408" s="132"/>
      <c r="AD408" s="132"/>
      <c r="AE408" s="132"/>
      <c r="AF408" s="132"/>
      <c r="AG408" s="132"/>
      <c r="AH408" s="132"/>
      <c r="AI408" s="132"/>
      <c r="AJ408" s="132"/>
      <c r="AK408" s="132"/>
    </row>
    <row r="409" customFormat="false" ht="9" hidden="false" customHeight="false" outlineLevel="0" collapsed="false">
      <c r="C409" s="132"/>
      <c r="D409" s="132"/>
      <c r="E409" s="132"/>
      <c r="F409" s="132"/>
      <c r="G409" s="132"/>
      <c r="H409" s="132"/>
      <c r="I409" s="132"/>
      <c r="J409" s="132"/>
      <c r="K409" s="132"/>
      <c r="L409" s="132"/>
      <c r="M409" s="132"/>
      <c r="N409" s="132"/>
      <c r="O409" s="132"/>
      <c r="P409" s="132"/>
      <c r="Q409" s="132"/>
      <c r="R409" s="132"/>
      <c r="S409" s="132"/>
      <c r="T409" s="132"/>
      <c r="U409" s="132"/>
      <c r="V409" s="132"/>
      <c r="W409" s="132"/>
      <c r="X409" s="132"/>
      <c r="Y409" s="132"/>
      <c r="Z409" s="132"/>
      <c r="AA409" s="132"/>
      <c r="AB409" s="132"/>
      <c r="AC409" s="132"/>
      <c r="AD409" s="132"/>
      <c r="AE409" s="132"/>
      <c r="AF409" s="132"/>
      <c r="AG409" s="132"/>
      <c r="AH409" s="132"/>
      <c r="AI409" s="132"/>
      <c r="AJ409" s="132"/>
      <c r="AK409" s="132"/>
    </row>
    <row r="410" customFormat="false" ht="9" hidden="false" customHeight="false" outlineLevel="0" collapsed="false">
      <c r="C410" s="132"/>
      <c r="D410" s="132"/>
      <c r="E410" s="132"/>
      <c r="F410" s="132"/>
      <c r="G410" s="132"/>
      <c r="H410" s="132"/>
      <c r="I410" s="132"/>
      <c r="J410" s="132"/>
      <c r="K410" s="132"/>
      <c r="L410" s="132"/>
      <c r="M410" s="132"/>
      <c r="N410" s="132"/>
      <c r="O410" s="132"/>
      <c r="P410" s="132"/>
      <c r="Q410" s="132"/>
      <c r="R410" s="132"/>
      <c r="S410" s="132"/>
      <c r="T410" s="132"/>
      <c r="U410" s="132"/>
      <c r="V410" s="132"/>
      <c r="W410" s="132"/>
      <c r="X410" s="132"/>
      <c r="Y410" s="132"/>
      <c r="Z410" s="132"/>
      <c r="AA410" s="132"/>
      <c r="AB410" s="132"/>
      <c r="AC410" s="132"/>
      <c r="AD410" s="132"/>
      <c r="AE410" s="132"/>
      <c r="AF410" s="132"/>
      <c r="AG410" s="132"/>
      <c r="AH410" s="132"/>
      <c r="AI410" s="132"/>
      <c r="AJ410" s="132"/>
      <c r="AK410" s="132"/>
    </row>
    <row r="411" customFormat="false" ht="9" hidden="false" customHeight="false" outlineLevel="0" collapsed="false">
      <c r="C411" s="132"/>
      <c r="D411" s="132"/>
      <c r="E411" s="132"/>
      <c r="F411" s="132"/>
      <c r="G411" s="132"/>
      <c r="H411" s="132"/>
      <c r="I411" s="132"/>
      <c r="J411" s="132"/>
      <c r="K411" s="132"/>
      <c r="L411" s="132"/>
      <c r="M411" s="132"/>
      <c r="N411" s="132"/>
      <c r="O411" s="132"/>
      <c r="P411" s="132"/>
      <c r="Q411" s="132"/>
      <c r="R411" s="132"/>
      <c r="S411" s="132"/>
      <c r="T411" s="132"/>
      <c r="U411" s="132"/>
      <c r="V411" s="132"/>
      <c r="W411" s="132"/>
      <c r="X411" s="132"/>
      <c r="Y411" s="132"/>
      <c r="Z411" s="132"/>
      <c r="AA411" s="132"/>
      <c r="AB411" s="132"/>
      <c r="AC411" s="132"/>
      <c r="AD411" s="132"/>
      <c r="AE411" s="132"/>
      <c r="AF411" s="132"/>
      <c r="AG411" s="132"/>
      <c r="AH411" s="132"/>
      <c r="AI411" s="132"/>
      <c r="AJ411" s="132"/>
      <c r="AK411" s="132"/>
    </row>
    <row r="412" customFormat="false" ht="9" hidden="false" customHeight="false" outlineLevel="0" collapsed="false">
      <c r="C412" s="132"/>
      <c r="D412" s="132"/>
      <c r="E412" s="132"/>
      <c r="F412" s="132"/>
      <c r="G412" s="132"/>
      <c r="H412" s="132"/>
      <c r="I412" s="132"/>
      <c r="J412" s="132"/>
      <c r="K412" s="132"/>
      <c r="L412" s="132"/>
      <c r="M412" s="132"/>
      <c r="N412" s="132"/>
      <c r="O412" s="132"/>
      <c r="P412" s="132"/>
      <c r="Q412" s="132"/>
      <c r="R412" s="132"/>
      <c r="S412" s="132"/>
      <c r="T412" s="132"/>
      <c r="U412" s="132"/>
      <c r="V412" s="132"/>
      <c r="W412" s="132"/>
      <c r="X412" s="132"/>
      <c r="Y412" s="132"/>
      <c r="Z412" s="132"/>
      <c r="AA412" s="132"/>
      <c r="AB412" s="132"/>
      <c r="AC412" s="132"/>
      <c r="AD412" s="132"/>
      <c r="AE412" s="132"/>
      <c r="AF412" s="132"/>
      <c r="AG412" s="132"/>
      <c r="AH412" s="132"/>
      <c r="AI412" s="132"/>
      <c r="AJ412" s="132"/>
      <c r="AK412" s="132"/>
    </row>
    <row r="413" customFormat="false" ht="9" hidden="false" customHeight="false" outlineLevel="0" collapsed="false">
      <c r="C413" s="132"/>
      <c r="D413" s="132"/>
      <c r="E413" s="132"/>
      <c r="F413" s="132"/>
      <c r="G413" s="132"/>
      <c r="H413" s="132"/>
      <c r="I413" s="132"/>
      <c r="J413" s="132"/>
      <c r="K413" s="132"/>
      <c r="L413" s="132"/>
      <c r="M413" s="132"/>
      <c r="N413" s="132"/>
      <c r="O413" s="132"/>
      <c r="P413" s="132"/>
      <c r="Q413" s="132"/>
      <c r="R413" s="132"/>
      <c r="S413" s="132"/>
      <c r="T413" s="132"/>
      <c r="U413" s="132"/>
      <c r="V413" s="132"/>
      <c r="W413" s="132"/>
      <c r="X413" s="132"/>
      <c r="Y413" s="132"/>
      <c r="Z413" s="132"/>
      <c r="AA413" s="132"/>
      <c r="AB413" s="132"/>
      <c r="AC413" s="132"/>
      <c r="AD413" s="132"/>
      <c r="AE413" s="132"/>
      <c r="AF413" s="132"/>
      <c r="AG413" s="132"/>
      <c r="AH413" s="132"/>
      <c r="AI413" s="132"/>
      <c r="AJ413" s="132"/>
      <c r="AK413" s="132"/>
    </row>
    <row r="414" customFormat="false" ht="9" hidden="false" customHeight="false" outlineLevel="0" collapsed="false">
      <c r="C414" s="132"/>
      <c r="D414" s="132"/>
      <c r="E414" s="132"/>
      <c r="F414" s="132"/>
      <c r="G414" s="132"/>
      <c r="H414" s="132"/>
      <c r="I414" s="132"/>
      <c r="J414" s="132"/>
      <c r="K414" s="132"/>
      <c r="L414" s="132"/>
      <c r="M414" s="132"/>
      <c r="N414" s="132"/>
      <c r="O414" s="132"/>
      <c r="P414" s="132"/>
      <c r="Q414" s="132"/>
      <c r="R414" s="132"/>
      <c r="S414" s="132"/>
      <c r="T414" s="132"/>
      <c r="U414" s="132"/>
      <c r="V414" s="132"/>
      <c r="W414" s="132"/>
      <c r="X414" s="132"/>
      <c r="Y414" s="132"/>
      <c r="Z414" s="132"/>
      <c r="AA414" s="132"/>
      <c r="AB414" s="132"/>
      <c r="AC414" s="132"/>
      <c r="AD414" s="132"/>
      <c r="AE414" s="132"/>
      <c r="AF414" s="132"/>
      <c r="AG414" s="132"/>
      <c r="AH414" s="132"/>
      <c r="AI414" s="132"/>
      <c r="AJ414" s="132"/>
      <c r="AK414" s="132"/>
    </row>
    <row r="415" customFormat="false" ht="9" hidden="false" customHeight="false" outlineLevel="0" collapsed="false">
      <c r="C415" s="132"/>
      <c r="D415" s="132"/>
      <c r="E415" s="132"/>
      <c r="F415" s="132"/>
      <c r="G415" s="132"/>
      <c r="H415" s="132"/>
      <c r="I415" s="132"/>
      <c r="J415" s="132"/>
      <c r="K415" s="132"/>
      <c r="L415" s="132"/>
      <c r="M415" s="132"/>
      <c r="N415" s="132"/>
      <c r="O415" s="132"/>
      <c r="P415" s="132"/>
      <c r="Q415" s="132"/>
      <c r="R415" s="132"/>
      <c r="S415" s="132"/>
      <c r="T415" s="132"/>
      <c r="U415" s="132"/>
      <c r="V415" s="132"/>
      <c r="W415" s="132"/>
      <c r="X415" s="132"/>
      <c r="Y415" s="132"/>
      <c r="Z415" s="132"/>
      <c r="AA415" s="132"/>
      <c r="AB415" s="132"/>
      <c r="AC415" s="132"/>
      <c r="AD415" s="132"/>
      <c r="AE415" s="132"/>
      <c r="AF415" s="132"/>
      <c r="AG415" s="132"/>
      <c r="AH415" s="132"/>
      <c r="AI415" s="132"/>
      <c r="AJ415" s="132"/>
      <c r="AK415" s="132"/>
    </row>
    <row r="416" customFormat="false" ht="9" hidden="false" customHeight="false" outlineLevel="0" collapsed="false">
      <c r="C416" s="132"/>
      <c r="D416" s="132"/>
      <c r="E416" s="132"/>
      <c r="F416" s="132"/>
      <c r="G416" s="132"/>
      <c r="H416" s="132"/>
      <c r="I416" s="132"/>
      <c r="J416" s="132"/>
      <c r="K416" s="132"/>
      <c r="L416" s="132"/>
      <c r="M416" s="132"/>
      <c r="N416" s="132"/>
      <c r="O416" s="132"/>
      <c r="P416" s="132"/>
      <c r="Q416" s="132"/>
      <c r="R416" s="132"/>
      <c r="S416" s="132"/>
      <c r="T416" s="132"/>
      <c r="U416" s="132"/>
      <c r="V416" s="132"/>
      <c r="W416" s="132"/>
      <c r="X416" s="132"/>
      <c r="Y416" s="132"/>
      <c r="Z416" s="132"/>
      <c r="AA416" s="132"/>
      <c r="AB416" s="132"/>
      <c r="AC416" s="132"/>
      <c r="AD416" s="132"/>
      <c r="AE416" s="132"/>
      <c r="AF416" s="132"/>
      <c r="AG416" s="132"/>
      <c r="AH416" s="132"/>
      <c r="AI416" s="132"/>
      <c r="AJ416" s="132"/>
      <c r="AK416" s="132"/>
    </row>
    <row r="417" customFormat="false" ht="9" hidden="false" customHeight="false" outlineLevel="0" collapsed="false">
      <c r="C417" s="132"/>
      <c r="D417" s="132"/>
      <c r="E417" s="132"/>
      <c r="F417" s="132"/>
      <c r="G417" s="132"/>
      <c r="H417" s="132"/>
      <c r="I417" s="132"/>
      <c r="J417" s="132"/>
      <c r="K417" s="132"/>
      <c r="L417" s="132"/>
      <c r="M417" s="132"/>
      <c r="N417" s="132"/>
      <c r="O417" s="132"/>
      <c r="P417" s="132"/>
      <c r="Q417" s="132"/>
      <c r="R417" s="132"/>
      <c r="S417" s="132"/>
      <c r="T417" s="132"/>
      <c r="U417" s="132"/>
      <c r="V417" s="132"/>
      <c r="W417" s="132"/>
      <c r="X417" s="132"/>
      <c r="Y417" s="132"/>
      <c r="Z417" s="132"/>
      <c r="AA417" s="132"/>
      <c r="AB417" s="132"/>
      <c r="AC417" s="132"/>
      <c r="AD417" s="132"/>
      <c r="AE417" s="132"/>
      <c r="AF417" s="132"/>
      <c r="AG417" s="132"/>
      <c r="AH417" s="132"/>
      <c r="AI417" s="132"/>
      <c r="AJ417" s="132"/>
      <c r="AK417" s="132"/>
    </row>
    <row r="418" customFormat="false" ht="9" hidden="false" customHeight="false" outlineLevel="0" collapsed="false">
      <c r="C418" s="132"/>
      <c r="D418" s="132"/>
      <c r="E418" s="132"/>
      <c r="F418" s="132"/>
      <c r="G418" s="132"/>
      <c r="H418" s="132"/>
      <c r="I418" s="132"/>
      <c r="J418" s="132"/>
      <c r="K418" s="132"/>
      <c r="L418" s="132"/>
      <c r="M418" s="132"/>
      <c r="N418" s="132"/>
      <c r="O418" s="132"/>
      <c r="P418" s="132"/>
      <c r="Q418" s="132"/>
      <c r="R418" s="132"/>
      <c r="S418" s="132"/>
      <c r="T418" s="132"/>
      <c r="U418" s="132"/>
      <c r="V418" s="132"/>
      <c r="W418" s="132"/>
      <c r="X418" s="132"/>
      <c r="Y418" s="132"/>
      <c r="Z418" s="132"/>
      <c r="AA418" s="132"/>
      <c r="AB418" s="132"/>
      <c r="AC418" s="132"/>
      <c r="AD418" s="132"/>
      <c r="AE418" s="132"/>
      <c r="AF418" s="132"/>
      <c r="AG418" s="132"/>
      <c r="AH418" s="132"/>
      <c r="AI418" s="132"/>
      <c r="AJ418" s="132"/>
      <c r="AK418" s="132"/>
    </row>
    <row r="419" customFormat="false" ht="9" hidden="false" customHeight="false" outlineLevel="0" collapsed="false">
      <c r="C419" s="132"/>
      <c r="D419" s="132"/>
      <c r="E419" s="132"/>
      <c r="F419" s="132"/>
      <c r="G419" s="132"/>
      <c r="H419" s="132"/>
      <c r="I419" s="132"/>
      <c r="J419" s="132"/>
      <c r="K419" s="132"/>
      <c r="L419" s="132"/>
      <c r="M419" s="132"/>
      <c r="N419" s="132"/>
      <c r="O419" s="132"/>
      <c r="P419" s="132"/>
      <c r="Q419" s="132"/>
      <c r="R419" s="132"/>
      <c r="S419" s="132"/>
      <c r="T419" s="132"/>
      <c r="U419" s="132"/>
      <c r="V419" s="132"/>
      <c r="W419" s="132"/>
      <c r="X419" s="132"/>
      <c r="Y419" s="132"/>
      <c r="Z419" s="132"/>
      <c r="AA419" s="132"/>
      <c r="AB419" s="132"/>
      <c r="AC419" s="132"/>
      <c r="AD419" s="132"/>
      <c r="AE419" s="132"/>
      <c r="AF419" s="132"/>
      <c r="AG419" s="132"/>
      <c r="AH419" s="132"/>
      <c r="AI419" s="132"/>
      <c r="AJ419" s="132"/>
      <c r="AK419" s="132"/>
    </row>
    <row r="420" customFormat="false" ht="9" hidden="false" customHeight="false" outlineLevel="0" collapsed="false">
      <c r="C420" s="132"/>
      <c r="D420" s="132"/>
      <c r="E420" s="132"/>
      <c r="F420" s="132"/>
      <c r="G420" s="132"/>
      <c r="H420" s="132"/>
      <c r="I420" s="132"/>
      <c r="J420" s="132"/>
      <c r="K420" s="132"/>
      <c r="L420" s="132"/>
      <c r="M420" s="132"/>
      <c r="N420" s="132"/>
      <c r="O420" s="132"/>
      <c r="P420" s="132"/>
      <c r="Q420" s="132"/>
      <c r="R420" s="132"/>
      <c r="S420" s="132"/>
      <c r="T420" s="132"/>
      <c r="U420" s="132"/>
      <c r="V420" s="132"/>
      <c r="W420" s="132"/>
      <c r="X420" s="132"/>
      <c r="Y420" s="132"/>
      <c r="Z420" s="132"/>
      <c r="AA420" s="132"/>
      <c r="AB420" s="132"/>
      <c r="AC420" s="132"/>
      <c r="AD420" s="132"/>
      <c r="AE420" s="132"/>
      <c r="AF420" s="132"/>
      <c r="AG420" s="132"/>
      <c r="AH420" s="132"/>
      <c r="AI420" s="132"/>
      <c r="AJ420" s="132"/>
      <c r="AK420" s="132"/>
    </row>
    <row r="421" customFormat="false" ht="9" hidden="false" customHeight="false" outlineLevel="0" collapsed="false">
      <c r="C421" s="132"/>
      <c r="D421" s="132"/>
      <c r="E421" s="132"/>
      <c r="F421" s="132"/>
      <c r="G421" s="132"/>
      <c r="H421" s="132"/>
      <c r="I421" s="132"/>
      <c r="J421" s="132"/>
      <c r="K421" s="132"/>
      <c r="L421" s="132"/>
      <c r="M421" s="132"/>
      <c r="N421" s="132"/>
      <c r="O421" s="132"/>
      <c r="P421" s="132"/>
      <c r="Q421" s="132"/>
      <c r="R421" s="132"/>
      <c r="S421" s="132"/>
      <c r="T421" s="132"/>
      <c r="U421" s="132"/>
      <c r="V421" s="132"/>
      <c r="W421" s="132"/>
      <c r="X421" s="132"/>
      <c r="Y421" s="132"/>
      <c r="Z421" s="132"/>
      <c r="AA421" s="132"/>
      <c r="AB421" s="132"/>
      <c r="AC421" s="132"/>
      <c r="AD421" s="132"/>
      <c r="AE421" s="132"/>
      <c r="AF421" s="132"/>
      <c r="AG421" s="132"/>
      <c r="AH421" s="132"/>
      <c r="AI421" s="132"/>
      <c r="AJ421" s="132"/>
      <c r="AK421" s="132"/>
    </row>
    <row r="422" customFormat="false" ht="9" hidden="false" customHeight="false" outlineLevel="0" collapsed="false">
      <c r="C422" s="132"/>
      <c r="D422" s="132"/>
      <c r="E422" s="132"/>
      <c r="F422" s="132"/>
      <c r="G422" s="132"/>
      <c r="H422" s="132"/>
      <c r="I422" s="132"/>
      <c r="J422" s="132"/>
      <c r="K422" s="132"/>
      <c r="L422" s="132"/>
      <c r="M422" s="132"/>
      <c r="N422" s="132"/>
      <c r="O422" s="132"/>
      <c r="P422" s="132"/>
      <c r="Q422" s="132"/>
      <c r="R422" s="132"/>
      <c r="S422" s="132"/>
      <c r="T422" s="132"/>
      <c r="U422" s="132"/>
      <c r="V422" s="132"/>
      <c r="W422" s="132"/>
      <c r="X422" s="132"/>
      <c r="Y422" s="132"/>
      <c r="Z422" s="132"/>
      <c r="AA422" s="132"/>
      <c r="AB422" s="132"/>
      <c r="AC422" s="132"/>
      <c r="AD422" s="132"/>
      <c r="AE422" s="132"/>
      <c r="AF422" s="132"/>
      <c r="AG422" s="132"/>
      <c r="AH422" s="132"/>
      <c r="AI422" s="132"/>
      <c r="AJ422" s="132"/>
      <c r="AK422" s="132"/>
    </row>
    <row r="423" customFormat="false" ht="9" hidden="false" customHeight="false" outlineLevel="0" collapsed="false">
      <c r="C423" s="132"/>
      <c r="D423" s="132"/>
      <c r="E423" s="132"/>
      <c r="F423" s="132"/>
      <c r="G423" s="132"/>
      <c r="H423" s="132"/>
      <c r="I423" s="132"/>
      <c r="J423" s="132"/>
      <c r="K423" s="132"/>
      <c r="L423" s="132"/>
      <c r="M423" s="132"/>
      <c r="N423" s="132"/>
      <c r="O423" s="132"/>
      <c r="P423" s="132"/>
      <c r="Q423" s="132"/>
      <c r="R423" s="132"/>
      <c r="S423" s="132"/>
      <c r="T423" s="132"/>
      <c r="U423" s="132"/>
      <c r="V423" s="132"/>
      <c r="W423" s="132"/>
      <c r="X423" s="132"/>
      <c r="Y423" s="132"/>
      <c r="Z423" s="132"/>
      <c r="AA423" s="132"/>
      <c r="AB423" s="132"/>
      <c r="AC423" s="132"/>
      <c r="AD423" s="132"/>
      <c r="AE423" s="132"/>
      <c r="AF423" s="132"/>
      <c r="AG423" s="132"/>
      <c r="AH423" s="132"/>
      <c r="AI423" s="132"/>
      <c r="AJ423" s="132"/>
      <c r="AK423" s="132"/>
    </row>
    <row r="424" customFormat="false" ht="9" hidden="false" customHeight="false" outlineLevel="0" collapsed="false">
      <c r="C424" s="132"/>
      <c r="D424" s="132"/>
      <c r="E424" s="132"/>
      <c r="F424" s="132"/>
      <c r="G424" s="132"/>
      <c r="H424" s="132"/>
      <c r="I424" s="132"/>
      <c r="J424" s="132"/>
      <c r="K424" s="132"/>
      <c r="L424" s="132"/>
      <c r="M424" s="132"/>
      <c r="N424" s="132"/>
      <c r="O424" s="132"/>
      <c r="P424" s="132"/>
      <c r="Q424" s="132"/>
      <c r="R424" s="132"/>
      <c r="S424" s="132"/>
      <c r="T424" s="132"/>
      <c r="U424" s="132"/>
      <c r="V424" s="132"/>
      <c r="W424" s="132"/>
      <c r="X424" s="132"/>
      <c r="Y424" s="132"/>
      <c r="Z424" s="132"/>
      <c r="AA424" s="132"/>
      <c r="AB424" s="132"/>
      <c r="AC424" s="132"/>
      <c r="AD424" s="132"/>
      <c r="AE424" s="132"/>
      <c r="AF424" s="132"/>
      <c r="AG424" s="132"/>
      <c r="AH424" s="132"/>
      <c r="AI424" s="132"/>
      <c r="AJ424" s="132"/>
      <c r="AK424" s="132"/>
    </row>
    <row r="425" customFormat="false" ht="9" hidden="false" customHeight="false" outlineLevel="0" collapsed="false">
      <c r="C425" s="132"/>
      <c r="D425" s="132"/>
      <c r="E425" s="132"/>
      <c r="F425" s="132"/>
      <c r="G425" s="132"/>
      <c r="H425" s="132"/>
      <c r="I425" s="132"/>
      <c r="J425" s="132"/>
      <c r="K425" s="132"/>
      <c r="L425" s="132"/>
      <c r="M425" s="132"/>
      <c r="N425" s="132"/>
      <c r="O425" s="132"/>
      <c r="P425" s="132"/>
      <c r="Q425" s="132"/>
      <c r="R425" s="132"/>
      <c r="S425" s="132"/>
      <c r="T425" s="132"/>
      <c r="U425" s="132"/>
      <c r="V425" s="132"/>
      <c r="W425" s="132"/>
      <c r="X425" s="132"/>
      <c r="Y425" s="132"/>
      <c r="Z425" s="132"/>
      <c r="AA425" s="132"/>
      <c r="AB425" s="132"/>
      <c r="AC425" s="132"/>
      <c r="AD425" s="132"/>
      <c r="AE425" s="132"/>
      <c r="AF425" s="132"/>
      <c r="AG425" s="132"/>
      <c r="AH425" s="132"/>
      <c r="AI425" s="132"/>
      <c r="AJ425" s="132"/>
      <c r="AK425" s="132"/>
    </row>
    <row r="426" customFormat="false" ht="9" hidden="false" customHeight="false" outlineLevel="0" collapsed="false">
      <c r="C426" s="132"/>
      <c r="D426" s="132"/>
      <c r="E426" s="132"/>
      <c r="F426" s="132"/>
      <c r="G426" s="132"/>
      <c r="H426" s="132"/>
      <c r="I426" s="132"/>
      <c r="J426" s="132"/>
      <c r="K426" s="132"/>
      <c r="L426" s="132"/>
      <c r="M426" s="132"/>
      <c r="N426" s="132"/>
      <c r="O426" s="132"/>
      <c r="P426" s="132"/>
      <c r="Q426" s="132"/>
      <c r="R426" s="132"/>
      <c r="S426" s="132"/>
      <c r="T426" s="132"/>
      <c r="U426" s="132"/>
      <c r="V426" s="132"/>
      <c r="W426" s="132"/>
      <c r="X426" s="132"/>
      <c r="Y426" s="132"/>
      <c r="Z426" s="132"/>
      <c r="AA426" s="132"/>
      <c r="AB426" s="132"/>
      <c r="AC426" s="132"/>
      <c r="AD426" s="132"/>
      <c r="AE426" s="132"/>
      <c r="AF426" s="132"/>
      <c r="AG426" s="132"/>
      <c r="AH426" s="132"/>
      <c r="AI426" s="132"/>
      <c r="AJ426" s="132"/>
      <c r="AK426" s="132"/>
    </row>
    <row r="427" customFormat="false" ht="9" hidden="false" customHeight="false" outlineLevel="0" collapsed="false">
      <c r="C427" s="132"/>
      <c r="D427" s="132"/>
      <c r="E427" s="132"/>
      <c r="F427" s="132"/>
      <c r="G427" s="132"/>
      <c r="H427" s="132"/>
      <c r="I427" s="132"/>
      <c r="J427" s="132"/>
      <c r="K427" s="132"/>
      <c r="L427" s="132"/>
      <c r="M427" s="132"/>
      <c r="N427" s="132"/>
      <c r="O427" s="132"/>
      <c r="P427" s="132"/>
      <c r="Q427" s="132"/>
      <c r="R427" s="132"/>
      <c r="S427" s="132"/>
      <c r="T427" s="132"/>
      <c r="U427" s="132"/>
      <c r="V427" s="132"/>
      <c r="W427" s="132"/>
      <c r="X427" s="132"/>
      <c r="Y427" s="132"/>
      <c r="Z427" s="132"/>
      <c r="AA427" s="132"/>
      <c r="AB427" s="132"/>
      <c r="AC427" s="132"/>
      <c r="AD427" s="132"/>
      <c r="AE427" s="132"/>
      <c r="AF427" s="132"/>
      <c r="AG427" s="132"/>
      <c r="AH427" s="132"/>
      <c r="AI427" s="132"/>
      <c r="AJ427" s="132"/>
      <c r="AK427" s="132"/>
    </row>
    <row r="428" customFormat="false" ht="9" hidden="false" customHeight="false" outlineLevel="0" collapsed="false">
      <c r="C428" s="132"/>
      <c r="D428" s="132"/>
      <c r="E428" s="132"/>
      <c r="F428" s="132"/>
      <c r="G428" s="132"/>
      <c r="H428" s="132"/>
      <c r="I428" s="132"/>
      <c r="J428" s="132"/>
      <c r="K428" s="132"/>
      <c r="L428" s="132"/>
      <c r="M428" s="132"/>
      <c r="N428" s="132"/>
      <c r="O428" s="132"/>
      <c r="P428" s="132"/>
      <c r="Q428" s="132"/>
      <c r="R428" s="132"/>
      <c r="S428" s="132"/>
      <c r="T428" s="132"/>
      <c r="U428" s="132"/>
      <c r="V428" s="132"/>
      <c r="W428" s="132"/>
      <c r="X428" s="132"/>
      <c r="Y428" s="132"/>
      <c r="Z428" s="132"/>
      <c r="AA428" s="132"/>
      <c r="AB428" s="132"/>
      <c r="AC428" s="132"/>
      <c r="AD428" s="132"/>
      <c r="AE428" s="132"/>
      <c r="AF428" s="132"/>
      <c r="AG428" s="132"/>
      <c r="AH428" s="132"/>
      <c r="AI428" s="132"/>
      <c r="AJ428" s="132"/>
      <c r="AK428" s="132"/>
    </row>
    <row r="429" customFormat="false" ht="9" hidden="false" customHeight="false" outlineLevel="0" collapsed="false">
      <c r="C429" s="132"/>
      <c r="D429" s="132"/>
      <c r="E429" s="132"/>
      <c r="F429" s="132"/>
      <c r="G429" s="132"/>
      <c r="H429" s="132"/>
      <c r="I429" s="132"/>
      <c r="J429" s="132"/>
      <c r="K429" s="132"/>
      <c r="L429" s="132"/>
      <c r="M429" s="132"/>
      <c r="N429" s="132"/>
      <c r="O429" s="132"/>
      <c r="P429" s="132"/>
      <c r="Q429" s="132"/>
      <c r="R429" s="132"/>
      <c r="S429" s="132"/>
      <c r="T429" s="132"/>
      <c r="U429" s="132"/>
      <c r="V429" s="132"/>
      <c r="W429" s="132"/>
      <c r="X429" s="132"/>
      <c r="Y429" s="132"/>
      <c r="Z429" s="132"/>
      <c r="AA429" s="132"/>
      <c r="AB429" s="132"/>
      <c r="AC429" s="132"/>
      <c r="AD429" s="132"/>
      <c r="AE429" s="132"/>
      <c r="AF429" s="132"/>
      <c r="AG429" s="132"/>
      <c r="AH429" s="132"/>
      <c r="AI429" s="132"/>
      <c r="AJ429" s="132"/>
      <c r="AK429" s="132"/>
    </row>
    <row r="430" customFormat="false" ht="9" hidden="false" customHeight="false" outlineLevel="0" collapsed="false">
      <c r="C430" s="132"/>
      <c r="D430" s="132"/>
      <c r="E430" s="132"/>
      <c r="F430" s="132"/>
      <c r="G430" s="132"/>
      <c r="H430" s="132"/>
      <c r="I430" s="132"/>
      <c r="J430" s="132"/>
      <c r="K430" s="132"/>
      <c r="L430" s="132"/>
      <c r="M430" s="132"/>
      <c r="N430" s="132"/>
      <c r="O430" s="132"/>
      <c r="P430" s="132"/>
      <c r="Q430" s="132"/>
      <c r="R430" s="132"/>
      <c r="S430" s="132"/>
      <c r="T430" s="132"/>
      <c r="U430" s="132"/>
      <c r="V430" s="132"/>
      <c r="W430" s="132"/>
      <c r="X430" s="132"/>
      <c r="Y430" s="132"/>
      <c r="Z430" s="132"/>
      <c r="AA430" s="132"/>
      <c r="AB430" s="132"/>
      <c r="AC430" s="132"/>
      <c r="AD430" s="132"/>
      <c r="AE430" s="132"/>
      <c r="AF430" s="132"/>
      <c r="AG430" s="132"/>
      <c r="AH430" s="132"/>
      <c r="AI430" s="132"/>
      <c r="AJ430" s="132"/>
      <c r="AK430" s="132"/>
    </row>
    <row r="431" customFormat="false" ht="9" hidden="false" customHeight="false" outlineLevel="0" collapsed="false">
      <c r="C431" s="132"/>
      <c r="D431" s="132"/>
      <c r="E431" s="132"/>
      <c r="F431" s="132"/>
      <c r="G431" s="132"/>
      <c r="H431" s="132"/>
      <c r="I431" s="132"/>
      <c r="J431" s="132"/>
      <c r="K431" s="132"/>
      <c r="L431" s="132"/>
      <c r="M431" s="132"/>
      <c r="N431" s="132"/>
      <c r="O431" s="132"/>
      <c r="P431" s="132"/>
      <c r="Q431" s="132"/>
      <c r="R431" s="132"/>
      <c r="S431" s="132"/>
      <c r="T431" s="132"/>
      <c r="U431" s="132"/>
      <c r="V431" s="132"/>
      <c r="W431" s="132"/>
      <c r="X431" s="132"/>
      <c r="Y431" s="132"/>
      <c r="Z431" s="132"/>
      <c r="AA431" s="132"/>
      <c r="AB431" s="132"/>
      <c r="AC431" s="132"/>
      <c r="AD431" s="132"/>
      <c r="AE431" s="132"/>
      <c r="AF431" s="132"/>
      <c r="AG431" s="132"/>
      <c r="AH431" s="132"/>
      <c r="AI431" s="132"/>
      <c r="AJ431" s="132"/>
      <c r="AK431" s="132"/>
    </row>
    <row r="432" customFormat="false" ht="9" hidden="false" customHeight="false" outlineLevel="0" collapsed="false">
      <c r="C432" s="132"/>
      <c r="D432" s="132"/>
      <c r="E432" s="132"/>
      <c r="F432" s="132"/>
      <c r="G432" s="132"/>
      <c r="H432" s="132"/>
      <c r="I432" s="132"/>
      <c r="J432" s="132"/>
      <c r="K432" s="132"/>
      <c r="L432" s="132"/>
      <c r="M432" s="132"/>
      <c r="N432" s="132"/>
      <c r="O432" s="132"/>
      <c r="P432" s="132"/>
      <c r="Q432" s="132"/>
      <c r="R432" s="132"/>
      <c r="S432" s="132"/>
      <c r="T432" s="132"/>
      <c r="U432" s="132"/>
      <c r="V432" s="132"/>
      <c r="W432" s="132"/>
      <c r="X432" s="132"/>
      <c r="Y432" s="132"/>
      <c r="Z432" s="132"/>
      <c r="AA432" s="132"/>
      <c r="AB432" s="132"/>
      <c r="AC432" s="132"/>
      <c r="AD432" s="132"/>
      <c r="AE432" s="132"/>
      <c r="AF432" s="132"/>
      <c r="AG432" s="132"/>
      <c r="AH432" s="132"/>
      <c r="AI432" s="132"/>
      <c r="AJ432" s="132"/>
      <c r="AK432" s="132"/>
    </row>
    <row r="433" customFormat="false" ht="9" hidden="false" customHeight="false" outlineLevel="0" collapsed="false">
      <c r="C433" s="132"/>
      <c r="D433" s="132"/>
      <c r="E433" s="132"/>
      <c r="F433" s="132"/>
      <c r="G433" s="132"/>
      <c r="H433" s="132"/>
      <c r="I433" s="132"/>
      <c r="J433" s="132"/>
      <c r="K433" s="132"/>
      <c r="L433" s="132"/>
      <c r="M433" s="132"/>
      <c r="N433" s="132"/>
      <c r="O433" s="132"/>
      <c r="P433" s="132"/>
      <c r="Q433" s="132"/>
      <c r="R433" s="132"/>
      <c r="S433" s="132"/>
      <c r="T433" s="132"/>
      <c r="U433" s="132"/>
      <c r="V433" s="132"/>
      <c r="W433" s="132"/>
      <c r="X433" s="132"/>
      <c r="Y433" s="132"/>
      <c r="Z433" s="132"/>
      <c r="AA433" s="132"/>
      <c r="AB433" s="132"/>
      <c r="AC433" s="132"/>
      <c r="AD433" s="132"/>
      <c r="AE433" s="132"/>
      <c r="AF433" s="132"/>
      <c r="AG433" s="132"/>
      <c r="AH433" s="132"/>
      <c r="AI433" s="132"/>
      <c r="AJ433" s="132"/>
      <c r="AK433" s="132"/>
    </row>
    <row r="434" customFormat="false" ht="9" hidden="false" customHeight="false" outlineLevel="0" collapsed="false">
      <c r="C434" s="132"/>
      <c r="D434" s="132"/>
      <c r="E434" s="132"/>
      <c r="F434" s="132"/>
      <c r="G434" s="132"/>
      <c r="H434" s="132"/>
      <c r="I434" s="132"/>
      <c r="J434" s="132"/>
      <c r="K434" s="132"/>
      <c r="L434" s="132"/>
      <c r="M434" s="132"/>
      <c r="N434" s="132"/>
      <c r="O434" s="132"/>
      <c r="P434" s="132"/>
      <c r="Q434" s="132"/>
      <c r="R434" s="132"/>
      <c r="S434" s="132"/>
      <c r="T434" s="132"/>
      <c r="U434" s="132"/>
      <c r="V434" s="132"/>
      <c r="W434" s="132"/>
      <c r="X434" s="132"/>
      <c r="Y434" s="132"/>
      <c r="Z434" s="132"/>
      <c r="AA434" s="132"/>
      <c r="AB434" s="132"/>
      <c r="AC434" s="132"/>
      <c r="AD434" s="132"/>
      <c r="AE434" s="132"/>
      <c r="AF434" s="132"/>
      <c r="AG434" s="132"/>
      <c r="AH434" s="132"/>
      <c r="AI434" s="132"/>
      <c r="AJ434" s="132"/>
      <c r="AK434" s="132"/>
    </row>
    <row r="435" customFormat="false" ht="9" hidden="false" customHeight="false" outlineLevel="0" collapsed="false">
      <c r="C435" s="132"/>
      <c r="D435" s="132"/>
      <c r="E435" s="132"/>
      <c r="F435" s="132"/>
      <c r="G435" s="132"/>
      <c r="H435" s="132"/>
      <c r="I435" s="132"/>
      <c r="J435" s="132"/>
      <c r="K435" s="132"/>
      <c r="L435" s="132"/>
      <c r="M435" s="132"/>
      <c r="N435" s="132"/>
      <c r="O435" s="132"/>
      <c r="P435" s="132"/>
      <c r="Q435" s="132"/>
      <c r="R435" s="132"/>
      <c r="S435" s="132"/>
      <c r="T435" s="132"/>
      <c r="U435" s="132"/>
      <c r="V435" s="132"/>
      <c r="W435" s="132"/>
      <c r="X435" s="132"/>
      <c r="Y435" s="132"/>
      <c r="Z435" s="132"/>
      <c r="AA435" s="132"/>
      <c r="AB435" s="132"/>
      <c r="AC435" s="132"/>
      <c r="AD435" s="132"/>
      <c r="AE435" s="132"/>
      <c r="AF435" s="132"/>
      <c r="AG435" s="132"/>
      <c r="AH435" s="132"/>
      <c r="AI435" s="132"/>
      <c r="AJ435" s="132"/>
      <c r="AK435" s="132"/>
    </row>
    <row r="436" customFormat="false" ht="9" hidden="false" customHeight="false" outlineLevel="0" collapsed="false">
      <c r="C436" s="132"/>
      <c r="D436" s="132"/>
      <c r="E436" s="132"/>
      <c r="F436" s="132"/>
      <c r="G436" s="132"/>
      <c r="H436" s="132"/>
      <c r="I436" s="132"/>
      <c r="J436" s="132"/>
      <c r="K436" s="132"/>
      <c r="L436" s="132"/>
      <c r="M436" s="132"/>
      <c r="N436" s="132"/>
      <c r="O436" s="132"/>
      <c r="P436" s="132"/>
      <c r="Q436" s="132"/>
      <c r="R436" s="132"/>
      <c r="S436" s="132"/>
      <c r="T436" s="132"/>
      <c r="U436" s="132"/>
      <c r="V436" s="132"/>
      <c r="W436" s="132"/>
      <c r="X436" s="132"/>
      <c r="Y436" s="132"/>
      <c r="Z436" s="132"/>
      <c r="AA436" s="132"/>
      <c r="AB436" s="132"/>
      <c r="AC436" s="132"/>
      <c r="AD436" s="132"/>
      <c r="AE436" s="132"/>
      <c r="AF436" s="132"/>
      <c r="AG436" s="132"/>
      <c r="AH436" s="132"/>
      <c r="AI436" s="132"/>
      <c r="AJ436" s="132"/>
      <c r="AK436" s="132"/>
    </row>
    <row r="437" customFormat="false" ht="9" hidden="false" customHeight="false" outlineLevel="0" collapsed="false">
      <c r="C437" s="132"/>
      <c r="D437" s="132"/>
      <c r="E437" s="132"/>
      <c r="F437" s="132"/>
      <c r="G437" s="132"/>
      <c r="H437" s="132"/>
      <c r="I437" s="132"/>
      <c r="J437" s="132"/>
      <c r="K437" s="132"/>
      <c r="L437" s="132"/>
      <c r="M437" s="132"/>
      <c r="N437" s="132"/>
      <c r="O437" s="132"/>
      <c r="P437" s="132"/>
      <c r="Q437" s="132"/>
      <c r="R437" s="132"/>
      <c r="S437" s="132"/>
      <c r="T437" s="132"/>
      <c r="U437" s="132"/>
      <c r="V437" s="132"/>
      <c r="W437" s="132"/>
      <c r="X437" s="132"/>
      <c r="Y437" s="132"/>
      <c r="Z437" s="132"/>
      <c r="AA437" s="132"/>
      <c r="AB437" s="132"/>
      <c r="AC437" s="132"/>
      <c r="AD437" s="132"/>
      <c r="AE437" s="132"/>
      <c r="AF437" s="132"/>
      <c r="AG437" s="132"/>
      <c r="AH437" s="132"/>
      <c r="AI437" s="132"/>
      <c r="AJ437" s="132"/>
      <c r="AK437" s="132"/>
    </row>
    <row r="438" customFormat="false" ht="9" hidden="false" customHeight="false" outlineLevel="0" collapsed="false">
      <c r="C438" s="132"/>
      <c r="D438" s="132"/>
      <c r="E438" s="132"/>
      <c r="F438" s="132"/>
      <c r="G438" s="132"/>
      <c r="H438" s="132"/>
      <c r="I438" s="132"/>
      <c r="J438" s="132"/>
      <c r="K438" s="132"/>
      <c r="L438" s="132"/>
      <c r="M438" s="132"/>
      <c r="N438" s="132"/>
      <c r="O438" s="132"/>
      <c r="P438" s="132"/>
      <c r="Q438" s="132"/>
      <c r="R438" s="132"/>
      <c r="S438" s="132"/>
      <c r="T438" s="132"/>
      <c r="U438" s="132"/>
      <c r="V438" s="132"/>
      <c r="W438" s="132"/>
      <c r="X438" s="132"/>
      <c r="Y438" s="132"/>
      <c r="Z438" s="132"/>
      <c r="AA438" s="132"/>
      <c r="AB438" s="132"/>
      <c r="AC438" s="132"/>
      <c r="AD438" s="132"/>
      <c r="AE438" s="132"/>
      <c r="AF438" s="132"/>
      <c r="AG438" s="132"/>
      <c r="AH438" s="132"/>
      <c r="AI438" s="132"/>
      <c r="AJ438" s="132"/>
      <c r="AK438" s="132"/>
    </row>
    <row r="439" customFormat="false" ht="9" hidden="false" customHeight="false" outlineLevel="0" collapsed="false">
      <c r="C439" s="132"/>
      <c r="D439" s="132"/>
      <c r="E439" s="132"/>
      <c r="F439" s="132"/>
      <c r="G439" s="132"/>
      <c r="H439" s="132"/>
      <c r="I439" s="132"/>
      <c r="J439" s="132"/>
      <c r="K439" s="132"/>
      <c r="L439" s="132"/>
      <c r="M439" s="132"/>
      <c r="N439" s="132"/>
      <c r="O439" s="132"/>
      <c r="P439" s="132"/>
      <c r="Q439" s="132"/>
      <c r="R439" s="132"/>
      <c r="S439" s="132"/>
      <c r="T439" s="132"/>
      <c r="U439" s="132"/>
      <c r="V439" s="132"/>
      <c r="W439" s="132"/>
      <c r="X439" s="132"/>
      <c r="Y439" s="132"/>
      <c r="Z439" s="132"/>
      <c r="AA439" s="132"/>
      <c r="AB439" s="132"/>
      <c r="AC439" s="132"/>
      <c r="AD439" s="132"/>
      <c r="AE439" s="132"/>
      <c r="AF439" s="132"/>
      <c r="AG439" s="132"/>
      <c r="AH439" s="132"/>
      <c r="AI439" s="132"/>
      <c r="AJ439" s="132"/>
      <c r="AK439" s="132"/>
    </row>
    <row r="440" customFormat="false" ht="9" hidden="false" customHeight="false" outlineLevel="0" collapsed="false">
      <c r="C440" s="132"/>
      <c r="D440" s="132"/>
      <c r="E440" s="132"/>
      <c r="F440" s="132"/>
      <c r="G440" s="132"/>
      <c r="H440" s="132"/>
      <c r="I440" s="132"/>
      <c r="J440" s="132"/>
      <c r="K440" s="132"/>
      <c r="L440" s="132"/>
      <c r="M440" s="132"/>
      <c r="N440" s="132"/>
      <c r="O440" s="132"/>
      <c r="P440" s="132"/>
      <c r="Q440" s="132"/>
      <c r="R440" s="132"/>
      <c r="S440" s="132"/>
      <c r="T440" s="132"/>
      <c r="U440" s="132"/>
      <c r="V440" s="132"/>
      <c r="W440" s="132"/>
      <c r="X440" s="132"/>
      <c r="Y440" s="132"/>
      <c r="Z440" s="132"/>
      <c r="AA440" s="132"/>
      <c r="AB440" s="132"/>
      <c r="AC440" s="132"/>
      <c r="AD440" s="132"/>
      <c r="AE440" s="132"/>
      <c r="AF440" s="132"/>
      <c r="AG440" s="132"/>
      <c r="AH440" s="132"/>
      <c r="AI440" s="132"/>
      <c r="AJ440" s="132"/>
      <c r="AK440" s="132"/>
    </row>
    <row r="441" customFormat="false" ht="9" hidden="false" customHeight="false" outlineLevel="0" collapsed="false">
      <c r="C441" s="132"/>
      <c r="D441" s="132"/>
      <c r="E441" s="132"/>
      <c r="F441" s="132"/>
      <c r="G441" s="132"/>
      <c r="H441" s="132"/>
      <c r="I441" s="132"/>
      <c r="J441" s="132"/>
      <c r="K441" s="132"/>
      <c r="L441" s="132"/>
      <c r="M441" s="132"/>
      <c r="N441" s="132"/>
      <c r="O441" s="132"/>
      <c r="P441" s="132"/>
      <c r="Q441" s="132"/>
      <c r="R441" s="132"/>
      <c r="S441" s="132"/>
      <c r="T441" s="132"/>
      <c r="U441" s="132"/>
      <c r="V441" s="132"/>
      <c r="W441" s="132"/>
      <c r="X441" s="132"/>
      <c r="Y441" s="132"/>
      <c r="Z441" s="132"/>
      <c r="AA441" s="132"/>
      <c r="AB441" s="132"/>
      <c r="AC441" s="132"/>
      <c r="AD441" s="132"/>
      <c r="AE441" s="132"/>
      <c r="AF441" s="132"/>
      <c r="AG441" s="132"/>
      <c r="AH441" s="132"/>
      <c r="AI441" s="132"/>
      <c r="AJ441" s="132"/>
      <c r="AK441" s="132"/>
    </row>
    <row r="442" customFormat="false" ht="9" hidden="false" customHeight="false" outlineLevel="0" collapsed="false">
      <c r="C442" s="132"/>
      <c r="D442" s="132"/>
      <c r="E442" s="132"/>
      <c r="F442" s="132"/>
      <c r="G442" s="132"/>
      <c r="H442" s="132"/>
      <c r="I442" s="132"/>
      <c r="J442" s="132"/>
      <c r="K442" s="132"/>
      <c r="L442" s="132"/>
      <c r="M442" s="132"/>
      <c r="N442" s="132"/>
      <c r="O442" s="132"/>
      <c r="P442" s="132"/>
      <c r="Q442" s="132"/>
      <c r="R442" s="132"/>
      <c r="S442" s="132"/>
      <c r="T442" s="132"/>
      <c r="U442" s="132"/>
      <c r="V442" s="132"/>
      <c r="W442" s="132"/>
      <c r="X442" s="132"/>
      <c r="Y442" s="132"/>
      <c r="Z442" s="132"/>
      <c r="AA442" s="132"/>
      <c r="AB442" s="132"/>
      <c r="AC442" s="132"/>
      <c r="AD442" s="132"/>
      <c r="AE442" s="132"/>
      <c r="AF442" s="132"/>
      <c r="AG442" s="132"/>
      <c r="AH442" s="132"/>
      <c r="AI442" s="132"/>
      <c r="AJ442" s="132"/>
      <c r="AK442" s="132"/>
    </row>
    <row r="443" customFormat="false" ht="9" hidden="false" customHeight="false" outlineLevel="0" collapsed="false">
      <c r="C443" s="132"/>
      <c r="D443" s="132"/>
      <c r="E443" s="132"/>
      <c r="F443" s="132"/>
      <c r="G443" s="132"/>
      <c r="H443" s="132"/>
      <c r="I443" s="132"/>
      <c r="J443" s="132"/>
      <c r="K443" s="132"/>
      <c r="L443" s="132"/>
      <c r="M443" s="132"/>
      <c r="N443" s="132"/>
      <c r="O443" s="132"/>
      <c r="P443" s="132"/>
      <c r="Q443" s="132"/>
      <c r="R443" s="132"/>
      <c r="S443" s="132"/>
      <c r="T443" s="132"/>
      <c r="U443" s="132"/>
      <c r="V443" s="132"/>
      <c r="W443" s="132"/>
      <c r="X443" s="132"/>
      <c r="Y443" s="132"/>
      <c r="Z443" s="132"/>
      <c r="AA443" s="132"/>
      <c r="AB443" s="132"/>
      <c r="AC443" s="132"/>
      <c r="AD443" s="132"/>
      <c r="AE443" s="132"/>
      <c r="AF443" s="132"/>
      <c r="AG443" s="132"/>
      <c r="AH443" s="132"/>
      <c r="AI443" s="132"/>
      <c r="AJ443" s="132"/>
      <c r="AK443" s="132"/>
    </row>
    <row r="444" customFormat="false" ht="9" hidden="false" customHeight="false" outlineLevel="0" collapsed="false">
      <c r="C444" s="132"/>
      <c r="D444" s="132"/>
      <c r="E444" s="132"/>
      <c r="F444" s="132"/>
      <c r="G444" s="132"/>
      <c r="H444" s="132"/>
      <c r="I444" s="132"/>
      <c r="J444" s="132"/>
      <c r="K444" s="132"/>
      <c r="L444" s="132"/>
      <c r="M444" s="132"/>
      <c r="N444" s="132"/>
      <c r="O444" s="132"/>
      <c r="P444" s="132"/>
      <c r="Q444" s="132"/>
      <c r="R444" s="132"/>
      <c r="S444" s="132"/>
      <c r="T444" s="132"/>
      <c r="U444" s="132"/>
      <c r="V444" s="132"/>
      <c r="W444" s="132"/>
      <c r="X444" s="132"/>
      <c r="Y444" s="132"/>
      <c r="Z444" s="132"/>
      <c r="AA444" s="132"/>
      <c r="AB444" s="132"/>
      <c r="AC444" s="132"/>
      <c r="AD444" s="132"/>
      <c r="AE444" s="132"/>
      <c r="AF444" s="132"/>
      <c r="AG444" s="132"/>
      <c r="AH444" s="132"/>
      <c r="AI444" s="132"/>
      <c r="AJ444" s="132"/>
      <c r="AK444" s="132"/>
    </row>
    <row r="445" customFormat="false" ht="9" hidden="false" customHeight="false" outlineLevel="0" collapsed="false">
      <c r="C445" s="132"/>
      <c r="D445" s="132"/>
      <c r="E445" s="132"/>
      <c r="F445" s="132"/>
      <c r="G445" s="132"/>
      <c r="H445" s="132"/>
      <c r="I445" s="132"/>
      <c r="J445" s="132"/>
      <c r="K445" s="132"/>
      <c r="L445" s="132"/>
      <c r="M445" s="132"/>
      <c r="N445" s="132"/>
      <c r="O445" s="132"/>
      <c r="P445" s="132"/>
      <c r="Q445" s="132"/>
      <c r="R445" s="132"/>
      <c r="S445" s="132"/>
      <c r="T445" s="132"/>
      <c r="U445" s="132"/>
      <c r="V445" s="132"/>
      <c r="W445" s="132"/>
      <c r="X445" s="132"/>
      <c r="Y445" s="132"/>
      <c r="Z445" s="132"/>
      <c r="AA445" s="132"/>
      <c r="AB445" s="132"/>
      <c r="AC445" s="132"/>
      <c r="AD445" s="132"/>
      <c r="AE445" s="132"/>
      <c r="AF445" s="132"/>
      <c r="AG445" s="132"/>
      <c r="AH445" s="132"/>
      <c r="AI445" s="132"/>
      <c r="AJ445" s="132"/>
      <c r="AK445" s="132"/>
    </row>
    <row r="446" customFormat="false" ht="9" hidden="false" customHeight="false" outlineLevel="0" collapsed="false">
      <c r="C446" s="132"/>
      <c r="D446" s="132"/>
      <c r="E446" s="132"/>
      <c r="F446" s="132"/>
      <c r="G446" s="132"/>
      <c r="H446" s="132"/>
      <c r="I446" s="132"/>
      <c r="J446" s="132"/>
      <c r="K446" s="132"/>
      <c r="L446" s="132"/>
      <c r="M446" s="132"/>
      <c r="N446" s="132"/>
      <c r="O446" s="132"/>
      <c r="P446" s="132"/>
      <c r="Q446" s="132"/>
      <c r="R446" s="132"/>
      <c r="S446" s="132"/>
      <c r="T446" s="132"/>
      <c r="U446" s="132"/>
      <c r="V446" s="132"/>
      <c r="W446" s="132"/>
      <c r="X446" s="132"/>
      <c r="Y446" s="132"/>
      <c r="Z446" s="132"/>
      <c r="AA446" s="132"/>
      <c r="AB446" s="132"/>
      <c r="AC446" s="132"/>
      <c r="AD446" s="132"/>
      <c r="AE446" s="132"/>
      <c r="AF446" s="132"/>
      <c r="AG446" s="132"/>
      <c r="AH446" s="132"/>
      <c r="AI446" s="132"/>
      <c r="AJ446" s="132"/>
      <c r="AK446" s="132"/>
    </row>
    <row r="447" customFormat="false" ht="9" hidden="false" customHeight="false" outlineLevel="0" collapsed="false">
      <c r="C447" s="132"/>
      <c r="D447" s="132"/>
      <c r="E447" s="132"/>
      <c r="F447" s="132"/>
      <c r="G447" s="132"/>
      <c r="H447" s="132"/>
      <c r="I447" s="132"/>
      <c r="J447" s="132"/>
      <c r="K447" s="132"/>
      <c r="L447" s="132"/>
      <c r="M447" s="132"/>
      <c r="N447" s="132"/>
      <c r="O447" s="132"/>
      <c r="P447" s="132"/>
      <c r="Q447" s="132"/>
      <c r="R447" s="132"/>
      <c r="S447" s="132"/>
      <c r="T447" s="132"/>
      <c r="U447" s="132"/>
      <c r="V447" s="132"/>
      <c r="W447" s="132"/>
      <c r="X447" s="132"/>
      <c r="Y447" s="132"/>
      <c r="Z447" s="132"/>
      <c r="AA447" s="132"/>
      <c r="AB447" s="132"/>
      <c r="AC447" s="132"/>
      <c r="AD447" s="132"/>
      <c r="AE447" s="132"/>
      <c r="AF447" s="132"/>
      <c r="AG447" s="132"/>
      <c r="AH447" s="132"/>
      <c r="AI447" s="132"/>
      <c r="AJ447" s="132"/>
      <c r="AK447" s="132"/>
    </row>
    <row r="448" customFormat="false" ht="9" hidden="false" customHeight="false" outlineLevel="0" collapsed="false">
      <c r="C448" s="132"/>
      <c r="D448" s="132"/>
      <c r="E448" s="132"/>
      <c r="F448" s="132"/>
      <c r="G448" s="132"/>
      <c r="H448" s="132"/>
      <c r="I448" s="132"/>
      <c r="J448" s="132"/>
      <c r="K448" s="132"/>
      <c r="L448" s="132"/>
      <c r="M448" s="132"/>
      <c r="N448" s="132"/>
      <c r="O448" s="132"/>
      <c r="P448" s="132"/>
      <c r="Q448" s="132"/>
      <c r="R448" s="132"/>
      <c r="S448" s="132"/>
      <c r="T448" s="132"/>
      <c r="U448" s="132"/>
      <c r="V448" s="132"/>
      <c r="W448" s="132"/>
      <c r="X448" s="132"/>
      <c r="Y448" s="132"/>
      <c r="Z448" s="132"/>
      <c r="AA448" s="132"/>
      <c r="AB448" s="132"/>
      <c r="AC448" s="132"/>
      <c r="AD448" s="132"/>
      <c r="AE448" s="132"/>
      <c r="AF448" s="132"/>
      <c r="AG448" s="132"/>
      <c r="AH448" s="132"/>
      <c r="AI448" s="132"/>
      <c r="AJ448" s="132"/>
      <c r="AK448" s="132"/>
    </row>
    <row r="449" customFormat="false" ht="9" hidden="false" customHeight="false" outlineLevel="0" collapsed="false">
      <c r="C449" s="132"/>
      <c r="D449" s="132"/>
      <c r="E449" s="132"/>
      <c r="F449" s="132"/>
      <c r="G449" s="132"/>
      <c r="H449" s="132"/>
      <c r="I449" s="132"/>
      <c r="J449" s="132"/>
      <c r="K449" s="132"/>
      <c r="L449" s="132"/>
      <c r="M449" s="132"/>
      <c r="N449" s="132"/>
      <c r="O449" s="132"/>
      <c r="P449" s="132"/>
      <c r="Q449" s="132"/>
      <c r="R449" s="132"/>
      <c r="S449" s="132"/>
      <c r="T449" s="132"/>
      <c r="U449" s="132"/>
      <c r="V449" s="132"/>
      <c r="W449" s="132"/>
      <c r="X449" s="132"/>
      <c r="Y449" s="132"/>
      <c r="Z449" s="132"/>
      <c r="AA449" s="132"/>
      <c r="AB449" s="132"/>
      <c r="AC449" s="132"/>
      <c r="AD449" s="132"/>
      <c r="AE449" s="132"/>
      <c r="AF449" s="132"/>
      <c r="AG449" s="132"/>
      <c r="AH449" s="132"/>
      <c r="AI449" s="132"/>
      <c r="AJ449" s="132"/>
      <c r="AK449" s="132"/>
    </row>
    <row r="450" customFormat="false" ht="9" hidden="false" customHeight="false" outlineLevel="0" collapsed="false">
      <c r="C450" s="132"/>
      <c r="D450" s="132"/>
      <c r="E450" s="132"/>
      <c r="F450" s="132"/>
      <c r="G450" s="132"/>
      <c r="H450" s="132"/>
      <c r="I450" s="132"/>
      <c r="J450" s="132"/>
      <c r="K450" s="132"/>
      <c r="L450" s="132"/>
      <c r="M450" s="132"/>
      <c r="N450" s="132"/>
      <c r="O450" s="132"/>
      <c r="P450" s="132"/>
      <c r="Q450" s="132"/>
      <c r="R450" s="132"/>
      <c r="S450" s="132"/>
      <c r="T450" s="132"/>
      <c r="U450" s="132"/>
      <c r="V450" s="132"/>
      <c r="W450" s="132"/>
      <c r="X450" s="132"/>
      <c r="Y450" s="132"/>
      <c r="Z450" s="132"/>
      <c r="AA450" s="132"/>
      <c r="AB450" s="132"/>
      <c r="AC450" s="132"/>
      <c r="AD450" s="132"/>
      <c r="AE450" s="132"/>
      <c r="AF450" s="132"/>
      <c r="AG450" s="132"/>
      <c r="AH450" s="132"/>
      <c r="AI450" s="132"/>
      <c r="AJ450" s="132"/>
      <c r="AK450" s="132"/>
    </row>
    <row r="451" customFormat="false" ht="9" hidden="false" customHeight="false" outlineLevel="0" collapsed="false">
      <c r="C451" s="132"/>
      <c r="D451" s="132"/>
      <c r="E451" s="132"/>
      <c r="F451" s="132"/>
      <c r="G451" s="132"/>
      <c r="H451" s="132"/>
      <c r="I451" s="132"/>
      <c r="J451" s="132"/>
      <c r="K451" s="132"/>
      <c r="L451" s="132"/>
      <c r="M451" s="132"/>
      <c r="N451" s="132"/>
      <c r="O451" s="132"/>
      <c r="P451" s="132"/>
      <c r="Q451" s="132"/>
      <c r="R451" s="132"/>
      <c r="S451" s="132"/>
      <c r="T451" s="132"/>
      <c r="U451" s="132"/>
      <c r="V451" s="132"/>
      <c r="W451" s="132"/>
      <c r="X451" s="132"/>
      <c r="Y451" s="132"/>
      <c r="Z451" s="132"/>
      <c r="AA451" s="132"/>
      <c r="AB451" s="132"/>
      <c r="AC451" s="132"/>
      <c r="AD451" s="132"/>
      <c r="AE451" s="132"/>
      <c r="AF451" s="132"/>
      <c r="AG451" s="132"/>
      <c r="AH451" s="132"/>
      <c r="AI451" s="132"/>
      <c r="AJ451" s="132"/>
      <c r="AK451" s="132"/>
    </row>
    <row r="452" customFormat="false" ht="9" hidden="false" customHeight="false" outlineLevel="0" collapsed="false">
      <c r="C452" s="132"/>
      <c r="D452" s="132"/>
      <c r="E452" s="132"/>
      <c r="F452" s="132"/>
      <c r="G452" s="132"/>
      <c r="H452" s="132"/>
      <c r="I452" s="132"/>
      <c r="J452" s="132"/>
      <c r="K452" s="132"/>
      <c r="L452" s="132"/>
      <c r="M452" s="132"/>
      <c r="N452" s="132"/>
      <c r="O452" s="132"/>
      <c r="P452" s="132"/>
      <c r="Q452" s="132"/>
      <c r="R452" s="132"/>
      <c r="S452" s="132"/>
      <c r="T452" s="132"/>
      <c r="U452" s="132"/>
      <c r="V452" s="132"/>
      <c r="W452" s="132"/>
      <c r="X452" s="132"/>
      <c r="Y452" s="132"/>
      <c r="Z452" s="132"/>
      <c r="AA452" s="132"/>
      <c r="AB452" s="132"/>
      <c r="AC452" s="132"/>
      <c r="AD452" s="132"/>
      <c r="AE452" s="132"/>
      <c r="AF452" s="132"/>
      <c r="AG452" s="132"/>
      <c r="AH452" s="132"/>
      <c r="AI452" s="132"/>
      <c r="AJ452" s="132"/>
      <c r="AK452" s="132"/>
    </row>
    <row r="453" customFormat="false" ht="9" hidden="false" customHeight="false" outlineLevel="0" collapsed="false">
      <c r="C453" s="132"/>
      <c r="D453" s="132"/>
      <c r="E453" s="132"/>
      <c r="F453" s="132"/>
      <c r="G453" s="132"/>
      <c r="H453" s="132"/>
      <c r="I453" s="132"/>
      <c r="J453" s="132"/>
      <c r="K453" s="132"/>
      <c r="L453" s="132"/>
      <c r="M453" s="132"/>
      <c r="N453" s="132"/>
      <c r="O453" s="132"/>
      <c r="P453" s="132"/>
      <c r="Q453" s="132"/>
      <c r="R453" s="132"/>
      <c r="S453" s="132"/>
      <c r="T453" s="132"/>
      <c r="U453" s="132"/>
      <c r="V453" s="132"/>
      <c r="W453" s="132"/>
      <c r="X453" s="132"/>
      <c r="Y453" s="132"/>
      <c r="Z453" s="132"/>
      <c r="AA453" s="132"/>
      <c r="AB453" s="132"/>
      <c r="AC453" s="132"/>
      <c r="AD453" s="132"/>
      <c r="AE453" s="132"/>
      <c r="AF453" s="132"/>
      <c r="AG453" s="132"/>
      <c r="AH453" s="132"/>
      <c r="AI453" s="132"/>
      <c r="AJ453" s="132"/>
      <c r="AK453" s="132"/>
    </row>
    <row r="454" customFormat="false" ht="9" hidden="false" customHeight="false" outlineLevel="0" collapsed="false">
      <c r="C454" s="132"/>
      <c r="D454" s="132"/>
      <c r="E454" s="132"/>
      <c r="F454" s="132"/>
      <c r="G454" s="132"/>
      <c r="H454" s="132"/>
      <c r="I454" s="132"/>
      <c r="J454" s="132"/>
      <c r="K454" s="132"/>
      <c r="L454" s="132"/>
      <c r="M454" s="132"/>
      <c r="N454" s="132"/>
      <c r="O454" s="132"/>
      <c r="P454" s="132"/>
      <c r="Q454" s="132"/>
      <c r="R454" s="132"/>
      <c r="S454" s="132"/>
      <c r="T454" s="132"/>
      <c r="U454" s="132"/>
      <c r="V454" s="132"/>
      <c r="W454" s="132"/>
      <c r="X454" s="132"/>
      <c r="Y454" s="132"/>
      <c r="Z454" s="132"/>
      <c r="AA454" s="132"/>
      <c r="AB454" s="132"/>
      <c r="AC454" s="132"/>
      <c r="AD454" s="132"/>
      <c r="AE454" s="132"/>
      <c r="AF454" s="132"/>
      <c r="AG454" s="132"/>
      <c r="AH454" s="132"/>
      <c r="AI454" s="132"/>
      <c r="AJ454" s="132"/>
      <c r="AK454" s="132"/>
    </row>
    <row r="455" customFormat="false" ht="9" hidden="false" customHeight="false" outlineLevel="0" collapsed="false">
      <c r="C455" s="132"/>
      <c r="D455" s="132"/>
      <c r="E455" s="132"/>
      <c r="F455" s="132"/>
      <c r="G455" s="132"/>
      <c r="H455" s="132"/>
      <c r="I455" s="132"/>
      <c r="J455" s="132"/>
      <c r="K455" s="132"/>
      <c r="L455" s="132"/>
      <c r="M455" s="132"/>
      <c r="N455" s="132"/>
      <c r="O455" s="132"/>
      <c r="P455" s="132"/>
      <c r="Q455" s="132"/>
      <c r="R455" s="132"/>
      <c r="S455" s="132"/>
      <c r="T455" s="132"/>
      <c r="U455" s="132"/>
      <c r="V455" s="132"/>
      <c r="W455" s="132"/>
      <c r="X455" s="132"/>
      <c r="Y455" s="132"/>
      <c r="Z455" s="132"/>
      <c r="AA455" s="132"/>
      <c r="AB455" s="132"/>
      <c r="AC455" s="132"/>
      <c r="AD455" s="132"/>
      <c r="AE455" s="132"/>
      <c r="AF455" s="132"/>
      <c r="AG455" s="132"/>
      <c r="AH455" s="132"/>
      <c r="AI455" s="132"/>
      <c r="AJ455" s="132"/>
      <c r="AK455" s="132"/>
    </row>
    <row r="456" customFormat="false" ht="9" hidden="false" customHeight="false" outlineLevel="0" collapsed="false">
      <c r="C456" s="132"/>
      <c r="D456" s="132"/>
      <c r="E456" s="132"/>
      <c r="F456" s="132"/>
      <c r="G456" s="132"/>
      <c r="H456" s="132"/>
      <c r="I456" s="132"/>
      <c r="J456" s="132"/>
      <c r="K456" s="132"/>
      <c r="L456" s="132"/>
      <c r="M456" s="132"/>
      <c r="N456" s="132"/>
      <c r="O456" s="132"/>
      <c r="P456" s="132"/>
      <c r="Q456" s="132"/>
      <c r="R456" s="132"/>
      <c r="S456" s="132"/>
      <c r="T456" s="132"/>
      <c r="U456" s="132"/>
      <c r="V456" s="132"/>
      <c r="W456" s="132"/>
      <c r="X456" s="132"/>
      <c r="Y456" s="132"/>
      <c r="Z456" s="132"/>
      <c r="AA456" s="132"/>
      <c r="AB456" s="132"/>
      <c r="AC456" s="132"/>
      <c r="AD456" s="132"/>
      <c r="AE456" s="132"/>
      <c r="AF456" s="132"/>
      <c r="AG456" s="132"/>
      <c r="AH456" s="132"/>
      <c r="AI456" s="132"/>
      <c r="AJ456" s="132"/>
      <c r="AK456" s="132"/>
    </row>
    <row r="457" customFormat="false" ht="9" hidden="false" customHeight="false" outlineLevel="0" collapsed="false">
      <c r="C457" s="132"/>
      <c r="D457" s="132"/>
      <c r="E457" s="132"/>
      <c r="F457" s="132"/>
      <c r="G457" s="132"/>
      <c r="H457" s="132"/>
      <c r="I457" s="132"/>
      <c r="J457" s="132"/>
      <c r="K457" s="132"/>
      <c r="L457" s="132"/>
      <c r="M457" s="132"/>
      <c r="N457" s="132"/>
      <c r="O457" s="132"/>
      <c r="P457" s="132"/>
      <c r="Q457" s="132"/>
      <c r="R457" s="132"/>
      <c r="S457" s="132"/>
      <c r="T457" s="132"/>
      <c r="U457" s="132"/>
      <c r="V457" s="132"/>
      <c r="W457" s="132"/>
      <c r="X457" s="132"/>
      <c r="Y457" s="132"/>
      <c r="Z457" s="132"/>
      <c r="AA457" s="132"/>
      <c r="AB457" s="132"/>
      <c r="AC457" s="132"/>
      <c r="AD457" s="132"/>
      <c r="AE457" s="132"/>
      <c r="AF457" s="132"/>
      <c r="AG457" s="132"/>
      <c r="AH457" s="132"/>
      <c r="AI457" s="132"/>
      <c r="AJ457" s="132"/>
      <c r="AK457" s="132"/>
    </row>
    <row r="458" customFormat="false" ht="9" hidden="false" customHeight="false" outlineLevel="0" collapsed="false">
      <c r="C458" s="132"/>
      <c r="D458" s="132"/>
      <c r="E458" s="132"/>
      <c r="F458" s="132"/>
      <c r="G458" s="132"/>
      <c r="H458" s="132"/>
      <c r="I458" s="132"/>
      <c r="J458" s="132"/>
      <c r="K458" s="132"/>
      <c r="L458" s="132"/>
      <c r="M458" s="132"/>
      <c r="N458" s="132"/>
      <c r="O458" s="132"/>
      <c r="P458" s="132"/>
      <c r="Q458" s="132"/>
      <c r="R458" s="132"/>
      <c r="S458" s="132"/>
      <c r="T458" s="132"/>
      <c r="U458" s="132"/>
      <c r="V458" s="132"/>
      <c r="W458" s="132"/>
      <c r="X458" s="132"/>
      <c r="Y458" s="132"/>
      <c r="Z458" s="132"/>
      <c r="AA458" s="132"/>
      <c r="AB458" s="132"/>
      <c r="AC458" s="132"/>
      <c r="AD458" s="132"/>
      <c r="AE458" s="132"/>
      <c r="AF458" s="132"/>
      <c r="AG458" s="132"/>
      <c r="AH458" s="132"/>
      <c r="AI458" s="132"/>
      <c r="AJ458" s="132"/>
      <c r="AK458" s="132"/>
    </row>
    <row r="459" customFormat="false" ht="9" hidden="false" customHeight="false" outlineLevel="0" collapsed="false">
      <c r="C459" s="132"/>
      <c r="D459" s="132"/>
      <c r="E459" s="132"/>
      <c r="F459" s="132"/>
      <c r="G459" s="132"/>
      <c r="H459" s="132"/>
      <c r="I459" s="132"/>
      <c r="J459" s="132"/>
      <c r="K459" s="132"/>
      <c r="L459" s="132"/>
      <c r="M459" s="132"/>
      <c r="N459" s="132"/>
      <c r="O459" s="132"/>
      <c r="P459" s="132"/>
      <c r="Q459" s="132"/>
      <c r="R459" s="132"/>
      <c r="S459" s="132"/>
      <c r="T459" s="132"/>
      <c r="U459" s="132"/>
      <c r="V459" s="132"/>
      <c r="W459" s="132"/>
      <c r="X459" s="132"/>
      <c r="Y459" s="132"/>
      <c r="Z459" s="132"/>
      <c r="AA459" s="132"/>
      <c r="AB459" s="132"/>
      <c r="AC459" s="132"/>
      <c r="AD459" s="132"/>
      <c r="AE459" s="132"/>
      <c r="AF459" s="132"/>
      <c r="AG459" s="132"/>
      <c r="AH459" s="132"/>
      <c r="AI459" s="132"/>
      <c r="AJ459" s="132"/>
      <c r="AK459" s="132"/>
    </row>
    <row r="460" customFormat="false" ht="9" hidden="false" customHeight="false" outlineLevel="0" collapsed="false">
      <c r="C460" s="132"/>
      <c r="D460" s="132"/>
      <c r="E460" s="132"/>
      <c r="F460" s="132"/>
      <c r="G460" s="132"/>
      <c r="H460" s="132"/>
      <c r="I460" s="132"/>
      <c r="J460" s="132"/>
      <c r="K460" s="132"/>
      <c r="L460" s="132"/>
      <c r="M460" s="132"/>
      <c r="N460" s="132"/>
      <c r="O460" s="132"/>
      <c r="P460" s="132"/>
      <c r="Q460" s="132"/>
      <c r="R460" s="132"/>
      <c r="S460" s="132"/>
      <c r="T460" s="132"/>
      <c r="U460" s="132"/>
      <c r="V460" s="132"/>
      <c r="W460" s="132"/>
      <c r="X460" s="132"/>
      <c r="Y460" s="132"/>
      <c r="Z460" s="132"/>
      <c r="AA460" s="132"/>
      <c r="AB460" s="132"/>
      <c r="AC460" s="132"/>
      <c r="AD460" s="132"/>
      <c r="AE460" s="132"/>
      <c r="AF460" s="132"/>
      <c r="AG460" s="132"/>
      <c r="AH460" s="132"/>
      <c r="AI460" s="132"/>
      <c r="AJ460" s="132"/>
      <c r="AK460" s="132"/>
    </row>
    <row r="461" customFormat="false" ht="9" hidden="false" customHeight="false" outlineLevel="0" collapsed="false">
      <c r="C461" s="132"/>
      <c r="D461" s="132"/>
      <c r="E461" s="132"/>
      <c r="F461" s="132"/>
      <c r="G461" s="132"/>
      <c r="H461" s="132"/>
      <c r="I461" s="132"/>
      <c r="J461" s="132"/>
      <c r="K461" s="132"/>
      <c r="L461" s="132"/>
      <c r="M461" s="132"/>
      <c r="N461" s="132"/>
      <c r="O461" s="132"/>
      <c r="P461" s="132"/>
      <c r="Q461" s="132"/>
      <c r="R461" s="132"/>
      <c r="S461" s="132"/>
      <c r="T461" s="132"/>
      <c r="U461" s="132"/>
      <c r="V461" s="132"/>
      <c r="W461" s="132"/>
      <c r="X461" s="132"/>
      <c r="Y461" s="132"/>
      <c r="Z461" s="132"/>
      <c r="AA461" s="132"/>
      <c r="AB461" s="132"/>
      <c r="AC461" s="132"/>
      <c r="AD461" s="132"/>
      <c r="AE461" s="132"/>
      <c r="AF461" s="132"/>
      <c r="AG461" s="132"/>
      <c r="AH461" s="132"/>
      <c r="AI461" s="132"/>
      <c r="AJ461" s="132"/>
      <c r="AK461" s="132"/>
    </row>
    <row r="462" customFormat="false" ht="9" hidden="false" customHeight="false" outlineLevel="0" collapsed="false">
      <c r="C462" s="132"/>
      <c r="D462" s="132"/>
      <c r="E462" s="132"/>
      <c r="F462" s="132"/>
      <c r="G462" s="132"/>
      <c r="H462" s="132"/>
      <c r="I462" s="132"/>
      <c r="J462" s="132"/>
      <c r="K462" s="132"/>
      <c r="L462" s="132"/>
      <c r="M462" s="132"/>
      <c r="N462" s="132"/>
      <c r="O462" s="132"/>
      <c r="P462" s="132"/>
      <c r="Q462" s="132"/>
      <c r="R462" s="132"/>
      <c r="S462" s="132"/>
      <c r="T462" s="132"/>
      <c r="U462" s="132"/>
      <c r="V462" s="132"/>
      <c r="W462" s="132"/>
      <c r="X462" s="132"/>
      <c r="Y462" s="132"/>
      <c r="Z462" s="132"/>
      <c r="AA462" s="132"/>
      <c r="AB462" s="132"/>
      <c r="AC462" s="132"/>
      <c r="AD462" s="132"/>
      <c r="AE462" s="132"/>
      <c r="AF462" s="132"/>
      <c r="AG462" s="132"/>
      <c r="AH462" s="132"/>
      <c r="AI462" s="132"/>
      <c r="AJ462" s="132"/>
      <c r="AK462" s="132"/>
    </row>
    <row r="463" customFormat="false" ht="9" hidden="false" customHeight="false" outlineLevel="0" collapsed="false">
      <c r="C463" s="132"/>
      <c r="D463" s="132"/>
      <c r="E463" s="132"/>
      <c r="F463" s="132"/>
      <c r="G463" s="132"/>
      <c r="H463" s="132"/>
      <c r="I463" s="132"/>
      <c r="J463" s="132"/>
      <c r="K463" s="132"/>
      <c r="L463" s="132"/>
      <c r="M463" s="132"/>
      <c r="N463" s="132"/>
      <c r="O463" s="132"/>
      <c r="P463" s="132"/>
      <c r="Q463" s="132"/>
      <c r="R463" s="132"/>
      <c r="S463" s="132"/>
      <c r="T463" s="132"/>
      <c r="U463" s="132"/>
      <c r="V463" s="132"/>
      <c r="W463" s="132"/>
      <c r="X463" s="132"/>
      <c r="Y463" s="132"/>
      <c r="Z463" s="132"/>
      <c r="AA463" s="132"/>
      <c r="AB463" s="132"/>
      <c r="AC463" s="132"/>
      <c r="AD463" s="132"/>
      <c r="AE463" s="132"/>
      <c r="AF463" s="132"/>
      <c r="AG463" s="132"/>
      <c r="AH463" s="132"/>
      <c r="AI463" s="132"/>
      <c r="AJ463" s="132"/>
      <c r="AK463" s="132"/>
    </row>
    <row r="464" customFormat="false" ht="9" hidden="false" customHeight="false" outlineLevel="0" collapsed="false">
      <c r="C464" s="132"/>
      <c r="D464" s="132"/>
      <c r="E464" s="132"/>
      <c r="F464" s="132"/>
      <c r="G464" s="132"/>
      <c r="H464" s="132"/>
      <c r="I464" s="132"/>
      <c r="J464" s="132"/>
      <c r="K464" s="132"/>
      <c r="L464" s="132"/>
      <c r="M464" s="132"/>
      <c r="N464" s="132"/>
      <c r="O464" s="132"/>
      <c r="P464" s="132"/>
      <c r="Q464" s="132"/>
      <c r="R464" s="132"/>
      <c r="S464" s="132"/>
      <c r="T464" s="132"/>
      <c r="U464" s="132"/>
      <c r="V464" s="132"/>
      <c r="W464" s="132"/>
      <c r="X464" s="132"/>
      <c r="Y464" s="132"/>
      <c r="Z464" s="132"/>
      <c r="AA464" s="132"/>
      <c r="AB464" s="132"/>
      <c r="AC464" s="132"/>
      <c r="AD464" s="132"/>
      <c r="AE464" s="132"/>
      <c r="AF464" s="132"/>
      <c r="AG464" s="132"/>
      <c r="AH464" s="132"/>
      <c r="AI464" s="132"/>
      <c r="AJ464" s="132"/>
      <c r="AK464" s="13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&amp;L&amp;A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2001-06-07T21:23:28Z</dcterms:created>
  <dc:creator>Scott Gardner</dc:creator>
  <dc:description/>
  <dc:language>en-US</dc:language>
  <cp:lastModifiedBy>Scott Gardner</cp:lastModifiedBy>
  <cp:lastPrinted>2001-12-21T12:51:30Z</cp:lastPrinted>
  <cp:revision>0</cp:revision>
  <dc:subject/>
  <dc:title/>
</cp:coreProperties>
</file>