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ct Scope" sheetId="1" state="visible" r:id="rId3"/>
    <sheet name="Notes" sheetId="2" state="visible" r:id="rId4"/>
    <sheet name="M&amp;E Costs " sheetId="3" state="visible" r:id="rId5"/>
    <sheet name="FD Costs" sheetId="4" state="visible" r:id="rId6"/>
    <sheet name="PS Costs" sheetId="5" state="visible" r:id="rId7"/>
    <sheet name="Risk Factors" sheetId="6" state="visible" r:id="rId8"/>
    <sheet name="Contact List" sheetId="7" state="visible" r:id="rId9"/>
  </sheets>
  <definedNames>
    <definedName function="false" hidden="false" localSheetId="6" name="_xlnm.Print_Area" vbProcedure="false">'Contact List'!$A$1:$L$45</definedName>
    <definedName function="false" hidden="false" localSheetId="3" name="_xlnm.Print_Area" vbProcedure="false">'FD Costs'!$A$1:$J$56</definedName>
    <definedName function="false" hidden="false" localSheetId="3" name="_xlnm.Print_Titles" vbProcedure="false">'FD Costs'!$1:$6</definedName>
    <definedName function="false" hidden="false" localSheetId="2" name="_xlnm.Print_Area" vbProcedure="false">'M&amp;E Costs '!$A$1:$J$47</definedName>
    <definedName function="false" hidden="false" localSheetId="2" name="_xlnm.Print_Titles" vbProcedure="false">'M&amp;E Costs '!$1:$6</definedName>
    <definedName function="false" hidden="false" localSheetId="1" name="_xlnm.Print_Area" vbProcedure="false">Notes!$A$1:$K$56</definedName>
    <definedName function="false" hidden="false" localSheetId="1" name="_xlnm.Print_Titles" vbProcedure="false">Notes!$1:$6</definedName>
    <definedName function="false" hidden="false" localSheetId="0" name="_xlnm.Print_Area" vbProcedure="false">'Project Scope'!$A$1:$K$52</definedName>
    <definedName function="false" hidden="false" localSheetId="0" name="_xlnm.Print_Titles" vbProcedure="false">'Project Scope'!$1:$6</definedName>
    <definedName function="false" hidden="false" localSheetId="4" name="_xlnm.Print_Area" vbProcedure="false">'PS Costs'!$A$7:$K$55</definedName>
    <definedName function="false" hidden="false" localSheetId="4" name="_xlnm.Print_Titles" vbProcedure="false">'PS Costs'!$1:$6</definedName>
    <definedName function="false" hidden="false" localSheetId="5" name="_xlnm.Print_Area" vbProcedure="false">'Risk Factors'!$A$1:$J$49</definedName>
    <definedName function="false" hidden="false" localSheetId="5" name="_xlnm.Print_Titles" vbProcedure="false">'Risk Factors'!$1:$6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<sst xmlns="http://schemas.openxmlformats.org/spreadsheetml/2006/main" count="335" uniqueCount="204">
  <si>
    <t xml:space="preserve">EOC HOUSTON TECHNICAL SERVICES</t>
  </si>
  <si>
    <t xml:space="preserve">PROJECT COST ESTIMATE</t>
  </si>
  <si>
    <t xml:space="preserve">CUSTOMER COMPANY NAME:</t>
  </si>
  <si>
    <t xml:space="preserve"> </t>
  </si>
  <si>
    <t xml:space="preserve">Houston Pipe Line Co.</t>
  </si>
  <si>
    <t xml:space="preserve">PROJECT NAME:</t>
  </si>
  <si>
    <t xml:space="preserve">Gas Solutions Longview Plant: delivery meter addition to Texoma 30" </t>
  </si>
  <si>
    <t xml:space="preserve">line (3080) at station 9761+66 in Gregg County, TX.</t>
  </si>
  <si>
    <t xml:space="preserve">W.O. NUMBER:</t>
  </si>
  <si>
    <t xml:space="preserve">estimate</t>
  </si>
  <si>
    <t xml:space="preserve">PROJECT ENGINEER:</t>
  </si>
  <si>
    <t xml:space="preserve">Reid Hansen</t>
  </si>
  <si>
    <t xml:space="preserve">File Name:  GasSolutions</t>
  </si>
  <si>
    <t xml:space="preserve">REVISION NUMBER:</t>
  </si>
  <si>
    <t xml:space="preserve">PROJECT SCOPE</t>
  </si>
  <si>
    <t xml:space="preserve">HPL SCOPE:</t>
  </si>
  <si>
    <t xml:space="preserve">1.  HPL shall provide, install, retain ownership, maintain &amp; operate communication package to Producers measurement</t>
  </si>
  <si>
    <t xml:space="preserve">      equipment &amp; EFM.</t>
  </si>
  <si>
    <t xml:space="preserve">2.  HPL shall receive documetatation provided by Producer to support material &amp; method of construction for piping changes</t>
  </si>
  <si>
    <t xml:space="preserve">      for Producer to install a 3" 600# senior orifice meter to deliver appx. 5.0MM/D of pipeline quality gas into the HPL Texoma</t>
  </si>
  <si>
    <t xml:space="preserve">      30" line (3018)  at station 9761+66 in Gregg County, TX..</t>
  </si>
  <si>
    <t xml:space="preserve">3.  HPL shall witness calibration of measurement equipment.</t>
  </si>
  <si>
    <r>
      <rPr>
        <b val="true"/>
        <sz val="14"/>
        <rFont val="Arial"/>
        <family val="0"/>
      </rPr>
      <t xml:space="preserve">PRODUCER SCOPE:</t>
    </r>
    <r>
      <rPr>
        <sz val="14"/>
        <rFont val="Arial"/>
        <family val="2"/>
      </rPr>
      <t xml:space="preserve"> </t>
    </r>
  </si>
  <si>
    <t xml:space="preserve">1.  Provide material, labor &amp; equipment to install piping changes for a 3" orifice fitting, EFM w/ Enron compatible software &amp;</t>
  </si>
  <si>
    <t xml:space="preserve">      SCADA capabilities, sampler &amp; control valve (set @ 811) for OPP to deliver to HPL, Texoma 30" line (3080) at station</t>
  </si>
  <si>
    <t xml:space="preserve">      9761+66 in Gregg County, TX..</t>
  </si>
  <si>
    <t xml:space="preserve">2.  All piping, meter, equipment &amp; downstream piping shall be constructed &amp; installed w/ documentation to support material</t>
  </si>
  <si>
    <t xml:space="preserve">      &amp; method of construction according to Enron Engineering Standards &amp; Specifications prior to delivery.</t>
  </si>
  <si>
    <t xml:space="preserve">3.  Provide &amp; install dehydration &amp; separator w/ high liquid level monitor &amp; shut-down device w/ associated piping &amp; storage to</t>
  </si>
  <si>
    <t xml:space="preserve">      operate this process.</t>
  </si>
  <si>
    <t xml:space="preserve">4.  Producer shall operate, maintain &amp; retain ownership of meter facility &amp; downstream piping to the inlet of the HPL tap &amp; be</t>
  </si>
  <si>
    <t xml:space="preserve">      responsible for all costs &amp; liabilities asociated with operating this equipment.</t>
  </si>
  <si>
    <t xml:space="preserve">5.  Producer shall provide an all weather road w/ right to HPL to ingress / egress meter facility w/ fence to prevent cattle or</t>
  </si>
  <si>
    <t xml:space="preserve">      vandals from damaging meter piping &amp; equipment.</t>
  </si>
  <si>
    <t xml:space="preserve">Meter No.:</t>
  </si>
  <si>
    <t xml:space="preserve">98-____ (NEW)</t>
  </si>
  <si>
    <t xml:space="preserve">Region:</t>
  </si>
  <si>
    <t xml:space="preserve">HOUSTON</t>
  </si>
  <si>
    <t xml:space="preserve">County:</t>
  </si>
  <si>
    <t xml:space="preserve">GREGG COUNTY, TX.</t>
  </si>
  <si>
    <t xml:space="preserve">Volume:</t>
  </si>
  <si>
    <t xml:space="preserve">5.0 MM/D</t>
  </si>
  <si>
    <t xml:space="preserve">Area:</t>
  </si>
  <si>
    <t xml:space="preserve">LUMBERTON</t>
  </si>
  <si>
    <t xml:space="preserve">System:</t>
  </si>
  <si>
    <t xml:space="preserve">765 TEXOMA PIPELINE</t>
  </si>
  <si>
    <t xml:space="preserve">Pressure:</t>
  </si>
  <si>
    <t xml:space="preserve">Field:</t>
  </si>
  <si>
    <t xml:space="preserve">P.O.I. Type:</t>
  </si>
  <si>
    <t xml:space="preserve">GPO</t>
  </si>
  <si>
    <t xml:space="preserve">Line No.:</t>
  </si>
  <si>
    <t xml:space="preserve">Station:</t>
  </si>
  <si>
    <t xml:space="preserve">9761+66</t>
  </si>
  <si>
    <t xml:space="preserve">Align. Drwg.:</t>
  </si>
  <si>
    <t xml:space="preserve">HC-3080-31-H</t>
  </si>
  <si>
    <t xml:space="preserve">Zip Code:</t>
  </si>
  <si>
    <t xml:space="preserve">Survey:</t>
  </si>
  <si>
    <t xml:space="preserve">SS DAVIS SURVEY A-59</t>
  </si>
  <si>
    <t xml:space="preserve">Note:  This estimate is good for 90 days.</t>
  </si>
  <si>
    <t xml:space="preserve">Estimate does not include income  tax gross</t>
  </si>
  <si>
    <t xml:space="preserve">NOTES &amp; ASSUMPTIONS</t>
  </si>
  <si>
    <t xml:space="preserve">ASSUMPTIONS</t>
  </si>
  <si>
    <t xml:space="preserve">(A) Gas will be pipeline quality &amp; not require analyzers.</t>
  </si>
  <si>
    <t xml:space="preserve">NOTES</t>
  </si>
  <si>
    <t xml:space="preserve">(N)  Flow estimated at 5.0 MM/D (max) @ 750#</t>
  </si>
  <si>
    <t xml:space="preserve">(N) 30" Texoma (3080)</t>
  </si>
  <si>
    <t xml:space="preserve">Pipe data:  </t>
  </si>
  <si>
    <t xml:space="preserve">30" x .312, X65</t>
  </si>
  <si>
    <t xml:space="preserve">Hydrotest:</t>
  </si>
  <si>
    <t xml:space="preserve">MAOP (design):</t>
  </si>
  <si>
    <t xml:space="preserve">Pipeline pressure during Hot-tap</t>
  </si>
  <si>
    <t xml:space="preserve">(Class 2 or 3 location)</t>
  </si>
  <si>
    <t xml:space="preserve">(Class 1 location)</t>
  </si>
  <si>
    <t xml:space="preserve">(A) - Assumption</t>
  </si>
  <si>
    <t xml:space="preserve">(N) - Note</t>
  </si>
  <si>
    <t xml:space="preserve">PROJECT COST ESTIMATE ANALYSIS</t>
  </si>
  <si>
    <t xml:space="preserve">MATERIAL AND EQUIPMENT COSTS</t>
  </si>
  <si>
    <t xml:space="preserve">PROPERTY UNIT</t>
  </si>
  <si>
    <t xml:space="preserve">DESCRIPTION</t>
  </si>
  <si>
    <t xml:space="preserve">EST. QUANITY</t>
  </si>
  <si>
    <t xml:space="preserve">UNIT of MEASURE</t>
  </si>
  <si>
    <t xml:space="preserve">W.O.A.                PER UNIT      COST (TAP&amp;RISER)</t>
  </si>
  <si>
    <t xml:space="preserve">W.O.A.             COST   ESTIMATE (METER)</t>
  </si>
  <si>
    <t xml:space="preserve">W.O.A.             COST   ESTIMATE (TOTAL)</t>
  </si>
  <si>
    <t xml:space="preserve">COMM. PKG.: MDS-9810 w/ tower, base &amp; antena</t>
  </si>
  <si>
    <t xml:space="preserve">Lot</t>
  </si>
  <si>
    <t xml:space="preserve">Miscellaneous</t>
  </si>
  <si>
    <t xml:space="preserve">.</t>
  </si>
  <si>
    <t xml:space="preserve">MATERIAL TOTALS</t>
  </si>
  <si>
    <t xml:space="preserve">FREIGHT  (4.50% of materials)</t>
  </si>
  <si>
    <t xml:space="preserve">TAX  (8.25% of materials)</t>
  </si>
  <si>
    <t xml:space="preserve">MATL. &amp; EQUIP. SUB-TOTAL</t>
  </si>
  <si>
    <t xml:space="preserve">FIELD DIRECT COSTS</t>
  </si>
  <si>
    <t xml:space="preserve">EST.   QTY.</t>
  </si>
  <si>
    <t xml:space="preserve">EST. UNIT</t>
  </si>
  <si>
    <t xml:space="preserve">W.O.A.             UNIT              COST</t>
  </si>
  <si>
    <t xml:space="preserve">W.O.A        COST        ESTIMATE           (TAP &amp; RISER)</t>
  </si>
  <si>
    <t xml:space="preserve">CONSTRUCTION SUPPORT:</t>
  </si>
  <si>
    <t xml:space="preserve">SURVEY (Preliminary and As-Built)</t>
  </si>
  <si>
    <t xml:space="preserve">Day</t>
  </si>
  <si>
    <t xml:space="preserve">FIELD INSPECTION :</t>
  </si>
  <si>
    <t xml:space="preserve">- Construction - 1 Chief Insp.</t>
  </si>
  <si>
    <t xml:space="preserve">Days</t>
  </si>
  <si>
    <t xml:space="preserve">- Construction - 1 Craft Insp.</t>
  </si>
  <si>
    <t xml:space="preserve">- Contruction Management</t>
  </si>
  <si>
    <t xml:space="preserve">X-RAY</t>
  </si>
  <si>
    <t xml:space="preserve">VACUM TRUCK SERVICE</t>
  </si>
  <si>
    <t xml:space="preserve">Hours</t>
  </si>
  <si>
    <t xml:space="preserve">HOT-TAP SERVICE</t>
  </si>
  <si>
    <t xml:space="preserve">CONSTR. SUPPORT TOTAL</t>
  </si>
  <si>
    <t xml:space="preserve">CONTRACT INSTALLATION:</t>
  </si>
  <si>
    <t xml:space="preserve">LABOR:  Install site w/ culvert, tap, meter &amp; fence</t>
  </si>
  <si>
    <t xml:space="preserve">Welder w/ rig</t>
  </si>
  <si>
    <t xml:space="preserve">Hrs.</t>
  </si>
  <si>
    <t xml:space="preserve">Wldr. Helper</t>
  </si>
  <si>
    <t xml:space="preserve">Foreman</t>
  </si>
  <si>
    <t xml:space="preserve">Laborer (2)</t>
  </si>
  <si>
    <t xml:space="preserve">EQUIPMENT:  Prepare site &amp; handle material  </t>
  </si>
  <si>
    <t xml:space="preserve">R/T hoe w/ truck, trailer &amp; operator</t>
  </si>
  <si>
    <t xml:space="preserve">Crew Truck w/ tools</t>
  </si>
  <si>
    <t xml:space="preserve">Foremans Truck</t>
  </si>
  <si>
    <t xml:space="preserve">Instalation:  Insturment / Electrical</t>
  </si>
  <si>
    <t xml:space="preserve">Transportation</t>
  </si>
  <si>
    <t xml:space="preserve">SITE PREPERATION</t>
  </si>
  <si>
    <t xml:space="preserve">Fence</t>
  </si>
  <si>
    <t xml:space="preserve">CONTRACT INSTALL. TOTAL</t>
  </si>
  <si>
    <t xml:space="preserve">FIELD DIRECT COSTS SUB-TOTAL</t>
  </si>
  <si>
    <t xml:space="preserve">TOTAL INSTALLED COST (Labor + Materials)</t>
  </si>
  <si>
    <t xml:space="preserve">PROJECT SUPPORT COSTS</t>
  </si>
  <si>
    <t xml:space="preserve">W.O.A. UNIT COST</t>
  </si>
  <si>
    <r>
      <rPr>
        <sz val="12"/>
        <rFont val="Arial"/>
        <family val="2"/>
      </rPr>
      <t xml:space="preserve">W.O.A.             COST   ESTIMATE </t>
    </r>
    <r>
      <rPr>
        <sz val="10"/>
        <rFont val="Arial"/>
        <family val="2"/>
      </rPr>
      <t xml:space="preserve">TAP&amp;RISER</t>
    </r>
  </si>
  <si>
    <t xml:space="preserve">ENVIRONMENTAL:</t>
  </si>
  <si>
    <t xml:space="preserve">Asbestos abatement</t>
  </si>
  <si>
    <t xml:space="preserve">Permitting</t>
  </si>
  <si>
    <t xml:space="preserve">ENVIRON. TOTAL</t>
  </si>
  <si>
    <t xml:space="preserve">RIGHT OF WAY:</t>
  </si>
  <si>
    <t xml:space="preserve">ROW Direct Salaries</t>
  </si>
  <si>
    <t xml:space="preserve">ROW Esmnt. Acquisition/Damages</t>
  </si>
  <si>
    <t xml:space="preserve">ROW Review Charges</t>
  </si>
  <si>
    <t xml:space="preserve">ROW, Landman</t>
  </si>
  <si>
    <t xml:space="preserve">ROW TOTAL</t>
  </si>
  <si>
    <t xml:space="preserve">COMPANY:</t>
  </si>
  <si>
    <t xml:space="preserve">DISTRICT LABOR</t>
  </si>
  <si>
    <t xml:space="preserve">ENGINEERING - COMPANY</t>
  </si>
  <si>
    <t xml:space="preserve">Drafting &amp; alignment sheets </t>
  </si>
  <si>
    <t xml:space="preserve">COMPANY TOTALS</t>
  </si>
  <si>
    <t xml:space="preserve">GAS LOSS (Blowdown &amp; Purge)</t>
  </si>
  <si>
    <t xml:space="preserve">Lp Sum</t>
  </si>
  <si>
    <t xml:space="preserve">PROJECT SUPPORT COSTS SUB-TOTAL</t>
  </si>
  <si>
    <t xml:space="preserve">TOTAL ESTIMATED COST (without mark-up)</t>
  </si>
  <si>
    <t xml:space="preserve">Income Tax Gross-up (25%)</t>
  </si>
  <si>
    <t xml:space="preserve">As-Built Package (2.0%)</t>
  </si>
  <si>
    <t xml:space="preserve">AFUDC (6.5% per year, for 90 days)</t>
  </si>
  <si>
    <t xml:space="preserve">Overhead (13.0% HPL &amp; 1.0% NNG)</t>
  </si>
  <si>
    <t xml:space="preserve">TOTAL ESTIMATED COST</t>
  </si>
  <si>
    <t xml:space="preserve">RISK FACTORS</t>
  </si>
  <si>
    <t xml:space="preserve">Terms &amp; conditions for ingress / egrss to ROW.</t>
  </si>
  <si>
    <t xml:space="preserve">PROJECT CONTACT LIST</t>
  </si>
  <si>
    <t xml:space="preserve">Office</t>
  </si>
  <si>
    <t xml:space="preserve">Pager</t>
  </si>
  <si>
    <t xml:space="preserve">Mobile</t>
  </si>
  <si>
    <t xml:space="preserve">GCO Project Engineer</t>
  </si>
  <si>
    <t xml:space="preserve">(713)853-7540</t>
  </si>
  <si>
    <t xml:space="preserve">800-504-0913</t>
  </si>
  <si>
    <t xml:space="preserve">Don Thomas</t>
  </si>
  <si>
    <t xml:space="preserve">GCO Construction Manager</t>
  </si>
  <si>
    <t xml:space="preserve">(713) 853-5581</t>
  </si>
  <si>
    <t xml:space="preserve">(281) 490-6549</t>
  </si>
  <si>
    <t xml:space="preserve">(713) 818-4075</t>
  </si>
  <si>
    <t xml:space="preserve">Charlie Thompson</t>
  </si>
  <si>
    <t xml:space="preserve">EOC Tech Ops Director</t>
  </si>
  <si>
    <t xml:space="preserve">(713) 685-4201</t>
  </si>
  <si>
    <t xml:space="preserve">800-501-5722</t>
  </si>
  <si>
    <t xml:space="preserve">(713) 818-8314</t>
  </si>
  <si>
    <t xml:space="preserve">Kevin Kuehler</t>
  </si>
  <si>
    <t xml:space="preserve">GCO E&amp;C Director</t>
  </si>
  <si>
    <t xml:space="preserve">(713) 853-9319</t>
  </si>
  <si>
    <t xml:space="preserve">800-980-6628</t>
  </si>
  <si>
    <t xml:space="preserve">PIN 096-8634</t>
  </si>
  <si>
    <t xml:space="preserve">Ty Porche</t>
  </si>
  <si>
    <t xml:space="preserve">Construction Coordinator</t>
  </si>
  <si>
    <t xml:space="preserve">361/698-4354</t>
  </si>
  <si>
    <t xml:space="preserve">361/788-1635</t>
  </si>
  <si>
    <t xml:space="preserve">713/805-1781</t>
  </si>
  <si>
    <t xml:space="preserve">T. A. Mills</t>
  </si>
  <si>
    <t xml:space="preserve">Lumberton Team - W C Contact</t>
  </si>
  <si>
    <t xml:space="preserve">281/652-2562</t>
  </si>
  <si>
    <t xml:space="preserve">409/755-9433</t>
  </si>
  <si>
    <t xml:space="preserve">409/656-4467</t>
  </si>
  <si>
    <t xml:space="preserve">James McKay</t>
  </si>
  <si>
    <t xml:space="preserve">ECT Gas Control</t>
  </si>
  <si>
    <t xml:space="preserve">713/ 853-6448</t>
  </si>
  <si>
    <t xml:space="preserve">(800) 716-7133</t>
  </si>
  <si>
    <t xml:space="preserve">(713) 202-7839</t>
  </si>
  <si>
    <t xml:space="preserve">John Towles</t>
  </si>
  <si>
    <t xml:space="preserve">Right of Way</t>
  </si>
  <si>
    <t xml:space="preserve">713/ 646-7244</t>
  </si>
  <si>
    <t xml:space="preserve">Brad Blevins</t>
  </si>
  <si>
    <t xml:space="preserve">ECT Facility Planning</t>
  </si>
  <si>
    <t xml:space="preserve">  713/ 853-6508</t>
  </si>
  <si>
    <t xml:space="preserve">Robert Morgan</t>
  </si>
  <si>
    <t xml:space="preserve">713/853-7406</t>
  </si>
  <si>
    <t xml:space="preserve">Chris Sonnebom</t>
  </si>
  <si>
    <t xml:space="preserve">713/853-6530</t>
  </si>
</sst>
</file>

<file path=xl/styles.xml><?xml version="1.0" encoding="utf-8"?>
<styleSheet xmlns="http://schemas.openxmlformats.org/spreadsheetml/2006/main">
  <numFmts count="12">
    <numFmt numFmtId="164" formatCode="_(\$* #,##0_);_(\$* \(#,##0\);_(\$* \-_);_(@_)"/>
    <numFmt numFmtId="165" formatCode="[$-409]m/d/yyyy"/>
    <numFmt numFmtId="166" formatCode="[$-409]#,##0_);\(#,##0\)"/>
    <numFmt numFmtId="167" formatCode="0"/>
    <numFmt numFmtId="168" formatCode="General"/>
    <numFmt numFmtId="169" formatCode="_(* #,##0_);_(* \(#,##0\);_(* \-_);_(@_)"/>
    <numFmt numFmtId="170" formatCode="0_);\(0\)"/>
    <numFmt numFmtId="171" formatCode="\$#,##0.00_);&quot;($&quot;#,##0.00\)"/>
    <numFmt numFmtId="172" formatCode="\$#,##0_);&quot;($&quot;#,##0\)"/>
    <numFmt numFmtId="173" formatCode="_(\$* #,##0.00_);_(\$* \(#,##0.00\);_(\$* \-??_);_(@_)"/>
    <numFmt numFmtId="174" formatCode="# ??/??"/>
    <numFmt numFmtId="175" formatCode="0%"/>
  </numFmts>
  <fonts count="20">
    <font>
      <sz val="12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14"/>
      <name val="Arial"/>
      <family val="2"/>
    </font>
    <font>
      <i val="true"/>
      <sz val="14"/>
      <name val="Arial"/>
      <family val="0"/>
    </font>
    <font>
      <b val="true"/>
      <i val="true"/>
      <sz val="16"/>
      <name val="Arial"/>
      <family val="2"/>
    </font>
    <font>
      <i val="true"/>
      <sz val="14"/>
      <name val="Arial"/>
      <family val="2"/>
    </font>
    <font>
      <sz val="14"/>
      <name val="Arial"/>
      <family val="0"/>
    </font>
    <font>
      <b val="true"/>
      <sz val="12"/>
      <name val="Arial"/>
      <family val="0"/>
    </font>
    <font>
      <sz val="13"/>
      <name val="Arial"/>
      <family val="2"/>
    </font>
    <font>
      <sz val="12"/>
      <name val="Arial"/>
      <family val="0"/>
    </font>
    <font>
      <sz val="16"/>
      <name val="Arial"/>
      <family val="2"/>
    </font>
    <font>
      <b val="true"/>
      <u val="singl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/>
      <top/>
      <bottom style="thick"/>
      <diagonal/>
    </border>
    <border diagonalUp="false" diagonalDown="false">
      <left/>
      <right style="medium"/>
      <top/>
      <bottom style="thick"/>
      <diagonal/>
    </border>
    <border diagonalUp="false" diagonalDown="false">
      <left style="medium"/>
      <right/>
      <top style="thick"/>
      <bottom/>
      <diagonal/>
    </border>
    <border diagonalUp="false" diagonalDown="false">
      <left/>
      <right style="medium"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</cellStyleXfs>
  <cellXfs count="2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0" fillId="2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.77"/>
    <col collapsed="false" customWidth="true" hidden="false" outlineLevel="0" max="2" min="2" style="0" width="11.76"/>
    <col collapsed="false" customWidth="true" hidden="false" outlineLevel="0" max="3" min="3" style="0" width="4.77"/>
    <col collapsed="false" customWidth="true" hidden="false" outlineLevel="0" max="4" min="4" style="0" width="7.77"/>
    <col collapsed="false" customWidth="true" hidden="false" outlineLevel="0" max="5" min="5" style="0" width="12.77"/>
    <col collapsed="false" customWidth="true" hidden="false" outlineLevel="0" max="6" min="6" style="0" width="8.77"/>
    <col collapsed="false" customWidth="true" hidden="false" outlineLevel="0" max="7" min="7" style="0" width="4.77"/>
    <col collapsed="false" customWidth="true" hidden="false" outlineLevel="0" max="8" min="8" style="0" width="11.65"/>
    <col collapsed="false" customWidth="true" hidden="false" outlineLevel="0" max="9" min="9" style="0" width="12.77"/>
    <col collapsed="false" customWidth="true" hidden="false" outlineLevel="0" max="10" min="10" style="0" width="14.77"/>
    <col collapsed="false" customWidth="true" hidden="false" outlineLevel="0" max="11" min="11" style="0" width="28.77"/>
  </cols>
  <sheetData>
    <row r="1" customFormat="false" ht="21" hidden="false" customHeight="false" outlineLevel="0" collapsed="false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customFormat="false" ht="20.25" hidden="false" customHeight="fals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7"/>
    </row>
    <row r="4" customFormat="false" ht="18" hidden="false" customHeight="false" outlineLevel="0" collapsed="false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customFormat="false" ht="18" hidden="false" customHeight="false" outlineLevel="0" collapsed="false">
      <c r="A5" s="9" t="n">
        <f aca="true">TODAY()</f>
        <v>45926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customFormat="false" ht="15.75" hidden="false" customHeight="false" outlineLevel="0" collapsed="false">
      <c r="A6" s="10"/>
      <c r="B6" s="11"/>
      <c r="C6" s="11"/>
      <c r="D6" s="11"/>
      <c r="E6" s="11"/>
      <c r="F6" s="11"/>
      <c r="G6" s="11"/>
      <c r="H6" s="11"/>
      <c r="I6" s="11"/>
      <c r="J6" s="11"/>
      <c r="K6" s="12"/>
    </row>
    <row r="7" customFormat="false" ht="15.75" hidden="false" customHeight="false" outlineLevel="0" collapsed="false">
      <c r="A7" s="13"/>
      <c r="B7" s="14"/>
      <c r="C7" s="14"/>
      <c r="D7" s="14"/>
      <c r="E7" s="14"/>
      <c r="F7" s="14"/>
      <c r="G7" s="14"/>
      <c r="H7" s="14"/>
      <c r="I7" s="14"/>
      <c r="J7" s="14"/>
      <c r="K7" s="15"/>
    </row>
    <row r="8" customFormat="false" ht="18" hidden="false" customHeight="true" outlineLevel="0" collapsed="false">
      <c r="A8" s="16"/>
      <c r="B8" s="17"/>
      <c r="D8" s="18" t="s">
        <v>2</v>
      </c>
      <c r="E8" s="19" t="s">
        <v>3</v>
      </c>
      <c r="F8" s="20" t="s">
        <v>4</v>
      </c>
      <c r="G8" s="20"/>
      <c r="H8" s="21"/>
      <c r="I8" s="21"/>
      <c r="J8" s="21"/>
      <c r="K8" s="22"/>
    </row>
    <row r="9" customFormat="false" ht="18" hidden="false" customHeight="true" outlineLevel="0" collapsed="false">
      <c r="A9" s="16"/>
      <c r="B9" s="17"/>
      <c r="D9" s="18" t="s">
        <v>5</v>
      </c>
      <c r="E9" s="19" t="s">
        <v>3</v>
      </c>
      <c r="F9" s="20" t="s">
        <v>6</v>
      </c>
      <c r="G9" s="20"/>
      <c r="H9" s="21"/>
      <c r="I9" s="21"/>
      <c r="J9" s="21"/>
      <c r="K9" s="22"/>
    </row>
    <row r="10" customFormat="false" ht="18" hidden="false" customHeight="true" outlineLevel="0" collapsed="false">
      <c r="A10" s="16"/>
      <c r="B10" s="17"/>
      <c r="D10" s="18"/>
      <c r="E10" s="19"/>
      <c r="F10" s="20"/>
      <c r="G10" s="20" t="s">
        <v>7</v>
      </c>
      <c r="H10" s="21"/>
      <c r="I10" s="21"/>
      <c r="J10" s="21"/>
      <c r="K10" s="22"/>
    </row>
    <row r="11" customFormat="false" ht="18" hidden="false" customHeight="true" outlineLevel="0" collapsed="false">
      <c r="A11" s="16"/>
      <c r="B11" s="17"/>
      <c r="D11" s="18" t="s">
        <v>8</v>
      </c>
      <c r="E11" s="19"/>
      <c r="F11" s="23" t="s">
        <v>9</v>
      </c>
      <c r="G11" s="20"/>
      <c r="H11" s="21"/>
      <c r="I11" s="21"/>
      <c r="J11" s="21"/>
      <c r="K11" s="22"/>
    </row>
    <row r="12" customFormat="false" ht="18" hidden="false" customHeight="true" outlineLevel="0" collapsed="false">
      <c r="A12" s="16"/>
      <c r="B12" s="17"/>
      <c r="D12" s="18" t="s">
        <v>10</v>
      </c>
      <c r="E12" s="24" t="s">
        <v>3</v>
      </c>
      <c r="F12" s="20" t="s">
        <v>11</v>
      </c>
      <c r="G12" s="20"/>
      <c r="H12" s="21"/>
      <c r="I12" s="21" t="s">
        <v>12</v>
      </c>
      <c r="J12" s="21"/>
      <c r="K12" s="22"/>
    </row>
    <row r="13" customFormat="false" ht="18" hidden="false" customHeight="true" outlineLevel="0" collapsed="false">
      <c r="A13" s="16"/>
      <c r="B13" s="17"/>
      <c r="D13" s="18" t="s">
        <v>13</v>
      </c>
      <c r="E13" s="25"/>
      <c r="F13" s="26"/>
      <c r="G13" s="27"/>
      <c r="H13" s="28"/>
      <c r="I13" s="28"/>
      <c r="J13" s="28"/>
      <c r="K13" s="22"/>
    </row>
    <row r="14" customFormat="false" ht="15.75" hidden="false" customHeight="false" outlineLevel="0" collapsed="false">
      <c r="A14" s="29"/>
      <c r="B14" s="14"/>
      <c r="C14" s="30"/>
      <c r="D14" s="30"/>
      <c r="E14" s="31"/>
      <c r="F14" s="32"/>
      <c r="G14" s="32"/>
      <c r="H14" s="14"/>
      <c r="I14" s="14"/>
      <c r="J14" s="14"/>
      <c r="K14" s="15"/>
    </row>
    <row r="15" customFormat="false" ht="15" hidden="false" customHeight="false" outlineLevel="0" collapsed="false">
      <c r="A15" s="33"/>
      <c r="B15" s="34"/>
      <c r="C15" s="34"/>
      <c r="D15" s="34"/>
      <c r="E15" s="34"/>
      <c r="F15" s="34"/>
      <c r="G15" s="34"/>
      <c r="H15" s="34"/>
      <c r="I15" s="34"/>
      <c r="J15" s="34"/>
      <c r="K15" s="35"/>
    </row>
    <row r="16" customFormat="false" ht="18" hidden="false" customHeight="false" outlineLevel="0" collapsed="false">
      <c r="A16" s="36" t="s">
        <v>14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</row>
    <row r="17" customFormat="false" ht="15" hidden="false" customHeight="false" outlineLevel="0" collapsed="false">
      <c r="A17" s="37"/>
      <c r="B17" s="28"/>
      <c r="C17" s="28"/>
      <c r="D17" s="28"/>
      <c r="E17" s="28"/>
      <c r="F17" s="28"/>
      <c r="G17" s="28"/>
      <c r="H17" s="28"/>
      <c r="I17" s="28"/>
      <c r="J17" s="28"/>
      <c r="K17" s="38"/>
    </row>
    <row r="18" customFormat="false" ht="18" hidden="false" customHeight="false" outlineLevel="0" collapsed="false">
      <c r="A18" s="39" t="s">
        <v>15</v>
      </c>
      <c r="B18" s="40"/>
      <c r="C18" s="41"/>
      <c r="D18" s="41"/>
      <c r="E18" s="21"/>
      <c r="F18" s="21"/>
      <c r="G18" s="21"/>
      <c r="H18" s="21"/>
      <c r="I18" s="21"/>
      <c r="J18" s="21"/>
      <c r="K18" s="42"/>
    </row>
    <row r="19" customFormat="false" ht="18" hidden="false" customHeight="false" outlineLevel="0" collapsed="false">
      <c r="A19" s="43" t="s">
        <v>16</v>
      </c>
      <c r="B19" s="40"/>
      <c r="C19" s="41"/>
      <c r="D19" s="41"/>
      <c r="E19" s="21"/>
      <c r="F19" s="21"/>
      <c r="G19" s="21"/>
      <c r="H19" s="21"/>
      <c r="I19" s="21"/>
      <c r="J19" s="21"/>
      <c r="K19" s="42"/>
    </row>
    <row r="20" customFormat="false" ht="18" hidden="false" customHeight="false" outlineLevel="0" collapsed="false">
      <c r="A20" s="43" t="s">
        <v>17</v>
      </c>
      <c r="B20" s="40"/>
      <c r="C20" s="41"/>
      <c r="D20" s="41"/>
      <c r="E20" s="21"/>
      <c r="F20" s="21"/>
      <c r="G20" s="21"/>
      <c r="H20" s="21"/>
      <c r="I20" s="21"/>
      <c r="J20" s="21"/>
      <c r="K20" s="42"/>
    </row>
    <row r="21" customFormat="false" ht="18" hidden="false" customHeight="false" outlineLevel="0" collapsed="false">
      <c r="A21" s="43" t="s">
        <v>18</v>
      </c>
      <c r="B21" s="40"/>
      <c r="C21" s="41"/>
      <c r="D21" s="41"/>
      <c r="E21" s="21"/>
      <c r="F21" s="21"/>
      <c r="G21" s="21"/>
      <c r="H21" s="21"/>
      <c r="I21" s="21"/>
      <c r="J21" s="21"/>
      <c r="K21" s="42"/>
    </row>
    <row r="22" customFormat="false" ht="18" hidden="false" customHeight="false" outlineLevel="0" collapsed="false">
      <c r="A22" s="43" t="s">
        <v>19</v>
      </c>
      <c r="B22" s="40"/>
      <c r="C22" s="41"/>
      <c r="D22" s="41"/>
      <c r="E22" s="21"/>
      <c r="F22" s="21"/>
      <c r="G22" s="21"/>
      <c r="H22" s="21"/>
      <c r="I22" s="21"/>
      <c r="J22" s="21"/>
      <c r="K22" s="42"/>
    </row>
    <row r="23" customFormat="false" ht="18" hidden="false" customHeight="false" outlineLevel="0" collapsed="false">
      <c r="A23" s="43" t="s">
        <v>20</v>
      </c>
      <c r="B23" s="40"/>
      <c r="C23" s="41"/>
      <c r="D23" s="41"/>
      <c r="E23" s="21"/>
      <c r="F23" s="21"/>
      <c r="G23" s="21"/>
      <c r="H23" s="21"/>
      <c r="I23" s="21"/>
      <c r="J23" s="21"/>
      <c r="K23" s="42"/>
    </row>
    <row r="24" customFormat="false" ht="18" hidden="false" customHeight="false" outlineLevel="0" collapsed="false">
      <c r="A24" s="43" t="s">
        <v>21</v>
      </c>
      <c r="B24" s="40"/>
      <c r="C24" s="41"/>
      <c r="D24" s="41"/>
      <c r="E24" s="21"/>
      <c r="F24" s="21"/>
      <c r="G24" s="21"/>
      <c r="H24" s="21"/>
      <c r="I24" s="21"/>
      <c r="J24" s="21"/>
      <c r="K24" s="42"/>
    </row>
    <row r="25" customFormat="false" ht="18" hidden="false" customHeight="false" outlineLevel="0" collapsed="false">
      <c r="A25" s="43"/>
      <c r="B25" s="40"/>
      <c r="C25" s="41"/>
      <c r="D25" s="41"/>
      <c r="E25" s="21"/>
      <c r="F25" s="21"/>
      <c r="G25" s="21"/>
      <c r="H25" s="21"/>
      <c r="I25" s="21"/>
      <c r="J25" s="21"/>
      <c r="K25" s="42"/>
    </row>
    <row r="26" customFormat="false" ht="18" hidden="false" customHeight="false" outlineLevel="0" collapsed="false">
      <c r="A26" s="43"/>
      <c r="B26" s="40"/>
      <c r="C26" s="41"/>
      <c r="D26" s="41"/>
      <c r="E26" s="21"/>
      <c r="F26" s="21"/>
      <c r="G26" s="21"/>
      <c r="H26" s="21"/>
      <c r="I26" s="21"/>
      <c r="J26" s="21"/>
      <c r="K26" s="42"/>
    </row>
    <row r="27" customFormat="false" ht="18" hidden="false" customHeight="false" outlineLevel="0" collapsed="false">
      <c r="A27" s="44" t="s">
        <v>22</v>
      </c>
      <c r="B27" s="40"/>
      <c r="C27" s="41"/>
      <c r="D27" s="41"/>
      <c r="E27" s="21"/>
      <c r="F27" s="21"/>
      <c r="G27" s="21"/>
      <c r="H27" s="21"/>
      <c r="I27" s="21"/>
      <c r="J27" s="21"/>
      <c r="K27" s="42"/>
    </row>
    <row r="28" customFormat="false" ht="18" hidden="false" customHeight="false" outlineLevel="0" collapsed="false">
      <c r="A28" s="43" t="s">
        <v>23</v>
      </c>
      <c r="B28" s="40"/>
      <c r="C28" s="41"/>
      <c r="D28" s="41"/>
      <c r="E28" s="21"/>
      <c r="F28" s="21"/>
      <c r="G28" s="21"/>
      <c r="H28" s="21"/>
      <c r="I28" s="21"/>
      <c r="J28" s="21"/>
      <c r="K28" s="42"/>
    </row>
    <row r="29" customFormat="false" ht="18" hidden="false" customHeight="false" outlineLevel="0" collapsed="false">
      <c r="A29" s="43" t="s">
        <v>24</v>
      </c>
      <c r="B29" s="40"/>
      <c r="C29" s="41"/>
      <c r="D29" s="41"/>
      <c r="E29" s="21"/>
      <c r="F29" s="21"/>
      <c r="G29" s="21"/>
      <c r="H29" s="21"/>
      <c r="I29" s="21"/>
      <c r="J29" s="21"/>
      <c r="K29" s="42"/>
    </row>
    <row r="30" customFormat="false" ht="18" hidden="false" customHeight="false" outlineLevel="0" collapsed="false">
      <c r="A30" s="43" t="s">
        <v>25</v>
      </c>
      <c r="B30" s="40"/>
      <c r="C30" s="41"/>
      <c r="D30" s="41"/>
      <c r="E30" s="21"/>
      <c r="F30" s="21"/>
      <c r="G30" s="21"/>
      <c r="H30" s="21"/>
      <c r="I30" s="21"/>
      <c r="J30" s="21"/>
      <c r="K30" s="42"/>
    </row>
    <row r="31" customFormat="false" ht="18" hidden="false" customHeight="false" outlineLevel="0" collapsed="false">
      <c r="A31" s="43" t="s">
        <v>26</v>
      </c>
      <c r="B31" s="40"/>
      <c r="C31" s="41"/>
      <c r="D31" s="41"/>
      <c r="E31" s="21"/>
      <c r="F31" s="21"/>
      <c r="G31" s="21"/>
      <c r="H31" s="21"/>
      <c r="I31" s="21"/>
      <c r="J31" s="21"/>
      <c r="K31" s="42"/>
    </row>
    <row r="32" customFormat="false" ht="18" hidden="false" customHeight="false" outlineLevel="0" collapsed="false">
      <c r="A32" s="43" t="s">
        <v>27</v>
      </c>
      <c r="B32" s="40"/>
      <c r="C32" s="41"/>
      <c r="D32" s="41"/>
      <c r="E32" s="21"/>
      <c r="F32" s="21"/>
      <c r="G32" s="21"/>
      <c r="H32" s="21"/>
      <c r="I32" s="21"/>
      <c r="J32" s="21"/>
      <c r="K32" s="42"/>
    </row>
    <row r="33" customFormat="false" ht="18" hidden="false" customHeight="false" outlineLevel="0" collapsed="false">
      <c r="A33" s="43" t="s">
        <v>28</v>
      </c>
      <c r="B33" s="40"/>
      <c r="C33" s="41"/>
      <c r="D33" s="41"/>
      <c r="E33" s="21"/>
      <c r="F33" s="21"/>
      <c r="G33" s="21"/>
      <c r="H33" s="21"/>
      <c r="I33" s="21"/>
      <c r="J33" s="21"/>
      <c r="K33" s="42"/>
    </row>
    <row r="34" customFormat="false" ht="18" hidden="false" customHeight="false" outlineLevel="0" collapsed="false">
      <c r="A34" s="43" t="s">
        <v>29</v>
      </c>
      <c r="B34" s="40"/>
      <c r="C34" s="41"/>
      <c r="D34" s="41"/>
      <c r="E34" s="21"/>
      <c r="F34" s="21"/>
      <c r="G34" s="21"/>
      <c r="H34" s="21"/>
      <c r="I34" s="21"/>
      <c r="J34" s="21"/>
      <c r="K34" s="42"/>
    </row>
    <row r="35" customFormat="false" ht="18" hidden="false" customHeight="false" outlineLevel="0" collapsed="false">
      <c r="A35" s="43" t="s">
        <v>30</v>
      </c>
      <c r="B35" s="40"/>
      <c r="C35" s="45"/>
      <c r="D35" s="45"/>
      <c r="E35" s="21"/>
      <c r="F35" s="21"/>
      <c r="G35" s="21"/>
      <c r="H35" s="21"/>
      <c r="I35" s="21"/>
      <c r="J35" s="21"/>
      <c r="K35" s="42"/>
    </row>
    <row r="36" customFormat="false" ht="18" hidden="false" customHeight="false" outlineLevel="0" collapsed="false">
      <c r="A36" s="43" t="s">
        <v>31</v>
      </c>
      <c r="B36" s="40"/>
      <c r="C36" s="45"/>
      <c r="D36" s="45"/>
      <c r="E36" s="21"/>
      <c r="F36" s="21"/>
      <c r="G36" s="21"/>
      <c r="H36" s="21"/>
      <c r="I36" s="21"/>
      <c r="J36" s="21"/>
      <c r="K36" s="42"/>
    </row>
    <row r="37" customFormat="false" ht="18.75" hidden="false" customHeight="false" outlineLevel="0" collapsed="false">
      <c r="A37" s="43" t="s">
        <v>32</v>
      </c>
      <c r="B37" s="46"/>
      <c r="C37" s="47"/>
      <c r="D37" s="47"/>
      <c r="E37" s="48"/>
      <c r="F37" s="48"/>
      <c r="G37" s="48"/>
      <c r="H37" s="48"/>
      <c r="I37" s="48"/>
      <c r="J37" s="48"/>
      <c r="K37" s="49"/>
    </row>
    <row r="38" customFormat="false" ht="18.75" hidden="false" customHeight="false" outlineLevel="0" collapsed="false">
      <c r="A38" s="43" t="s">
        <v>33</v>
      </c>
      <c r="B38" s="46"/>
      <c r="C38" s="47"/>
      <c r="D38" s="47"/>
      <c r="E38" s="48"/>
      <c r="F38" s="48"/>
      <c r="G38" s="48"/>
      <c r="H38" s="48"/>
      <c r="I38" s="48"/>
      <c r="J38" s="48"/>
      <c r="K38" s="49"/>
    </row>
    <row r="39" customFormat="false" ht="18.75" hidden="false" customHeight="false" outlineLevel="0" collapsed="false">
      <c r="A39" s="50"/>
      <c r="B39" s="46"/>
      <c r="C39" s="47"/>
      <c r="D39" s="47"/>
      <c r="E39" s="48"/>
      <c r="F39" s="48"/>
      <c r="G39" s="48"/>
      <c r="H39" s="48"/>
      <c r="I39" s="48"/>
      <c r="J39" s="48"/>
      <c r="K39" s="49"/>
    </row>
    <row r="40" customFormat="false" ht="18" hidden="false" customHeight="false" outlineLevel="0" collapsed="false">
      <c r="A40" s="43"/>
      <c r="B40" s="40"/>
      <c r="C40" s="45"/>
      <c r="D40" s="45"/>
      <c r="E40" s="21"/>
      <c r="F40" s="21"/>
      <c r="G40" s="21"/>
      <c r="H40" s="21"/>
      <c r="I40" s="21"/>
      <c r="J40" s="21"/>
      <c r="K40" s="42"/>
    </row>
    <row r="41" customFormat="false" ht="18" hidden="false" customHeight="false" outlineLevel="0" collapsed="false">
      <c r="A41" s="43" t="s">
        <v>34</v>
      </c>
      <c r="B41" s="40"/>
      <c r="C41" s="45" t="s">
        <v>35</v>
      </c>
      <c r="D41" s="45"/>
      <c r="E41" s="21"/>
      <c r="F41" s="21" t="s">
        <v>36</v>
      </c>
      <c r="G41" s="21"/>
      <c r="H41" s="21" t="s">
        <v>37</v>
      </c>
      <c r="I41" s="21"/>
      <c r="J41" s="41" t="s">
        <v>38</v>
      </c>
      <c r="K41" s="51" t="s">
        <v>39</v>
      </c>
    </row>
    <row r="42" customFormat="false" ht="18" hidden="false" customHeight="false" outlineLevel="0" collapsed="false">
      <c r="A42" s="43" t="s">
        <v>40</v>
      </c>
      <c r="B42" s="40"/>
      <c r="C42" s="45" t="s">
        <v>41</v>
      </c>
      <c r="D42" s="45"/>
      <c r="E42" s="21"/>
      <c r="F42" s="21" t="s">
        <v>42</v>
      </c>
      <c r="G42" s="21"/>
      <c r="H42" s="21" t="s">
        <v>43</v>
      </c>
      <c r="I42" s="21"/>
      <c r="J42" s="41" t="s">
        <v>44</v>
      </c>
      <c r="K42" s="52" t="s">
        <v>45</v>
      </c>
    </row>
    <row r="43" customFormat="false" ht="18" hidden="false" customHeight="false" outlineLevel="0" collapsed="false">
      <c r="A43" s="43" t="s">
        <v>46</v>
      </c>
      <c r="B43" s="40"/>
      <c r="C43" s="53" t="n">
        <v>750</v>
      </c>
      <c r="D43" s="45"/>
      <c r="E43" s="21"/>
      <c r="F43" s="21" t="s">
        <v>47</v>
      </c>
      <c r="G43" s="21"/>
      <c r="H43" s="54"/>
      <c r="I43" s="21"/>
      <c r="J43" s="41" t="s">
        <v>48</v>
      </c>
      <c r="K43" s="42" t="s">
        <v>49</v>
      </c>
    </row>
    <row r="44" customFormat="false" ht="18" hidden="false" customHeight="false" outlineLevel="0" collapsed="false">
      <c r="A44" s="43" t="s">
        <v>50</v>
      </c>
      <c r="B44" s="40"/>
      <c r="C44" s="55" t="n">
        <v>3080</v>
      </c>
      <c r="D44" s="53"/>
      <c r="E44" s="21"/>
      <c r="F44" s="21" t="s">
        <v>51</v>
      </c>
      <c r="G44" s="21"/>
      <c r="H44" s="56" t="s">
        <v>52</v>
      </c>
      <c r="I44" s="21"/>
      <c r="J44" s="41" t="s">
        <v>53</v>
      </c>
      <c r="K44" s="57" t="s">
        <v>54</v>
      </c>
    </row>
    <row r="45" customFormat="false" ht="18" hidden="false" customHeight="false" outlineLevel="0" collapsed="false">
      <c r="A45" s="43"/>
      <c r="B45" s="40"/>
      <c r="C45" s="58"/>
      <c r="D45" s="53"/>
      <c r="E45" s="21"/>
      <c r="F45" s="21" t="s">
        <v>55</v>
      </c>
      <c r="G45" s="21"/>
      <c r="H45" s="59" t="n">
        <v>77562</v>
      </c>
      <c r="I45" s="21"/>
      <c r="J45" s="21" t="s">
        <v>56</v>
      </c>
      <c r="K45" s="42" t="s">
        <v>57</v>
      </c>
    </row>
    <row r="46" customFormat="false" ht="18" hidden="false" customHeight="false" outlineLevel="0" collapsed="false">
      <c r="A46" s="43"/>
      <c r="B46" s="40"/>
      <c r="C46" s="58"/>
      <c r="D46" s="53"/>
      <c r="E46" s="21"/>
      <c r="F46" s="21"/>
      <c r="G46" s="21"/>
      <c r="H46" s="56"/>
      <c r="I46" s="21"/>
      <c r="J46" s="41"/>
      <c r="K46" s="57"/>
    </row>
    <row r="47" customFormat="false" ht="18" hidden="false" customHeight="false" outlineLevel="0" collapsed="false">
      <c r="A47" s="43"/>
      <c r="B47" s="40"/>
      <c r="C47" s="58"/>
      <c r="D47" s="53"/>
      <c r="E47" s="21"/>
      <c r="F47" s="21"/>
      <c r="G47" s="21"/>
      <c r="H47" s="56"/>
      <c r="I47" s="21"/>
      <c r="J47" s="41"/>
      <c r="K47" s="57"/>
    </row>
    <row r="48" customFormat="false" ht="18" hidden="false" customHeight="false" outlineLevel="0" collapsed="false">
      <c r="A48" s="43"/>
      <c r="B48" s="40"/>
      <c r="C48" s="41"/>
      <c r="D48" s="41"/>
      <c r="E48" s="21"/>
      <c r="F48" s="21"/>
      <c r="G48" s="21"/>
      <c r="H48" s="59"/>
      <c r="I48" s="21"/>
      <c r="J48" s="21"/>
      <c r="K48" s="42"/>
    </row>
    <row r="49" customFormat="false" ht="18" hidden="false" customHeight="false" outlineLevel="0" collapsed="false">
      <c r="A49" s="60"/>
      <c r="B49" s="40"/>
      <c r="C49" s="45"/>
      <c r="D49" s="45"/>
      <c r="E49" s="21"/>
      <c r="F49" s="21"/>
      <c r="G49" s="21"/>
      <c r="H49" s="54"/>
      <c r="I49" s="21"/>
      <c r="J49" s="41"/>
      <c r="K49" s="42"/>
    </row>
    <row r="50" customFormat="false" ht="18" hidden="false" customHeight="false" outlineLevel="0" collapsed="false">
      <c r="A50" s="39" t="s">
        <v>58</v>
      </c>
      <c r="B50" s="40"/>
      <c r="C50" s="45"/>
      <c r="D50" s="45"/>
      <c r="E50" s="21"/>
      <c r="F50" s="21"/>
      <c r="G50" s="21"/>
      <c r="H50" s="21"/>
      <c r="I50" s="21"/>
      <c r="J50" s="21"/>
      <c r="K50" s="42"/>
    </row>
    <row r="51" customFormat="false" ht="18" hidden="false" customHeight="false" outlineLevel="0" collapsed="false">
      <c r="A51" s="39" t="s">
        <v>59</v>
      </c>
      <c r="B51" s="40"/>
      <c r="C51" s="45"/>
      <c r="D51" s="45"/>
      <c r="E51" s="21"/>
      <c r="F51" s="21"/>
      <c r="G51" s="21"/>
      <c r="H51" s="21"/>
      <c r="I51" s="21"/>
      <c r="J51" s="21"/>
      <c r="K51" s="42"/>
    </row>
    <row r="52" customFormat="false" ht="18.75" hidden="false" customHeight="false" outlineLevel="0" collapsed="false">
      <c r="A52" s="61"/>
      <c r="B52" s="62"/>
      <c r="C52" s="62"/>
      <c r="D52" s="63"/>
      <c r="E52" s="63"/>
      <c r="F52" s="63"/>
      <c r="G52" s="63"/>
      <c r="H52" s="63"/>
      <c r="I52" s="63"/>
      <c r="J52" s="63"/>
      <c r="K52" s="64"/>
    </row>
    <row r="53" customFormat="false" ht="18" hidden="false" customHeight="false" outlineLevel="0" collapsed="false">
      <c r="A53" s="28"/>
      <c r="B53" s="41"/>
      <c r="C53" s="21"/>
      <c r="D53" s="21"/>
      <c r="E53" s="21"/>
      <c r="F53" s="21"/>
      <c r="G53" s="21"/>
      <c r="H53" s="21"/>
      <c r="I53" s="21"/>
      <c r="J53" s="65"/>
      <c r="K53" s="65"/>
    </row>
    <row r="54" customFormat="false" ht="18" hidden="false" customHeight="false" outlineLevel="0" collapsed="false">
      <c r="D54" s="28"/>
      <c r="E54" s="28"/>
      <c r="F54" s="28"/>
      <c r="G54" s="28"/>
      <c r="H54" s="28"/>
      <c r="I54" s="28"/>
      <c r="J54" s="28"/>
      <c r="K54" s="28"/>
    </row>
    <row r="55" customFormat="false" ht="18" hidden="false" customHeight="false" outlineLevel="0" collapsed="false"/>
    <row r="56" customFormat="false" ht="18" hidden="false" customHeight="false" outlineLevel="0" collapsed="false">
      <c r="B56" s="65"/>
      <c r="C56" s="65"/>
    </row>
    <row r="57" customFormat="false" ht="18" hidden="false" customHeight="false" outlineLevel="0" collapsed="false">
      <c r="A57" s="65"/>
      <c r="D57" s="65"/>
      <c r="E57" s="65"/>
      <c r="F57" s="65"/>
      <c r="G57" s="65"/>
      <c r="H57" s="65"/>
      <c r="I57" s="65"/>
      <c r="J57" s="65"/>
      <c r="K57" s="65"/>
    </row>
  </sheetData>
  <mergeCells count="4">
    <mergeCell ref="A2:K2"/>
    <mergeCell ref="A4:K4"/>
    <mergeCell ref="A5:K5"/>
    <mergeCell ref="A16:K16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1" manualBreakCount="1">
    <brk id="53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7"/>
  <sheetViews>
    <sheetView showFormulas="false" showGridLines="true" showRowColHeaders="true" showZeros="true" rightToLeft="false" tabSelected="false" showOutlineSymbols="true" defaultGridColor="true" view="pageBreakPreview" topLeftCell="A20" colorId="64" zoomScale="100" zoomScaleNormal="75" zoomScalePageLayoutView="100" workbookViewId="0">
      <selection pane="topLeft" activeCell="I37" activeCellId="0" sqref="I37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.77"/>
    <col collapsed="false" customWidth="true" hidden="false" outlineLevel="0" max="2" min="2" style="0" width="16.55"/>
    <col collapsed="false" customWidth="true" hidden="false" outlineLevel="0" max="3" min="3" style="0" width="5.11"/>
    <col collapsed="false" customWidth="true" hidden="false" outlineLevel="0" max="4" min="4" style="0" width="7.77"/>
    <col collapsed="false" customWidth="true" hidden="false" outlineLevel="0" max="5" min="5" style="0" width="16.88"/>
    <col collapsed="false" customWidth="true" hidden="false" outlineLevel="0" max="7" min="6" style="0" width="8.77"/>
    <col collapsed="false" customWidth="true" hidden="false" outlineLevel="0" max="8" min="8" style="0" width="7.66"/>
    <col collapsed="false" customWidth="true" hidden="false" outlineLevel="0" max="11" min="9" style="0" width="14.77"/>
  </cols>
  <sheetData>
    <row r="1" customFormat="false" ht="21" hidden="false" customHeight="false" outlineLevel="0" collapsed="false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customFormat="false" ht="20.25" hidden="false" customHeight="fals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7"/>
    </row>
    <row r="4" customFormat="false" ht="18" hidden="false" customHeight="false" outlineLevel="0" collapsed="false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customFormat="false" ht="18" hidden="false" customHeight="false" outlineLevel="0" collapsed="false">
      <c r="A5" s="9" t="n">
        <f aca="true">TODAY()</f>
        <v>45926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customFormat="false" ht="15.75" hidden="false" customHeight="false" outlineLevel="0" collapsed="false">
      <c r="A6" s="10"/>
      <c r="B6" s="11"/>
      <c r="C6" s="11"/>
      <c r="D6" s="11"/>
      <c r="E6" s="11"/>
      <c r="F6" s="11"/>
      <c r="G6" s="11"/>
      <c r="H6" s="11"/>
      <c r="I6" s="11"/>
      <c r="J6" s="11"/>
      <c r="K6" s="12"/>
    </row>
    <row r="7" customFormat="false" ht="15.75" hidden="false" customHeight="false" outlineLevel="0" collapsed="false">
      <c r="A7" s="13"/>
      <c r="B7" s="14"/>
      <c r="C7" s="14"/>
      <c r="D7" s="14"/>
      <c r="E7" s="14"/>
      <c r="F7" s="14"/>
      <c r="G7" s="14"/>
      <c r="H7" s="14"/>
      <c r="I7" s="14"/>
      <c r="J7" s="14"/>
      <c r="K7" s="15"/>
    </row>
    <row r="8" customFormat="false" ht="18" hidden="false" customHeight="true" outlineLevel="0" collapsed="false">
      <c r="A8" s="16"/>
      <c r="B8" s="17"/>
      <c r="D8" s="18" t="s">
        <v>2</v>
      </c>
      <c r="E8" s="19" t="s">
        <v>3</v>
      </c>
      <c r="F8" s="20" t="s">
        <v>4</v>
      </c>
      <c r="G8" s="20"/>
      <c r="H8" s="21"/>
      <c r="I8" s="21"/>
      <c r="J8" s="21"/>
      <c r="K8" s="22"/>
    </row>
    <row r="9" customFormat="false" ht="18" hidden="false" customHeight="true" outlineLevel="0" collapsed="false">
      <c r="A9" s="16"/>
      <c r="B9" s="17"/>
      <c r="D9" s="18" t="s">
        <v>5</v>
      </c>
      <c r="E9" s="19" t="s">
        <v>3</v>
      </c>
      <c r="F9" s="20" t="s">
        <v>6</v>
      </c>
      <c r="G9" s="20"/>
      <c r="H9" s="21"/>
      <c r="I9" s="21"/>
      <c r="J9" s="21"/>
      <c r="K9" s="22"/>
    </row>
    <row r="10" customFormat="false" ht="18" hidden="false" customHeight="true" outlineLevel="0" collapsed="false">
      <c r="A10" s="16"/>
      <c r="B10" s="17"/>
      <c r="D10" s="18"/>
      <c r="E10" s="19"/>
      <c r="F10" s="20"/>
      <c r="G10" s="20" t="s">
        <v>7</v>
      </c>
      <c r="H10" s="21"/>
      <c r="I10" s="21"/>
      <c r="J10" s="21"/>
      <c r="K10" s="22"/>
    </row>
    <row r="11" customFormat="false" ht="18" hidden="false" customHeight="true" outlineLevel="0" collapsed="false">
      <c r="A11" s="16"/>
      <c r="B11" s="17"/>
      <c r="D11" s="18" t="s">
        <v>8</v>
      </c>
      <c r="E11" s="19"/>
      <c r="F11" s="23" t="s">
        <v>9</v>
      </c>
      <c r="G11" s="20"/>
      <c r="H11" s="21"/>
      <c r="I11" s="21"/>
      <c r="J11" s="21"/>
      <c r="K11" s="22"/>
    </row>
    <row r="12" customFormat="false" ht="18" hidden="false" customHeight="true" outlineLevel="0" collapsed="false">
      <c r="A12" s="16"/>
      <c r="B12" s="17"/>
      <c r="D12" s="18" t="s">
        <v>10</v>
      </c>
      <c r="E12" s="24" t="s">
        <v>3</v>
      </c>
      <c r="F12" s="20" t="s">
        <v>11</v>
      </c>
      <c r="G12" s="20"/>
      <c r="H12" s="21"/>
      <c r="I12" s="21" t="s">
        <v>12</v>
      </c>
      <c r="J12" s="21"/>
      <c r="K12" s="22"/>
    </row>
    <row r="13" customFormat="false" ht="18" hidden="false" customHeight="true" outlineLevel="0" collapsed="false">
      <c r="A13" s="16"/>
      <c r="B13" s="17"/>
      <c r="D13" s="18" t="s">
        <v>13</v>
      </c>
      <c r="E13" s="24"/>
      <c r="F13" s="26"/>
      <c r="G13" s="27"/>
      <c r="H13" s="28"/>
      <c r="I13" s="28"/>
      <c r="J13" s="28"/>
      <c r="K13" s="22"/>
    </row>
    <row r="14" customFormat="false" ht="15.75" hidden="false" customHeight="false" outlineLevel="0" collapsed="false">
      <c r="A14" s="29"/>
      <c r="B14" s="14"/>
      <c r="C14" s="30"/>
      <c r="D14" s="30"/>
      <c r="E14" s="31"/>
      <c r="F14" s="32"/>
      <c r="G14" s="32"/>
      <c r="H14" s="14"/>
      <c r="I14" s="14"/>
      <c r="J14" s="14"/>
      <c r="K14" s="15"/>
    </row>
    <row r="15" customFormat="false" ht="15.75" hidden="false" customHeight="false" outlineLevel="0" collapsed="false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8"/>
    </row>
    <row r="16" customFormat="false" ht="18" hidden="false" customHeight="false" outlineLevel="0" collapsed="false">
      <c r="A16" s="69" t="s">
        <v>60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customFormat="false" ht="15.75" hidden="false" customHeight="false" outlineLevel="0" collapsed="false">
      <c r="A17" s="70"/>
      <c r="B17" s="71"/>
      <c r="C17" s="71"/>
      <c r="D17" s="71"/>
      <c r="E17" s="71"/>
      <c r="F17" s="71"/>
      <c r="G17" s="71"/>
      <c r="H17" s="71"/>
      <c r="I17" s="71"/>
      <c r="J17" s="71"/>
      <c r="K17" s="72"/>
    </row>
    <row r="18" customFormat="false" ht="15.75" hidden="false" customHeight="false" outlineLevel="0" collapsed="false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5"/>
    </row>
    <row r="19" customFormat="false" ht="18" hidden="false" customHeight="false" outlineLevel="0" collapsed="false">
      <c r="A19" s="44" t="s">
        <v>61</v>
      </c>
      <c r="B19" s="28"/>
      <c r="C19" s="28"/>
      <c r="D19" s="28"/>
      <c r="E19" s="28"/>
      <c r="F19" s="28"/>
      <c r="G19" s="28"/>
      <c r="H19" s="28"/>
      <c r="I19" s="28"/>
      <c r="J19" s="28"/>
      <c r="K19" s="38"/>
    </row>
    <row r="20" customFormat="false" ht="18" hidden="false" customHeight="false" outlineLevel="0" collapsed="false">
      <c r="A20" s="43"/>
      <c r="B20" s="40"/>
      <c r="C20" s="41"/>
      <c r="D20" s="41"/>
      <c r="E20" s="21"/>
      <c r="F20" s="21"/>
      <c r="G20" s="21"/>
      <c r="H20" s="21"/>
      <c r="I20" s="21"/>
      <c r="J20" s="21"/>
      <c r="K20" s="42"/>
    </row>
    <row r="21" customFormat="false" ht="18" hidden="false" customHeight="false" outlineLevel="0" collapsed="false">
      <c r="A21" s="43" t="s">
        <v>62</v>
      </c>
      <c r="B21" s="40"/>
      <c r="C21" s="41"/>
      <c r="D21" s="41"/>
      <c r="E21" s="21"/>
      <c r="F21" s="21"/>
      <c r="G21" s="21"/>
      <c r="H21" s="21"/>
      <c r="I21" s="21"/>
      <c r="J21" s="21"/>
      <c r="K21" s="42"/>
    </row>
    <row r="22" customFormat="false" ht="18" hidden="false" customHeight="false" outlineLevel="0" collapsed="false">
      <c r="A22" s="43"/>
      <c r="B22" s="40"/>
      <c r="C22" s="41"/>
      <c r="D22" s="41"/>
      <c r="E22" s="21"/>
      <c r="F22" s="21"/>
      <c r="G22" s="21"/>
      <c r="H22" s="21"/>
      <c r="I22" s="21"/>
      <c r="J22" s="21"/>
      <c r="K22" s="42"/>
    </row>
    <row r="23" customFormat="false" ht="18" hidden="false" customHeight="false" outlineLevel="0" collapsed="false">
      <c r="A23" s="43"/>
      <c r="B23" s="40"/>
      <c r="C23" s="41"/>
      <c r="D23" s="41"/>
      <c r="E23" s="21"/>
      <c r="F23" s="21"/>
      <c r="G23" s="21"/>
      <c r="H23" s="21"/>
      <c r="I23" s="21"/>
      <c r="J23" s="21"/>
      <c r="K23" s="42"/>
    </row>
    <row r="24" customFormat="false" ht="18" hidden="false" customHeight="false" outlineLevel="0" collapsed="false">
      <c r="A24" s="43"/>
      <c r="B24" s="40"/>
      <c r="C24" s="41"/>
      <c r="D24" s="41"/>
      <c r="E24" s="21"/>
      <c r="F24" s="21"/>
      <c r="G24" s="21"/>
      <c r="H24" s="21"/>
      <c r="I24" s="21"/>
      <c r="J24" s="21"/>
      <c r="K24" s="42"/>
    </row>
    <row r="25" customFormat="false" ht="18" hidden="false" customHeight="false" outlineLevel="0" collapsed="false">
      <c r="A25" s="43"/>
      <c r="B25" s="40"/>
      <c r="C25" s="41"/>
      <c r="D25" s="41"/>
      <c r="E25" s="21"/>
      <c r="F25" s="21"/>
      <c r="G25" s="21"/>
      <c r="H25" s="21"/>
      <c r="I25" s="21"/>
      <c r="J25" s="21"/>
      <c r="K25" s="42"/>
    </row>
    <row r="26" customFormat="false" ht="18" hidden="false" customHeight="true" outlineLevel="0" collapsed="false">
      <c r="A26" s="43"/>
      <c r="B26" s="21"/>
      <c r="C26" s="45"/>
      <c r="D26" s="45"/>
      <c r="E26" s="21"/>
      <c r="F26" s="21"/>
      <c r="G26" s="21"/>
      <c r="H26" s="21"/>
      <c r="I26" s="21"/>
      <c r="J26" s="21"/>
      <c r="K26" s="42"/>
    </row>
    <row r="27" customFormat="false" ht="18" hidden="false" customHeight="false" outlineLevel="0" collapsed="false">
      <c r="A27" s="43"/>
      <c r="B27" s="28"/>
      <c r="C27" s="73"/>
      <c r="D27" s="73"/>
      <c r="E27" s="28"/>
      <c r="F27" s="21"/>
      <c r="G27" s="21"/>
      <c r="H27" s="21"/>
      <c r="I27" s="21"/>
      <c r="J27" s="21"/>
      <c r="K27" s="42"/>
    </row>
    <row r="28" customFormat="false" ht="18" hidden="false" customHeight="false" outlineLevel="0" collapsed="false">
      <c r="A28" s="43"/>
      <c r="B28" s="40"/>
      <c r="C28" s="45"/>
      <c r="D28" s="45"/>
      <c r="E28" s="21"/>
      <c r="F28" s="21"/>
      <c r="G28" s="21"/>
      <c r="H28" s="21"/>
      <c r="I28" s="21"/>
      <c r="J28" s="21"/>
      <c r="K28" s="42"/>
    </row>
    <row r="29" customFormat="false" ht="18" hidden="false" customHeight="false" outlineLevel="0" collapsed="false">
      <c r="A29" s="43"/>
      <c r="B29" s="40"/>
      <c r="C29" s="45"/>
      <c r="D29" s="45"/>
      <c r="E29" s="21"/>
      <c r="F29" s="21"/>
      <c r="G29" s="21"/>
      <c r="H29" s="21"/>
      <c r="I29" s="21"/>
      <c r="J29" s="21"/>
      <c r="K29" s="42"/>
    </row>
    <row r="30" customFormat="false" ht="18" hidden="false" customHeight="false" outlineLevel="0" collapsed="false">
      <c r="A30" s="74"/>
      <c r="B30" s="40"/>
      <c r="C30" s="41"/>
      <c r="D30" s="45"/>
      <c r="E30" s="21"/>
      <c r="F30" s="21"/>
      <c r="G30" s="21"/>
      <c r="H30" s="21"/>
      <c r="I30" s="21"/>
      <c r="J30" s="21"/>
      <c r="K30" s="42"/>
    </row>
    <row r="31" customFormat="false" ht="18" hidden="false" customHeight="false" outlineLevel="0" collapsed="false">
      <c r="A31" s="43"/>
      <c r="B31" s="40"/>
      <c r="C31" s="45"/>
      <c r="D31" s="45"/>
      <c r="E31" s="21"/>
      <c r="F31" s="21"/>
      <c r="G31" s="21"/>
      <c r="H31" s="21"/>
      <c r="I31" s="21"/>
      <c r="J31" s="21"/>
      <c r="K31" s="42"/>
    </row>
    <row r="32" customFormat="false" ht="18" hidden="false" customHeight="false" outlineLevel="0" collapsed="false">
      <c r="A32" s="39"/>
      <c r="B32" s="40"/>
      <c r="C32" s="45"/>
      <c r="D32" s="45"/>
      <c r="E32" s="21"/>
      <c r="F32" s="21"/>
      <c r="G32" s="21"/>
      <c r="H32" s="21"/>
      <c r="I32" s="21"/>
      <c r="J32" s="21"/>
      <c r="K32" s="42"/>
    </row>
    <row r="33" customFormat="false" ht="18" hidden="false" customHeight="false" outlineLevel="0" collapsed="false">
      <c r="A33" s="74"/>
      <c r="B33" s="40"/>
      <c r="C33" s="40"/>
      <c r="D33" s="75"/>
      <c r="E33" s="21"/>
      <c r="F33" s="17"/>
      <c r="G33" s="21"/>
      <c r="H33" s="21"/>
      <c r="I33" s="21"/>
      <c r="J33" s="17"/>
      <c r="K33" s="42"/>
    </row>
    <row r="34" customFormat="false" ht="18" hidden="false" customHeight="false" outlineLevel="0" collapsed="false">
      <c r="A34" s="43"/>
      <c r="B34" s="40"/>
      <c r="C34" s="45"/>
      <c r="D34" s="45"/>
      <c r="E34" s="21"/>
      <c r="F34" s="21"/>
      <c r="G34" s="21"/>
      <c r="H34" s="21"/>
      <c r="I34" s="21"/>
      <c r="J34" s="40"/>
      <c r="K34" s="42"/>
    </row>
    <row r="35" customFormat="false" ht="18" hidden="false" customHeight="false" outlineLevel="0" collapsed="false">
      <c r="A35" s="43"/>
      <c r="B35" s="40"/>
      <c r="C35" s="45"/>
      <c r="D35" s="45"/>
      <c r="E35" s="21"/>
      <c r="F35" s="21"/>
      <c r="G35" s="21"/>
      <c r="H35" s="21"/>
      <c r="I35" s="21"/>
      <c r="J35" s="40"/>
      <c r="K35" s="42"/>
    </row>
    <row r="36" customFormat="false" ht="18" hidden="false" customHeight="false" outlineLevel="0" collapsed="false">
      <c r="A36" s="43"/>
      <c r="B36" s="40"/>
      <c r="C36" s="45"/>
      <c r="D36" s="45"/>
      <c r="E36" s="21"/>
      <c r="F36" s="21"/>
      <c r="G36" s="21"/>
      <c r="H36" s="21"/>
      <c r="I36" s="21"/>
      <c r="J36" s="40"/>
      <c r="K36" s="42"/>
    </row>
    <row r="37" customFormat="false" ht="18" hidden="false" customHeight="false" outlineLevel="0" collapsed="false">
      <c r="A37" s="44" t="s">
        <v>63</v>
      </c>
      <c r="B37" s="40"/>
      <c r="C37" s="45"/>
      <c r="D37" s="45"/>
      <c r="E37" s="21"/>
      <c r="F37" s="21"/>
      <c r="G37" s="21"/>
      <c r="H37" s="21"/>
      <c r="I37" s="21"/>
      <c r="J37" s="21"/>
      <c r="K37" s="42"/>
    </row>
    <row r="38" customFormat="false" ht="18" hidden="false" customHeight="false" outlineLevel="0" collapsed="false">
      <c r="A38" s="43" t="s">
        <v>64</v>
      </c>
      <c r="B38" s="40"/>
      <c r="C38" s="45"/>
      <c r="D38" s="45"/>
      <c r="E38" s="21"/>
      <c r="F38" s="21"/>
      <c r="G38" s="21"/>
      <c r="H38" s="21"/>
      <c r="I38" s="21"/>
      <c r="J38" s="21"/>
      <c r="K38" s="42"/>
    </row>
    <row r="39" customFormat="false" ht="18" hidden="false" customHeight="false" outlineLevel="0" collapsed="false">
      <c r="A39" s="43" t="s">
        <v>65</v>
      </c>
      <c r="B39" s="40"/>
      <c r="C39" s="45"/>
      <c r="D39" s="45"/>
      <c r="E39" s="21"/>
      <c r="F39" s="21"/>
      <c r="G39" s="21"/>
      <c r="H39" s="21"/>
      <c r="I39" s="21"/>
      <c r="J39" s="21"/>
      <c r="K39" s="42"/>
    </row>
    <row r="40" customFormat="false" ht="18" hidden="false" customHeight="false" outlineLevel="0" collapsed="false">
      <c r="A40" s="43"/>
      <c r="B40" s="41" t="s">
        <v>66</v>
      </c>
      <c r="C40" s="59"/>
      <c r="D40" s="41"/>
      <c r="E40" s="59" t="s">
        <v>67</v>
      </c>
      <c r="F40" s="21"/>
      <c r="G40" s="21"/>
      <c r="H40" s="21"/>
      <c r="I40" s="21"/>
      <c r="J40" s="21"/>
      <c r="K40" s="42"/>
    </row>
    <row r="41" customFormat="false" ht="18" hidden="false" customHeight="false" outlineLevel="0" collapsed="false">
      <c r="A41" s="43"/>
      <c r="B41" s="41" t="s">
        <v>68</v>
      </c>
      <c r="C41" s="41"/>
      <c r="D41" s="41"/>
      <c r="E41" s="21"/>
      <c r="F41" s="21"/>
      <c r="G41" s="21"/>
      <c r="H41" s="21"/>
      <c r="I41" s="21"/>
      <c r="J41" s="21"/>
      <c r="K41" s="42"/>
    </row>
    <row r="42" customFormat="false" ht="18" hidden="false" customHeight="false" outlineLevel="0" collapsed="false">
      <c r="A42" s="43"/>
      <c r="B42" s="41" t="s">
        <v>69</v>
      </c>
      <c r="C42" s="76"/>
      <c r="D42" s="76"/>
      <c r="E42" s="77" t="n">
        <v>811</v>
      </c>
      <c r="F42" s="21"/>
      <c r="G42" s="21"/>
      <c r="H42" s="21"/>
      <c r="I42" s="21"/>
      <c r="J42" s="21"/>
      <c r="K42" s="42"/>
    </row>
    <row r="43" customFormat="false" ht="18" hidden="false" customHeight="false" outlineLevel="0" collapsed="false">
      <c r="A43" s="78"/>
      <c r="B43" s="41" t="s">
        <v>70</v>
      </c>
      <c r="C43" s="45"/>
      <c r="D43" s="45"/>
      <c r="E43" s="79" t="n">
        <v>551</v>
      </c>
      <c r="F43" s="21" t="s">
        <v>71</v>
      </c>
      <c r="G43" s="21"/>
      <c r="H43" s="21"/>
      <c r="I43" s="21"/>
      <c r="J43" s="21"/>
      <c r="K43" s="42"/>
    </row>
    <row r="44" customFormat="false" ht="18" hidden="false" customHeight="false" outlineLevel="0" collapsed="false">
      <c r="A44" s="39"/>
      <c r="B44" s="40"/>
      <c r="C44" s="45"/>
      <c r="D44" s="45"/>
      <c r="E44" s="80" t="n">
        <v>661</v>
      </c>
      <c r="F44" s="21" t="s">
        <v>72</v>
      </c>
      <c r="G44" s="21"/>
      <c r="H44" s="21"/>
      <c r="I44" s="21"/>
      <c r="J44" s="21"/>
      <c r="K44" s="42"/>
    </row>
    <row r="45" customFormat="false" ht="18" hidden="false" customHeight="false" outlineLevel="0" collapsed="false">
      <c r="A45" s="43"/>
      <c r="B45" s="40"/>
      <c r="C45" s="45"/>
      <c r="D45" s="45"/>
      <c r="E45" s="21"/>
      <c r="F45" s="21"/>
      <c r="G45" s="21"/>
      <c r="H45" s="21"/>
      <c r="I45" s="21"/>
      <c r="J45" s="21"/>
      <c r="K45" s="42"/>
    </row>
    <row r="46" customFormat="false" ht="18" hidden="false" customHeight="false" outlineLevel="0" collapsed="false">
      <c r="A46" s="43"/>
      <c r="B46" s="40"/>
      <c r="C46" s="45"/>
      <c r="D46" s="45"/>
      <c r="E46" s="21"/>
      <c r="F46" s="21"/>
      <c r="G46" s="21"/>
      <c r="H46" s="21"/>
      <c r="I46" s="21"/>
      <c r="J46" s="21"/>
      <c r="K46" s="42"/>
    </row>
    <row r="47" customFormat="false" ht="18" hidden="false" customHeight="false" outlineLevel="0" collapsed="false">
      <c r="A47" s="43"/>
      <c r="B47" s="40"/>
      <c r="C47" s="45"/>
      <c r="D47" s="45"/>
      <c r="E47" s="21"/>
      <c r="F47" s="21"/>
      <c r="G47" s="21"/>
      <c r="H47" s="21"/>
      <c r="I47" s="21"/>
      <c r="J47" s="21"/>
      <c r="K47" s="42"/>
    </row>
    <row r="48" customFormat="false" ht="18" hidden="false" customHeight="false" outlineLevel="0" collapsed="false">
      <c r="A48" s="43"/>
      <c r="B48" s="40"/>
      <c r="C48" s="45"/>
      <c r="D48" s="45"/>
      <c r="E48" s="21"/>
      <c r="F48" s="21"/>
      <c r="G48" s="21"/>
      <c r="H48" s="21"/>
      <c r="I48" s="21"/>
      <c r="J48" s="21"/>
      <c r="K48" s="42"/>
    </row>
    <row r="49" customFormat="false" ht="18" hidden="false" customHeight="false" outlineLevel="0" collapsed="false">
      <c r="A49" s="43"/>
      <c r="B49" s="40"/>
      <c r="C49" s="45"/>
      <c r="D49" s="45"/>
      <c r="E49" s="21"/>
      <c r="F49" s="21"/>
      <c r="G49" s="21"/>
      <c r="H49" s="21"/>
      <c r="I49" s="21"/>
      <c r="J49" s="21"/>
      <c r="K49" s="42"/>
    </row>
    <row r="50" customFormat="false" ht="18" hidden="false" customHeight="false" outlineLevel="0" collapsed="false">
      <c r="A50" s="43"/>
      <c r="B50" s="40"/>
      <c r="C50" s="45"/>
      <c r="D50" s="45"/>
      <c r="E50" s="21"/>
      <c r="F50" s="21"/>
      <c r="G50" s="21"/>
      <c r="H50" s="21"/>
      <c r="I50" s="21"/>
      <c r="J50" s="21"/>
      <c r="K50" s="42"/>
    </row>
    <row r="51" customFormat="false" ht="18" hidden="false" customHeight="false" outlineLevel="0" collapsed="false">
      <c r="A51" s="43"/>
      <c r="B51" s="40"/>
      <c r="C51" s="45"/>
      <c r="D51" s="45"/>
      <c r="E51" s="21"/>
      <c r="F51" s="21"/>
      <c r="G51" s="21"/>
      <c r="H51" s="21"/>
      <c r="I51" s="21"/>
      <c r="J51" s="21"/>
      <c r="K51" s="42"/>
    </row>
    <row r="52" customFormat="false" ht="18" hidden="false" customHeight="false" outlineLevel="0" collapsed="false">
      <c r="A52" s="43"/>
      <c r="B52" s="40"/>
      <c r="C52" s="45"/>
      <c r="D52" s="45"/>
      <c r="E52" s="21"/>
      <c r="F52" s="21"/>
      <c r="G52" s="21"/>
      <c r="H52" s="21"/>
      <c r="I52" s="21"/>
      <c r="J52" s="21"/>
      <c r="K52" s="42"/>
    </row>
    <row r="53" customFormat="false" ht="18" hidden="false" customHeight="false" outlineLevel="0" collapsed="false">
      <c r="A53" s="43"/>
      <c r="B53" s="40"/>
      <c r="C53" s="45"/>
      <c r="D53" s="45"/>
      <c r="E53" s="21"/>
      <c r="F53" s="21"/>
      <c r="G53" s="21"/>
      <c r="H53" s="21"/>
      <c r="I53" s="21"/>
      <c r="J53" s="21"/>
      <c r="K53" s="42"/>
    </row>
    <row r="54" customFormat="false" ht="18" hidden="false" customHeight="false" outlineLevel="0" collapsed="false">
      <c r="A54" s="43"/>
      <c r="B54" s="40"/>
      <c r="C54" s="45"/>
      <c r="D54" s="45"/>
      <c r="E54" s="21"/>
      <c r="F54" s="21"/>
      <c r="G54" s="21"/>
      <c r="H54" s="21"/>
      <c r="I54" s="21"/>
      <c r="J54" s="21"/>
      <c r="K54" s="42"/>
    </row>
    <row r="55" customFormat="false" ht="18" hidden="false" customHeight="false" outlineLevel="0" collapsed="false">
      <c r="A55" s="43" t="s">
        <v>73</v>
      </c>
      <c r="B55" s="40"/>
      <c r="C55" s="45"/>
      <c r="D55" s="45"/>
      <c r="E55" s="21"/>
      <c r="F55" s="21"/>
      <c r="G55" s="21"/>
      <c r="H55" s="21"/>
      <c r="I55" s="21"/>
      <c r="J55" s="21"/>
      <c r="K55" s="42"/>
    </row>
    <row r="56" customFormat="false" ht="18.75" hidden="false" customHeight="false" outlineLevel="0" collapsed="false">
      <c r="A56" s="81" t="s">
        <v>74</v>
      </c>
      <c r="B56" s="63"/>
      <c r="C56" s="82"/>
      <c r="D56" s="82"/>
      <c r="E56" s="63"/>
      <c r="F56" s="63"/>
      <c r="G56" s="63"/>
      <c r="H56" s="63"/>
      <c r="I56" s="63"/>
      <c r="J56" s="63"/>
      <c r="K56" s="83"/>
    </row>
    <row r="57" customFormat="false" ht="18" hidden="false" customHeight="false" outlineLevel="0" collapsed="false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</row>
  </sheetData>
  <mergeCells count="4">
    <mergeCell ref="A2:K2"/>
    <mergeCell ref="A4:K4"/>
    <mergeCell ref="A5:K5"/>
    <mergeCell ref="A16:K16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0"/>
  <sheetViews>
    <sheetView showFormulas="false" showGridLines="true" showRowColHeaders="true" showZeros="true" rightToLeft="false" tabSelected="false" showOutlineSymbols="true" defaultGridColor="true" view="pageBreakPreview" topLeftCell="A26" colorId="64" zoomScale="100" zoomScaleNormal="75" zoomScalePageLayoutView="100" workbookViewId="0">
      <selection pane="topLeft" activeCell="H48" activeCellId="0" sqref="H48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2.88"/>
    <col collapsed="false" customWidth="true" hidden="false" outlineLevel="0" max="2" min="2" style="0" width="12.77"/>
    <col collapsed="false" customWidth="true" hidden="false" outlineLevel="0" max="3" min="3" style="0" width="11.76"/>
    <col collapsed="false" customWidth="true" hidden="false" outlineLevel="0" max="6" min="4" style="0" width="8.77"/>
    <col collapsed="false" customWidth="true" hidden="false" outlineLevel="0" max="7" min="7" style="0" width="12.77"/>
    <col collapsed="false" customWidth="true" hidden="false" outlineLevel="0" max="10" min="8" style="0" width="14.77"/>
  </cols>
  <sheetData>
    <row r="1" customFormat="false" ht="21" hidden="false" customHeight="false" outlineLevel="0" collapsed="false">
      <c r="A1" s="1"/>
      <c r="B1" s="2"/>
      <c r="C1" s="2"/>
      <c r="D1" s="2"/>
      <c r="E1" s="2"/>
      <c r="F1" s="2"/>
      <c r="G1" s="2"/>
      <c r="H1" s="2"/>
      <c r="I1" s="2"/>
      <c r="J1" s="3"/>
    </row>
    <row r="2" customFormat="false" ht="20.25" hidden="false" customHeight="fals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7"/>
    </row>
    <row r="4" customFormat="false" ht="18" hidden="false" customHeight="false" outlineLevel="0" collapsed="false">
      <c r="A4" s="8" t="s">
        <v>75</v>
      </c>
      <c r="B4" s="8"/>
      <c r="C4" s="8"/>
      <c r="D4" s="8"/>
      <c r="E4" s="8"/>
      <c r="F4" s="8"/>
      <c r="G4" s="8"/>
      <c r="H4" s="8"/>
      <c r="I4" s="8"/>
      <c r="J4" s="8"/>
    </row>
    <row r="5" customFormat="false" ht="18" hidden="false" customHeight="false" outlineLevel="0" collapsed="false">
      <c r="A5" s="9" t="n">
        <f aca="true">TODAY()</f>
        <v>45926</v>
      </c>
      <c r="B5" s="9"/>
      <c r="C5" s="9"/>
      <c r="D5" s="9"/>
      <c r="E5" s="9"/>
      <c r="F5" s="9"/>
      <c r="G5" s="9"/>
      <c r="H5" s="9"/>
      <c r="I5" s="9"/>
      <c r="J5" s="9"/>
    </row>
    <row r="6" customFormat="false" ht="15.75" hidden="false" customHeight="false" outlineLevel="0" collapsed="false">
      <c r="A6" s="10"/>
      <c r="B6" s="11"/>
      <c r="C6" s="11"/>
      <c r="D6" s="11"/>
      <c r="E6" s="11"/>
      <c r="F6" s="11"/>
      <c r="G6" s="11"/>
      <c r="H6" s="11"/>
      <c r="I6" s="11"/>
      <c r="J6" s="12"/>
    </row>
    <row r="7" customFormat="false" ht="15.75" hidden="false" customHeight="false" outlineLevel="0" collapsed="false">
      <c r="A7" s="84"/>
      <c r="B7" s="85"/>
      <c r="C7" s="85"/>
      <c r="D7" s="85"/>
      <c r="E7" s="85"/>
      <c r="F7" s="85"/>
      <c r="G7" s="85"/>
      <c r="H7" s="85"/>
      <c r="I7" s="85"/>
      <c r="J7" s="86"/>
    </row>
    <row r="8" customFormat="false" ht="18" hidden="false" customHeight="true" outlineLevel="0" collapsed="false">
      <c r="A8" s="87"/>
      <c r="B8" s="17"/>
      <c r="C8" s="28"/>
      <c r="D8" s="18" t="s">
        <v>2</v>
      </c>
      <c r="E8" s="19" t="s">
        <v>3</v>
      </c>
      <c r="F8" s="20" t="s">
        <v>4</v>
      </c>
      <c r="G8" s="20"/>
      <c r="H8" s="21"/>
      <c r="I8" s="21"/>
      <c r="J8" s="38"/>
    </row>
    <row r="9" customFormat="false" ht="18" hidden="false" customHeight="true" outlineLevel="0" collapsed="false">
      <c r="A9" s="87"/>
      <c r="B9" s="17"/>
      <c r="C9" s="28"/>
      <c r="D9" s="18" t="s">
        <v>5</v>
      </c>
      <c r="E9" s="19" t="s">
        <v>3</v>
      </c>
      <c r="F9" s="20" t="s">
        <v>6</v>
      </c>
      <c r="G9" s="20"/>
      <c r="H9" s="21"/>
      <c r="I9" s="21"/>
      <c r="J9" s="42"/>
    </row>
    <row r="10" customFormat="false" ht="18" hidden="false" customHeight="true" outlineLevel="0" collapsed="false">
      <c r="A10" s="87"/>
      <c r="B10" s="17"/>
      <c r="C10" s="28"/>
      <c r="D10" s="18"/>
      <c r="E10" s="19"/>
      <c r="F10" s="20"/>
      <c r="G10" s="20" t="s">
        <v>7</v>
      </c>
      <c r="H10" s="21"/>
      <c r="I10" s="21"/>
      <c r="J10" s="42"/>
    </row>
    <row r="11" customFormat="false" ht="18" hidden="false" customHeight="true" outlineLevel="0" collapsed="false">
      <c r="A11" s="87"/>
      <c r="B11" s="17"/>
      <c r="C11" s="28"/>
      <c r="D11" s="18" t="s">
        <v>8</v>
      </c>
      <c r="E11" s="19"/>
      <c r="F11" s="23" t="s">
        <v>9</v>
      </c>
      <c r="G11" s="20"/>
      <c r="H11" s="21"/>
      <c r="I11" s="21"/>
      <c r="J11" s="42"/>
    </row>
    <row r="12" customFormat="false" ht="18" hidden="false" customHeight="true" outlineLevel="0" collapsed="false">
      <c r="A12" s="87"/>
      <c r="B12" s="17"/>
      <c r="C12" s="28"/>
      <c r="D12" s="18" t="s">
        <v>10</v>
      </c>
      <c r="E12" s="24" t="s">
        <v>3</v>
      </c>
      <c r="F12" s="20" t="s">
        <v>11</v>
      </c>
      <c r="G12" s="20"/>
      <c r="H12" s="21"/>
      <c r="I12" s="21" t="s">
        <v>12</v>
      </c>
      <c r="J12" s="42"/>
    </row>
    <row r="13" customFormat="false" ht="18" hidden="false" customHeight="true" outlineLevel="0" collapsed="false">
      <c r="A13" s="87"/>
      <c r="B13" s="17"/>
      <c r="C13" s="28"/>
      <c r="D13" s="18" t="s">
        <v>13</v>
      </c>
      <c r="E13" s="24"/>
      <c r="F13" s="26"/>
      <c r="G13" s="27"/>
      <c r="H13" s="28"/>
      <c r="I13" s="28"/>
      <c r="J13" s="38"/>
    </row>
    <row r="14" customFormat="false" ht="15.75" hidden="false" customHeight="false" outlineLevel="0" collapsed="false">
      <c r="A14" s="88"/>
      <c r="B14" s="89"/>
      <c r="C14" s="90"/>
      <c r="D14" s="91"/>
      <c r="E14" s="92"/>
      <c r="F14" s="92"/>
      <c r="G14" s="89"/>
      <c r="H14" s="89"/>
      <c r="I14" s="89"/>
      <c r="J14" s="93"/>
    </row>
    <row r="15" customFormat="false" ht="15.75" hidden="false" customHeight="false" outlineLevel="0" collapsed="false">
      <c r="A15" s="94"/>
      <c r="B15" s="95"/>
      <c r="C15" s="96"/>
      <c r="D15" s="97"/>
      <c r="E15" s="98"/>
      <c r="F15" s="98"/>
      <c r="G15" s="95"/>
      <c r="H15" s="95"/>
      <c r="I15" s="95"/>
      <c r="J15" s="99"/>
    </row>
    <row r="16" customFormat="false" ht="18" hidden="false" customHeight="false" outlineLevel="0" collapsed="false">
      <c r="A16" s="100" t="s">
        <v>76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customFormat="false" ht="15.75" hidden="false" customHeight="false" outlineLevel="0" collapsed="false">
      <c r="A17" s="29"/>
      <c r="B17" s="11"/>
      <c r="C17" s="101"/>
      <c r="D17" s="102"/>
      <c r="E17" s="103"/>
      <c r="F17" s="103"/>
      <c r="G17" s="11"/>
      <c r="H17" s="11"/>
      <c r="I17" s="11"/>
      <c r="J17" s="12"/>
    </row>
    <row r="18" customFormat="false" ht="15.75" hidden="false" customHeight="true" outlineLevel="0" collapsed="false">
      <c r="A18" s="104" t="s">
        <v>77</v>
      </c>
      <c r="B18" s="105" t="s">
        <v>78</v>
      </c>
      <c r="C18" s="105"/>
      <c r="D18" s="105"/>
      <c r="E18" s="105"/>
      <c r="F18" s="106" t="s">
        <v>79</v>
      </c>
      <c r="G18" s="106" t="s">
        <v>80</v>
      </c>
      <c r="H18" s="106" t="s">
        <v>81</v>
      </c>
      <c r="I18" s="106" t="s">
        <v>82</v>
      </c>
      <c r="J18" s="106" t="s">
        <v>83</v>
      </c>
    </row>
    <row r="19" customFormat="false" ht="15" hidden="false" customHeight="false" outlineLevel="0" collapsed="false">
      <c r="A19" s="104"/>
      <c r="B19" s="105"/>
      <c r="C19" s="105"/>
      <c r="D19" s="105"/>
      <c r="E19" s="105"/>
      <c r="F19" s="106"/>
      <c r="G19" s="106"/>
      <c r="H19" s="106"/>
      <c r="I19" s="106"/>
      <c r="J19" s="106"/>
    </row>
    <row r="20" customFormat="false" ht="15" hidden="false" customHeight="false" outlineLevel="0" collapsed="false">
      <c r="A20" s="104"/>
      <c r="B20" s="105"/>
      <c r="C20" s="105"/>
      <c r="D20" s="105"/>
      <c r="E20" s="105"/>
      <c r="F20" s="106"/>
      <c r="G20" s="106"/>
      <c r="H20" s="106"/>
      <c r="I20" s="106"/>
      <c r="J20" s="106"/>
    </row>
    <row r="21" customFormat="false" ht="15.75" hidden="false" customHeight="false" outlineLevel="0" collapsed="false">
      <c r="A21" s="104"/>
      <c r="B21" s="105"/>
      <c r="C21" s="105"/>
      <c r="D21" s="105"/>
      <c r="E21" s="105"/>
      <c r="F21" s="106"/>
      <c r="G21" s="106"/>
      <c r="H21" s="106"/>
      <c r="I21" s="106"/>
      <c r="J21" s="106"/>
    </row>
    <row r="22" customFormat="false" ht="20.25" hidden="false" customHeight="true" outlineLevel="0" collapsed="false">
      <c r="A22" s="107"/>
      <c r="B22" s="108"/>
      <c r="C22" s="109"/>
      <c r="D22" s="109"/>
      <c r="E22" s="110"/>
      <c r="F22" s="111"/>
      <c r="G22" s="107"/>
      <c r="H22" s="112"/>
      <c r="I22" s="112"/>
      <c r="J22" s="107"/>
    </row>
    <row r="23" customFormat="false" ht="19.5" hidden="false" customHeight="true" outlineLevel="0" collapsed="false">
      <c r="A23" s="113" t="n">
        <v>53400</v>
      </c>
      <c r="B23" s="114" t="s">
        <v>84</v>
      </c>
      <c r="C23" s="115"/>
      <c r="D23" s="116"/>
      <c r="E23" s="116"/>
      <c r="F23" s="117" t="n">
        <v>1</v>
      </c>
      <c r="G23" s="118" t="s">
        <v>85</v>
      </c>
      <c r="H23" s="119"/>
      <c r="I23" s="119" t="n">
        <v>4750</v>
      </c>
      <c r="J23" s="120" t="n">
        <f aca="false">SUM(F23*I23)</f>
        <v>4750</v>
      </c>
    </row>
    <row r="24" customFormat="false" ht="20.1" hidden="false" customHeight="true" outlineLevel="0" collapsed="false">
      <c r="A24" s="113" t="n">
        <v>90500</v>
      </c>
      <c r="B24" s="114" t="s">
        <v>86</v>
      </c>
      <c r="C24" s="115"/>
      <c r="D24" s="116"/>
      <c r="E24" s="116"/>
      <c r="F24" s="117" t="n">
        <v>1</v>
      </c>
      <c r="G24" s="118" t="s">
        <v>85</v>
      </c>
      <c r="H24" s="119"/>
      <c r="I24" s="119" t="n">
        <v>200</v>
      </c>
      <c r="J24" s="120" t="n">
        <f aca="false">SUM(F24*I24)</f>
        <v>200</v>
      </c>
    </row>
    <row r="25" customFormat="false" ht="20.1" hidden="false" customHeight="true" outlineLevel="0" collapsed="false">
      <c r="A25" s="113"/>
      <c r="B25" s="114"/>
      <c r="C25" s="115"/>
      <c r="D25" s="116"/>
      <c r="E25" s="116"/>
      <c r="F25" s="117"/>
      <c r="G25" s="118"/>
      <c r="H25" s="119"/>
      <c r="I25" s="119"/>
      <c r="J25" s="120"/>
    </row>
    <row r="26" customFormat="false" ht="20.1" hidden="false" customHeight="true" outlineLevel="0" collapsed="false">
      <c r="A26" s="113"/>
      <c r="B26" s="114"/>
      <c r="C26" s="115"/>
      <c r="D26" s="116"/>
      <c r="E26" s="116"/>
      <c r="F26" s="117"/>
      <c r="G26" s="118"/>
      <c r="H26" s="119"/>
      <c r="I26" s="119"/>
      <c r="J26" s="120"/>
    </row>
    <row r="27" customFormat="false" ht="20.1" hidden="false" customHeight="true" outlineLevel="0" collapsed="false">
      <c r="A27" s="113"/>
      <c r="B27" s="114"/>
      <c r="C27" s="115"/>
      <c r="D27" s="116"/>
      <c r="E27" s="116"/>
      <c r="F27" s="117"/>
      <c r="G27" s="118"/>
      <c r="H27" s="119"/>
      <c r="I27" s="119"/>
      <c r="J27" s="120"/>
    </row>
    <row r="28" customFormat="false" ht="20.1" hidden="false" customHeight="true" outlineLevel="0" collapsed="false">
      <c r="A28" s="113"/>
      <c r="B28" s="114"/>
      <c r="C28" s="115"/>
      <c r="D28" s="116"/>
      <c r="E28" s="116"/>
      <c r="F28" s="117"/>
      <c r="G28" s="118"/>
      <c r="H28" s="119"/>
      <c r="I28" s="119"/>
      <c r="J28" s="120"/>
    </row>
    <row r="29" customFormat="false" ht="19.5" hidden="false" customHeight="true" outlineLevel="0" collapsed="false">
      <c r="A29" s="121"/>
      <c r="B29" s="114"/>
      <c r="C29" s="115"/>
      <c r="D29" s="116"/>
      <c r="E29" s="116"/>
      <c r="F29" s="117"/>
      <c r="G29" s="118"/>
      <c r="H29" s="119"/>
      <c r="I29" s="119"/>
      <c r="J29" s="120"/>
    </row>
    <row r="30" customFormat="false" ht="19.5" hidden="false" customHeight="true" outlineLevel="0" collapsed="false">
      <c r="A30" s="121"/>
      <c r="B30" s="114"/>
      <c r="C30" s="115"/>
      <c r="D30" s="116"/>
      <c r="E30" s="116"/>
      <c r="F30" s="117"/>
      <c r="G30" s="118"/>
      <c r="H30" s="119"/>
      <c r="I30" s="119"/>
      <c r="J30" s="120"/>
    </row>
    <row r="31" customFormat="false" ht="19.5" hidden="false" customHeight="true" outlineLevel="0" collapsed="false">
      <c r="A31" s="121"/>
      <c r="B31" s="114"/>
      <c r="C31" s="115"/>
      <c r="D31" s="116"/>
      <c r="E31" s="116"/>
      <c r="F31" s="117"/>
      <c r="G31" s="118"/>
      <c r="H31" s="119"/>
      <c r="I31" s="119"/>
      <c r="J31" s="120"/>
    </row>
    <row r="32" customFormat="false" ht="20.1" hidden="false" customHeight="true" outlineLevel="0" collapsed="false">
      <c r="A32" s="113"/>
      <c r="B32" s="114"/>
      <c r="C32" s="115"/>
      <c r="D32" s="116"/>
      <c r="E32" s="116"/>
      <c r="F32" s="117"/>
      <c r="G32" s="118"/>
      <c r="H32" s="119"/>
      <c r="I32" s="119"/>
      <c r="J32" s="120"/>
    </row>
    <row r="33" customFormat="false" ht="20.1" hidden="false" customHeight="true" outlineLevel="0" collapsed="false">
      <c r="A33" s="113"/>
      <c r="B33" s="114"/>
      <c r="C33" s="115"/>
      <c r="D33" s="116"/>
      <c r="E33" s="116"/>
      <c r="F33" s="117"/>
      <c r="G33" s="118"/>
      <c r="H33" s="119"/>
      <c r="I33" s="119"/>
      <c r="J33" s="120"/>
    </row>
    <row r="34" customFormat="false" ht="20.1" hidden="false" customHeight="true" outlineLevel="0" collapsed="false">
      <c r="A34" s="113"/>
      <c r="B34" s="114"/>
      <c r="C34" s="115"/>
      <c r="D34" s="116"/>
      <c r="E34" s="116"/>
      <c r="F34" s="117"/>
      <c r="G34" s="118"/>
      <c r="H34" s="119"/>
      <c r="I34" s="119"/>
      <c r="J34" s="120"/>
    </row>
    <row r="35" customFormat="false" ht="20.1" hidden="false" customHeight="true" outlineLevel="0" collapsed="false">
      <c r="A35" s="113"/>
      <c r="B35" s="122"/>
      <c r="C35" s="123"/>
      <c r="D35" s="124"/>
      <c r="E35" s="124"/>
      <c r="F35" s="118"/>
      <c r="G35" s="118"/>
      <c r="H35" s="119"/>
      <c r="I35" s="119"/>
      <c r="J35" s="120"/>
    </row>
    <row r="36" customFormat="false" ht="20.1" hidden="false" customHeight="true" outlineLevel="0" collapsed="false">
      <c r="A36" s="113"/>
      <c r="B36" s="122"/>
      <c r="C36" s="123"/>
      <c r="D36" s="124"/>
      <c r="E36" s="124"/>
      <c r="F36" s="118"/>
      <c r="G36" s="118"/>
      <c r="H36" s="119"/>
      <c r="I36" s="119"/>
      <c r="J36" s="120"/>
    </row>
    <row r="37" customFormat="false" ht="20.1" hidden="false" customHeight="true" outlineLevel="0" collapsed="false">
      <c r="A37" s="113"/>
      <c r="B37" s="122"/>
      <c r="C37" s="123"/>
      <c r="D37" s="124"/>
      <c r="E37" s="124"/>
      <c r="F37" s="118"/>
      <c r="G37" s="118"/>
      <c r="H37" s="119"/>
      <c r="I37" s="119"/>
      <c r="J37" s="120"/>
    </row>
    <row r="38" customFormat="false" ht="20.1" hidden="false" customHeight="true" outlineLevel="0" collapsed="false">
      <c r="A38" s="113"/>
      <c r="B38" s="122"/>
      <c r="C38" s="123" t="s">
        <v>87</v>
      </c>
      <c r="D38" s="124"/>
      <c r="E38" s="124"/>
      <c r="F38" s="118"/>
      <c r="G38" s="118"/>
      <c r="H38" s="119"/>
      <c r="I38" s="119"/>
      <c r="J38" s="120"/>
    </row>
    <row r="39" customFormat="false" ht="20.1" hidden="false" customHeight="true" outlineLevel="0" collapsed="false">
      <c r="A39" s="113"/>
      <c r="B39" s="122"/>
      <c r="C39" s="123"/>
      <c r="D39" s="124"/>
      <c r="E39" s="124"/>
      <c r="F39" s="118"/>
      <c r="G39" s="118"/>
      <c r="H39" s="119"/>
      <c r="I39" s="119"/>
      <c r="J39" s="120"/>
    </row>
    <row r="40" customFormat="false" ht="20.1" hidden="false" customHeight="true" outlineLevel="0" collapsed="false">
      <c r="A40" s="113"/>
      <c r="B40" s="114"/>
      <c r="C40" s="115"/>
      <c r="D40" s="116"/>
      <c r="E40" s="116"/>
      <c r="F40" s="117"/>
      <c r="G40" s="118"/>
      <c r="H40" s="119"/>
      <c r="I40" s="119"/>
      <c r="J40" s="120"/>
    </row>
    <row r="41" customFormat="false" ht="20.1" hidden="false" customHeight="true" outlineLevel="0" collapsed="false">
      <c r="A41" s="113"/>
      <c r="B41" s="114"/>
      <c r="C41" s="116"/>
      <c r="D41" s="116"/>
      <c r="E41" s="116"/>
      <c r="F41" s="117"/>
      <c r="G41" s="118"/>
      <c r="H41" s="119"/>
      <c r="I41" s="119"/>
      <c r="J41" s="120"/>
    </row>
    <row r="42" customFormat="false" ht="20.1" hidden="false" customHeight="true" outlineLevel="0" collapsed="false">
      <c r="A42" s="113"/>
      <c r="B42" s="114"/>
      <c r="C42" s="116"/>
      <c r="D42" s="116"/>
      <c r="E42" s="116"/>
      <c r="F42" s="117"/>
      <c r="G42" s="118"/>
      <c r="H42" s="119"/>
      <c r="I42" s="119"/>
      <c r="J42" s="120"/>
    </row>
    <row r="43" customFormat="false" ht="20.1" hidden="false" customHeight="true" outlineLevel="0" collapsed="false">
      <c r="A43" s="113"/>
      <c r="B43" s="114"/>
      <c r="C43" s="115"/>
      <c r="D43" s="116"/>
      <c r="E43" s="116"/>
      <c r="F43" s="117"/>
      <c r="G43" s="118"/>
      <c r="H43" s="119"/>
      <c r="I43" s="119"/>
      <c r="J43" s="125"/>
    </row>
    <row r="44" customFormat="false" ht="20.1" hidden="false" customHeight="true" outlineLevel="0" collapsed="false">
      <c r="A44" s="126" t="s">
        <v>88</v>
      </c>
      <c r="B44" s="126"/>
      <c r="C44" s="126"/>
      <c r="D44" s="126"/>
      <c r="E44" s="126"/>
      <c r="F44" s="126"/>
      <c r="G44" s="126"/>
      <c r="H44" s="127" t="n">
        <f aca="false">SUM(H22:H43)</f>
        <v>0</v>
      </c>
      <c r="I44" s="128" t="n">
        <f aca="false">SUM(I22:I43)</f>
        <v>4950</v>
      </c>
      <c r="J44" s="129" t="n">
        <f aca="false">SUM(J22:J43)</f>
        <v>4950</v>
      </c>
    </row>
    <row r="45" customFormat="false" ht="20.1" hidden="false" customHeight="true" outlineLevel="0" collapsed="false">
      <c r="A45" s="113" t="n">
        <v>90400</v>
      </c>
      <c r="B45" s="114" t="s">
        <v>89</v>
      </c>
      <c r="C45" s="116"/>
      <c r="D45" s="116"/>
      <c r="E45" s="116"/>
      <c r="F45" s="117"/>
      <c r="G45" s="118"/>
      <c r="H45" s="130" t="n">
        <f aca="false">SUM(H44*0.045)</f>
        <v>0</v>
      </c>
      <c r="I45" s="131" t="n">
        <f aca="false">SUM(I44)*0.045</f>
        <v>222.75</v>
      </c>
      <c r="J45" s="132" t="n">
        <f aca="false">SUM(J44*0.045)</f>
        <v>222.75</v>
      </c>
    </row>
    <row r="46" customFormat="false" ht="20.1" hidden="false" customHeight="true" outlineLevel="0" collapsed="false">
      <c r="A46" s="113" t="n">
        <v>90300</v>
      </c>
      <c r="B46" s="114" t="s">
        <v>90</v>
      </c>
      <c r="C46" s="116"/>
      <c r="D46" s="116"/>
      <c r="E46" s="116"/>
      <c r="F46" s="117"/>
      <c r="G46" s="118"/>
      <c r="H46" s="130" t="n">
        <f aca="false">SUM(H44*0.0825)</f>
        <v>0</v>
      </c>
      <c r="I46" s="131" t="n">
        <f aca="false">SUM(I44)*0.0825</f>
        <v>408.375</v>
      </c>
      <c r="J46" s="132" t="n">
        <f aca="false">SUM(J44*0.0825)</f>
        <v>408.375</v>
      </c>
    </row>
    <row r="47" customFormat="false" ht="20.1" hidden="false" customHeight="true" outlineLevel="0" collapsed="false">
      <c r="A47" s="133" t="s">
        <v>91</v>
      </c>
      <c r="B47" s="133"/>
      <c r="C47" s="133"/>
      <c r="D47" s="133"/>
      <c r="E47" s="133"/>
      <c r="F47" s="133"/>
      <c r="G47" s="133"/>
      <c r="H47" s="134" t="n">
        <f aca="false">SUM(H44:H46)</f>
        <v>0</v>
      </c>
      <c r="I47" s="135" t="n">
        <f aca="false">SUM(I44:I46)</f>
        <v>5581.125</v>
      </c>
      <c r="J47" s="136" t="n">
        <f aca="false">SUM(J44:J46)</f>
        <v>5581.125</v>
      </c>
    </row>
    <row r="48" customFormat="false" ht="20.1" hidden="false" customHeight="true" outlineLevel="0" collapsed="false"/>
    <row r="49" customFormat="false" ht="20.1" hidden="false" customHeight="true" outlineLevel="0" collapsed="false"/>
    <row r="50" customFormat="false" ht="20.1" hidden="false" customHeight="true" outlineLevel="0" collapsed="false"/>
  </sheetData>
  <mergeCells count="13">
    <mergeCell ref="A2:J2"/>
    <mergeCell ref="A4:J4"/>
    <mergeCell ref="A5:J5"/>
    <mergeCell ref="A16:J16"/>
    <mergeCell ref="A18:A21"/>
    <mergeCell ref="B18:E21"/>
    <mergeCell ref="F18:F21"/>
    <mergeCell ref="G18:G21"/>
    <mergeCell ref="H18:H21"/>
    <mergeCell ref="I18:I21"/>
    <mergeCell ref="J18:J21"/>
    <mergeCell ref="A44:G44"/>
    <mergeCell ref="A47:G47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9"/>
  <sheetViews>
    <sheetView showFormulas="false" showGridLines="true" showRowColHeaders="true" showZeros="true" rightToLeft="false" tabSelected="false" showOutlineSymbols="true" defaultGridColor="true" view="pageBreakPreview" topLeftCell="A36" colorId="64" zoomScale="100" zoomScaleNormal="75" zoomScalePageLayoutView="100" workbookViewId="0">
      <selection pane="topLeft" activeCell="C38" activeCellId="0" sqref="C38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.77"/>
    <col collapsed="false" customWidth="true" hidden="false" outlineLevel="0" max="2" min="2" style="0" width="3.55"/>
    <col collapsed="false" customWidth="true" hidden="false" outlineLevel="0" max="3" min="3" style="0" width="11.76"/>
    <col collapsed="false" customWidth="true" hidden="false" outlineLevel="0" max="4" min="4" style="0" width="19.21"/>
    <col collapsed="false" customWidth="true" hidden="false" outlineLevel="0" max="6" min="5" style="0" width="8.77"/>
    <col collapsed="false" customWidth="true" hidden="false" outlineLevel="0" max="10" min="7" style="0" width="13.32"/>
  </cols>
  <sheetData>
    <row r="1" customFormat="false" ht="21" hidden="false" customHeight="false" outlineLevel="0" collapsed="false">
      <c r="A1" s="1"/>
      <c r="B1" s="2"/>
      <c r="C1" s="2"/>
      <c r="D1" s="2"/>
      <c r="E1" s="2"/>
      <c r="F1" s="2"/>
      <c r="G1" s="2"/>
      <c r="H1" s="2"/>
      <c r="I1" s="2"/>
      <c r="J1" s="3"/>
    </row>
    <row r="2" customFormat="false" ht="20.25" hidden="false" customHeight="fals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7"/>
    </row>
    <row r="4" customFormat="false" ht="18" hidden="false" customHeight="false" outlineLevel="0" collapsed="false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</row>
    <row r="5" customFormat="false" ht="18" hidden="false" customHeight="false" outlineLevel="0" collapsed="false">
      <c r="A5" s="9" t="n">
        <f aca="true">TODAY()</f>
        <v>45926</v>
      </c>
      <c r="B5" s="9"/>
      <c r="C5" s="9"/>
      <c r="D5" s="9"/>
      <c r="E5" s="9"/>
      <c r="F5" s="9"/>
      <c r="G5" s="9"/>
      <c r="H5" s="9"/>
      <c r="I5" s="9"/>
      <c r="J5" s="9"/>
    </row>
    <row r="6" customFormat="false" ht="15.75" hidden="false" customHeight="false" outlineLevel="0" collapsed="false">
      <c r="A6" s="10"/>
      <c r="B6" s="11"/>
      <c r="C6" s="11"/>
      <c r="D6" s="11"/>
      <c r="E6" s="11"/>
      <c r="F6" s="11"/>
      <c r="G6" s="11"/>
      <c r="H6" s="11"/>
      <c r="I6" s="11"/>
      <c r="J6" s="12"/>
    </row>
    <row r="7" customFormat="false" ht="15.75" hidden="false" customHeight="false" outlineLevel="0" collapsed="false">
      <c r="A7" s="84"/>
      <c r="B7" s="85"/>
      <c r="C7" s="85"/>
      <c r="D7" s="85"/>
      <c r="E7" s="85"/>
      <c r="F7" s="85"/>
      <c r="G7" s="85"/>
      <c r="H7" s="85"/>
      <c r="I7" s="85"/>
      <c r="J7" s="86"/>
    </row>
    <row r="8" customFormat="false" ht="18" hidden="false" customHeight="true" outlineLevel="0" collapsed="false">
      <c r="A8" s="87"/>
      <c r="B8" s="17"/>
      <c r="C8" s="28"/>
      <c r="D8" s="18" t="s">
        <v>2</v>
      </c>
      <c r="E8" s="19" t="s">
        <v>3</v>
      </c>
      <c r="F8" s="20" t="s">
        <v>4</v>
      </c>
      <c r="G8" s="20"/>
      <c r="H8" s="21"/>
      <c r="I8" s="21"/>
      <c r="J8" s="38"/>
    </row>
    <row r="9" customFormat="false" ht="18" hidden="false" customHeight="true" outlineLevel="0" collapsed="false">
      <c r="A9" s="87"/>
      <c r="B9" s="17"/>
      <c r="C9" s="28"/>
      <c r="D9" s="18" t="s">
        <v>5</v>
      </c>
      <c r="E9" s="19" t="s">
        <v>3</v>
      </c>
      <c r="F9" s="20" t="s">
        <v>6</v>
      </c>
      <c r="G9" s="20"/>
      <c r="H9" s="21"/>
      <c r="I9" s="21"/>
      <c r="J9" s="42"/>
    </row>
    <row r="10" customFormat="false" ht="18" hidden="false" customHeight="true" outlineLevel="0" collapsed="false">
      <c r="A10" s="87"/>
      <c r="B10" s="17"/>
      <c r="C10" s="28"/>
      <c r="D10" s="18"/>
      <c r="E10" s="19"/>
      <c r="F10" s="20"/>
      <c r="G10" s="20" t="s">
        <v>7</v>
      </c>
      <c r="H10" s="21"/>
      <c r="I10" s="21"/>
      <c r="J10" s="42"/>
    </row>
    <row r="11" customFormat="false" ht="18" hidden="false" customHeight="true" outlineLevel="0" collapsed="false">
      <c r="A11" s="87"/>
      <c r="B11" s="17"/>
      <c r="C11" s="28"/>
      <c r="D11" s="18" t="s">
        <v>8</v>
      </c>
      <c r="E11" s="19"/>
      <c r="F11" s="23" t="s">
        <v>9</v>
      </c>
      <c r="G11" s="20"/>
      <c r="H11" s="21"/>
      <c r="I11" s="21"/>
      <c r="J11" s="42"/>
    </row>
    <row r="12" customFormat="false" ht="18" hidden="false" customHeight="true" outlineLevel="0" collapsed="false">
      <c r="A12" s="87"/>
      <c r="B12" s="17"/>
      <c r="C12" s="28"/>
      <c r="D12" s="18" t="s">
        <v>10</v>
      </c>
      <c r="E12" s="24" t="s">
        <v>3</v>
      </c>
      <c r="F12" s="20" t="s">
        <v>11</v>
      </c>
      <c r="G12" s="20"/>
      <c r="H12" s="21"/>
      <c r="I12" s="21" t="s">
        <v>12</v>
      </c>
      <c r="J12" s="42"/>
    </row>
    <row r="13" customFormat="false" ht="18" hidden="false" customHeight="true" outlineLevel="0" collapsed="false">
      <c r="A13" s="87"/>
      <c r="B13" s="17"/>
      <c r="C13" s="28"/>
      <c r="D13" s="18" t="s">
        <v>13</v>
      </c>
      <c r="E13" s="24"/>
      <c r="F13" s="26"/>
      <c r="G13" s="27"/>
      <c r="H13" s="28"/>
      <c r="I13" s="28"/>
      <c r="J13" s="38"/>
    </row>
    <row r="14" customFormat="false" ht="15.75" hidden="false" customHeight="false" outlineLevel="0" collapsed="false">
      <c r="A14" s="88"/>
      <c r="B14" s="89"/>
      <c r="C14" s="90"/>
      <c r="D14" s="91"/>
      <c r="E14" s="92"/>
      <c r="F14" s="92"/>
      <c r="G14" s="89"/>
      <c r="H14" s="89"/>
      <c r="I14" s="89"/>
      <c r="J14" s="93"/>
    </row>
    <row r="15" customFormat="false" ht="15.75" hidden="false" customHeight="false" outlineLevel="0" collapsed="false">
      <c r="A15" s="94"/>
      <c r="B15" s="95"/>
      <c r="C15" s="96"/>
      <c r="D15" s="97"/>
      <c r="E15" s="98"/>
      <c r="F15" s="98"/>
      <c r="G15" s="95"/>
      <c r="H15" s="95"/>
      <c r="I15" s="95"/>
      <c r="J15" s="99"/>
    </row>
    <row r="16" customFormat="false" ht="18" hidden="false" customHeight="false" outlineLevel="0" collapsed="false">
      <c r="A16" s="100" t="s">
        <v>92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customFormat="false" ht="15.75" hidden="false" customHeight="false" outlineLevel="0" collapsed="false">
      <c r="A17" s="29"/>
      <c r="B17" s="14"/>
      <c r="C17" s="30"/>
      <c r="D17" s="31"/>
      <c r="E17" s="32"/>
      <c r="F17" s="32"/>
      <c r="G17" s="14"/>
      <c r="H17" s="14"/>
      <c r="I17" s="14"/>
      <c r="J17" s="15"/>
    </row>
    <row r="18" customFormat="false" ht="15" hidden="false" customHeight="true" outlineLevel="0" collapsed="false">
      <c r="A18" s="137" t="s">
        <v>78</v>
      </c>
      <c r="B18" s="137"/>
      <c r="C18" s="137"/>
      <c r="D18" s="137"/>
      <c r="E18" s="138" t="s">
        <v>93</v>
      </c>
      <c r="F18" s="138" t="s">
        <v>94</v>
      </c>
      <c r="G18" s="138" t="s">
        <v>95</v>
      </c>
      <c r="H18" s="138" t="s">
        <v>96</v>
      </c>
      <c r="I18" s="138" t="s">
        <v>82</v>
      </c>
      <c r="J18" s="138" t="s">
        <v>83</v>
      </c>
    </row>
    <row r="19" customFormat="false" ht="15" hidden="false" customHeight="false" outlineLevel="0" collapsed="false">
      <c r="A19" s="137"/>
      <c r="B19" s="137"/>
      <c r="C19" s="137"/>
      <c r="D19" s="137"/>
      <c r="E19" s="138"/>
      <c r="F19" s="138"/>
      <c r="G19" s="138"/>
      <c r="H19" s="138"/>
      <c r="I19" s="138"/>
      <c r="J19" s="138"/>
    </row>
    <row r="20" customFormat="false" ht="15" hidden="false" customHeight="false" outlineLevel="0" collapsed="false">
      <c r="A20" s="137"/>
      <c r="B20" s="137"/>
      <c r="C20" s="137"/>
      <c r="D20" s="137"/>
      <c r="E20" s="138"/>
      <c r="F20" s="138"/>
      <c r="G20" s="138"/>
      <c r="H20" s="138"/>
      <c r="I20" s="138"/>
      <c r="J20" s="138"/>
    </row>
    <row r="21" customFormat="false" ht="15.75" hidden="false" customHeight="false" outlineLevel="0" collapsed="false">
      <c r="A21" s="137"/>
      <c r="B21" s="137"/>
      <c r="C21" s="137"/>
      <c r="D21" s="137"/>
      <c r="E21" s="138"/>
      <c r="F21" s="138"/>
      <c r="G21" s="138"/>
      <c r="H21" s="138"/>
      <c r="I21" s="138"/>
      <c r="J21" s="138"/>
    </row>
    <row r="22" customFormat="false" ht="24.95" hidden="false" customHeight="true" outlineLevel="0" collapsed="false">
      <c r="A22" s="139" t="s">
        <v>97</v>
      </c>
      <c r="B22" s="122"/>
      <c r="C22" s="122"/>
      <c r="D22" s="122"/>
      <c r="E22" s="118"/>
      <c r="F22" s="118"/>
      <c r="G22" s="120"/>
      <c r="H22" s="120"/>
      <c r="I22" s="140"/>
      <c r="J22" s="141"/>
    </row>
    <row r="23" customFormat="false" ht="18" hidden="false" customHeight="true" outlineLevel="0" collapsed="false">
      <c r="A23" s="142" t="s">
        <v>3</v>
      </c>
      <c r="B23" s="115" t="s">
        <v>98</v>
      </c>
      <c r="C23" s="116"/>
      <c r="D23" s="116"/>
      <c r="E23" s="117"/>
      <c r="F23" s="118" t="s">
        <v>99</v>
      </c>
      <c r="G23" s="120" t="n">
        <v>750</v>
      </c>
      <c r="H23" s="120" t="n">
        <f aca="false">SUM(G23*E23*0.5)</f>
        <v>0</v>
      </c>
      <c r="I23" s="140" t="n">
        <f aca="false">SUM(E23*G23*0.5)</f>
        <v>0</v>
      </c>
      <c r="J23" s="141" t="n">
        <f aca="false">SUM(H23:I23)</f>
        <v>0</v>
      </c>
    </row>
    <row r="24" customFormat="false" ht="18" hidden="false" customHeight="false" outlineLevel="0" collapsed="false">
      <c r="A24" s="142" t="s">
        <v>3</v>
      </c>
      <c r="B24" s="123" t="s">
        <v>100</v>
      </c>
      <c r="C24" s="116"/>
      <c r="D24" s="116"/>
      <c r="E24" s="117"/>
      <c r="F24" s="143"/>
      <c r="G24" s="124"/>
      <c r="H24" s="120"/>
      <c r="I24" s="140"/>
      <c r="J24" s="141"/>
    </row>
    <row r="25" customFormat="false" ht="16.5" hidden="false" customHeight="false" outlineLevel="0" collapsed="false">
      <c r="A25" s="142"/>
      <c r="B25" s="124"/>
      <c r="C25" s="144" t="s">
        <v>101</v>
      </c>
      <c r="D25" s="116"/>
      <c r="E25" s="117"/>
      <c r="F25" s="118" t="s">
        <v>102</v>
      </c>
      <c r="G25" s="120" t="n">
        <v>330</v>
      </c>
      <c r="H25" s="120" t="n">
        <f aca="false">SUM(E25*G25*0.5)</f>
        <v>0</v>
      </c>
      <c r="I25" s="140" t="n">
        <f aca="false">SUM(E25*G25*0.5)</f>
        <v>0</v>
      </c>
      <c r="J25" s="141" t="n">
        <f aca="false">SUM(H25:I25)</f>
        <v>0</v>
      </c>
    </row>
    <row r="26" customFormat="false" ht="16.5" hidden="false" customHeight="false" outlineLevel="0" collapsed="false">
      <c r="A26" s="142"/>
      <c r="B26" s="124"/>
      <c r="C26" s="144" t="s">
        <v>103</v>
      </c>
      <c r="D26" s="116"/>
      <c r="E26" s="117"/>
      <c r="F26" s="118" t="s">
        <v>102</v>
      </c>
      <c r="G26" s="120" t="n">
        <v>295</v>
      </c>
      <c r="H26" s="120" t="n">
        <f aca="false">SUM(G26*E26*0.5)</f>
        <v>0</v>
      </c>
      <c r="I26" s="140" t="n">
        <f aca="false">SUM(E26*G26*0.5)</f>
        <v>0</v>
      </c>
      <c r="J26" s="141" t="n">
        <f aca="false">SUM(H26:I26)</f>
        <v>0</v>
      </c>
    </row>
    <row r="27" customFormat="false" ht="16.5" hidden="false" customHeight="false" outlineLevel="0" collapsed="false">
      <c r="A27" s="142"/>
      <c r="B27" s="124"/>
      <c r="C27" s="145" t="s">
        <v>104</v>
      </c>
      <c r="D27" s="116"/>
      <c r="E27" s="117"/>
      <c r="F27" s="118" t="s">
        <v>102</v>
      </c>
      <c r="G27" s="120" t="n">
        <v>480</v>
      </c>
      <c r="H27" s="130" t="n">
        <f aca="false">SUM(E27*G27*0.5)</f>
        <v>0</v>
      </c>
      <c r="I27" s="140" t="n">
        <f aca="false">SUM(E27*G27*0.5)</f>
        <v>0</v>
      </c>
      <c r="J27" s="141" t="n">
        <f aca="false">SUM(H27:I27)</f>
        <v>0</v>
      </c>
    </row>
    <row r="28" customFormat="false" ht="18" hidden="false" customHeight="false" outlineLevel="0" collapsed="false">
      <c r="A28" s="142"/>
      <c r="B28" s="146" t="s">
        <v>105</v>
      </c>
      <c r="C28" s="116"/>
      <c r="D28" s="116"/>
      <c r="E28" s="117"/>
      <c r="F28" s="118" t="s">
        <v>102</v>
      </c>
      <c r="G28" s="120" t="n">
        <v>550</v>
      </c>
      <c r="H28" s="120" t="n">
        <f aca="false">SUM(G28*E28*0.5)</f>
        <v>0</v>
      </c>
      <c r="I28" s="140" t="n">
        <f aca="false">SUM(E28*G28*0.5)</f>
        <v>0</v>
      </c>
      <c r="J28" s="141" t="n">
        <f aca="false">SUM(H28:I28)</f>
        <v>0</v>
      </c>
    </row>
    <row r="29" customFormat="false" ht="18" hidden="false" customHeight="false" outlineLevel="0" collapsed="false">
      <c r="A29" s="142"/>
      <c r="B29" s="146" t="s">
        <v>106</v>
      </c>
      <c r="C29" s="116"/>
      <c r="D29" s="116"/>
      <c r="E29" s="117"/>
      <c r="F29" s="118" t="s">
        <v>107</v>
      </c>
      <c r="G29" s="120" t="n">
        <v>40</v>
      </c>
      <c r="H29" s="120" t="n">
        <f aca="false">SUM(E29*G29*0.5)</f>
        <v>0</v>
      </c>
      <c r="I29" s="140" t="n">
        <f aca="false">SUM(E29*G29*0.5)</f>
        <v>0</v>
      </c>
      <c r="J29" s="141" t="n">
        <f aca="false">SUM(H29:I29)</f>
        <v>0</v>
      </c>
    </row>
    <row r="30" customFormat="false" ht="18" hidden="false" customHeight="false" outlineLevel="0" collapsed="false">
      <c r="A30" s="142"/>
      <c r="B30" s="146" t="s">
        <v>108</v>
      </c>
      <c r="C30" s="116"/>
      <c r="D30" s="116"/>
      <c r="E30" s="117"/>
      <c r="F30" s="118" t="s">
        <v>85</v>
      </c>
      <c r="G30" s="120" t="n">
        <v>875</v>
      </c>
      <c r="H30" s="120" t="n">
        <f aca="false">SUM(E30*G30)</f>
        <v>0</v>
      </c>
      <c r="I30" s="140"/>
      <c r="J30" s="141"/>
    </row>
    <row r="31" customFormat="false" ht="16.5" hidden="false" customHeight="false" outlineLevel="0" collapsed="false">
      <c r="A31" s="147" t="s">
        <v>109</v>
      </c>
      <c r="B31" s="147"/>
      <c r="C31" s="147"/>
      <c r="D31" s="147"/>
      <c r="E31" s="147"/>
      <c r="F31" s="147"/>
      <c r="G31" s="147"/>
      <c r="H31" s="148" t="n">
        <f aca="false">SUM(H23:H30)</f>
        <v>0</v>
      </c>
      <c r="I31" s="148" t="n">
        <f aca="false">SUM(I23:I30)</f>
        <v>0</v>
      </c>
      <c r="J31" s="149" t="n">
        <f aca="false">SUM(J23:J30)</f>
        <v>0</v>
      </c>
    </row>
    <row r="32" customFormat="false" ht="20.1" hidden="false" customHeight="true" outlineLevel="0" collapsed="false">
      <c r="A32" s="37"/>
      <c r="B32" s="150"/>
      <c r="C32" s="150"/>
      <c r="D32" s="150"/>
      <c r="E32" s="151"/>
      <c r="F32" s="118"/>
      <c r="G32" s="120"/>
      <c r="H32" s="120"/>
      <c r="I32" s="120"/>
      <c r="J32" s="152"/>
    </row>
    <row r="33" customFormat="false" ht="24.95" hidden="false" customHeight="true" outlineLevel="0" collapsed="false">
      <c r="A33" s="153" t="s">
        <v>110</v>
      </c>
      <c r="B33" s="154"/>
      <c r="C33" s="155"/>
      <c r="D33" s="155"/>
      <c r="E33" s="156"/>
      <c r="F33" s="118"/>
      <c r="G33" s="120"/>
      <c r="H33" s="120"/>
      <c r="I33" s="120"/>
      <c r="J33" s="152"/>
    </row>
    <row r="34" customFormat="false" ht="20.1" hidden="false" customHeight="true" outlineLevel="0" collapsed="false">
      <c r="A34" s="142"/>
      <c r="B34" s="28" t="s">
        <v>111</v>
      </c>
      <c r="C34" s="116"/>
      <c r="D34" s="157"/>
      <c r="E34" s="117"/>
      <c r="F34" s="117"/>
      <c r="G34" s="158"/>
      <c r="H34" s="120"/>
      <c r="I34" s="120"/>
      <c r="J34" s="152"/>
    </row>
    <row r="35" customFormat="false" ht="20.1" hidden="false" customHeight="true" outlineLevel="0" collapsed="false">
      <c r="A35" s="142"/>
      <c r="B35" s="114"/>
      <c r="C35" s="114" t="s">
        <v>112</v>
      </c>
      <c r="D35" s="114"/>
      <c r="E35" s="117"/>
      <c r="F35" s="118" t="s">
        <v>113</v>
      </c>
      <c r="G35" s="159" t="n">
        <v>42</v>
      </c>
      <c r="H35" s="120" t="n">
        <f aca="false">SUM(E35*G35)</f>
        <v>0</v>
      </c>
      <c r="I35" s="120"/>
      <c r="J35" s="152" t="n">
        <f aca="false">SUM(H35:I35)</f>
        <v>0</v>
      </c>
    </row>
    <row r="36" customFormat="false" ht="20.1" hidden="false" customHeight="true" outlineLevel="0" collapsed="false">
      <c r="A36" s="142"/>
      <c r="B36" s="114"/>
      <c r="C36" s="114" t="s">
        <v>114</v>
      </c>
      <c r="D36" s="114"/>
      <c r="E36" s="117"/>
      <c r="F36" s="118" t="s">
        <v>113</v>
      </c>
      <c r="G36" s="159" t="n">
        <v>15</v>
      </c>
      <c r="H36" s="120" t="n">
        <f aca="false">SUM(E36*G36)</f>
        <v>0</v>
      </c>
      <c r="I36" s="120"/>
      <c r="J36" s="152" t="n">
        <f aca="false">SUM(H36:I36)</f>
        <v>0</v>
      </c>
    </row>
    <row r="37" customFormat="false" ht="20.1" hidden="false" customHeight="true" outlineLevel="0" collapsed="false">
      <c r="A37" s="142"/>
      <c r="B37" s="114"/>
      <c r="C37" s="114" t="s">
        <v>115</v>
      </c>
      <c r="D37" s="114"/>
      <c r="E37" s="117" t="n">
        <v>10</v>
      </c>
      <c r="F37" s="118" t="s">
        <v>113</v>
      </c>
      <c r="G37" s="159" t="n">
        <v>18</v>
      </c>
      <c r="H37" s="120"/>
      <c r="I37" s="120" t="n">
        <f aca="false">SUM(E37*G37)</f>
        <v>180</v>
      </c>
      <c r="J37" s="152" t="n">
        <f aca="false">SUM(H37:I37)</f>
        <v>180</v>
      </c>
    </row>
    <row r="38" customFormat="false" ht="20.1" hidden="false" customHeight="true" outlineLevel="0" collapsed="false">
      <c r="A38" s="142"/>
      <c r="B38" s="114"/>
      <c r="C38" s="114" t="s">
        <v>116</v>
      </c>
      <c r="D38" s="114"/>
      <c r="E38" s="117" t="n">
        <v>20</v>
      </c>
      <c r="F38" s="118" t="s">
        <v>113</v>
      </c>
      <c r="G38" s="159" t="n">
        <v>16</v>
      </c>
      <c r="H38" s="120"/>
      <c r="I38" s="120" t="n">
        <f aca="false">SUM(E38*G38)</f>
        <v>320</v>
      </c>
      <c r="J38" s="152" t="n">
        <f aca="false">SUM(H38:I38)</f>
        <v>320</v>
      </c>
    </row>
    <row r="39" customFormat="false" ht="20.1" hidden="false" customHeight="true" outlineLevel="0" collapsed="false">
      <c r="A39" s="142"/>
      <c r="B39" s="114"/>
      <c r="C39" s="114"/>
      <c r="D39" s="114"/>
      <c r="E39" s="117"/>
      <c r="F39" s="118"/>
      <c r="G39" s="159"/>
      <c r="H39" s="120"/>
      <c r="I39" s="120"/>
      <c r="J39" s="152"/>
    </row>
    <row r="40" customFormat="false" ht="20.1" hidden="false" customHeight="true" outlineLevel="0" collapsed="false">
      <c r="A40" s="142"/>
      <c r="B40" s="114" t="s">
        <v>117</v>
      </c>
      <c r="C40" s="114"/>
      <c r="D40" s="114"/>
      <c r="E40" s="117"/>
      <c r="F40" s="118"/>
      <c r="G40" s="159"/>
      <c r="H40" s="120"/>
      <c r="I40" s="120"/>
      <c r="J40" s="152"/>
    </row>
    <row r="41" customFormat="false" ht="20.1" hidden="false" customHeight="true" outlineLevel="0" collapsed="false">
      <c r="A41" s="142"/>
      <c r="B41" s="114"/>
      <c r="C41" s="114" t="s">
        <v>118</v>
      </c>
      <c r="D41" s="114"/>
      <c r="E41" s="117"/>
      <c r="F41" s="118" t="s">
        <v>113</v>
      </c>
      <c r="G41" s="159" t="n">
        <v>65</v>
      </c>
      <c r="H41" s="120" t="n">
        <f aca="false">SUM(E41*G41*0.5)</f>
        <v>0</v>
      </c>
      <c r="I41" s="120" t="n">
        <f aca="false">SUM(E41*G41*0.5)</f>
        <v>0</v>
      </c>
      <c r="J41" s="152" t="n">
        <f aca="false">SUM(H41:I41)</f>
        <v>0</v>
      </c>
    </row>
    <row r="42" customFormat="false" ht="20.1" hidden="false" customHeight="true" outlineLevel="0" collapsed="false">
      <c r="A42" s="142"/>
      <c r="B42" s="114"/>
      <c r="C42" s="114" t="s">
        <v>119</v>
      </c>
      <c r="D42" s="157"/>
      <c r="E42" s="117" t="n">
        <v>10</v>
      </c>
      <c r="F42" s="117" t="s">
        <v>113</v>
      </c>
      <c r="G42" s="158" t="n">
        <v>17</v>
      </c>
      <c r="H42" s="120"/>
      <c r="I42" s="120" t="n">
        <f aca="false">SUM(E42*G42)</f>
        <v>170</v>
      </c>
      <c r="J42" s="152" t="n">
        <f aca="false">SUM(H42:I42)</f>
        <v>170</v>
      </c>
    </row>
    <row r="43" customFormat="false" ht="20.1" hidden="false" customHeight="true" outlineLevel="0" collapsed="false">
      <c r="A43" s="142"/>
      <c r="B43" s="114"/>
      <c r="C43" s="114" t="s">
        <v>120</v>
      </c>
      <c r="D43" s="116"/>
      <c r="E43" s="117"/>
      <c r="F43" s="118" t="s">
        <v>113</v>
      </c>
      <c r="G43" s="159" t="n">
        <v>15</v>
      </c>
      <c r="H43" s="120" t="n">
        <f aca="false">SUM(E43*G43*0.5)</f>
        <v>0</v>
      </c>
      <c r="I43" s="120" t="n">
        <f aca="false">SUM(E43*G43*0.5)</f>
        <v>0</v>
      </c>
      <c r="J43" s="152" t="n">
        <f aca="false">SUM(H43:I43)</f>
        <v>0</v>
      </c>
    </row>
    <row r="44" customFormat="false" ht="20.1" hidden="false" customHeight="true" outlineLevel="0" collapsed="false">
      <c r="A44" s="142"/>
      <c r="B44" s="114"/>
      <c r="C44" s="114"/>
      <c r="D44" s="116"/>
      <c r="E44" s="117"/>
      <c r="F44" s="118"/>
      <c r="G44" s="159"/>
      <c r="H44" s="120"/>
      <c r="I44" s="120"/>
      <c r="J44" s="152"/>
    </row>
    <row r="45" customFormat="false" ht="20.1" hidden="false" customHeight="true" outlineLevel="0" collapsed="false">
      <c r="A45" s="142"/>
      <c r="B45" s="114" t="s">
        <v>121</v>
      </c>
      <c r="C45" s="114"/>
      <c r="D45" s="116"/>
      <c r="E45" s="117"/>
      <c r="F45" s="118" t="s">
        <v>85</v>
      </c>
      <c r="G45" s="159" t="n">
        <v>1500</v>
      </c>
      <c r="H45" s="120"/>
      <c r="I45" s="120" t="n">
        <f aca="false">SUM(E45*G45)</f>
        <v>0</v>
      </c>
      <c r="J45" s="152" t="n">
        <f aca="false">SUM(H45:I45)</f>
        <v>0</v>
      </c>
    </row>
    <row r="46" customFormat="false" ht="20.1" hidden="false" customHeight="true" outlineLevel="0" collapsed="false">
      <c r="A46" s="142"/>
      <c r="B46" s="114"/>
      <c r="C46" s="114"/>
      <c r="D46" s="116"/>
      <c r="E46" s="117"/>
      <c r="F46" s="118"/>
      <c r="G46" s="159"/>
      <c r="H46" s="120"/>
      <c r="I46" s="120"/>
      <c r="J46" s="152"/>
    </row>
    <row r="47" customFormat="false" ht="20.1" hidden="false" customHeight="true" outlineLevel="0" collapsed="false">
      <c r="A47" s="142"/>
      <c r="B47" s="114" t="s">
        <v>122</v>
      </c>
      <c r="C47" s="114"/>
      <c r="D47" s="116"/>
      <c r="E47" s="117"/>
      <c r="F47" s="118" t="s">
        <v>85</v>
      </c>
      <c r="G47" s="159" t="n">
        <v>700</v>
      </c>
      <c r="H47" s="120" t="n">
        <f aca="false">SUM(E47*G47*0.5)</f>
        <v>0</v>
      </c>
      <c r="I47" s="120" t="n">
        <f aca="false">SUM(E47*G47*0.5)</f>
        <v>0</v>
      </c>
      <c r="J47" s="152" t="n">
        <f aca="false">SUM(H47:I47)</f>
        <v>0</v>
      </c>
    </row>
    <row r="48" customFormat="false" ht="20.1" hidden="false" customHeight="true" outlineLevel="0" collapsed="false">
      <c r="A48" s="142"/>
      <c r="B48" s="114"/>
      <c r="C48" s="114"/>
      <c r="D48" s="116"/>
      <c r="E48" s="117"/>
      <c r="F48" s="118"/>
      <c r="G48" s="159"/>
      <c r="H48" s="120"/>
      <c r="I48" s="120"/>
      <c r="J48" s="152"/>
    </row>
    <row r="49" customFormat="false" ht="20.1" hidden="false" customHeight="true" outlineLevel="0" collapsed="false">
      <c r="A49" s="142"/>
      <c r="B49" s="114" t="s">
        <v>123</v>
      </c>
      <c r="C49" s="114"/>
      <c r="D49" s="114"/>
      <c r="E49" s="117"/>
      <c r="F49" s="118"/>
      <c r="G49" s="159"/>
      <c r="H49" s="120"/>
      <c r="I49" s="120"/>
      <c r="J49" s="152"/>
    </row>
    <row r="50" customFormat="false" ht="20.1" hidden="false" customHeight="true" outlineLevel="0" collapsed="false">
      <c r="A50" s="142"/>
      <c r="B50" s="114"/>
      <c r="C50" s="114" t="s">
        <v>124</v>
      </c>
      <c r="D50" s="114"/>
      <c r="E50" s="117"/>
      <c r="F50" s="118" t="s">
        <v>85</v>
      </c>
      <c r="G50" s="159" t="n">
        <v>500</v>
      </c>
      <c r="H50" s="120" t="n">
        <f aca="false">SUM(E50*G50*0.5)</f>
        <v>0</v>
      </c>
      <c r="I50" s="120" t="n">
        <f aca="false">SUM(E50*G50*0.5)</f>
        <v>0</v>
      </c>
      <c r="J50" s="152" t="n">
        <f aca="false">SUM(H50:I50)</f>
        <v>0</v>
      </c>
    </row>
    <row r="51" customFormat="false" ht="20.1" hidden="false" customHeight="true" outlineLevel="0" collapsed="false">
      <c r="A51" s="142"/>
      <c r="B51" s="114"/>
      <c r="C51" s="114"/>
      <c r="D51" s="114"/>
      <c r="E51" s="117"/>
      <c r="F51" s="118"/>
      <c r="G51" s="159"/>
      <c r="H51" s="120"/>
      <c r="I51" s="120"/>
      <c r="J51" s="152"/>
    </row>
    <row r="52" customFormat="false" ht="20.1" hidden="false" customHeight="true" outlineLevel="0" collapsed="false">
      <c r="A52" s="147" t="s">
        <v>125</v>
      </c>
      <c r="B52" s="147"/>
      <c r="C52" s="147"/>
      <c r="D52" s="147"/>
      <c r="E52" s="147"/>
      <c r="F52" s="147"/>
      <c r="G52" s="147"/>
      <c r="H52" s="148" t="n">
        <f aca="false">SUM(H34:H51)</f>
        <v>0</v>
      </c>
      <c r="I52" s="148" t="n">
        <f aca="false">SUM(I35:I51)</f>
        <v>670</v>
      </c>
      <c r="J52" s="160" t="n">
        <f aca="false">SUM(J35:J51)</f>
        <v>670</v>
      </c>
    </row>
    <row r="53" customFormat="false" ht="20.1" hidden="false" customHeight="true" outlineLevel="0" collapsed="false">
      <c r="A53" s="161"/>
      <c r="B53" s="161"/>
      <c r="C53" s="161"/>
      <c r="D53" s="161"/>
      <c r="E53" s="161"/>
      <c r="F53" s="161"/>
      <c r="G53" s="161"/>
      <c r="H53" s="120"/>
      <c r="I53" s="120"/>
      <c r="J53" s="152"/>
    </row>
    <row r="54" customFormat="false" ht="20.1" hidden="false" customHeight="true" outlineLevel="0" collapsed="false">
      <c r="A54" s="162" t="s">
        <v>126</v>
      </c>
      <c r="B54" s="162"/>
      <c r="C54" s="162"/>
      <c r="D54" s="162"/>
      <c r="E54" s="162"/>
      <c r="F54" s="162"/>
      <c r="G54" s="162"/>
      <c r="H54" s="163" t="n">
        <f aca="false">SUM(H31+H52)</f>
        <v>0</v>
      </c>
      <c r="I54" s="163" t="n">
        <f aca="false">SUM(I31+I52)</f>
        <v>670</v>
      </c>
      <c r="J54" s="164" t="n">
        <f aca="false">SUM(J31+J52)</f>
        <v>670</v>
      </c>
    </row>
    <row r="55" customFormat="false" ht="20.1" hidden="false" customHeight="true" outlineLevel="0" collapsed="false">
      <c r="A55" s="161"/>
      <c r="B55" s="161"/>
      <c r="C55" s="161"/>
      <c r="D55" s="161"/>
      <c r="E55" s="161"/>
      <c r="F55" s="161"/>
      <c r="G55" s="161"/>
      <c r="H55" s="165"/>
      <c r="I55" s="166"/>
      <c r="J55" s="167"/>
    </row>
    <row r="56" customFormat="false" ht="20.1" hidden="false" customHeight="true" outlineLevel="0" collapsed="false">
      <c r="A56" s="162" t="s">
        <v>127</v>
      </c>
      <c r="B56" s="162"/>
      <c r="C56" s="162"/>
      <c r="D56" s="162"/>
      <c r="E56" s="162"/>
      <c r="F56" s="162"/>
      <c r="G56" s="162"/>
      <c r="H56" s="163" t="n">
        <f aca="false">SUM(H54+'M&amp;E Costs '!I47)</f>
        <v>5581.125</v>
      </c>
      <c r="I56" s="163" t="n">
        <f aca="false">SUM('M&amp;E Costs '!H47+'FD Costs'!I54)</f>
        <v>670</v>
      </c>
      <c r="J56" s="164" t="n">
        <f aca="false">SUM('M&amp;E Costs '!J47+'FD Costs'!J54)</f>
        <v>6251.125</v>
      </c>
    </row>
    <row r="57" customFormat="false" ht="20.1" hidden="false" customHeight="true" outlineLevel="0" collapsed="false"/>
    <row r="58" customFormat="false" ht="20.1" hidden="false" customHeight="true" outlineLevel="0" collapsed="false"/>
    <row r="59" customFormat="false" ht="20.1" hidden="false" customHeight="true" outlineLevel="0" collapsed="false"/>
  </sheetData>
  <mergeCells count="17">
    <mergeCell ref="A2:J2"/>
    <mergeCell ref="A4:J4"/>
    <mergeCell ref="A5:J5"/>
    <mergeCell ref="A16:J16"/>
    <mergeCell ref="A18:D21"/>
    <mergeCell ref="E18:E21"/>
    <mergeCell ref="F18:F21"/>
    <mergeCell ref="G18:G21"/>
    <mergeCell ref="H18:H21"/>
    <mergeCell ref="I18:I21"/>
    <mergeCell ref="J18:J21"/>
    <mergeCell ref="A31:G31"/>
    <mergeCell ref="A52:G52"/>
    <mergeCell ref="A53:G53"/>
    <mergeCell ref="A54:G54"/>
    <mergeCell ref="A55:G55"/>
    <mergeCell ref="A56:G56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3"/>
  <sheetViews>
    <sheetView showFormulas="false" showGridLines="true" showRowColHeaders="true" showZeros="true" rightToLeft="false" tabSelected="false" showOutlineSymbols="true" defaultGridColor="true" view="pageBreakPreview" topLeftCell="A17" colorId="64" zoomScale="100" zoomScaleNormal="75" zoomScalePageLayoutView="100" workbookViewId="0">
      <selection pane="topLeft" activeCell="J38" activeCellId="0" sqref="J38"/>
    </sheetView>
  </sheetViews>
  <sheetFormatPr defaultColWidth="8.90234375" defaultRowHeight="15" customHeight="true" zeroHeight="false" outlineLevelRow="0" outlineLevelCol="0"/>
  <cols>
    <col collapsed="false" customWidth="true" hidden="false" outlineLevel="0" max="4" min="1" style="0" width="10.77"/>
    <col collapsed="false" customWidth="true" hidden="false" outlineLevel="0" max="5" min="5" style="0" width="5.43"/>
    <col collapsed="false" customWidth="true" hidden="false" outlineLevel="0" max="6" min="6" style="0" width="7.43"/>
    <col collapsed="false" customWidth="true" hidden="false" outlineLevel="0" max="7" min="7" style="0" width="10.77"/>
    <col collapsed="false" customWidth="true" hidden="false" outlineLevel="0" max="8" min="8" style="0" width="11.1"/>
    <col collapsed="false" customWidth="true" hidden="false" outlineLevel="0" max="10" min="9" style="0" width="10.77"/>
    <col collapsed="false" customWidth="true" hidden="false" outlineLevel="0" max="11" min="11" style="0" width="10.99"/>
    <col collapsed="false" customWidth="true" hidden="false" outlineLevel="0" max="13" min="13" style="0" width="10.43"/>
  </cols>
  <sheetData>
    <row r="1" customFormat="false" ht="21" hidden="false" customHeight="false" outlineLevel="0" collapsed="false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customFormat="false" ht="20.25" hidden="false" customHeight="fals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7"/>
    </row>
    <row r="4" customFormat="false" ht="18" hidden="false" customHeight="false" outlineLevel="0" collapsed="false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customFormat="false" ht="18" hidden="false" customHeight="false" outlineLevel="0" collapsed="false">
      <c r="A5" s="9" t="n">
        <f aca="true">TODAY()</f>
        <v>45926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customFormat="false" ht="15.75" hidden="false" customHeight="false" outlineLevel="0" collapsed="false">
      <c r="A6" s="10"/>
      <c r="B6" s="11"/>
      <c r="C6" s="11"/>
      <c r="D6" s="11"/>
      <c r="E6" s="11"/>
      <c r="F6" s="11"/>
      <c r="G6" s="11"/>
      <c r="H6" s="11"/>
      <c r="I6" s="11"/>
      <c r="J6" s="11"/>
      <c r="K6" s="12"/>
    </row>
    <row r="7" customFormat="false" ht="15.75" hidden="false" customHeight="false" outlineLevel="0" collapsed="false">
      <c r="A7" s="84"/>
      <c r="B7" s="85"/>
      <c r="C7" s="85"/>
      <c r="D7" s="85"/>
      <c r="E7" s="85"/>
      <c r="F7" s="85"/>
      <c r="G7" s="85"/>
      <c r="H7" s="85"/>
      <c r="I7" s="85"/>
      <c r="J7" s="85"/>
      <c r="K7" s="86"/>
    </row>
    <row r="8" customFormat="false" ht="18" hidden="false" customHeight="true" outlineLevel="0" collapsed="false">
      <c r="A8" s="87" t="s">
        <v>3</v>
      </c>
      <c r="B8" s="17"/>
      <c r="C8" s="28"/>
      <c r="D8" s="18" t="s">
        <v>2</v>
      </c>
      <c r="E8" s="18"/>
      <c r="F8" s="20" t="s">
        <v>4</v>
      </c>
      <c r="G8" s="20"/>
      <c r="H8" s="21"/>
      <c r="I8" s="21"/>
      <c r="J8" s="21"/>
      <c r="K8" s="38"/>
    </row>
    <row r="9" customFormat="false" ht="18" hidden="false" customHeight="true" outlineLevel="0" collapsed="false">
      <c r="A9" s="87"/>
      <c r="B9" s="17"/>
      <c r="C9" s="28"/>
      <c r="D9" s="18" t="s">
        <v>5</v>
      </c>
      <c r="E9" s="18"/>
      <c r="F9" s="20" t="s">
        <v>6</v>
      </c>
      <c r="G9" s="20"/>
      <c r="H9" s="21"/>
      <c r="I9" s="21"/>
      <c r="J9" s="21"/>
      <c r="K9" s="42"/>
    </row>
    <row r="10" customFormat="false" ht="18" hidden="false" customHeight="true" outlineLevel="0" collapsed="false">
      <c r="A10" s="87"/>
      <c r="B10" s="17"/>
      <c r="C10" s="28"/>
      <c r="D10" s="18"/>
      <c r="E10" s="18"/>
      <c r="F10" s="20"/>
      <c r="G10" s="20" t="s">
        <v>7</v>
      </c>
      <c r="H10" s="21"/>
      <c r="I10" s="21"/>
      <c r="J10" s="21"/>
      <c r="K10" s="42"/>
    </row>
    <row r="11" customFormat="false" ht="18" hidden="false" customHeight="true" outlineLevel="0" collapsed="false">
      <c r="A11" s="87"/>
      <c r="B11" s="17"/>
      <c r="C11" s="28"/>
      <c r="D11" s="18" t="s">
        <v>8</v>
      </c>
      <c r="E11" s="18"/>
      <c r="F11" s="23" t="s">
        <v>9</v>
      </c>
      <c r="G11" s="20"/>
      <c r="H11" s="21"/>
      <c r="I11" s="21"/>
      <c r="J11" s="21"/>
      <c r="K11" s="42"/>
    </row>
    <row r="12" customFormat="false" ht="18" hidden="false" customHeight="true" outlineLevel="0" collapsed="false">
      <c r="A12" s="87"/>
      <c r="B12" s="17"/>
      <c r="C12" s="28"/>
      <c r="D12" s="18" t="s">
        <v>10</v>
      </c>
      <c r="E12" s="18"/>
      <c r="F12" s="20" t="s">
        <v>11</v>
      </c>
      <c r="G12" s="20"/>
      <c r="H12" s="21"/>
      <c r="I12" s="21" t="s">
        <v>12</v>
      </c>
      <c r="J12" s="21"/>
      <c r="K12" s="42"/>
    </row>
    <row r="13" customFormat="false" ht="18" hidden="false" customHeight="true" outlineLevel="0" collapsed="false">
      <c r="A13" s="87"/>
      <c r="B13" s="17"/>
      <c r="C13" s="28"/>
      <c r="D13" s="18" t="s">
        <v>13</v>
      </c>
      <c r="E13" s="18"/>
      <c r="F13" s="26"/>
      <c r="G13" s="26"/>
      <c r="H13" s="28"/>
      <c r="I13" s="28"/>
      <c r="J13" s="28"/>
      <c r="K13" s="38"/>
    </row>
    <row r="14" customFormat="false" ht="15.75" hidden="false" customHeight="false" outlineLevel="0" collapsed="false">
      <c r="A14" s="88"/>
      <c r="B14" s="89"/>
      <c r="C14" s="90"/>
      <c r="D14" s="91"/>
      <c r="E14" s="92"/>
      <c r="F14" s="92"/>
      <c r="G14" s="89"/>
      <c r="H14" s="89"/>
      <c r="I14" s="89"/>
      <c r="J14" s="89"/>
      <c r="K14" s="93"/>
    </row>
    <row r="15" customFormat="false" ht="15.75" hidden="false" customHeight="false" outlineLevel="0" collapsed="false">
      <c r="A15" s="94"/>
      <c r="B15" s="95"/>
      <c r="C15" s="96"/>
      <c r="D15" s="97"/>
      <c r="E15" s="98"/>
      <c r="F15" s="98"/>
      <c r="G15" s="95"/>
      <c r="H15" s="95"/>
      <c r="I15" s="95"/>
      <c r="J15" s="95"/>
      <c r="K15" s="99"/>
    </row>
    <row r="16" customFormat="false" ht="18" hidden="false" customHeight="false" outlineLevel="0" collapsed="false">
      <c r="A16" s="100" t="s">
        <v>128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</row>
    <row r="17" customFormat="false" ht="15.75" hidden="false" customHeight="false" outlineLevel="0" collapsed="false">
      <c r="A17" s="29"/>
      <c r="B17" s="14"/>
      <c r="C17" s="30"/>
      <c r="D17" s="31"/>
      <c r="E17" s="32"/>
      <c r="F17" s="32"/>
      <c r="G17" s="14"/>
      <c r="H17" s="14"/>
      <c r="I17" s="14"/>
      <c r="J17" s="14"/>
      <c r="K17" s="15"/>
    </row>
    <row r="18" customFormat="false" ht="15" hidden="false" customHeight="true" outlineLevel="0" collapsed="false">
      <c r="A18" s="168" t="s">
        <v>78</v>
      </c>
      <c r="B18" s="168"/>
      <c r="C18" s="168"/>
      <c r="D18" s="168"/>
      <c r="E18" s="169" t="s">
        <v>93</v>
      </c>
      <c r="F18" s="169" t="s">
        <v>94</v>
      </c>
      <c r="G18" s="169" t="s">
        <v>129</v>
      </c>
      <c r="H18" s="169" t="s">
        <v>130</v>
      </c>
      <c r="I18" s="169" t="s">
        <v>82</v>
      </c>
      <c r="J18" s="169" t="s">
        <v>83</v>
      </c>
      <c r="K18" s="170" t="s">
        <v>77</v>
      </c>
    </row>
    <row r="19" customFormat="false" ht="15" hidden="false" customHeight="false" outlineLevel="0" collapsed="false">
      <c r="A19" s="168"/>
      <c r="B19" s="168"/>
      <c r="C19" s="168"/>
      <c r="D19" s="168"/>
      <c r="E19" s="169"/>
      <c r="F19" s="169"/>
      <c r="G19" s="169"/>
      <c r="H19" s="169"/>
      <c r="I19" s="169"/>
      <c r="J19" s="169"/>
      <c r="K19" s="170"/>
    </row>
    <row r="20" customFormat="false" ht="15" hidden="false" customHeight="false" outlineLevel="0" collapsed="false">
      <c r="A20" s="168"/>
      <c r="B20" s="168"/>
      <c r="C20" s="168"/>
      <c r="D20" s="168"/>
      <c r="E20" s="169"/>
      <c r="F20" s="169"/>
      <c r="G20" s="169"/>
      <c r="H20" s="169"/>
      <c r="I20" s="169"/>
      <c r="J20" s="169"/>
      <c r="K20" s="170"/>
    </row>
    <row r="21" customFormat="false" ht="15.75" hidden="false" customHeight="false" outlineLevel="0" collapsed="false">
      <c r="A21" s="168"/>
      <c r="B21" s="168"/>
      <c r="C21" s="168"/>
      <c r="D21" s="168"/>
      <c r="E21" s="169"/>
      <c r="F21" s="169"/>
      <c r="G21" s="169"/>
      <c r="H21" s="169"/>
      <c r="I21" s="169"/>
      <c r="J21" s="169"/>
      <c r="K21" s="170"/>
    </row>
    <row r="22" customFormat="false" ht="18" hidden="false" customHeight="false" outlineLevel="0" collapsed="false">
      <c r="A22" s="171" t="s">
        <v>131</v>
      </c>
      <c r="B22" s="124"/>
      <c r="C22" s="124"/>
      <c r="D22" s="124"/>
      <c r="E22" s="140"/>
      <c r="F22" s="140"/>
      <c r="G22" s="140"/>
      <c r="H22" s="140"/>
      <c r="I22" s="140"/>
      <c r="J22" s="140"/>
      <c r="K22" s="172"/>
    </row>
    <row r="23" customFormat="false" ht="15.75" hidden="false" customHeight="false" outlineLevel="0" collapsed="false">
      <c r="A23" s="173"/>
      <c r="B23" s="174" t="s">
        <v>132</v>
      </c>
      <c r="C23" s="124"/>
      <c r="D23" s="124"/>
      <c r="E23" s="118"/>
      <c r="F23" s="140" t="s">
        <v>85</v>
      </c>
      <c r="G23" s="140" t="n">
        <v>750</v>
      </c>
      <c r="H23" s="120" t="n">
        <f aca="false">SUM(E23*G23*0.5)</f>
        <v>0</v>
      </c>
      <c r="I23" s="120" t="n">
        <f aca="false">SUM(E23*G23*0.5)</f>
        <v>0</v>
      </c>
      <c r="J23" s="140" t="n">
        <f aca="false">SUM(H23:I23)</f>
        <v>0</v>
      </c>
      <c r="K23" s="172"/>
    </row>
    <row r="24" customFormat="false" ht="19.5" hidden="false" customHeight="true" outlineLevel="0" collapsed="false">
      <c r="A24" s="142"/>
      <c r="B24" s="146" t="s">
        <v>133</v>
      </c>
      <c r="C24" s="116"/>
      <c r="D24" s="116"/>
      <c r="E24" s="117"/>
      <c r="F24" s="118" t="s">
        <v>85</v>
      </c>
      <c r="G24" s="120" t="n">
        <v>750</v>
      </c>
      <c r="H24" s="120" t="n">
        <f aca="false">SUM(E24*G24*0.5)</f>
        <v>0</v>
      </c>
      <c r="I24" s="120" t="n">
        <f aca="false">SUM(E24*G24*0.5)</f>
        <v>0</v>
      </c>
      <c r="J24" s="120" t="n">
        <f aca="false">SUM(H24:I24)</f>
        <v>0</v>
      </c>
      <c r="K24" s="172" t="n">
        <v>50540</v>
      </c>
    </row>
    <row r="25" customFormat="false" ht="20.1" hidden="false" customHeight="true" outlineLevel="0" collapsed="false">
      <c r="A25" s="142"/>
      <c r="B25" s="123"/>
      <c r="C25" s="116"/>
      <c r="D25" s="116"/>
      <c r="E25" s="117"/>
      <c r="F25" s="118"/>
      <c r="G25" s="120"/>
      <c r="H25" s="120"/>
      <c r="I25" s="120"/>
      <c r="J25" s="120"/>
      <c r="K25" s="172"/>
      <c r="M25" s="175"/>
    </row>
    <row r="26" customFormat="false" ht="20.1" hidden="false" customHeight="true" outlineLevel="0" collapsed="false">
      <c r="A26" s="176" t="s">
        <v>134</v>
      </c>
      <c r="B26" s="176"/>
      <c r="C26" s="176"/>
      <c r="D26" s="176"/>
      <c r="E26" s="176"/>
      <c r="F26" s="176"/>
      <c r="G26" s="176"/>
      <c r="H26" s="177" t="n">
        <f aca="false">SUM(H23:H25)</f>
        <v>0</v>
      </c>
      <c r="I26" s="177" t="n">
        <f aca="false">SUM(I23:I25)</f>
        <v>0</v>
      </c>
      <c r="J26" s="178" t="n">
        <f aca="false">SUM(J23:J25)</f>
        <v>0</v>
      </c>
      <c r="K26" s="179"/>
    </row>
    <row r="27" customFormat="false" ht="20.1" hidden="false" customHeight="true" outlineLevel="0" collapsed="false">
      <c r="A27" s="180" t="s">
        <v>135</v>
      </c>
      <c r="B27" s="124"/>
      <c r="C27" s="124"/>
      <c r="D27" s="124"/>
      <c r="E27" s="118"/>
      <c r="F27" s="118"/>
      <c r="G27" s="120"/>
      <c r="H27" s="120"/>
      <c r="I27" s="120"/>
      <c r="J27" s="120"/>
      <c r="K27" s="172"/>
    </row>
    <row r="28" customFormat="false" ht="20.1" hidden="false" customHeight="true" outlineLevel="0" collapsed="false">
      <c r="A28" s="181"/>
      <c r="B28" s="124" t="s">
        <v>136</v>
      </c>
      <c r="C28" s="116"/>
      <c r="D28" s="116"/>
      <c r="E28" s="117"/>
      <c r="F28" s="118" t="s">
        <v>102</v>
      </c>
      <c r="G28" s="143" t="n">
        <v>350</v>
      </c>
      <c r="H28" s="120" t="n">
        <f aca="false">SUM(E28*G28*0.5)</f>
        <v>0</v>
      </c>
      <c r="I28" s="120" t="n">
        <f aca="false">SUM(E28*G28*0.5)</f>
        <v>0</v>
      </c>
      <c r="J28" s="120" t="n">
        <f aca="false">SUM(H28:I28)</f>
        <v>0</v>
      </c>
      <c r="K28" s="172" t="n">
        <v>90100</v>
      </c>
    </row>
    <row r="29" customFormat="false" ht="20.1" hidden="false" customHeight="true" outlineLevel="0" collapsed="false">
      <c r="A29" s="181"/>
      <c r="B29" s="122" t="s">
        <v>137</v>
      </c>
      <c r="C29" s="116"/>
      <c r="D29" s="116"/>
      <c r="E29" s="117"/>
      <c r="F29" s="118" t="s">
        <v>85</v>
      </c>
      <c r="G29" s="143" t="n">
        <v>1000</v>
      </c>
      <c r="H29" s="120" t="n">
        <f aca="false">SUM(E29*G29*0.5)</f>
        <v>0</v>
      </c>
      <c r="I29" s="120" t="n">
        <f aca="false">SUM(E29*G29*0.5)</f>
        <v>0</v>
      </c>
      <c r="J29" s="120" t="n">
        <f aca="false">SUM(H29:I29)</f>
        <v>0</v>
      </c>
      <c r="K29" s="172" t="n">
        <v>90100</v>
      </c>
    </row>
    <row r="30" customFormat="false" ht="20.1" hidden="false" customHeight="true" outlineLevel="0" collapsed="false">
      <c r="A30" s="181"/>
      <c r="B30" s="124" t="s">
        <v>138</v>
      </c>
      <c r="C30" s="116"/>
      <c r="D30" s="116"/>
      <c r="E30" s="117"/>
      <c r="F30" s="118" t="s">
        <v>85</v>
      </c>
      <c r="G30" s="143" t="n">
        <v>350</v>
      </c>
      <c r="H30" s="120" t="n">
        <f aca="false">SUM(E30*G30*0.5)</f>
        <v>0</v>
      </c>
      <c r="I30" s="120" t="n">
        <f aca="false">SUM(E30*G30*0.5)</f>
        <v>0</v>
      </c>
      <c r="J30" s="120" t="n">
        <f aca="false">SUM(H30:I30)</f>
        <v>0</v>
      </c>
      <c r="K30" s="172" t="n">
        <v>90100</v>
      </c>
    </row>
    <row r="31" customFormat="false" ht="19.5" hidden="false" customHeight="true" outlineLevel="0" collapsed="false">
      <c r="A31" s="181"/>
      <c r="B31" s="124" t="s">
        <v>139</v>
      </c>
      <c r="C31" s="116"/>
      <c r="D31" s="116"/>
      <c r="E31" s="117"/>
      <c r="F31" s="118" t="s">
        <v>102</v>
      </c>
      <c r="G31" s="143" t="n">
        <v>350</v>
      </c>
      <c r="H31" s="120" t="n">
        <f aca="false">SUM(E31*G31*0.5)</f>
        <v>0</v>
      </c>
      <c r="I31" s="120" t="n">
        <f aca="false">SUM(E31*G31*0.5)</f>
        <v>0</v>
      </c>
      <c r="J31" s="120" t="n">
        <f aca="false">SUM(H31:I31)</f>
        <v>0</v>
      </c>
      <c r="K31" s="172" t="n">
        <v>90000</v>
      </c>
    </row>
    <row r="32" customFormat="false" ht="19.5" hidden="false" customHeight="true" outlineLevel="0" collapsed="false">
      <c r="A32" s="176" t="s">
        <v>140</v>
      </c>
      <c r="B32" s="176"/>
      <c r="C32" s="176"/>
      <c r="D32" s="176"/>
      <c r="E32" s="176"/>
      <c r="F32" s="176"/>
      <c r="G32" s="176"/>
      <c r="H32" s="178" t="n">
        <f aca="false">SUM(H28:H31)</f>
        <v>0</v>
      </c>
      <c r="I32" s="178" t="n">
        <f aca="false">SUM(I28:I31)</f>
        <v>0</v>
      </c>
      <c r="J32" s="178" t="n">
        <f aca="false">SUM(J28:J31)</f>
        <v>0</v>
      </c>
      <c r="K32" s="179"/>
    </row>
    <row r="33" customFormat="false" ht="19.5" hidden="false" customHeight="true" outlineLevel="0" collapsed="false">
      <c r="A33" s="180"/>
      <c r="B33" s="182"/>
      <c r="C33" s="124"/>
      <c r="D33" s="183"/>
      <c r="E33" s="118"/>
      <c r="F33" s="118"/>
      <c r="G33" s="143"/>
      <c r="H33" s="184"/>
      <c r="I33" s="184"/>
      <c r="J33" s="185"/>
      <c r="K33" s="186"/>
    </row>
    <row r="34" customFormat="false" ht="20.1" hidden="false" customHeight="true" outlineLevel="0" collapsed="false">
      <c r="A34" s="153" t="s">
        <v>141</v>
      </c>
      <c r="B34" s="187"/>
      <c r="C34" s="116"/>
      <c r="D34" s="124"/>
      <c r="E34" s="118"/>
      <c r="F34" s="118"/>
      <c r="G34" s="143"/>
      <c r="H34" s="120"/>
      <c r="I34" s="120"/>
      <c r="J34" s="140"/>
      <c r="K34" s="172"/>
    </row>
    <row r="35" customFormat="false" ht="20.1" hidden="false" customHeight="true" outlineLevel="0" collapsed="false">
      <c r="A35" s="181"/>
      <c r="B35" s="188" t="s">
        <v>142</v>
      </c>
      <c r="C35" s="116"/>
      <c r="D35" s="116"/>
      <c r="E35" s="117" t="n">
        <v>20</v>
      </c>
      <c r="F35" s="189" t="s">
        <v>113</v>
      </c>
      <c r="G35" s="120" t="n">
        <v>35</v>
      </c>
      <c r="H35" s="120"/>
      <c r="I35" s="120"/>
      <c r="J35" s="120" t="n">
        <f aca="false">SUM(E35*G35)</f>
        <v>700</v>
      </c>
      <c r="K35" s="172" t="n">
        <v>90100</v>
      </c>
    </row>
    <row r="36" customFormat="false" ht="20.1" hidden="false" customHeight="true" outlineLevel="0" collapsed="false">
      <c r="A36" s="142"/>
      <c r="B36" s="28"/>
      <c r="C36" s="116"/>
      <c r="D36" s="116"/>
      <c r="E36" s="117"/>
      <c r="F36" s="189" t="s">
        <v>3</v>
      </c>
      <c r="G36" s="120"/>
      <c r="H36" s="120"/>
      <c r="I36" s="120"/>
      <c r="J36" s="120"/>
      <c r="K36" s="172"/>
    </row>
    <row r="37" customFormat="false" ht="20.1" hidden="false" customHeight="true" outlineLevel="0" collapsed="false">
      <c r="A37" s="190"/>
      <c r="B37" s="191" t="s">
        <v>143</v>
      </c>
      <c r="C37" s="116"/>
      <c r="D37" s="116"/>
      <c r="E37" s="117" t="n">
        <v>1</v>
      </c>
      <c r="F37" s="189" t="s">
        <v>99</v>
      </c>
      <c r="G37" s="120" t="n">
        <v>400</v>
      </c>
      <c r="H37" s="120"/>
      <c r="I37" s="120"/>
      <c r="J37" s="120" t="n">
        <f aca="false">SUM(E37*G37)</f>
        <v>400</v>
      </c>
      <c r="K37" s="172" t="n">
        <v>90100</v>
      </c>
    </row>
    <row r="38" customFormat="false" ht="20.1" hidden="false" customHeight="true" outlineLevel="0" collapsed="false">
      <c r="A38" s="190"/>
      <c r="B38" s="28"/>
      <c r="C38" s="116"/>
      <c r="D38" s="116"/>
      <c r="E38" s="117"/>
      <c r="F38" s="189"/>
      <c r="G38" s="120"/>
      <c r="H38" s="120"/>
      <c r="I38" s="120"/>
      <c r="J38" s="120"/>
      <c r="K38" s="172"/>
    </row>
    <row r="39" customFormat="false" ht="20.1" hidden="false" customHeight="true" outlineLevel="0" collapsed="false">
      <c r="A39" s="190"/>
      <c r="B39" s="191" t="s">
        <v>143</v>
      </c>
      <c r="C39" s="116"/>
      <c r="D39" s="116"/>
      <c r="E39" s="117"/>
      <c r="F39" s="189"/>
      <c r="G39" s="120"/>
      <c r="H39" s="120"/>
      <c r="I39" s="120"/>
      <c r="J39" s="120"/>
      <c r="K39" s="172"/>
    </row>
    <row r="40" customFormat="false" ht="20.1" hidden="false" customHeight="true" outlineLevel="0" collapsed="false">
      <c r="A40" s="190"/>
      <c r="B40" s="182" t="s">
        <v>144</v>
      </c>
      <c r="C40" s="116"/>
      <c r="D40" s="116"/>
      <c r="E40" s="117"/>
      <c r="F40" s="189" t="s">
        <v>99</v>
      </c>
      <c r="G40" s="120" t="n">
        <v>400</v>
      </c>
      <c r="H40" s="120" t="n">
        <f aca="false">SUM(E40*G40*0.5)</f>
        <v>0</v>
      </c>
      <c r="I40" s="120" t="n">
        <f aca="false">SUM(E40*G40*0.5)</f>
        <v>0</v>
      </c>
      <c r="J40" s="120" t="n">
        <f aca="false">SUM(H40:I40)</f>
        <v>0</v>
      </c>
      <c r="K40" s="172" t="n">
        <v>90000</v>
      </c>
    </row>
    <row r="41" customFormat="false" ht="20.1" hidden="false" customHeight="true" outlineLevel="0" collapsed="false">
      <c r="A41" s="192" t="s">
        <v>145</v>
      </c>
      <c r="B41" s="192"/>
      <c r="C41" s="192"/>
      <c r="D41" s="192"/>
      <c r="E41" s="192"/>
      <c r="F41" s="192"/>
      <c r="G41" s="192"/>
      <c r="H41" s="177" t="n">
        <f aca="false">SUM(H35:H40)</f>
        <v>0</v>
      </c>
      <c r="I41" s="177" t="n">
        <f aca="false">SUM(I35:I40)</f>
        <v>0</v>
      </c>
      <c r="J41" s="178" t="n">
        <f aca="false">SUM(J35:J40)</f>
        <v>1100</v>
      </c>
      <c r="K41" s="179"/>
    </row>
    <row r="42" customFormat="false" ht="20.1" hidden="false" customHeight="true" outlineLevel="0" collapsed="false">
      <c r="A42" s="193"/>
      <c r="B42" s="182"/>
      <c r="C42" s="194"/>
      <c r="D42" s="195"/>
      <c r="E42" s="120"/>
      <c r="F42" s="120"/>
      <c r="G42" s="120"/>
      <c r="H42" s="120"/>
      <c r="I42" s="120"/>
      <c r="J42" s="120"/>
      <c r="K42" s="172"/>
    </row>
    <row r="43" customFormat="false" ht="20.1" hidden="false" customHeight="true" outlineLevel="0" collapsed="false">
      <c r="A43" s="190" t="s">
        <v>146</v>
      </c>
      <c r="B43" s="146"/>
      <c r="C43" s="116"/>
      <c r="D43" s="116"/>
      <c r="E43" s="117"/>
      <c r="F43" s="120" t="s">
        <v>147</v>
      </c>
      <c r="G43" s="120" t="n">
        <v>0</v>
      </c>
      <c r="H43" s="196" t="n">
        <f aca="false">SUM(E43*G43*0.5)</f>
        <v>0</v>
      </c>
      <c r="I43" s="196" t="n">
        <f aca="false">SUM(E43*G43*0.5)</f>
        <v>0</v>
      </c>
      <c r="J43" s="120" t="n">
        <f aca="false">SUM(H43:I43)</f>
        <v>0</v>
      </c>
      <c r="K43" s="172" t="n">
        <v>32500</v>
      </c>
    </row>
    <row r="44" customFormat="false" ht="20.1" hidden="false" customHeight="true" outlineLevel="0" collapsed="false">
      <c r="A44" s="197"/>
      <c r="B44" s="198"/>
      <c r="C44" s="187"/>
      <c r="D44" s="187"/>
      <c r="E44" s="117"/>
      <c r="F44" s="166"/>
      <c r="G44" s="166"/>
      <c r="H44" s="199"/>
      <c r="I44" s="199"/>
      <c r="J44" s="166"/>
      <c r="K44" s="200"/>
    </row>
    <row r="45" customFormat="false" ht="20.1" hidden="false" customHeight="true" outlineLevel="0" collapsed="false">
      <c r="A45" s="162" t="s">
        <v>148</v>
      </c>
      <c r="B45" s="162"/>
      <c r="C45" s="162"/>
      <c r="D45" s="162"/>
      <c r="E45" s="162"/>
      <c r="F45" s="162"/>
      <c r="G45" s="162"/>
      <c r="H45" s="201" t="n">
        <f aca="false">SUM(H26+H32+H41+H43)</f>
        <v>0</v>
      </c>
      <c r="I45" s="201" t="n">
        <f aca="false">SUM(I26+I32+I41+I43)</f>
        <v>0</v>
      </c>
      <c r="J45" s="201" t="n">
        <f aca="false">SUM(J26+J32+J41+J43)</f>
        <v>1100</v>
      </c>
      <c r="K45" s="202"/>
    </row>
    <row r="46" customFormat="false" ht="20.1" hidden="false" customHeight="true" outlineLevel="0" collapsed="false">
      <c r="A46" s="203"/>
      <c r="B46" s="204"/>
      <c r="C46" s="204"/>
      <c r="D46" s="204"/>
      <c r="E46" s="204"/>
      <c r="F46" s="204"/>
      <c r="G46" s="204"/>
      <c r="H46" s="205"/>
      <c r="I46" s="205"/>
      <c r="J46" s="206"/>
      <c r="K46" s="207"/>
    </row>
    <row r="47" customFormat="false" ht="20.1" hidden="false" customHeight="true" outlineLevel="0" collapsed="false">
      <c r="A47" s="208" t="s">
        <v>149</v>
      </c>
      <c r="B47" s="208"/>
      <c r="C47" s="208"/>
      <c r="D47" s="208"/>
      <c r="E47" s="208"/>
      <c r="F47" s="208"/>
      <c r="G47" s="208"/>
      <c r="H47" s="209" t="n">
        <f aca="false">SUM('M&amp;E Costs '!H47+'FD Costs'!H54+'PS Costs'!H45)</f>
        <v>0</v>
      </c>
      <c r="I47" s="209" t="n">
        <f aca="false">SUM('M&amp;E Costs '!I47+'FD Costs'!I54+'PS Costs'!I45)</f>
        <v>6251.125</v>
      </c>
      <c r="J47" s="209" t="n">
        <f aca="false">SUM('M&amp;E Costs '!J47+'FD Costs'!J54+'PS Costs'!J45)</f>
        <v>7351.125</v>
      </c>
      <c r="K47" s="210"/>
    </row>
    <row r="48" customFormat="false" ht="20.1" hidden="false" customHeight="true" outlineLevel="0" collapsed="false">
      <c r="A48" s="211"/>
      <c r="B48" s="212"/>
      <c r="C48" s="212"/>
      <c r="D48" s="212"/>
      <c r="E48" s="213"/>
      <c r="F48" s="213"/>
      <c r="G48" s="214"/>
      <c r="H48" s="215"/>
      <c r="I48" s="215"/>
      <c r="J48" s="214"/>
      <c r="K48" s="216"/>
    </row>
    <row r="49" customFormat="false" ht="20.1" hidden="false" customHeight="true" outlineLevel="0" collapsed="false">
      <c r="A49" s="193" t="s">
        <v>150</v>
      </c>
      <c r="B49" s="182"/>
      <c r="C49" s="124"/>
      <c r="D49" s="124"/>
      <c r="E49" s="118"/>
      <c r="F49" s="189"/>
      <c r="G49" s="120"/>
      <c r="H49" s="217" t="n">
        <f aca="false">SUM(H47*0.25)</f>
        <v>0</v>
      </c>
      <c r="I49" s="217" t="n">
        <f aca="false">SUM(I47*0.25)</f>
        <v>1562.78125</v>
      </c>
      <c r="J49" s="217" t="n">
        <f aca="false">SUM(J47*0.25)</f>
        <v>1837.78125</v>
      </c>
      <c r="K49" s="218"/>
    </row>
    <row r="50" customFormat="false" ht="20.1" hidden="false" customHeight="true" outlineLevel="0" collapsed="false">
      <c r="A50" s="190" t="s">
        <v>151</v>
      </c>
      <c r="B50" s="146"/>
      <c r="C50" s="116"/>
      <c r="D50" s="116"/>
      <c r="E50" s="117"/>
      <c r="F50" s="189"/>
      <c r="G50" s="120"/>
      <c r="H50" s="217" t="n">
        <f aca="false">SUM(H47*0.02)</f>
        <v>0</v>
      </c>
      <c r="I50" s="217" t="n">
        <f aca="false">SUM(I47*0.02)</f>
        <v>125.0225</v>
      </c>
      <c r="J50" s="217" t="n">
        <f aca="false">SUM(J47*0.02)</f>
        <v>147.0225</v>
      </c>
      <c r="K50" s="218" t="n">
        <v>90200</v>
      </c>
    </row>
    <row r="51" customFormat="false" ht="20.1" hidden="false" customHeight="true" outlineLevel="0" collapsed="false">
      <c r="A51" s="190" t="s">
        <v>152</v>
      </c>
      <c r="B51" s="146"/>
      <c r="C51" s="116"/>
      <c r="D51" s="116"/>
      <c r="E51" s="117"/>
      <c r="F51" s="189"/>
      <c r="G51" s="120"/>
      <c r="H51" s="217" t="n">
        <f aca="false">SUM(H47*0.065*90/365)</f>
        <v>0</v>
      </c>
      <c r="I51" s="217" t="n">
        <f aca="false">SUM(I47*0.065*90/365)</f>
        <v>100.18926369863</v>
      </c>
      <c r="J51" s="217" t="n">
        <f aca="false">SUM(J47*0.065*90/365)</f>
        <v>117.819400684932</v>
      </c>
      <c r="K51" s="218" t="n">
        <v>99300</v>
      </c>
    </row>
    <row r="52" customFormat="false" ht="20.1" hidden="false" customHeight="true" outlineLevel="0" collapsed="false">
      <c r="A52" s="190" t="s">
        <v>153</v>
      </c>
      <c r="B52" s="116"/>
      <c r="C52" s="187"/>
      <c r="D52" s="116"/>
      <c r="E52" s="117"/>
      <c r="F52" s="189"/>
      <c r="G52" s="120"/>
      <c r="H52" s="217" t="n">
        <f aca="false">SUM(H47*0.14)</f>
        <v>0</v>
      </c>
      <c r="I52" s="217" t="n">
        <f aca="false">SUM(I47*0.14)</f>
        <v>875.1575</v>
      </c>
      <c r="J52" s="217" t="n">
        <f aca="false">SUM(J47*0.14)</f>
        <v>1029.1575</v>
      </c>
      <c r="K52" s="218" t="n">
        <v>99000</v>
      </c>
    </row>
    <row r="53" customFormat="false" ht="20.1" hidden="false" customHeight="true" outlineLevel="0" collapsed="false">
      <c r="A53" s="219"/>
      <c r="B53" s="220"/>
      <c r="C53" s="220"/>
      <c r="D53" s="221"/>
      <c r="E53" s="222"/>
      <c r="F53" s="222"/>
      <c r="G53" s="223"/>
      <c r="H53" s="224"/>
      <c r="I53" s="224"/>
      <c r="J53" s="224"/>
      <c r="K53" s="225"/>
    </row>
    <row r="54" customFormat="false" ht="20.1" hidden="false" customHeight="true" outlineLevel="0" collapsed="false">
      <c r="A54" s="226"/>
      <c r="B54" s="227"/>
      <c r="C54" s="124"/>
      <c r="D54" s="116"/>
      <c r="E54" s="189"/>
      <c r="F54" s="189"/>
      <c r="G54" s="120"/>
      <c r="H54" s="120"/>
      <c r="I54" s="120"/>
      <c r="J54" s="120"/>
      <c r="K54" s="152"/>
    </row>
    <row r="55" customFormat="false" ht="20.1" hidden="false" customHeight="true" outlineLevel="0" collapsed="false">
      <c r="A55" s="228" t="s">
        <v>154</v>
      </c>
      <c r="B55" s="228"/>
      <c r="C55" s="228"/>
      <c r="D55" s="228"/>
      <c r="E55" s="228"/>
      <c r="F55" s="228"/>
      <c r="G55" s="228"/>
      <c r="H55" s="229" t="n">
        <f aca="false">SUM(H47:H53)</f>
        <v>0</v>
      </c>
      <c r="I55" s="229" t="n">
        <f aca="false">SUM(I47:I53)</f>
        <v>8914.27551369863</v>
      </c>
      <c r="J55" s="229" t="n">
        <f aca="false">SUM(J47:J53)</f>
        <v>10482.9056506849</v>
      </c>
      <c r="K55" s="230"/>
    </row>
    <row r="56" customFormat="false" ht="20.1" hidden="false" customHeight="true" outlineLevel="0" collapsed="false">
      <c r="M56" s="231"/>
    </row>
    <row r="57" customFormat="false" ht="20.1" hidden="false" customHeight="true" outlineLevel="0" collapsed="false"/>
    <row r="58" customFormat="false" ht="20.1" hidden="false" customHeight="true" outlineLevel="0" collapsed="false"/>
    <row r="59" customFormat="false" ht="20.1" hidden="false" customHeight="true" outlineLevel="0" collapsed="false"/>
    <row r="60" customFormat="false" ht="20.1" hidden="false" customHeight="true" outlineLevel="0" collapsed="false"/>
    <row r="61" customFormat="false" ht="20.1" hidden="false" customHeight="true" outlineLevel="0" collapsed="false"/>
    <row r="62" customFormat="false" ht="20.1" hidden="false" customHeight="true" outlineLevel="0" collapsed="false"/>
    <row r="63" customFormat="false" ht="20.1" hidden="false" customHeight="true" outlineLevel="0" collapsed="false"/>
  </sheetData>
  <mergeCells count="18">
    <mergeCell ref="A2:K2"/>
    <mergeCell ref="A4:K4"/>
    <mergeCell ref="A5:K5"/>
    <mergeCell ref="A16:K16"/>
    <mergeCell ref="A18:D21"/>
    <mergeCell ref="E18:E21"/>
    <mergeCell ref="F18:F21"/>
    <mergeCell ref="G18:G21"/>
    <mergeCell ref="H18:H21"/>
    <mergeCell ref="I18:I21"/>
    <mergeCell ref="J18:J21"/>
    <mergeCell ref="K18:K21"/>
    <mergeCell ref="A26:G26"/>
    <mergeCell ref="A32:G32"/>
    <mergeCell ref="A41:G41"/>
    <mergeCell ref="A45:G45"/>
    <mergeCell ref="A47:G47"/>
    <mergeCell ref="A55:G55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1" manualBreakCount="1">
    <brk id="59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F9" activeCellId="0" sqref="F9:I12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.77"/>
    <col collapsed="false" customWidth="true" hidden="false" outlineLevel="0" max="2" min="2" style="0" width="12.77"/>
    <col collapsed="false" customWidth="true" hidden="false" outlineLevel="0" max="3" min="3" style="0" width="11.76"/>
    <col collapsed="false" customWidth="true" hidden="false" outlineLevel="0" max="4" min="4" style="0" width="18.77"/>
    <col collapsed="false" customWidth="true" hidden="false" outlineLevel="0" max="5" min="5" style="0" width="8.44"/>
    <col collapsed="false" customWidth="true" hidden="false" outlineLevel="0" max="7" min="6" style="0" width="8.77"/>
    <col collapsed="false" customWidth="true" hidden="false" outlineLevel="0" max="9" min="8" style="0" width="14.77"/>
    <col collapsed="false" customWidth="true" hidden="false" outlineLevel="0" max="10" min="10" style="0" width="18.65"/>
  </cols>
  <sheetData>
    <row r="1" customFormat="false" ht="20.25" hidden="false" customHeight="false" outlineLevel="0" collapsed="false">
      <c r="A1" s="232"/>
      <c r="B1" s="233"/>
      <c r="C1" s="233"/>
      <c r="D1" s="233"/>
      <c r="E1" s="233"/>
      <c r="F1" s="233"/>
      <c r="G1" s="233"/>
      <c r="H1" s="233"/>
      <c r="I1" s="233"/>
      <c r="J1" s="234"/>
    </row>
    <row r="2" customFormat="false" ht="20.25" hidden="false" customHeight="false" outlineLevel="0" collapsed="false">
      <c r="A2" s="235" t="s">
        <v>0</v>
      </c>
      <c r="B2" s="235"/>
      <c r="C2" s="235"/>
      <c r="D2" s="235"/>
      <c r="E2" s="235"/>
      <c r="F2" s="235"/>
      <c r="G2" s="235"/>
      <c r="H2" s="235"/>
      <c r="I2" s="235"/>
      <c r="J2" s="235"/>
    </row>
    <row r="3" customFormat="false" ht="15" hidden="false" customHeight="false" outlineLevel="0" collapsed="false">
      <c r="A3" s="236"/>
      <c r="B3" s="6"/>
      <c r="C3" s="6"/>
      <c r="D3" s="6"/>
      <c r="E3" s="6"/>
      <c r="F3" s="6"/>
      <c r="G3" s="6"/>
      <c r="H3" s="6"/>
      <c r="I3" s="6"/>
      <c r="J3" s="237"/>
    </row>
    <row r="4" customFormat="false" ht="18" hidden="false" customHeight="false" outlineLevel="0" collapsed="false">
      <c r="A4" s="238" t="s">
        <v>1</v>
      </c>
      <c r="B4" s="238"/>
      <c r="C4" s="238"/>
      <c r="D4" s="238"/>
      <c r="E4" s="238"/>
      <c r="F4" s="238"/>
      <c r="G4" s="238"/>
      <c r="H4" s="238"/>
      <c r="I4" s="238"/>
      <c r="J4" s="238"/>
    </row>
    <row r="5" customFormat="false" ht="18" hidden="false" customHeight="false" outlineLevel="0" collapsed="false">
      <c r="A5" s="239" t="n">
        <f aca="true">TODAY()</f>
        <v>45926</v>
      </c>
      <c r="B5" s="239"/>
      <c r="C5" s="239"/>
      <c r="D5" s="239"/>
      <c r="E5" s="239"/>
      <c r="F5" s="239"/>
      <c r="G5" s="239"/>
      <c r="H5" s="239"/>
      <c r="I5" s="239"/>
      <c r="J5" s="239"/>
    </row>
    <row r="6" customFormat="false" ht="15.75" hidden="false" customHeight="false" outlineLevel="0" collapsed="false">
      <c r="A6" s="240"/>
      <c r="B6" s="11"/>
      <c r="C6" s="11"/>
      <c r="D6" s="11"/>
      <c r="E6" s="11"/>
      <c r="F6" s="11"/>
      <c r="G6" s="11"/>
      <c r="H6" s="11"/>
      <c r="I6" s="11"/>
      <c r="J6" s="241"/>
    </row>
    <row r="7" customFormat="false" ht="15.75" hidden="false" customHeight="false" outlineLevel="0" collapsed="false">
      <c r="A7" s="242"/>
      <c r="B7" s="14"/>
      <c r="C7" s="14"/>
      <c r="D7" s="14"/>
      <c r="E7" s="14"/>
      <c r="F7" s="14"/>
      <c r="G7" s="14"/>
      <c r="H7" s="14"/>
      <c r="I7" s="14"/>
      <c r="J7" s="243"/>
    </row>
    <row r="8" customFormat="false" ht="18" hidden="false" customHeight="true" outlineLevel="0" collapsed="false">
      <c r="A8" s="87"/>
      <c r="B8" s="17"/>
      <c r="C8" s="28"/>
      <c r="D8" s="18" t="s">
        <v>2</v>
      </c>
      <c r="E8" s="19" t="s">
        <v>3</v>
      </c>
      <c r="F8" s="20" t="s">
        <v>4</v>
      </c>
      <c r="G8" s="20"/>
      <c r="H8" s="21"/>
      <c r="I8" s="21"/>
      <c r="J8" s="38"/>
    </row>
    <row r="9" customFormat="false" ht="18" hidden="false" customHeight="true" outlineLevel="0" collapsed="false">
      <c r="A9" s="87"/>
      <c r="B9" s="17"/>
      <c r="C9" s="28"/>
      <c r="D9" s="18" t="s">
        <v>5</v>
      </c>
      <c r="E9" s="19" t="s">
        <v>3</v>
      </c>
      <c r="F9" s="20" t="s">
        <v>6</v>
      </c>
      <c r="G9" s="20"/>
      <c r="H9" s="21"/>
      <c r="I9" s="21"/>
      <c r="J9" s="42"/>
    </row>
    <row r="10" customFormat="false" ht="18" hidden="false" customHeight="true" outlineLevel="0" collapsed="false">
      <c r="A10" s="87"/>
      <c r="B10" s="17"/>
      <c r="C10" s="28"/>
      <c r="D10" s="18"/>
      <c r="E10" s="19"/>
      <c r="F10" s="20"/>
      <c r="G10" s="20" t="s">
        <v>7</v>
      </c>
      <c r="H10" s="21"/>
      <c r="I10" s="21"/>
      <c r="J10" s="42"/>
    </row>
    <row r="11" customFormat="false" ht="18" hidden="false" customHeight="true" outlineLevel="0" collapsed="false">
      <c r="A11" s="87"/>
      <c r="B11" s="17"/>
      <c r="C11" s="28"/>
      <c r="D11" s="18" t="s">
        <v>8</v>
      </c>
      <c r="E11" s="19"/>
      <c r="F11" s="23" t="s">
        <v>9</v>
      </c>
      <c r="G11" s="20"/>
      <c r="H11" s="21"/>
      <c r="I11" s="21"/>
      <c r="J11" s="42"/>
    </row>
    <row r="12" customFormat="false" ht="18" hidden="false" customHeight="true" outlineLevel="0" collapsed="false">
      <c r="A12" s="87"/>
      <c r="B12" s="17"/>
      <c r="C12" s="28"/>
      <c r="D12" s="18" t="s">
        <v>10</v>
      </c>
      <c r="E12" s="24" t="s">
        <v>3</v>
      </c>
      <c r="F12" s="20" t="s">
        <v>11</v>
      </c>
      <c r="G12" s="20"/>
      <c r="H12" s="21"/>
      <c r="I12" s="21" t="s">
        <v>12</v>
      </c>
      <c r="J12" s="42"/>
    </row>
    <row r="13" customFormat="false" ht="18" hidden="false" customHeight="true" outlineLevel="0" collapsed="false">
      <c r="A13" s="87"/>
      <c r="B13" s="17"/>
      <c r="C13" s="28"/>
      <c r="D13" s="18" t="s">
        <v>13</v>
      </c>
      <c r="E13" s="24"/>
      <c r="F13" s="26"/>
      <c r="G13" s="27"/>
      <c r="H13" s="28"/>
      <c r="I13" s="28"/>
      <c r="J13" s="38"/>
    </row>
    <row r="14" customFormat="false" ht="15.75" hidden="false" customHeight="false" outlineLevel="0" collapsed="false">
      <c r="A14" s="244"/>
      <c r="B14" s="14"/>
      <c r="C14" s="30"/>
      <c r="D14" s="31"/>
      <c r="E14" s="32"/>
      <c r="F14" s="32"/>
      <c r="G14" s="14"/>
      <c r="H14" s="14"/>
      <c r="I14" s="14"/>
      <c r="J14" s="243"/>
    </row>
    <row r="15" customFormat="false" ht="15.75" hidden="false" customHeight="false" outlineLevel="0" collapsed="false">
      <c r="A15" s="245"/>
      <c r="B15" s="67"/>
      <c r="C15" s="67"/>
      <c r="D15" s="67"/>
      <c r="E15" s="67"/>
      <c r="F15" s="67"/>
      <c r="G15" s="67"/>
      <c r="H15" s="67"/>
      <c r="I15" s="67"/>
      <c r="J15" s="246"/>
    </row>
    <row r="16" customFormat="false" ht="18" hidden="false" customHeight="false" outlineLevel="0" collapsed="false">
      <c r="A16" s="36" t="s">
        <v>155</v>
      </c>
      <c r="B16" s="36"/>
      <c r="C16" s="36"/>
      <c r="D16" s="36"/>
      <c r="E16" s="36"/>
      <c r="F16" s="36"/>
      <c r="G16" s="36"/>
      <c r="H16" s="36"/>
      <c r="I16" s="36"/>
      <c r="J16" s="36"/>
    </row>
    <row r="17" customFormat="false" ht="15.75" hidden="false" customHeight="false" outlineLevel="0" collapsed="false">
      <c r="A17" s="247"/>
      <c r="B17" s="71"/>
      <c r="C17" s="71"/>
      <c r="D17" s="71"/>
      <c r="E17" s="71"/>
      <c r="F17" s="71"/>
      <c r="G17" s="71"/>
      <c r="H17" s="71"/>
      <c r="I17" s="71"/>
      <c r="J17" s="248"/>
    </row>
    <row r="18" customFormat="false" ht="20.1" hidden="false" customHeight="true" outlineLevel="0" collapsed="false">
      <c r="A18" s="33"/>
      <c r="B18" s="34"/>
      <c r="C18" s="34"/>
      <c r="D18" s="34"/>
      <c r="E18" s="34"/>
      <c r="F18" s="34"/>
      <c r="G18" s="34"/>
      <c r="H18" s="34"/>
      <c r="I18" s="34"/>
      <c r="J18" s="35"/>
    </row>
    <row r="19" customFormat="false" ht="20.1" hidden="false" customHeight="true" outlineLevel="0" collapsed="false">
      <c r="A19" s="37"/>
      <c r="B19" s="28"/>
      <c r="C19" s="28"/>
      <c r="D19" s="28"/>
      <c r="E19" s="28"/>
      <c r="F19" s="28"/>
      <c r="G19" s="28"/>
      <c r="H19" s="28"/>
      <c r="I19" s="28"/>
      <c r="J19" s="38"/>
    </row>
    <row r="20" customFormat="false" ht="20.1" hidden="false" customHeight="true" outlineLevel="0" collapsed="false">
      <c r="A20" s="43"/>
      <c r="B20" s="28"/>
      <c r="C20" s="28"/>
      <c r="D20" s="28"/>
      <c r="E20" s="28"/>
      <c r="F20" s="28"/>
      <c r="G20" s="28"/>
      <c r="H20" s="28"/>
      <c r="I20" s="28"/>
      <c r="J20" s="38"/>
    </row>
    <row r="21" customFormat="false" ht="18" hidden="false" customHeight="false" outlineLevel="0" collapsed="false">
      <c r="A21" s="43"/>
      <c r="B21" s="40"/>
      <c r="C21" s="41"/>
      <c r="D21" s="41"/>
      <c r="E21" s="21"/>
      <c r="F21" s="21"/>
      <c r="G21" s="21"/>
      <c r="H21" s="21"/>
      <c r="I21" s="21"/>
      <c r="J21" s="38"/>
    </row>
    <row r="22" customFormat="false" ht="18" hidden="false" customHeight="false" outlineLevel="0" collapsed="false">
      <c r="A22" s="43" t="s">
        <v>156</v>
      </c>
      <c r="B22" s="40"/>
      <c r="C22" s="41"/>
      <c r="D22" s="41"/>
      <c r="E22" s="21"/>
      <c r="F22" s="21"/>
      <c r="G22" s="21"/>
      <c r="H22" s="21"/>
      <c r="I22" s="21"/>
      <c r="J22" s="42"/>
    </row>
    <row r="23" customFormat="false" ht="18" hidden="false" customHeight="false" outlineLevel="0" collapsed="false">
      <c r="A23" s="43"/>
      <c r="B23" s="40"/>
      <c r="C23" s="41"/>
      <c r="D23" s="41"/>
      <c r="E23" s="21"/>
      <c r="F23" s="21"/>
      <c r="G23" s="21"/>
      <c r="H23" s="21"/>
      <c r="I23" s="21"/>
      <c r="J23" s="42"/>
    </row>
    <row r="24" customFormat="false" ht="20.1" hidden="false" customHeight="true" outlineLevel="0" collapsed="false">
      <c r="A24" s="74"/>
      <c r="B24" s="28"/>
      <c r="C24" s="41"/>
      <c r="D24" s="21"/>
      <c r="E24" s="21"/>
      <c r="F24" s="21"/>
      <c r="G24" s="21"/>
      <c r="H24" s="21"/>
      <c r="I24" s="21"/>
      <c r="J24" s="42"/>
    </row>
    <row r="25" customFormat="false" ht="20.1" hidden="false" customHeight="true" outlineLevel="0" collapsed="false">
      <c r="A25" s="74"/>
      <c r="B25" s="28"/>
      <c r="C25" s="41"/>
      <c r="D25" s="21"/>
      <c r="E25" s="21"/>
      <c r="F25" s="21"/>
      <c r="G25" s="21"/>
      <c r="H25" s="21"/>
      <c r="I25" s="21"/>
      <c r="J25" s="42"/>
    </row>
    <row r="26" customFormat="false" ht="20.1" hidden="false" customHeight="true" outlineLevel="0" collapsed="false">
      <c r="A26" s="43"/>
      <c r="B26" s="40"/>
      <c r="C26" s="21"/>
      <c r="D26" s="21"/>
      <c r="E26" s="21"/>
      <c r="F26" s="21"/>
      <c r="G26" s="21"/>
      <c r="H26" s="21"/>
      <c r="I26" s="21"/>
      <c r="J26" s="42"/>
    </row>
    <row r="27" customFormat="false" ht="20.1" hidden="false" customHeight="true" outlineLevel="0" collapsed="false">
      <c r="A27" s="43"/>
      <c r="B27" s="40"/>
      <c r="C27" s="28"/>
      <c r="D27" s="21"/>
      <c r="E27" s="21"/>
      <c r="F27" s="21"/>
      <c r="G27" s="21"/>
      <c r="H27" s="21"/>
      <c r="I27" s="21"/>
      <c r="J27" s="42"/>
    </row>
    <row r="28" customFormat="false" ht="20.1" hidden="false" customHeight="true" outlineLevel="0" collapsed="false">
      <c r="A28" s="43"/>
      <c r="B28" s="40"/>
      <c r="C28" s="28"/>
      <c r="D28" s="21"/>
      <c r="E28" s="21"/>
      <c r="F28" s="21"/>
      <c r="G28" s="21"/>
      <c r="H28" s="21"/>
      <c r="I28" s="21"/>
      <c r="J28" s="42"/>
    </row>
    <row r="29" customFormat="false" ht="20.1" hidden="false" customHeight="true" outlineLevel="0" collapsed="false">
      <c r="A29" s="43"/>
      <c r="B29" s="40"/>
      <c r="C29" s="21"/>
      <c r="D29" s="21"/>
      <c r="E29" s="21"/>
      <c r="F29" s="21"/>
      <c r="G29" s="21"/>
      <c r="H29" s="21"/>
      <c r="I29" s="21"/>
      <c r="J29" s="42"/>
    </row>
    <row r="30" customFormat="false" ht="20.1" hidden="false" customHeight="true" outlineLevel="0" collapsed="false">
      <c r="A30" s="43"/>
      <c r="B30" s="40"/>
      <c r="C30" s="28"/>
      <c r="D30" s="21"/>
      <c r="E30" s="21"/>
      <c r="F30" s="21"/>
      <c r="G30" s="21"/>
      <c r="H30" s="21"/>
      <c r="I30" s="21"/>
      <c r="J30" s="42"/>
    </row>
    <row r="31" customFormat="false" ht="20.1" hidden="false" customHeight="true" outlineLevel="0" collapsed="false">
      <c r="A31" s="43"/>
      <c r="B31" s="40"/>
      <c r="C31" s="28"/>
      <c r="D31" s="21"/>
      <c r="E31" s="21"/>
      <c r="F31" s="21"/>
      <c r="G31" s="21"/>
      <c r="H31" s="21"/>
      <c r="I31" s="21"/>
      <c r="J31" s="42"/>
    </row>
    <row r="32" customFormat="false" ht="20.1" hidden="false" customHeight="true" outlineLevel="0" collapsed="false">
      <c r="A32" s="43"/>
      <c r="B32" s="40"/>
      <c r="C32" s="28"/>
      <c r="D32" s="21"/>
      <c r="E32" s="21"/>
      <c r="F32" s="21"/>
      <c r="G32" s="21"/>
      <c r="H32" s="21"/>
      <c r="I32" s="21"/>
      <c r="J32" s="42"/>
    </row>
    <row r="33" customFormat="false" ht="20.1" hidden="false" customHeight="true" outlineLevel="0" collapsed="false">
      <c r="A33" s="43"/>
      <c r="B33" s="40"/>
      <c r="C33" s="28"/>
      <c r="D33" s="21"/>
      <c r="E33" s="21"/>
      <c r="F33" s="21"/>
      <c r="G33" s="21"/>
      <c r="H33" s="21"/>
      <c r="I33" s="21"/>
      <c r="J33" s="42"/>
    </row>
    <row r="34" customFormat="false" ht="20.1" hidden="false" customHeight="true" outlineLevel="0" collapsed="false">
      <c r="A34" s="43"/>
      <c r="B34" s="40"/>
      <c r="C34" s="28"/>
      <c r="D34" s="21"/>
      <c r="E34" s="21"/>
      <c r="F34" s="21"/>
      <c r="G34" s="21"/>
      <c r="H34" s="21"/>
      <c r="I34" s="21"/>
      <c r="J34" s="42"/>
    </row>
    <row r="35" customFormat="false" ht="20.1" hidden="false" customHeight="true" outlineLevel="0" collapsed="false">
      <c r="A35" s="43"/>
      <c r="B35" s="40"/>
      <c r="C35" s="28"/>
      <c r="D35" s="21"/>
      <c r="E35" s="21"/>
      <c r="F35" s="21"/>
      <c r="G35" s="21"/>
      <c r="H35" s="21"/>
      <c r="I35" s="21"/>
      <c r="J35" s="42"/>
    </row>
    <row r="36" customFormat="false" ht="20.1" hidden="false" customHeight="true" outlineLevel="0" collapsed="false">
      <c r="A36" s="43"/>
      <c r="B36" s="40"/>
      <c r="C36" s="28"/>
      <c r="D36" s="21"/>
      <c r="E36" s="21"/>
      <c r="F36" s="21"/>
      <c r="G36" s="21"/>
      <c r="H36" s="21"/>
      <c r="I36" s="21"/>
      <c r="J36" s="42"/>
    </row>
    <row r="37" customFormat="false" ht="20.1" hidden="false" customHeight="true" outlineLevel="0" collapsed="false">
      <c r="A37" s="43"/>
      <c r="B37" s="40"/>
      <c r="C37" s="28"/>
      <c r="D37" s="21"/>
      <c r="E37" s="21"/>
      <c r="F37" s="21"/>
      <c r="G37" s="21"/>
      <c r="H37" s="21"/>
      <c r="I37" s="21"/>
      <c r="J37" s="42"/>
    </row>
    <row r="38" customFormat="false" ht="20.1" hidden="false" customHeight="true" outlineLevel="0" collapsed="false">
      <c r="A38" s="43"/>
      <c r="B38" s="40"/>
      <c r="C38" s="28"/>
      <c r="D38" s="21"/>
      <c r="E38" s="21"/>
      <c r="F38" s="21"/>
      <c r="G38" s="21"/>
      <c r="H38" s="21"/>
      <c r="I38" s="21"/>
      <c r="J38" s="42"/>
    </row>
    <row r="39" customFormat="false" ht="20.1" hidden="false" customHeight="true" outlineLevel="0" collapsed="false">
      <c r="A39" s="43"/>
      <c r="B39" s="40"/>
      <c r="C39" s="28"/>
      <c r="D39" s="21"/>
      <c r="E39" s="21"/>
      <c r="F39" s="21"/>
      <c r="G39" s="21"/>
      <c r="H39" s="21"/>
      <c r="I39" s="21"/>
      <c r="J39" s="42"/>
    </row>
    <row r="40" customFormat="false" ht="20.1" hidden="false" customHeight="true" outlineLevel="0" collapsed="false">
      <c r="A40" s="43"/>
      <c r="B40" s="40"/>
      <c r="C40" s="28"/>
      <c r="D40" s="21"/>
      <c r="E40" s="21"/>
      <c r="F40" s="21"/>
      <c r="G40" s="21"/>
      <c r="H40" s="21"/>
      <c r="I40" s="21"/>
      <c r="J40" s="42"/>
    </row>
    <row r="41" customFormat="false" ht="20.1" hidden="false" customHeight="true" outlineLevel="0" collapsed="false">
      <c r="A41" s="43"/>
      <c r="B41" s="40"/>
      <c r="C41" s="28"/>
      <c r="D41" s="21"/>
      <c r="E41" s="21"/>
      <c r="F41" s="21"/>
      <c r="G41" s="21"/>
      <c r="H41" s="21"/>
      <c r="I41" s="21"/>
      <c r="J41" s="42"/>
    </row>
    <row r="42" customFormat="false" ht="20.1" hidden="false" customHeight="true" outlineLevel="0" collapsed="false">
      <c r="A42" s="43"/>
      <c r="B42" s="40"/>
      <c r="C42" s="21"/>
      <c r="D42" s="21"/>
      <c r="E42" s="21"/>
      <c r="F42" s="21"/>
      <c r="G42" s="21"/>
      <c r="H42" s="21"/>
      <c r="I42" s="21"/>
      <c r="J42" s="42"/>
    </row>
    <row r="43" customFormat="false" ht="20.1" hidden="false" customHeight="true" outlineLevel="0" collapsed="false">
      <c r="A43" s="43"/>
      <c r="B43" s="40"/>
      <c r="C43" s="21"/>
      <c r="D43" s="21"/>
      <c r="E43" s="21"/>
      <c r="F43" s="21"/>
      <c r="G43" s="21"/>
      <c r="H43" s="21"/>
      <c r="I43" s="21"/>
      <c r="J43" s="42"/>
    </row>
    <row r="44" customFormat="false" ht="20.1" hidden="false" customHeight="true" outlineLevel="0" collapsed="false">
      <c r="A44" s="43"/>
      <c r="B44" s="40"/>
      <c r="C44" s="21"/>
      <c r="D44" s="21"/>
      <c r="E44" s="21"/>
      <c r="F44" s="21"/>
      <c r="G44" s="21"/>
      <c r="H44" s="21"/>
      <c r="I44" s="21"/>
      <c r="J44" s="42"/>
    </row>
    <row r="45" customFormat="false" ht="20.1" hidden="false" customHeight="true" outlineLevel="0" collapsed="false">
      <c r="A45" s="43"/>
      <c r="B45" s="40"/>
      <c r="C45" s="21"/>
      <c r="D45" s="21"/>
      <c r="E45" s="21"/>
      <c r="F45" s="21"/>
      <c r="G45" s="21"/>
      <c r="H45" s="21"/>
      <c r="I45" s="21"/>
      <c r="J45" s="42"/>
    </row>
    <row r="46" customFormat="false" ht="20.1" hidden="false" customHeight="true" outlineLevel="0" collapsed="false">
      <c r="A46" s="43"/>
      <c r="B46" s="40"/>
      <c r="C46" s="21"/>
      <c r="D46" s="21"/>
      <c r="E46" s="21"/>
      <c r="F46" s="21"/>
      <c r="G46" s="21"/>
      <c r="H46" s="21"/>
      <c r="I46" s="21"/>
      <c r="J46" s="42"/>
    </row>
    <row r="47" customFormat="false" ht="20.1" hidden="false" customHeight="true" outlineLevel="0" collapsed="false">
      <c r="A47" s="43"/>
      <c r="B47" s="40"/>
      <c r="C47" s="21"/>
      <c r="D47" s="21"/>
      <c r="E47" s="21"/>
      <c r="F47" s="21"/>
      <c r="G47" s="21"/>
      <c r="H47" s="21"/>
      <c r="I47" s="21"/>
      <c r="J47" s="42"/>
    </row>
    <row r="48" customFormat="false" ht="20.1" hidden="false" customHeight="true" outlineLevel="0" collapsed="false">
      <c r="A48" s="43"/>
      <c r="B48" s="21"/>
      <c r="C48" s="21"/>
      <c r="D48" s="21"/>
      <c r="E48" s="21"/>
      <c r="F48" s="21"/>
      <c r="G48" s="21"/>
      <c r="H48" s="21"/>
      <c r="I48" s="21"/>
      <c r="J48" s="42"/>
    </row>
    <row r="49" customFormat="false" ht="20.1" hidden="false" customHeight="true" outlineLevel="0" collapsed="false">
      <c r="A49" s="81"/>
      <c r="B49" s="63"/>
      <c r="C49" s="63"/>
      <c r="D49" s="63"/>
      <c r="E49" s="63"/>
      <c r="F49" s="63"/>
      <c r="G49" s="63"/>
      <c r="H49" s="63"/>
      <c r="I49" s="63"/>
      <c r="J49" s="83"/>
    </row>
  </sheetData>
  <mergeCells count="4">
    <mergeCell ref="A2:J2"/>
    <mergeCell ref="A4:J4"/>
    <mergeCell ref="A5:J5"/>
    <mergeCell ref="A16:J16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8"/>
  <sheetViews>
    <sheetView showFormulas="false" showGridLines="true" showRowColHeaders="true" showZeros="true" rightToLeft="false" tabSelected="true" showOutlineSymbols="true" defaultGridColor="true" view="pageBreakPreview" topLeftCell="A25" colorId="64" zoomScale="100" zoomScaleNormal="75" zoomScalePageLayoutView="100" workbookViewId="0">
      <selection pane="topLeft" activeCell="I37" activeCellId="0" sqref="I37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.77"/>
    <col collapsed="false" customWidth="true" hidden="false" outlineLevel="0" max="2" min="2" style="0" width="8.77"/>
    <col collapsed="false" customWidth="true" hidden="false" outlineLevel="0" max="3" min="3" style="0" width="15.77"/>
    <col collapsed="false" customWidth="true" hidden="false" outlineLevel="0" max="5" min="4" style="0" width="14.77"/>
    <col collapsed="false" customWidth="true" hidden="false" outlineLevel="0" max="6" min="6" style="0" width="6.65"/>
    <col collapsed="false" customWidth="true" hidden="false" outlineLevel="0" max="7" min="7" style="0" width="15.77"/>
    <col collapsed="false" customWidth="true" hidden="false" outlineLevel="0" max="8" min="8" style="0" width="1.65"/>
    <col collapsed="false" customWidth="true" hidden="false" outlineLevel="0" max="9" min="9" style="0" width="15.77"/>
    <col collapsed="false" customWidth="true" hidden="false" outlineLevel="0" max="10" min="10" style="0" width="1.65"/>
    <col collapsed="false" customWidth="true" hidden="false" outlineLevel="0" max="11" min="11" style="0" width="15.77"/>
    <col collapsed="false" customWidth="true" hidden="false" outlineLevel="0" max="12" min="12" style="0" width="3.65"/>
  </cols>
  <sheetData>
    <row r="1" customFormat="false" ht="21" hidden="false" customHeight="false" outlineLevel="0" collapsed="false">
      <c r="A1" s="249"/>
      <c r="B1" s="2"/>
      <c r="C1" s="2"/>
      <c r="D1" s="2"/>
      <c r="E1" s="2"/>
      <c r="F1" s="2"/>
      <c r="G1" s="2"/>
      <c r="H1" s="2"/>
      <c r="I1" s="2"/>
      <c r="J1" s="2"/>
      <c r="K1" s="250"/>
      <c r="L1" s="251"/>
    </row>
    <row r="2" customFormat="false" ht="20.25" hidden="false" customHeight="fals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false" ht="15" hidden="false" customHeight="false" outlineLevel="0" collapsed="false">
      <c r="A3" s="252"/>
      <c r="B3" s="6"/>
      <c r="C3" s="6"/>
      <c r="D3" s="6"/>
      <c r="E3" s="6"/>
      <c r="F3" s="6"/>
      <c r="G3" s="6"/>
      <c r="H3" s="6"/>
      <c r="I3" s="6"/>
      <c r="J3" s="6"/>
      <c r="K3" s="253"/>
      <c r="L3" s="254"/>
    </row>
    <row r="4" customFormat="false" ht="18" hidden="false" customHeight="false" outlineLevel="0" collapsed="false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customFormat="false" ht="18" hidden="false" customHeight="false" outlineLevel="0" collapsed="false">
      <c r="A5" s="9" t="n">
        <f aca="true">TODAY()</f>
        <v>45926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customFormat="false" ht="15.75" hidden="false" customHeight="false" outlineLevel="0" collapsed="false">
      <c r="A6" s="255"/>
      <c r="B6" s="256"/>
      <c r="C6" s="256"/>
      <c r="D6" s="256"/>
      <c r="E6" s="256"/>
      <c r="F6" s="256"/>
      <c r="G6" s="256"/>
      <c r="H6" s="256"/>
      <c r="I6" s="256"/>
      <c r="J6" s="256"/>
      <c r="K6" s="257"/>
      <c r="L6" s="258"/>
    </row>
    <row r="7" customFormat="false" ht="15.75" hidden="false" customHeight="false" outlineLevel="0" collapsed="false">
      <c r="A7" s="259"/>
      <c r="B7" s="95"/>
      <c r="C7" s="95"/>
      <c r="D7" s="95"/>
      <c r="E7" s="95"/>
      <c r="F7" s="95"/>
      <c r="G7" s="95"/>
      <c r="H7" s="95"/>
      <c r="I7" s="95"/>
      <c r="J7" s="95"/>
      <c r="K7" s="67"/>
      <c r="L7" s="68"/>
    </row>
    <row r="8" customFormat="false" ht="18" hidden="false" customHeight="true" outlineLevel="0" collapsed="false">
      <c r="A8" s="16"/>
      <c r="B8" s="17"/>
      <c r="C8" s="18" t="s">
        <v>2</v>
      </c>
      <c r="D8" s="19" t="str">
        <f aca="false">+'Project Scope'!E8</f>
        <v> </v>
      </c>
      <c r="E8" s="20" t="s">
        <v>4</v>
      </c>
      <c r="F8" s="20"/>
      <c r="G8" s="21"/>
      <c r="H8" s="21"/>
      <c r="I8" s="21"/>
      <c r="J8" s="28"/>
      <c r="K8" s="28"/>
      <c r="L8" s="22"/>
    </row>
    <row r="9" customFormat="false" ht="18" hidden="false" customHeight="true" outlineLevel="0" collapsed="false">
      <c r="A9" s="16"/>
      <c r="B9" s="17"/>
      <c r="C9" s="18" t="s">
        <v>5</v>
      </c>
      <c r="D9" s="19" t="str">
        <f aca="false">+'Project Scope'!E9</f>
        <v> </v>
      </c>
      <c r="E9" s="20" t="s">
        <v>6</v>
      </c>
      <c r="F9" s="20"/>
      <c r="G9" s="21"/>
      <c r="H9" s="21"/>
      <c r="I9" s="21"/>
      <c r="J9" s="28"/>
      <c r="K9" s="28"/>
      <c r="L9" s="22"/>
    </row>
    <row r="10" customFormat="false" ht="18" hidden="false" customHeight="true" outlineLevel="0" collapsed="false">
      <c r="A10" s="16"/>
      <c r="B10" s="17"/>
      <c r="C10" s="18"/>
      <c r="D10" s="19"/>
      <c r="E10" s="20"/>
      <c r="F10" s="20" t="s">
        <v>7</v>
      </c>
      <c r="G10" s="21"/>
      <c r="H10" s="21"/>
      <c r="I10" s="21"/>
      <c r="J10" s="28"/>
      <c r="K10" s="28"/>
      <c r="L10" s="22"/>
    </row>
    <row r="11" customFormat="false" ht="18" hidden="false" customHeight="true" outlineLevel="0" collapsed="false">
      <c r="A11" s="16"/>
      <c r="B11" s="17"/>
      <c r="C11" s="18" t="s">
        <v>8</v>
      </c>
      <c r="D11" s="19"/>
      <c r="E11" s="23" t="s">
        <v>9</v>
      </c>
      <c r="F11" s="20"/>
      <c r="G11" s="21"/>
      <c r="H11" s="21"/>
      <c r="I11" s="21"/>
      <c r="J11" s="28"/>
      <c r="K11" s="28"/>
      <c r="L11" s="22"/>
    </row>
    <row r="12" customFormat="false" ht="18" hidden="false" customHeight="true" outlineLevel="0" collapsed="false">
      <c r="A12" s="16"/>
      <c r="B12" s="17"/>
      <c r="C12" s="18" t="s">
        <v>10</v>
      </c>
      <c r="D12" s="19" t="str">
        <f aca="false">+'Project Scope'!E12</f>
        <v> </v>
      </c>
      <c r="E12" s="20" t="s">
        <v>11</v>
      </c>
      <c r="F12" s="20"/>
      <c r="G12" s="21"/>
      <c r="H12" s="21" t="s">
        <v>12</v>
      </c>
      <c r="I12" s="21"/>
      <c r="J12" s="28"/>
      <c r="K12" s="28"/>
      <c r="L12" s="22"/>
    </row>
    <row r="13" customFormat="false" ht="18" hidden="false" customHeight="true" outlineLevel="0" collapsed="false">
      <c r="A13" s="16"/>
      <c r="B13" s="17"/>
      <c r="C13" s="18" t="s">
        <v>13</v>
      </c>
      <c r="D13" s="19"/>
      <c r="E13" s="26"/>
      <c r="F13" s="27"/>
      <c r="G13" s="28"/>
      <c r="H13" s="28"/>
      <c r="I13" s="28"/>
      <c r="J13" s="28"/>
      <c r="K13" s="28"/>
      <c r="L13" s="22"/>
    </row>
    <row r="14" customFormat="false" ht="15.75" hidden="false" customHeight="false" outlineLevel="0" collapsed="false">
      <c r="A14" s="70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2"/>
    </row>
    <row r="15" customFormat="false" ht="15.75" hidden="false" customHeight="false" outlineLevel="0" collapsed="false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8"/>
    </row>
    <row r="16" customFormat="false" ht="18" hidden="false" customHeight="false" outlineLevel="0" collapsed="false">
      <c r="A16" s="69" t="s">
        <v>157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</row>
    <row r="17" customFormat="false" ht="15.75" hidden="false" customHeight="false" outlineLevel="0" collapsed="false">
      <c r="A17" s="70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2"/>
    </row>
    <row r="18" customFormat="false" ht="24" hidden="false" customHeight="true" outlineLevel="0" collapsed="false">
      <c r="A18" s="260"/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2"/>
    </row>
    <row r="19" customFormat="false" ht="24" hidden="false" customHeight="true" outlineLevel="0" collapsed="false">
      <c r="A19" s="4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42"/>
    </row>
    <row r="20" customFormat="false" ht="24" hidden="false" customHeight="true" outlineLevel="0" collapsed="false">
      <c r="A20" s="43"/>
      <c r="B20" s="21"/>
      <c r="C20" s="21"/>
      <c r="D20" s="21"/>
      <c r="E20" s="21"/>
      <c r="F20" s="21"/>
      <c r="G20" s="263" t="s">
        <v>158</v>
      </c>
      <c r="H20" s="264"/>
      <c r="I20" s="263" t="s">
        <v>159</v>
      </c>
      <c r="J20" s="264"/>
      <c r="K20" s="263" t="s">
        <v>160</v>
      </c>
      <c r="L20" s="265"/>
    </row>
    <row r="21" customFormat="false" ht="24" hidden="false" customHeight="true" outlineLevel="0" collapsed="false">
      <c r="A21" s="43"/>
      <c r="B21" s="21"/>
      <c r="C21" s="21"/>
      <c r="D21" s="21"/>
      <c r="E21" s="21"/>
      <c r="F21" s="21"/>
      <c r="G21" s="264"/>
      <c r="H21" s="264"/>
      <c r="I21" s="264"/>
      <c r="J21" s="264"/>
      <c r="K21" s="264"/>
      <c r="L21" s="265"/>
    </row>
    <row r="22" customFormat="false" ht="24" hidden="false" customHeight="true" outlineLevel="0" collapsed="false">
      <c r="A22" s="43"/>
      <c r="B22" s="21" t="s">
        <v>11</v>
      </c>
      <c r="C22" s="28"/>
      <c r="D22" s="21" t="s">
        <v>161</v>
      </c>
      <c r="E22" s="28"/>
      <c r="F22" s="21"/>
      <c r="G22" s="264" t="s">
        <v>162</v>
      </c>
      <c r="H22" s="264"/>
      <c r="I22" s="264" t="s">
        <v>163</v>
      </c>
      <c r="J22" s="264"/>
      <c r="K22" s="264"/>
      <c r="L22" s="265"/>
    </row>
    <row r="23" customFormat="false" ht="24" hidden="false" customHeight="true" outlineLevel="0" collapsed="false">
      <c r="A23" s="43"/>
      <c r="B23" s="21" t="s">
        <v>164</v>
      </c>
      <c r="C23" s="21"/>
      <c r="D23" s="21" t="s">
        <v>165</v>
      </c>
      <c r="E23" s="21"/>
      <c r="F23" s="21"/>
      <c r="G23" s="264" t="s">
        <v>166</v>
      </c>
      <c r="H23" s="264"/>
      <c r="I23" s="264" t="s">
        <v>167</v>
      </c>
      <c r="J23" s="264"/>
      <c r="K23" s="264" t="s">
        <v>168</v>
      </c>
      <c r="L23" s="265"/>
    </row>
    <row r="24" customFormat="false" ht="24" hidden="false" customHeight="true" outlineLevel="0" collapsed="false">
      <c r="A24" s="43"/>
      <c r="B24" s="21" t="s">
        <v>169</v>
      </c>
      <c r="C24" s="28"/>
      <c r="D24" s="41" t="s">
        <v>170</v>
      </c>
      <c r="E24" s="28"/>
      <c r="F24" s="41"/>
      <c r="G24" s="41" t="s">
        <v>171</v>
      </c>
      <c r="H24" s="264"/>
      <c r="I24" s="41" t="s">
        <v>172</v>
      </c>
      <c r="J24" s="264"/>
      <c r="K24" s="41" t="s">
        <v>173</v>
      </c>
      <c r="L24" s="265"/>
    </row>
    <row r="25" customFormat="false" ht="24" hidden="false" customHeight="true" outlineLevel="0" collapsed="false">
      <c r="A25" s="43"/>
      <c r="B25" s="21" t="s">
        <v>174</v>
      </c>
      <c r="C25" s="28"/>
      <c r="D25" s="41" t="s">
        <v>175</v>
      </c>
      <c r="E25" s="28"/>
      <c r="F25" s="41"/>
      <c r="G25" s="41" t="s">
        <v>176</v>
      </c>
      <c r="H25" s="264"/>
      <c r="I25" s="264" t="s">
        <v>177</v>
      </c>
      <c r="J25" s="264"/>
      <c r="K25" s="41"/>
      <c r="L25" s="265"/>
    </row>
    <row r="26" customFormat="false" ht="24" hidden="false" customHeight="true" outlineLevel="0" collapsed="false">
      <c r="A26" s="43"/>
      <c r="B26" s="21"/>
      <c r="C26" s="28"/>
      <c r="D26" s="41"/>
      <c r="E26" s="28"/>
      <c r="F26" s="41"/>
      <c r="G26" s="41"/>
      <c r="H26" s="264"/>
      <c r="I26" s="264" t="s">
        <v>178</v>
      </c>
      <c r="J26" s="264"/>
      <c r="K26" s="41"/>
      <c r="L26" s="265"/>
    </row>
    <row r="27" customFormat="false" ht="24" hidden="false" customHeight="true" outlineLevel="0" collapsed="false">
      <c r="A27" s="43"/>
      <c r="B27" s="21" t="s">
        <v>179</v>
      </c>
      <c r="C27" s="28"/>
      <c r="D27" s="41" t="s">
        <v>180</v>
      </c>
      <c r="E27" s="28"/>
      <c r="F27" s="41"/>
      <c r="G27" s="41" t="s">
        <v>181</v>
      </c>
      <c r="H27" s="264"/>
      <c r="I27" s="264" t="s">
        <v>182</v>
      </c>
      <c r="J27" s="264"/>
      <c r="K27" s="41" t="s">
        <v>183</v>
      </c>
      <c r="L27" s="265"/>
    </row>
    <row r="28" customFormat="false" ht="24" hidden="false" customHeight="true" outlineLevel="0" collapsed="false">
      <c r="A28" s="43"/>
      <c r="B28" s="41"/>
      <c r="C28" s="28"/>
      <c r="D28" s="41"/>
      <c r="E28" s="28"/>
      <c r="F28" s="21"/>
      <c r="G28" s="41"/>
      <c r="H28" s="264"/>
      <c r="I28" s="41"/>
      <c r="J28" s="264"/>
      <c r="K28" s="41"/>
      <c r="L28" s="265"/>
    </row>
    <row r="29" customFormat="false" ht="24" hidden="false" customHeight="true" outlineLevel="0" collapsed="false">
      <c r="A29" s="43"/>
      <c r="B29" s="41"/>
      <c r="C29" s="28"/>
      <c r="D29" s="41"/>
      <c r="E29" s="28"/>
      <c r="F29" s="21"/>
      <c r="G29" s="41"/>
      <c r="H29" s="264"/>
      <c r="I29" s="41"/>
      <c r="J29" s="264"/>
      <c r="K29" s="41"/>
      <c r="L29" s="265"/>
    </row>
    <row r="30" customFormat="false" ht="24" hidden="false" customHeight="true" outlineLevel="0" collapsed="false">
      <c r="A30" s="43"/>
      <c r="B30" s="41"/>
      <c r="C30" s="28"/>
      <c r="D30" s="41"/>
      <c r="E30" s="28"/>
      <c r="F30" s="21"/>
      <c r="G30" s="41"/>
      <c r="H30" s="264"/>
      <c r="I30" s="41"/>
      <c r="J30" s="264"/>
      <c r="K30" s="41"/>
      <c r="L30" s="265"/>
    </row>
    <row r="31" customFormat="false" ht="24" hidden="false" customHeight="true" outlineLevel="0" collapsed="false">
      <c r="A31" s="43"/>
      <c r="B31" s="41" t="s">
        <v>184</v>
      </c>
      <c r="C31" s="28"/>
      <c r="D31" s="41" t="s">
        <v>185</v>
      </c>
      <c r="E31" s="28"/>
      <c r="F31" s="21"/>
      <c r="G31" s="41" t="s">
        <v>186</v>
      </c>
      <c r="H31" s="264"/>
      <c r="I31" s="41" t="s">
        <v>187</v>
      </c>
      <c r="J31" s="264"/>
      <c r="K31" s="41" t="s">
        <v>188</v>
      </c>
      <c r="L31" s="265"/>
    </row>
    <row r="32" customFormat="false" ht="24" hidden="false" customHeight="true" outlineLevel="0" collapsed="false">
      <c r="A32" s="43"/>
      <c r="B32" s="41"/>
      <c r="C32" s="28"/>
      <c r="D32" s="41"/>
      <c r="E32" s="28"/>
      <c r="F32" s="21"/>
      <c r="G32" s="41"/>
      <c r="H32" s="264"/>
      <c r="I32" s="41"/>
      <c r="J32" s="264"/>
      <c r="K32" s="41"/>
      <c r="L32" s="265"/>
    </row>
    <row r="33" customFormat="false" ht="24" hidden="false" customHeight="true" outlineLevel="0" collapsed="false">
      <c r="A33" s="43"/>
      <c r="B33" s="21"/>
      <c r="C33" s="28"/>
      <c r="D33" s="266"/>
      <c r="E33" s="28"/>
      <c r="F33" s="21"/>
      <c r="G33" s="41"/>
      <c r="H33" s="264"/>
      <c r="I33" s="41"/>
      <c r="J33" s="264"/>
      <c r="K33" s="41"/>
      <c r="L33" s="265"/>
    </row>
    <row r="34" customFormat="false" ht="24" hidden="false" customHeight="true" outlineLevel="0" collapsed="false">
      <c r="A34" s="43"/>
      <c r="B34" s="21" t="s">
        <v>189</v>
      </c>
      <c r="C34" s="21"/>
      <c r="D34" s="21" t="s">
        <v>190</v>
      </c>
      <c r="E34" s="21"/>
      <c r="F34" s="21"/>
      <c r="G34" s="41" t="s">
        <v>191</v>
      </c>
      <c r="H34" s="264"/>
      <c r="I34" s="41" t="s">
        <v>192</v>
      </c>
      <c r="J34" s="264"/>
      <c r="K34" s="41" t="s">
        <v>193</v>
      </c>
      <c r="L34" s="265"/>
    </row>
    <row r="35" customFormat="false" ht="24" hidden="false" customHeight="true" outlineLevel="0" collapsed="false">
      <c r="A35" s="43"/>
      <c r="B35" s="21" t="s">
        <v>194</v>
      </c>
      <c r="C35" s="21"/>
      <c r="D35" s="21" t="s">
        <v>195</v>
      </c>
      <c r="E35" s="21"/>
      <c r="F35" s="21"/>
      <c r="G35" s="41" t="s">
        <v>196</v>
      </c>
      <c r="H35" s="264"/>
      <c r="I35" s="264"/>
      <c r="J35" s="264"/>
      <c r="K35" s="41"/>
      <c r="L35" s="265"/>
    </row>
    <row r="36" customFormat="false" ht="24" hidden="false" customHeight="true" outlineLevel="0" collapsed="false">
      <c r="A36" s="43"/>
      <c r="B36" s="21" t="s">
        <v>197</v>
      </c>
      <c r="C36" s="21"/>
      <c r="D36" s="21" t="s">
        <v>198</v>
      </c>
      <c r="E36" s="21"/>
      <c r="F36" s="21"/>
      <c r="G36" s="264" t="s">
        <v>199</v>
      </c>
      <c r="H36" s="264"/>
      <c r="I36" s="264"/>
      <c r="J36" s="264"/>
      <c r="K36" s="264"/>
      <c r="L36" s="265"/>
    </row>
    <row r="37" customFormat="false" ht="24" hidden="false" customHeight="true" outlineLevel="0" collapsed="false">
      <c r="A37" s="43"/>
      <c r="B37" s="267" t="s">
        <v>200</v>
      </c>
      <c r="C37" s="267"/>
      <c r="D37" s="267" t="s">
        <v>198</v>
      </c>
      <c r="E37" s="267"/>
      <c r="F37" s="267"/>
      <c r="G37" s="268" t="s">
        <v>201</v>
      </c>
      <c r="H37" s="264"/>
      <c r="I37" s="264"/>
      <c r="J37" s="264"/>
      <c r="K37" s="264"/>
      <c r="L37" s="265"/>
    </row>
    <row r="38" customFormat="false" ht="24" hidden="false" customHeight="true" outlineLevel="0" collapsed="false">
      <c r="A38" s="43"/>
      <c r="B38" s="21" t="s">
        <v>202</v>
      </c>
      <c r="C38" s="21"/>
      <c r="D38" s="21" t="s">
        <v>198</v>
      </c>
      <c r="E38" s="21"/>
      <c r="F38" s="21"/>
      <c r="G38" s="264" t="s">
        <v>203</v>
      </c>
      <c r="H38" s="264"/>
      <c r="I38" s="264"/>
      <c r="J38" s="264"/>
      <c r="K38" s="264"/>
      <c r="L38" s="265"/>
    </row>
    <row r="39" customFormat="false" ht="24" hidden="false" customHeight="true" outlineLevel="0" collapsed="false">
      <c r="A39" s="43"/>
      <c r="B39" s="21"/>
      <c r="C39" s="21"/>
      <c r="D39" s="21"/>
      <c r="E39" s="21"/>
      <c r="F39" s="21"/>
      <c r="G39" s="264"/>
      <c r="H39" s="264"/>
      <c r="I39" s="264"/>
      <c r="J39" s="264"/>
      <c r="K39" s="264"/>
      <c r="L39" s="265"/>
    </row>
    <row r="40" customFormat="false" ht="24" hidden="false" customHeight="true" outlineLevel="0" collapsed="false">
      <c r="A40" s="43"/>
      <c r="B40" s="21"/>
      <c r="C40" s="21"/>
      <c r="D40" s="21"/>
      <c r="E40" s="21"/>
      <c r="F40" s="21"/>
      <c r="G40" s="264"/>
      <c r="H40" s="264"/>
      <c r="I40" s="264"/>
      <c r="J40" s="264"/>
      <c r="K40" s="264"/>
      <c r="L40" s="265"/>
    </row>
    <row r="41" customFormat="false" ht="24" hidden="false" customHeight="true" outlineLevel="0" collapsed="false">
      <c r="A41" s="43"/>
      <c r="B41" s="40"/>
      <c r="C41" s="41"/>
      <c r="D41" s="41"/>
      <c r="E41" s="21"/>
      <c r="F41" s="21"/>
      <c r="G41" s="21"/>
      <c r="H41" s="21"/>
      <c r="I41" s="21"/>
      <c r="J41" s="21"/>
      <c r="K41" s="21"/>
      <c r="L41" s="265"/>
    </row>
    <row r="42" customFormat="false" ht="24" hidden="false" customHeight="true" outlineLevel="0" collapsed="false">
      <c r="A42" s="43"/>
      <c r="B42" s="40"/>
      <c r="C42" s="41"/>
      <c r="D42" s="41"/>
      <c r="E42" s="21"/>
      <c r="F42" s="21"/>
      <c r="G42" s="21"/>
      <c r="H42" s="21"/>
      <c r="I42" s="21"/>
      <c r="J42" s="21"/>
      <c r="K42" s="21"/>
      <c r="L42" s="265"/>
    </row>
    <row r="43" customFormat="false" ht="22.5" hidden="false" customHeight="true" outlineLevel="0" collapsed="false">
      <c r="A43" s="43"/>
      <c r="B43" s="21"/>
      <c r="C43" s="21"/>
      <c r="D43" s="21"/>
      <c r="E43" s="21"/>
      <c r="F43" s="21"/>
      <c r="G43" s="264"/>
      <c r="H43" s="264"/>
      <c r="I43" s="264"/>
      <c r="J43" s="264"/>
      <c r="K43" s="264"/>
      <c r="L43" s="265"/>
    </row>
    <row r="44" customFormat="false" ht="24" hidden="false" customHeight="true" outlineLevel="0" collapsed="false">
      <c r="A44" s="43"/>
      <c r="B44" s="21"/>
      <c r="C44" s="21"/>
      <c r="D44" s="21"/>
      <c r="E44" s="21"/>
      <c r="F44" s="21"/>
      <c r="G44" s="21"/>
      <c r="H44" s="21"/>
      <c r="I44" s="264"/>
      <c r="J44" s="264"/>
      <c r="K44" s="264"/>
      <c r="L44" s="265"/>
    </row>
    <row r="45" customFormat="false" ht="24" hidden="false" customHeight="true" outlineLevel="0" collapsed="false">
      <c r="A45" s="81"/>
      <c r="B45" s="63"/>
      <c r="C45" s="63"/>
      <c r="D45" s="63"/>
      <c r="E45" s="63"/>
      <c r="F45" s="63"/>
      <c r="G45" s="269"/>
      <c r="H45" s="269"/>
      <c r="I45" s="269"/>
      <c r="J45" s="269"/>
      <c r="K45" s="269"/>
      <c r="L45" s="270"/>
    </row>
    <row r="46" customFormat="false" ht="24" hidden="false" customHeight="true" outlineLevel="0" collapsed="false">
      <c r="B46" s="21"/>
      <c r="C46" s="21"/>
      <c r="D46" s="21"/>
      <c r="E46" s="21"/>
      <c r="F46" s="21"/>
      <c r="G46" s="264"/>
      <c r="H46" s="264"/>
      <c r="I46" s="264"/>
      <c r="J46" s="264"/>
      <c r="K46" s="264"/>
    </row>
    <row r="47" customFormat="false" ht="24" hidden="false" customHeight="true" outlineLevel="0" collapsed="false"/>
    <row r="48" customFormat="false" ht="24" hidden="false" customHeight="true" outlineLevel="0" collapsed="false"/>
  </sheetData>
  <mergeCells count="4">
    <mergeCell ref="A2:L2"/>
    <mergeCell ref="A4:L4"/>
    <mergeCell ref="A5:L5"/>
    <mergeCell ref="A16:L16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1998-04-29T16:50:15Z</dcterms:created>
  <dc:creator>Camp, Bob</dc:creator>
  <dc:description/>
  <dc:language>en-US</dc:language>
  <cp:lastModifiedBy>rhansen</cp:lastModifiedBy>
  <cp:lastPrinted>1999-11-18T11:05:10Z</cp:lastPrinted>
  <cp:revision>0</cp:revision>
  <dc:subject/>
  <dc:title/>
</cp:coreProperties>
</file>