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NG" sheetId="1" state="visible" r:id="rId3"/>
    <sheet name="TW" sheetId="2" state="visible" r:id="rId4"/>
    <sheet name="Citrus" sheetId="3" state="visible" r:id="rId5"/>
    <sheet name="NB" sheetId="4" state="visible" r:id="rId6"/>
    <sheet name="CF" sheetId="5" state="visible" r:id="rId7"/>
  </sheets>
  <definedNames>
    <definedName function="false" hidden="false" localSheetId="0" name="_xlnm.Print_Titles" vbProcedure="false">NNG!$A:$B,NNG!$1:$3</definedName>
    <definedName function="false" hidden="false" localSheetId="1" name="_xlnm.Print_Area" vbProcedure="false">TW!$A$1:$H$140</definedName>
    <definedName function="false" hidden="false" localSheetId="1" name="_xlnm.Print_Titles" vbProcedure="false">TW!$1:$3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<sst xmlns="http://schemas.openxmlformats.org/spreadsheetml/2006/main" count="652" uniqueCount="125">
  <si>
    <t xml:space="preserve">NNG</t>
  </si>
  <si>
    <t xml:space="preserve">Actual</t>
  </si>
  <si>
    <t xml:space="preserve">Plan</t>
  </si>
  <si>
    <t xml:space="preserve">Estimate</t>
  </si>
  <si>
    <t xml:space="preserve">Target</t>
  </si>
  <si>
    <t xml:space="preserve">Commercial</t>
  </si>
  <si>
    <t xml:space="preserve">Margins</t>
  </si>
  <si>
    <t xml:space="preserve">Transport Margins</t>
  </si>
  <si>
    <t xml:space="preserve">     Demand</t>
  </si>
  <si>
    <t xml:space="preserve">     Commodity</t>
  </si>
  <si>
    <t xml:space="preserve">Storage</t>
  </si>
  <si>
    <t xml:space="preserve">Structured Products</t>
  </si>
  <si>
    <t xml:space="preserve">Tranche 2&amp;3</t>
  </si>
  <si>
    <t xml:space="preserve">WIC Shipper Credits</t>
  </si>
  <si>
    <t xml:space="preserve">New Deals</t>
  </si>
  <si>
    <t xml:space="preserve">Other</t>
  </si>
  <si>
    <t xml:space="preserve">Total Margins</t>
  </si>
  <si>
    <t xml:space="preserve">Expenses</t>
  </si>
  <si>
    <t xml:space="preserve">GRI/ACA</t>
  </si>
  <si>
    <t xml:space="preserve">Reg Commission Expense</t>
  </si>
  <si>
    <t xml:space="preserve">Reg Assets Amortization</t>
  </si>
  <si>
    <t xml:space="preserve">IMP/So GA Credits</t>
  </si>
  <si>
    <t xml:space="preserve">TC&amp;S Mobil Carlton</t>
  </si>
  <si>
    <t xml:space="preserve">TC&amp;S Base Gas SBA</t>
  </si>
  <si>
    <t xml:space="preserve">Fuel</t>
  </si>
  <si>
    <t xml:space="preserve">Revenue Management</t>
  </si>
  <si>
    <t xml:space="preserve">O&amp;M </t>
  </si>
  <si>
    <t xml:space="preserve">Other </t>
  </si>
  <si>
    <t xml:space="preserve">Total Expenses</t>
  </si>
  <si>
    <t xml:space="preserve">Margin Net of Expenses</t>
  </si>
  <si>
    <t xml:space="preserve">Non-Recurring Elements</t>
  </si>
  <si>
    <t xml:space="preserve">Base Gas</t>
  </si>
  <si>
    <t xml:space="preserve">Asset Sales</t>
  </si>
  <si>
    <t xml:space="preserve">ECS Deals</t>
  </si>
  <si>
    <t xml:space="preserve">Total Non Recurring</t>
  </si>
  <si>
    <t xml:space="preserve">Net Contribution Commercial</t>
  </si>
  <si>
    <t xml:space="preserve">Market Services</t>
  </si>
  <si>
    <t xml:space="preserve">Other Income</t>
  </si>
  <si>
    <t xml:space="preserve">O&amp;M/G&amp;A</t>
  </si>
  <si>
    <t xml:space="preserve">Amortizations</t>
  </si>
  <si>
    <t xml:space="preserve">Other Expenses</t>
  </si>
  <si>
    <t xml:space="preserve">Net Contribution Market Services</t>
  </si>
  <si>
    <t xml:space="preserve">Net Contribution from Markets</t>
  </si>
  <si>
    <t xml:space="preserve">Operations</t>
  </si>
  <si>
    <t xml:space="preserve">Field Operations</t>
  </si>
  <si>
    <t xml:space="preserve">Group Operations(OTS)</t>
  </si>
  <si>
    <t xml:space="preserve">Operations Support</t>
  </si>
  <si>
    <t xml:space="preserve">To IT Technology &amp; Exec</t>
  </si>
  <si>
    <t xml:space="preserve">Other Expenses - G&amp;A</t>
  </si>
  <si>
    <t xml:space="preserve">Net Contribution Operations</t>
  </si>
  <si>
    <t xml:space="preserve">Finance, Accounting &amp; Admin</t>
  </si>
  <si>
    <t xml:space="preserve">Commercial Support</t>
  </si>
  <si>
    <t xml:space="preserve">Field Operations Support</t>
  </si>
  <si>
    <t xml:space="preserve">To IT Technology</t>
  </si>
  <si>
    <t xml:space="preserve">OH to Executive</t>
  </si>
  <si>
    <t xml:space="preserve">Net Contribution FA&amp;A</t>
  </si>
  <si>
    <t xml:space="preserve">Information Technology</t>
  </si>
  <si>
    <t xml:space="preserve">Net Contribution IT</t>
  </si>
  <si>
    <t xml:space="preserve">Legal</t>
  </si>
  <si>
    <t xml:space="preserve">Other - OH to Exec</t>
  </si>
  <si>
    <t xml:space="preserve">Net Contribution Legal</t>
  </si>
  <si>
    <t xml:space="preserve">Human Resources/Communications</t>
  </si>
  <si>
    <t xml:space="preserve">Skill-based Pay amortization</t>
  </si>
  <si>
    <t xml:space="preserve">Net Contribution HR/C</t>
  </si>
  <si>
    <t xml:space="preserve">Executive &amp; Other</t>
  </si>
  <si>
    <t xml:space="preserve">Aviation</t>
  </si>
  <si>
    <t xml:space="preserve">Overhead (incl.fr.Legal,F&amp;A,HR)</t>
  </si>
  <si>
    <t xml:space="preserve">Corporate Overhead</t>
  </si>
  <si>
    <t xml:space="preserve">From OPS</t>
  </si>
  <si>
    <t xml:space="preserve">Other -  NNG Exec</t>
  </si>
  <si>
    <t xml:space="preserve">Net Contribution Executive/Other</t>
  </si>
  <si>
    <t xml:space="preserve">Total Net Contribution</t>
  </si>
  <si>
    <t xml:space="preserve">Other Expenses:</t>
  </si>
  <si>
    <t xml:space="preserve">Corporate</t>
  </si>
  <si>
    <t xml:space="preserve">     Allocated</t>
  </si>
  <si>
    <t xml:space="preserve">     Direct</t>
  </si>
  <si>
    <t xml:space="preserve">EIS</t>
  </si>
  <si>
    <t xml:space="preserve">EP&amp;S</t>
  </si>
  <si>
    <t xml:space="preserve">Other - G&amp;A</t>
  </si>
  <si>
    <t xml:space="preserve">     Total Corporate</t>
  </si>
  <si>
    <t xml:space="preserve">DD&amp;A</t>
  </si>
  <si>
    <t xml:space="preserve">Omaha Rent</t>
  </si>
  <si>
    <t xml:space="preserve">Mangement Overview</t>
  </si>
  <si>
    <t xml:space="preserve">Other Taxes</t>
  </si>
  <si>
    <t xml:space="preserve">     Ad Valorem</t>
  </si>
  <si>
    <t xml:space="preserve">     Other</t>
  </si>
  <si>
    <t xml:space="preserve">     Total Other Taxes</t>
  </si>
  <si>
    <t xml:space="preserve">Total Other Expenses </t>
  </si>
  <si>
    <t xml:space="preserve">Other Income(Deductions)</t>
  </si>
  <si>
    <t xml:space="preserve">Trailblazer</t>
  </si>
  <si>
    <t xml:space="preserve">Overthrust</t>
  </si>
  <si>
    <t xml:space="preserve">Discontinued Operations</t>
  </si>
  <si>
    <t xml:space="preserve">Reserves</t>
  </si>
  <si>
    <t xml:space="preserve">Total Other Income(Deductions)</t>
  </si>
  <si>
    <t xml:space="preserve">Income Before Interest and Taxes </t>
  </si>
  <si>
    <t xml:space="preserve">TW</t>
  </si>
  <si>
    <t xml:space="preserve">Shared Cost Surcharge</t>
  </si>
  <si>
    <t xml:space="preserve">Group Services</t>
  </si>
  <si>
    <t xml:space="preserve">To Exec</t>
  </si>
  <si>
    <t xml:space="preserve">OH (incl.Legal,F&amp;A,HR)</t>
  </si>
  <si>
    <t xml:space="preserve">VP</t>
  </si>
  <si>
    <t xml:space="preserve">Corporate OH</t>
  </si>
  <si>
    <t xml:space="preserve">Other Expenses-VP,SAP</t>
  </si>
  <si>
    <t xml:space="preserve">Overview</t>
  </si>
  <si>
    <t xml:space="preserve">Citrus</t>
  </si>
  <si>
    <t xml:space="preserve">FTS-1</t>
  </si>
  <si>
    <t xml:space="preserve">FTS-2</t>
  </si>
  <si>
    <t xml:space="preserve">Phase IV</t>
  </si>
  <si>
    <t xml:space="preserve">Phase V</t>
  </si>
  <si>
    <t xml:space="preserve">Other - IT, SFTS, PNR, Western</t>
  </si>
  <si>
    <t xml:space="preserve">TC &amp; S Costs</t>
  </si>
  <si>
    <t xml:space="preserve">ACA</t>
  </si>
  <si>
    <t xml:space="preserve">O&amp;M &amp; G&amp;A</t>
  </si>
  <si>
    <t xml:space="preserve">CitrusNet</t>
  </si>
  <si>
    <t xml:space="preserve">CESI </t>
  </si>
  <si>
    <t xml:space="preserve">Field Operations For Expansions</t>
  </si>
  <si>
    <t xml:space="preserve">Electric Compression</t>
  </si>
  <si>
    <t xml:space="preserve">Trading</t>
  </si>
  <si>
    <t xml:space="preserve">Swap gains</t>
  </si>
  <si>
    <t xml:space="preserve">FAS 133</t>
  </si>
  <si>
    <t xml:space="preserve">Supply Credits</t>
  </si>
  <si>
    <t xml:space="preserve">AFUDC Amortization</t>
  </si>
  <si>
    <t xml:space="preserve">Total Other Income</t>
  </si>
  <si>
    <t xml:space="preserve">Northern Border</t>
  </si>
  <si>
    <t xml:space="preserve">Clean Fuels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</si>
</sst>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_);\(#,##0.0\)"/>
    <numFmt numFmtId="166" formatCode="_(* #,##0.0_);_(* \(#,##0.0\);_(* \-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ETAIL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27.14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C2" s="2" t="n">
        <v>1998</v>
      </c>
      <c r="D2" s="2" t="n">
        <v>1999</v>
      </c>
      <c r="E2" s="2" t="n">
        <v>2000</v>
      </c>
      <c r="F2" s="2" t="n">
        <v>2000</v>
      </c>
      <c r="G2" s="2" t="n">
        <v>2001</v>
      </c>
      <c r="H2" s="2" t="n">
        <v>2001</v>
      </c>
    </row>
    <row r="3" customFormat="false" ht="12.75" hidden="false" customHeight="false" outlineLevel="0" collapsed="false">
      <c r="C3" s="3" t="s">
        <v>1</v>
      </c>
      <c r="D3" s="3" t="s">
        <v>1</v>
      </c>
      <c r="E3" s="3" t="s">
        <v>2</v>
      </c>
      <c r="F3" s="3" t="s">
        <v>3</v>
      </c>
      <c r="G3" s="3" t="s">
        <v>2</v>
      </c>
      <c r="H3" s="3" t="s">
        <v>4</v>
      </c>
    </row>
    <row r="4" customFormat="false" ht="12.75" hidden="false" customHeight="false" outlineLevel="0" collapsed="false">
      <c r="A4" s="4" t="s">
        <v>5</v>
      </c>
    </row>
    <row r="5" customFormat="false" ht="12.75" hidden="false" customHeight="false" outlineLevel="0" collapsed="false">
      <c r="A5" s="1" t="s">
        <v>6</v>
      </c>
      <c r="C5" s="5"/>
      <c r="D5" s="5"/>
      <c r="E5" s="5"/>
      <c r="F5" s="5"/>
      <c r="G5" s="5"/>
      <c r="H5" s="5"/>
    </row>
    <row r="6" customFormat="false" ht="12.75" hidden="false" customHeight="false" outlineLevel="0" collapsed="false">
      <c r="B6" s="0" t="s">
        <v>7</v>
      </c>
      <c r="C6" s="5"/>
      <c r="D6" s="5"/>
      <c r="E6" s="5"/>
      <c r="F6" s="5"/>
      <c r="G6" s="5"/>
      <c r="H6" s="5"/>
    </row>
    <row r="7" customFormat="false" ht="12.75" hidden="false" customHeight="false" outlineLevel="0" collapsed="false">
      <c r="B7" s="0" t="s">
        <v>8</v>
      </c>
      <c r="C7" s="5" t="n">
        <v>351.8</v>
      </c>
      <c r="D7" s="5" t="n">
        <v>367</v>
      </c>
      <c r="E7" s="5" t="n">
        <v>350.4</v>
      </c>
      <c r="F7" s="5" t="n">
        <v>351.2</v>
      </c>
      <c r="G7" s="5" t="n">
        <v>342</v>
      </c>
      <c r="H7" s="5" t="n">
        <v>327.3</v>
      </c>
    </row>
    <row r="8" customFormat="false" ht="12.75" hidden="false" customHeight="false" outlineLevel="0" collapsed="false">
      <c r="B8" s="0" t="s">
        <v>9</v>
      </c>
      <c r="C8" s="5" t="n">
        <v>43.1</v>
      </c>
      <c r="D8" s="5" t="n">
        <v>41.1</v>
      </c>
      <c r="E8" s="5" t="n">
        <v>41.6</v>
      </c>
      <c r="F8" s="5" t="n">
        <v>43.8</v>
      </c>
      <c r="G8" s="5" t="n">
        <v>36.7</v>
      </c>
      <c r="H8" s="5" t="n">
        <v>31.7</v>
      </c>
    </row>
    <row r="9" customFormat="false" ht="12.75" hidden="false" customHeight="false" outlineLevel="0" collapsed="false">
      <c r="B9" s="0" t="s">
        <v>10</v>
      </c>
      <c r="C9" s="5" t="n">
        <v>36.3</v>
      </c>
      <c r="D9" s="5" t="n">
        <v>36.1</v>
      </c>
      <c r="E9" s="5" t="n">
        <v>35</v>
      </c>
      <c r="F9" s="5" t="n">
        <v>38.8</v>
      </c>
      <c r="G9" s="5" t="n">
        <v>37</v>
      </c>
      <c r="H9" s="5" t="n">
        <v>35</v>
      </c>
    </row>
    <row r="10" customFormat="false" ht="12.75" hidden="false" customHeight="false" outlineLevel="0" collapsed="false">
      <c r="B10" s="0" t="s">
        <v>11</v>
      </c>
      <c r="C10" s="5" t="n">
        <v>0</v>
      </c>
      <c r="D10" s="5" t="n">
        <v>0</v>
      </c>
      <c r="E10" s="5" t="n">
        <v>10</v>
      </c>
      <c r="F10" s="5" t="n">
        <v>1.1</v>
      </c>
      <c r="G10" s="5" t="n">
        <v>12.7</v>
      </c>
      <c r="H10" s="5" t="n">
        <v>0</v>
      </c>
    </row>
    <row r="11" customFormat="false" ht="12.75" hidden="false" customHeight="false" outlineLevel="0" collapsed="false">
      <c r="B11" s="0" t="s">
        <v>12</v>
      </c>
      <c r="C11" s="5" t="n">
        <v>0</v>
      </c>
      <c r="D11" s="5" t="n">
        <v>0</v>
      </c>
      <c r="E11" s="5" t="n">
        <v>0</v>
      </c>
      <c r="F11" s="5" t="n">
        <v>0</v>
      </c>
      <c r="G11" s="5" t="n">
        <v>0</v>
      </c>
      <c r="H11" s="5" t="n">
        <v>27.6</v>
      </c>
    </row>
    <row r="12" customFormat="false" ht="12.75" hidden="false" customHeight="false" outlineLevel="0" collapsed="false">
      <c r="B12" s="0" t="s">
        <v>13</v>
      </c>
      <c r="C12" s="5" t="n">
        <v>0</v>
      </c>
      <c r="D12" s="5" t="n">
        <v>0</v>
      </c>
      <c r="E12" s="5" t="n">
        <v>0</v>
      </c>
      <c r="F12" s="5" t="n">
        <v>0.8</v>
      </c>
      <c r="G12" s="5" t="n">
        <v>0</v>
      </c>
      <c r="H12" s="5" t="n">
        <v>0</v>
      </c>
    </row>
    <row r="13" customFormat="false" ht="12.75" hidden="false" customHeight="false" outlineLevel="0" collapsed="false">
      <c r="B13" s="0" t="s">
        <v>14</v>
      </c>
      <c r="C13" s="5" t="n">
        <v>0</v>
      </c>
      <c r="D13" s="5" t="n">
        <v>0</v>
      </c>
      <c r="E13" s="5" t="n">
        <v>5</v>
      </c>
      <c r="F13" s="5" t="n">
        <v>0</v>
      </c>
      <c r="G13" s="5" t="n">
        <v>53.4</v>
      </c>
      <c r="H13" s="5" t="n">
        <v>40</v>
      </c>
    </row>
    <row r="14" customFormat="false" ht="12.75" hidden="false" customHeight="false" outlineLevel="0" collapsed="false">
      <c r="B14" s="0" t="s">
        <v>15</v>
      </c>
      <c r="C14" s="6" t="n">
        <v>1.2</v>
      </c>
      <c r="D14" s="6" t="n">
        <f aca="false">-0.7+0.7</f>
        <v>0</v>
      </c>
      <c r="E14" s="6" t="n">
        <v>1</v>
      </c>
      <c r="F14" s="6" t="n">
        <f aca="false">0.5-0.5</f>
        <v>0</v>
      </c>
      <c r="G14" s="6" t="n">
        <v>1</v>
      </c>
      <c r="H14" s="6" t="n">
        <v>0</v>
      </c>
    </row>
    <row r="15" customFormat="false" ht="12.75" hidden="false" customHeight="false" outlineLevel="0" collapsed="false">
      <c r="B15" s="1" t="s">
        <v>16</v>
      </c>
      <c r="C15" s="5" t="n">
        <f aca="false">SUM(C6:C14)</f>
        <v>432.4</v>
      </c>
      <c r="D15" s="5" t="n">
        <f aca="false">SUM(D6:D14)</f>
        <v>444.2</v>
      </c>
      <c r="E15" s="5" t="n">
        <f aca="false">SUM(E6:E14)</f>
        <v>443</v>
      </c>
      <c r="F15" s="5" t="n">
        <f aca="false">SUM(F6:F14)</f>
        <v>435.7</v>
      </c>
      <c r="G15" s="5" t="n">
        <f aca="false">SUM(G6:G14)</f>
        <v>482.8</v>
      </c>
      <c r="H15" s="5" t="n">
        <f aca="false">SUM(H6:H14)</f>
        <v>461.6</v>
      </c>
    </row>
    <row r="16" customFormat="false" ht="12.75" hidden="false" customHeight="false" outlineLevel="0" collapsed="false">
      <c r="A16" s="1" t="s">
        <v>17</v>
      </c>
      <c r="C16" s="5"/>
      <c r="D16" s="5"/>
      <c r="E16" s="5"/>
      <c r="F16" s="5"/>
      <c r="G16" s="5"/>
      <c r="H16" s="5"/>
    </row>
    <row r="17" customFormat="false" ht="12.75" hidden="false" customHeight="false" outlineLevel="0" collapsed="false">
      <c r="B17" s="0" t="s">
        <v>18</v>
      </c>
      <c r="C17" s="5" t="n">
        <v>-15.9</v>
      </c>
      <c r="D17" s="5" t="n">
        <v>-13</v>
      </c>
      <c r="E17" s="5" t="n">
        <v>-12.9</v>
      </c>
      <c r="F17" s="5" t="n">
        <v>-11.6</v>
      </c>
      <c r="G17" s="5" t="n">
        <v>-9.8</v>
      </c>
      <c r="H17" s="5" t="n">
        <v>-12.9</v>
      </c>
    </row>
    <row r="18" customFormat="false" ht="12.75" hidden="false" customHeight="false" outlineLevel="0" collapsed="false">
      <c r="B18" s="0" t="s">
        <v>19</v>
      </c>
      <c r="C18" s="5" t="n">
        <v>-1.1</v>
      </c>
      <c r="D18" s="5" t="n">
        <v>-0.6</v>
      </c>
      <c r="E18" s="5" t="n">
        <v>-0.7</v>
      </c>
      <c r="F18" s="5" t="n">
        <v>-0.7</v>
      </c>
      <c r="G18" s="5" t="n">
        <v>-0.7</v>
      </c>
      <c r="H18" s="5" t="n">
        <v>-0.7</v>
      </c>
    </row>
    <row r="19" customFormat="false" ht="12.75" hidden="false" customHeight="false" outlineLevel="0" collapsed="false">
      <c r="B19" s="0" t="s">
        <v>20</v>
      </c>
      <c r="C19" s="5" t="n">
        <v>-0.2</v>
      </c>
      <c r="D19" s="5" t="n">
        <v>-1.9</v>
      </c>
      <c r="E19" s="5" t="n">
        <v>-5.8</v>
      </c>
      <c r="F19" s="5" t="n">
        <v>-5.8</v>
      </c>
      <c r="G19" s="5" t="n">
        <v>-5.9</v>
      </c>
      <c r="H19" s="5" t="n">
        <v>-5.8</v>
      </c>
    </row>
    <row r="20" customFormat="false" ht="12.75" hidden="false" customHeight="false" outlineLevel="0" collapsed="false">
      <c r="B20" s="0" t="s">
        <v>21</v>
      </c>
      <c r="C20" s="5" t="n">
        <v>7.4</v>
      </c>
      <c r="D20" s="5" t="n">
        <v>6.4</v>
      </c>
      <c r="E20" s="5" t="n">
        <v>1.7</v>
      </c>
      <c r="F20" s="5" t="n">
        <v>1.7</v>
      </c>
      <c r="G20" s="5" t="n">
        <v>0.7</v>
      </c>
      <c r="H20" s="5" t="n">
        <v>1.7</v>
      </c>
    </row>
    <row r="21" customFormat="false" ht="12.75" hidden="false" customHeight="false" outlineLevel="0" collapsed="false">
      <c r="B21" s="0" t="s">
        <v>22</v>
      </c>
      <c r="C21" s="5" t="n">
        <v>-1.5</v>
      </c>
      <c r="D21" s="5" t="n">
        <v>-2.2</v>
      </c>
      <c r="E21" s="5" t="n">
        <v>-2.1</v>
      </c>
      <c r="F21" s="5" t="n">
        <v>-2.1</v>
      </c>
      <c r="G21" s="5" t="n">
        <v>-1.7</v>
      </c>
      <c r="H21" s="5" t="n">
        <v>-2.1</v>
      </c>
    </row>
    <row r="22" customFormat="false" ht="12.75" hidden="false" customHeight="false" outlineLevel="0" collapsed="false">
      <c r="B22" s="0" t="s">
        <v>23</v>
      </c>
      <c r="C22" s="5" t="n">
        <v>0</v>
      </c>
      <c r="D22" s="5" t="n">
        <v>-1.5</v>
      </c>
      <c r="E22" s="5" t="n">
        <v>-3</v>
      </c>
      <c r="F22" s="5" t="n">
        <v>-10.2</v>
      </c>
      <c r="G22" s="5" t="n">
        <v>-14.3</v>
      </c>
      <c r="H22" s="5" t="n">
        <v>-3</v>
      </c>
    </row>
    <row r="23" customFormat="false" ht="12.75" hidden="false" customHeight="false" outlineLevel="0" collapsed="false">
      <c r="B23" s="0" t="s">
        <v>24</v>
      </c>
      <c r="C23" s="5" t="n">
        <v>0</v>
      </c>
      <c r="D23" s="5" t="n">
        <v>-0.5</v>
      </c>
      <c r="E23" s="5" t="n">
        <v>0</v>
      </c>
      <c r="F23" s="5" t="n">
        <v>0</v>
      </c>
      <c r="G23" s="5" t="n">
        <v>0</v>
      </c>
      <c r="H23" s="5" t="n">
        <v>0</v>
      </c>
    </row>
    <row r="24" customFormat="false" ht="12.75" hidden="false" customHeight="false" outlineLevel="0" collapsed="false">
      <c r="B24" s="0" t="s">
        <v>25</v>
      </c>
      <c r="C24" s="5" t="n">
        <v>0</v>
      </c>
      <c r="D24" s="5" t="n">
        <v>-0.3</v>
      </c>
      <c r="E24" s="5" t="n">
        <v>0</v>
      </c>
      <c r="F24" s="5" t="n">
        <v>0</v>
      </c>
      <c r="G24" s="5" t="n">
        <v>-0.9</v>
      </c>
      <c r="H24" s="5" t="n">
        <v>0</v>
      </c>
    </row>
    <row r="25" customFormat="false" ht="12.75" hidden="false" customHeight="false" outlineLevel="0" collapsed="false">
      <c r="B25" s="7" t="s">
        <v>26</v>
      </c>
      <c r="C25" s="5" t="n">
        <f aca="false">-11.9+2.5</f>
        <v>-9.4</v>
      </c>
      <c r="D25" s="5" t="n">
        <v>-12.4</v>
      </c>
      <c r="E25" s="5" t="n">
        <v>-13.4</v>
      </c>
      <c r="F25" s="5" t="n">
        <v>-12.2</v>
      </c>
      <c r="G25" s="5" t="n">
        <v>-12.7</v>
      </c>
      <c r="H25" s="5" t="n">
        <v>-13.6</v>
      </c>
    </row>
    <row r="26" customFormat="false" ht="15" hidden="false" customHeight="false" outlineLevel="0" collapsed="false">
      <c r="B26" s="7" t="s">
        <v>27</v>
      </c>
      <c r="C26" s="6" t="n">
        <v>0</v>
      </c>
      <c r="D26" s="6" t="n">
        <f aca="false">-0.3</f>
        <v>-0.3</v>
      </c>
      <c r="E26" s="6" t="n">
        <v>0</v>
      </c>
      <c r="F26" s="6" t="n">
        <v>0</v>
      </c>
      <c r="G26" s="6" t="n">
        <f aca="false">1.5</f>
        <v>1.5</v>
      </c>
      <c r="H26" s="6" t="n">
        <v>0</v>
      </c>
    </row>
    <row r="27" customFormat="false" ht="15" hidden="false" customHeight="false" outlineLevel="0" collapsed="false">
      <c r="B27" s="1" t="s">
        <v>28</v>
      </c>
      <c r="C27" s="6" t="n">
        <f aca="false">SUM(C17:C26)</f>
        <v>-20.7</v>
      </c>
      <c r="D27" s="6" t="n">
        <f aca="false">SUM(D17:D26)</f>
        <v>-26.3</v>
      </c>
      <c r="E27" s="6" t="n">
        <f aca="false">SUM(E17:E26)</f>
        <v>-36.2</v>
      </c>
      <c r="F27" s="6" t="n">
        <f aca="false">SUM(F17:F26)</f>
        <v>-40.9</v>
      </c>
      <c r="G27" s="6" t="n">
        <f aca="false">SUM(G17:G26)</f>
        <v>-43.8</v>
      </c>
      <c r="H27" s="6" t="n">
        <f aca="false">SUM(H17:H26)</f>
        <v>-36.4</v>
      </c>
    </row>
    <row r="28" customFormat="false" ht="12.75" hidden="false" customHeight="false" outlineLevel="0" collapsed="false">
      <c r="A28" s="1" t="s">
        <v>29</v>
      </c>
      <c r="C28" s="5" t="n">
        <f aca="false">+C15+C27</f>
        <v>411.7</v>
      </c>
      <c r="D28" s="5" t="n">
        <f aca="false">+D15+D27</f>
        <v>417.9</v>
      </c>
      <c r="E28" s="5" t="n">
        <f aca="false">+E15+E27</f>
        <v>406.8</v>
      </c>
      <c r="F28" s="5" t="n">
        <f aca="false">+F15+F27</f>
        <v>394.8</v>
      </c>
      <c r="G28" s="5" t="n">
        <f aca="false">+G15+G27</f>
        <v>439</v>
      </c>
      <c r="H28" s="5" t="n">
        <f aca="false">+H15+H27</f>
        <v>425.2</v>
      </c>
    </row>
    <row r="29" customFormat="false" ht="12.75" hidden="false" customHeight="false" outlineLevel="0" collapsed="false">
      <c r="A29" s="1" t="s">
        <v>30</v>
      </c>
      <c r="C29" s="5"/>
      <c r="D29" s="5"/>
      <c r="E29" s="5"/>
      <c r="F29" s="5"/>
      <c r="G29" s="5"/>
      <c r="H29" s="5"/>
    </row>
    <row r="30" customFormat="false" ht="12.75" hidden="false" customHeight="false" outlineLevel="0" collapsed="false">
      <c r="B30" s="0" t="s">
        <v>31</v>
      </c>
      <c r="C30" s="5" t="n">
        <v>0</v>
      </c>
      <c r="D30" s="5" t="n">
        <v>22.6</v>
      </c>
      <c r="E30" s="5" t="n">
        <v>10</v>
      </c>
      <c r="F30" s="5" t="n">
        <v>42.2</v>
      </c>
      <c r="G30" s="5" t="n">
        <v>0</v>
      </c>
      <c r="H30" s="5" t="n">
        <v>0</v>
      </c>
    </row>
    <row r="31" customFormat="false" ht="12.75" hidden="false" customHeight="false" outlineLevel="0" collapsed="false">
      <c r="B31" s="0" t="s">
        <v>32</v>
      </c>
      <c r="C31" s="5" t="n">
        <v>25.7</v>
      </c>
      <c r="D31" s="5" t="n">
        <v>0.7</v>
      </c>
      <c r="E31" s="5" t="n">
        <v>11.6</v>
      </c>
      <c r="F31" s="5" t="n">
        <v>1</v>
      </c>
      <c r="G31" s="5" t="n">
        <v>9.9</v>
      </c>
      <c r="H31" s="5" t="n">
        <v>10</v>
      </c>
    </row>
    <row r="32" customFormat="false" ht="15" hidden="false" customHeight="false" outlineLevel="0" collapsed="false">
      <c r="B32" s="0" t="s">
        <v>33</v>
      </c>
      <c r="C32" s="6" t="n">
        <v>0</v>
      </c>
      <c r="D32" s="6" t="n">
        <v>0</v>
      </c>
      <c r="E32" s="6" t="n">
        <v>3</v>
      </c>
      <c r="F32" s="6" t="n">
        <v>2</v>
      </c>
      <c r="G32" s="6" t="n">
        <v>0</v>
      </c>
      <c r="H32" s="6" t="n">
        <v>0</v>
      </c>
    </row>
    <row r="33" customFormat="false" ht="15" hidden="false" customHeight="false" outlineLevel="0" collapsed="false">
      <c r="B33" s="1" t="s">
        <v>34</v>
      </c>
      <c r="C33" s="6" t="n">
        <f aca="false">SUM(C30:C32)</f>
        <v>25.7</v>
      </c>
      <c r="D33" s="6" t="n">
        <f aca="false">SUM(D30:D32)</f>
        <v>23.3</v>
      </c>
      <c r="E33" s="6" t="n">
        <f aca="false">SUM(E30:E32)</f>
        <v>24.6</v>
      </c>
      <c r="F33" s="6" t="n">
        <f aca="false">SUM(F30:F32)</f>
        <v>45.2</v>
      </c>
      <c r="G33" s="6" t="n">
        <f aca="false">SUM(G30:G32)</f>
        <v>9.9</v>
      </c>
      <c r="H33" s="6" t="n">
        <f aca="false">SUM(H30:H32)</f>
        <v>10</v>
      </c>
    </row>
    <row r="34" customFormat="false" ht="15" hidden="false" customHeight="false" outlineLevel="0" collapsed="false">
      <c r="A34" s="1" t="s">
        <v>35</v>
      </c>
      <c r="C34" s="6" t="n">
        <f aca="false">+C28+C33</f>
        <v>437.4</v>
      </c>
      <c r="D34" s="6" t="n">
        <f aca="false">+D28+D33</f>
        <v>441.2</v>
      </c>
      <c r="E34" s="6" t="n">
        <f aca="false">+E28+E33</f>
        <v>431.4</v>
      </c>
      <c r="F34" s="6" t="n">
        <f aca="false">+F28+F33</f>
        <v>440</v>
      </c>
      <c r="G34" s="6" t="n">
        <f aca="false">+G28+G33</f>
        <v>448.9</v>
      </c>
      <c r="H34" s="6" t="n">
        <f aca="false">+H28+H33</f>
        <v>435.2</v>
      </c>
    </row>
    <row r="35" customFormat="false" ht="12.75" hidden="false" customHeight="false" outlineLevel="0" collapsed="false">
      <c r="C35" s="5"/>
      <c r="D35" s="5"/>
      <c r="E35" s="5"/>
      <c r="F35" s="5"/>
      <c r="G35" s="5"/>
      <c r="H35" s="5"/>
    </row>
    <row r="36" customFormat="false" ht="12.75" hidden="false" customHeight="false" outlineLevel="0" collapsed="false">
      <c r="A36" s="4" t="s">
        <v>36</v>
      </c>
      <c r="C36" s="5"/>
      <c r="D36" s="5"/>
      <c r="E36" s="5"/>
      <c r="F36" s="5"/>
      <c r="G36" s="5"/>
      <c r="H36" s="5"/>
    </row>
    <row r="37" customFormat="false" ht="12.75" hidden="false" customHeight="false" outlineLevel="0" collapsed="false">
      <c r="A37" s="1" t="s">
        <v>37</v>
      </c>
      <c r="C37" s="5" t="n">
        <v>0</v>
      </c>
      <c r="D37" s="5" t="n">
        <v>0</v>
      </c>
      <c r="E37" s="5" t="n">
        <v>0</v>
      </c>
      <c r="F37" s="5" t="n">
        <v>0</v>
      </c>
      <c r="G37" s="5" t="n">
        <v>0</v>
      </c>
      <c r="H37" s="5" t="n">
        <v>0</v>
      </c>
    </row>
    <row r="38" customFormat="false" ht="12.75" hidden="false" customHeight="false" outlineLevel="0" collapsed="false">
      <c r="A38" s="1" t="s">
        <v>17</v>
      </c>
      <c r="C38" s="5"/>
      <c r="D38" s="5"/>
      <c r="E38" s="5"/>
      <c r="F38" s="5"/>
      <c r="G38" s="5"/>
      <c r="H38" s="5"/>
    </row>
    <row r="39" customFormat="false" ht="12.75" hidden="false" customHeight="false" outlineLevel="0" collapsed="false">
      <c r="B39" s="0" t="s">
        <v>38</v>
      </c>
      <c r="C39" s="5" t="n">
        <f aca="false">-5.2</f>
        <v>-5.2</v>
      </c>
      <c r="D39" s="5" t="n">
        <f aca="false">-5.4</f>
        <v>-5.4</v>
      </c>
      <c r="E39" s="5" t="n">
        <f aca="false">-5.2</f>
        <v>-5.2</v>
      </c>
      <c r="F39" s="5" t="n">
        <f aca="false">-5.1</f>
        <v>-5.1</v>
      </c>
      <c r="G39" s="5" t="n">
        <f aca="false">-5</f>
        <v>-5</v>
      </c>
      <c r="H39" s="5" t="n">
        <v>0</v>
      </c>
    </row>
    <row r="40" customFormat="false" ht="12.75" hidden="false" customHeight="false" outlineLevel="0" collapsed="false">
      <c r="B40" s="0" t="s">
        <v>39</v>
      </c>
      <c r="C40" s="5" t="n">
        <v>0</v>
      </c>
      <c r="D40" s="5" t="n">
        <v>0</v>
      </c>
      <c r="E40" s="5" t="n">
        <v>0</v>
      </c>
      <c r="F40" s="5" t="n">
        <v>0</v>
      </c>
      <c r="G40" s="5" t="n">
        <v>0</v>
      </c>
      <c r="H40" s="5" t="n">
        <v>0</v>
      </c>
    </row>
    <row r="41" customFormat="false" ht="15" hidden="false" customHeight="false" outlineLevel="0" collapsed="false">
      <c r="B41" s="0" t="s">
        <v>40</v>
      </c>
      <c r="C41" s="6" t="n">
        <v>0</v>
      </c>
      <c r="D41" s="6" t="n">
        <v>0</v>
      </c>
      <c r="E41" s="6" t="n">
        <v>0</v>
      </c>
      <c r="F41" s="6" t="n">
        <v>0</v>
      </c>
      <c r="G41" s="6" t="n">
        <v>0</v>
      </c>
      <c r="H41" s="6" t="n">
        <v>0</v>
      </c>
    </row>
    <row r="42" customFormat="false" ht="15" hidden="false" customHeight="false" outlineLevel="0" collapsed="false">
      <c r="B42" s="1" t="s">
        <v>28</v>
      </c>
      <c r="C42" s="6" t="n">
        <f aca="false">SUM(C39:C41)</f>
        <v>-5.2</v>
      </c>
      <c r="D42" s="6" t="n">
        <f aca="false">SUM(D39:D41)</f>
        <v>-5.4</v>
      </c>
      <c r="E42" s="6" t="n">
        <f aca="false">SUM(E39:E41)</f>
        <v>-5.2</v>
      </c>
      <c r="F42" s="6" t="n">
        <f aca="false">SUM(F39:F41)</f>
        <v>-5.1</v>
      </c>
      <c r="G42" s="6" t="n">
        <f aca="false">SUM(G39:G41)</f>
        <v>-5</v>
      </c>
      <c r="H42" s="6" t="n">
        <f aca="false">SUM(H39:H41)</f>
        <v>0</v>
      </c>
    </row>
    <row r="43" customFormat="false" ht="15" hidden="false" customHeight="false" outlineLevel="0" collapsed="false">
      <c r="A43" s="1" t="s">
        <v>41</v>
      </c>
      <c r="C43" s="6" t="n">
        <f aca="false">+C37+C42</f>
        <v>-5.2</v>
      </c>
      <c r="D43" s="6" t="n">
        <f aca="false">+D37+D42</f>
        <v>-5.4</v>
      </c>
      <c r="E43" s="6" t="n">
        <f aca="false">+E37+E42</f>
        <v>-5.2</v>
      </c>
      <c r="F43" s="6" t="n">
        <f aca="false">+F37+F42</f>
        <v>-5.1</v>
      </c>
      <c r="G43" s="6" t="n">
        <f aca="false">+G37+G42</f>
        <v>-5</v>
      </c>
      <c r="H43" s="6" t="n">
        <f aca="false">+H37+H42</f>
        <v>0</v>
      </c>
    </row>
    <row r="44" customFormat="false" ht="15" hidden="false" customHeight="false" outlineLevel="0" collapsed="false">
      <c r="A44" s="1"/>
      <c r="C44" s="6"/>
      <c r="D44" s="6"/>
      <c r="E44" s="6"/>
      <c r="F44" s="6"/>
      <c r="G44" s="6"/>
      <c r="H44" s="6"/>
    </row>
    <row r="45" customFormat="false" ht="15" hidden="false" customHeight="false" outlineLevel="0" collapsed="false">
      <c r="A45" s="1" t="s">
        <v>42</v>
      </c>
      <c r="C45" s="6" t="n">
        <f aca="false">+C34+C43</f>
        <v>432.2</v>
      </c>
      <c r="D45" s="6" t="n">
        <f aca="false">+D34+D43</f>
        <v>435.8</v>
      </c>
      <c r="E45" s="6" t="n">
        <f aca="false">+E34+E43</f>
        <v>426.2</v>
      </c>
      <c r="F45" s="6" t="n">
        <f aca="false">+F34+F43</f>
        <v>434.9</v>
      </c>
      <c r="G45" s="6" t="n">
        <f aca="false">+G34+G43</f>
        <v>443.9</v>
      </c>
      <c r="H45" s="6" t="n">
        <f aca="false">+H34+H43</f>
        <v>435.2</v>
      </c>
    </row>
    <row r="46" customFormat="false" ht="15" hidden="false" customHeight="false" outlineLevel="0" collapsed="false">
      <c r="A46" s="1"/>
      <c r="C46" s="6"/>
      <c r="D46" s="6"/>
      <c r="E46" s="6"/>
      <c r="F46" s="6"/>
      <c r="G46" s="6"/>
      <c r="H46" s="6"/>
    </row>
    <row r="47" customFormat="false" ht="12.75" hidden="false" customHeight="false" outlineLevel="0" collapsed="false">
      <c r="A47" s="4" t="s">
        <v>43</v>
      </c>
      <c r="C47" s="5"/>
      <c r="D47" s="5"/>
      <c r="E47" s="5"/>
      <c r="F47" s="5"/>
      <c r="G47" s="5"/>
      <c r="H47" s="5"/>
    </row>
    <row r="48" customFormat="false" ht="12.75" hidden="false" customHeight="false" outlineLevel="0" collapsed="false">
      <c r="A48" s="1" t="s">
        <v>37</v>
      </c>
      <c r="C48" s="5" t="n">
        <v>0</v>
      </c>
      <c r="D48" s="5" t="n">
        <v>0</v>
      </c>
      <c r="E48" s="5" t="n">
        <v>0</v>
      </c>
      <c r="F48" s="5" t="n">
        <v>0</v>
      </c>
      <c r="G48" s="5" t="n">
        <v>0</v>
      </c>
      <c r="H48" s="5" t="n">
        <v>0</v>
      </c>
    </row>
    <row r="49" customFormat="false" ht="12.75" hidden="false" customHeight="false" outlineLevel="0" collapsed="false">
      <c r="A49" s="1" t="s">
        <v>17</v>
      </c>
      <c r="C49" s="5"/>
      <c r="D49" s="5"/>
      <c r="E49" s="5"/>
      <c r="F49" s="5"/>
      <c r="G49" s="5"/>
      <c r="H49" s="5"/>
    </row>
    <row r="50" customFormat="false" ht="12.75" hidden="false" customHeight="false" outlineLevel="0" collapsed="false">
      <c r="B50" s="0" t="s">
        <v>44</v>
      </c>
      <c r="C50" s="5" t="n">
        <f aca="false">-90.4+3.5</f>
        <v>-86.9</v>
      </c>
      <c r="D50" s="5" t="n">
        <f aca="false">-93.1+3.3</f>
        <v>-89.8</v>
      </c>
      <c r="E50" s="5" t="n">
        <f aca="false">-89.9+3.2</f>
        <v>-86.7</v>
      </c>
      <c r="F50" s="5" t="n">
        <f aca="false">-85.6+3.5</f>
        <v>-82.1</v>
      </c>
      <c r="G50" s="5" t="n">
        <f aca="false">-88.5+2.8</f>
        <v>-85.7</v>
      </c>
      <c r="H50" s="5" t="n">
        <v>0</v>
      </c>
    </row>
    <row r="51" customFormat="false" ht="12.75" hidden="false" customHeight="false" outlineLevel="0" collapsed="false">
      <c r="B51" s="7" t="s">
        <v>45</v>
      </c>
      <c r="C51" s="5" t="n">
        <f aca="false">-3.4</f>
        <v>-3.4</v>
      </c>
      <c r="D51" s="5" t="n">
        <f aca="false">-4.2</f>
        <v>-4.2</v>
      </c>
      <c r="E51" s="5" t="n">
        <f aca="false">-4.6</f>
        <v>-4.6</v>
      </c>
      <c r="F51" s="5" t="n">
        <f aca="false">-3</f>
        <v>-3</v>
      </c>
      <c r="G51" s="5" t="n">
        <f aca="false">-4.6</f>
        <v>-4.6</v>
      </c>
      <c r="H51" s="5" t="n">
        <v>0</v>
      </c>
    </row>
    <row r="52" customFormat="false" ht="12.75" hidden="false" customHeight="false" outlineLevel="0" collapsed="false">
      <c r="B52" s="0" t="s">
        <v>46</v>
      </c>
      <c r="C52" s="5" t="n">
        <f aca="false">-3.5</f>
        <v>-3.5</v>
      </c>
      <c r="D52" s="5" t="n">
        <f aca="false">-3.3</f>
        <v>-3.3</v>
      </c>
      <c r="E52" s="5" t="n">
        <f aca="false">-3.2</f>
        <v>-3.2</v>
      </c>
      <c r="F52" s="5" t="n">
        <f aca="false">-3.5</f>
        <v>-3.5</v>
      </c>
      <c r="G52" s="5" t="n">
        <f aca="false">-2.8</f>
        <v>-2.8</v>
      </c>
      <c r="H52" s="5" t="n">
        <v>0</v>
      </c>
    </row>
    <row r="53" customFormat="false" ht="12.75" hidden="false" customHeight="false" outlineLevel="0" collapsed="false">
      <c r="B53" s="7" t="s">
        <v>47</v>
      </c>
      <c r="C53" s="5"/>
      <c r="D53" s="5"/>
      <c r="E53" s="5" t="n">
        <f aca="false">1.4+0.4</f>
        <v>1.8</v>
      </c>
      <c r="F53" s="5"/>
      <c r="G53" s="5"/>
      <c r="H53" s="5"/>
    </row>
    <row r="54" customFormat="false" ht="15" hidden="false" customHeight="false" outlineLevel="0" collapsed="false">
      <c r="B54" s="7" t="s">
        <v>48</v>
      </c>
      <c r="C54" s="6" t="n">
        <v>0.2</v>
      </c>
      <c r="D54" s="6" t="n">
        <v>0.2</v>
      </c>
      <c r="E54" s="6" t="n">
        <v>0.4</v>
      </c>
      <c r="F54" s="6" t="n">
        <v>0.4</v>
      </c>
      <c r="G54" s="6" t="n">
        <f aca="false">-0.4</f>
        <v>-0.4</v>
      </c>
      <c r="H54" s="6" t="n">
        <v>0</v>
      </c>
    </row>
    <row r="55" customFormat="false" ht="15" hidden="false" customHeight="false" outlineLevel="0" collapsed="false">
      <c r="B55" s="1" t="s">
        <v>28</v>
      </c>
      <c r="C55" s="6" t="n">
        <f aca="false">SUM(C50:C54)</f>
        <v>-93.6</v>
      </c>
      <c r="D55" s="6" t="n">
        <f aca="false">SUM(D50:D54)</f>
        <v>-97.1</v>
      </c>
      <c r="E55" s="6" t="n">
        <f aca="false">SUM(E50:E54)</f>
        <v>-92.3</v>
      </c>
      <c r="F55" s="6" t="n">
        <f aca="false">SUM(F50:F54)</f>
        <v>-88.2</v>
      </c>
      <c r="G55" s="6" t="n">
        <f aca="false">SUM(G50:G54)</f>
        <v>-93.5</v>
      </c>
      <c r="H55" s="6" t="n">
        <f aca="false">SUM(H50:H54)</f>
        <v>0</v>
      </c>
    </row>
    <row r="56" customFormat="false" ht="15" hidden="false" customHeight="false" outlineLevel="0" collapsed="false">
      <c r="A56" s="1" t="s">
        <v>49</v>
      </c>
      <c r="C56" s="6" t="n">
        <f aca="false">+C48+C55</f>
        <v>-93.6</v>
      </c>
      <c r="D56" s="6" t="n">
        <f aca="false">+D48+D55</f>
        <v>-97.1</v>
      </c>
      <c r="E56" s="6" t="n">
        <f aca="false">+E48+E55</f>
        <v>-92.3</v>
      </c>
      <c r="F56" s="6" t="n">
        <f aca="false">+F48+F55</f>
        <v>-88.2</v>
      </c>
      <c r="G56" s="6" t="n">
        <f aca="false">+G48+G55</f>
        <v>-93.5</v>
      </c>
      <c r="H56" s="6" t="n">
        <f aca="false">+H48+H55</f>
        <v>0</v>
      </c>
    </row>
    <row r="57" customFormat="false" ht="12.75" hidden="false" customHeight="false" outlineLevel="0" collapsed="false">
      <c r="C57" s="5"/>
      <c r="D57" s="5"/>
      <c r="E57" s="5"/>
      <c r="F57" s="5"/>
      <c r="G57" s="5"/>
      <c r="H57" s="5"/>
    </row>
    <row r="58" customFormat="false" ht="12.75" hidden="false" customHeight="false" outlineLevel="0" collapsed="false">
      <c r="A58" s="4" t="s">
        <v>50</v>
      </c>
      <c r="C58" s="5"/>
      <c r="D58" s="5"/>
      <c r="E58" s="5"/>
      <c r="F58" s="5"/>
      <c r="G58" s="5"/>
      <c r="H58" s="5"/>
    </row>
    <row r="59" customFormat="false" ht="12.75" hidden="false" customHeight="false" outlineLevel="0" collapsed="false">
      <c r="A59" s="1" t="s">
        <v>37</v>
      </c>
      <c r="C59" s="5" t="n">
        <v>0</v>
      </c>
      <c r="D59" s="5" t="n">
        <v>0</v>
      </c>
      <c r="E59" s="5" t="n">
        <v>2</v>
      </c>
      <c r="F59" s="5" t="n">
        <v>14.7</v>
      </c>
      <c r="G59" s="5" t="n">
        <v>0</v>
      </c>
      <c r="H59" s="5" t="n">
        <v>0</v>
      </c>
    </row>
    <row r="60" customFormat="false" ht="12.75" hidden="false" customHeight="false" outlineLevel="0" collapsed="false">
      <c r="A60" s="1" t="s">
        <v>17</v>
      </c>
      <c r="C60" s="5"/>
      <c r="D60" s="5"/>
      <c r="E60" s="5"/>
      <c r="F60" s="5"/>
      <c r="G60" s="5"/>
      <c r="H60" s="5"/>
    </row>
    <row r="61" customFormat="false" ht="12.75" hidden="false" customHeight="false" outlineLevel="0" collapsed="false">
      <c r="B61" s="0" t="s">
        <v>51</v>
      </c>
      <c r="C61" s="5" t="n">
        <f aca="false">-1.5-4.338</f>
        <v>-5.838</v>
      </c>
      <c r="D61" s="5" t="n">
        <f aca="false">-1.5-4.1</f>
        <v>-5.6</v>
      </c>
      <c r="E61" s="5" t="n">
        <f aca="false">-1.6-3.7</f>
        <v>-5.3</v>
      </c>
      <c r="F61" s="5" t="n">
        <f aca="false">-1.5-1.5</f>
        <v>-3</v>
      </c>
      <c r="G61" s="5" t="n">
        <f aca="false">-1.5-1.6</f>
        <v>-3.1</v>
      </c>
      <c r="H61" s="5" t="n">
        <v>0</v>
      </c>
    </row>
    <row r="62" customFormat="false" ht="12.75" hidden="false" customHeight="false" outlineLevel="0" collapsed="false">
      <c r="B62" s="0" t="s">
        <v>52</v>
      </c>
      <c r="C62" s="5" t="n">
        <v>0</v>
      </c>
      <c r="D62" s="5" t="n">
        <v>0</v>
      </c>
      <c r="E62" s="5" t="n">
        <v>0</v>
      </c>
      <c r="F62" s="5" t="n">
        <v>0</v>
      </c>
      <c r="G62" s="5" t="n">
        <v>0</v>
      </c>
      <c r="H62" s="5" t="n">
        <v>0</v>
      </c>
    </row>
    <row r="63" customFormat="false" ht="12.75" hidden="false" customHeight="false" outlineLevel="0" collapsed="false">
      <c r="B63" s="0" t="s">
        <v>39</v>
      </c>
      <c r="C63" s="5" t="n">
        <v>0</v>
      </c>
      <c r="D63" s="5" t="n">
        <v>0</v>
      </c>
      <c r="E63" s="5" t="n">
        <v>0</v>
      </c>
      <c r="F63" s="5" t="n">
        <v>0</v>
      </c>
      <c r="G63" s="5" t="n">
        <v>0</v>
      </c>
      <c r="H63" s="5" t="n">
        <v>0</v>
      </c>
    </row>
    <row r="64" customFormat="false" ht="12.75" hidden="false" customHeight="false" outlineLevel="0" collapsed="false">
      <c r="B64" s="0" t="s">
        <v>53</v>
      </c>
      <c r="C64" s="5"/>
      <c r="D64" s="5"/>
      <c r="E64" s="5" t="n">
        <v>2</v>
      </c>
      <c r="F64" s="5"/>
      <c r="G64" s="5"/>
      <c r="H64" s="5"/>
    </row>
    <row r="65" customFormat="false" ht="12.75" hidden="false" customHeight="false" outlineLevel="0" collapsed="false">
      <c r="B65" s="0" t="s">
        <v>54</v>
      </c>
      <c r="C65" s="5" t="n">
        <v>0.3</v>
      </c>
      <c r="D65" s="5" t="n">
        <v>0.4</v>
      </c>
      <c r="E65" s="5" t="n">
        <v>0.4</v>
      </c>
      <c r="F65" s="5" t="n">
        <f aca="false">0</f>
        <v>0</v>
      </c>
      <c r="G65" s="5"/>
      <c r="H65" s="5"/>
    </row>
    <row r="66" customFormat="false" ht="15" hidden="false" customHeight="false" outlineLevel="0" collapsed="false">
      <c r="B66" s="7" t="s">
        <v>48</v>
      </c>
      <c r="C66" s="6" t="n">
        <f aca="false">-1.7+2.5</f>
        <v>0.8</v>
      </c>
      <c r="D66" s="6" t="n">
        <f aca="false">-4.4</f>
        <v>-4.4</v>
      </c>
      <c r="E66" s="6" t="n">
        <f aca="false">-4.6</f>
        <v>-4.6</v>
      </c>
      <c r="F66" s="6" t="n">
        <f aca="false">-5.5</f>
        <v>-5.5</v>
      </c>
      <c r="G66" s="6" t="n">
        <f aca="false">-4.8</f>
        <v>-4.8</v>
      </c>
      <c r="H66" s="6" t="n">
        <v>0</v>
      </c>
    </row>
    <row r="67" customFormat="false" ht="15" hidden="false" customHeight="false" outlineLevel="0" collapsed="false">
      <c r="B67" s="1" t="s">
        <v>28</v>
      </c>
      <c r="C67" s="6" t="n">
        <f aca="false">SUM(C61:C66)</f>
        <v>-4.738</v>
      </c>
      <c r="D67" s="6" t="n">
        <f aca="false">SUM(D61:D66)</f>
        <v>-9.6</v>
      </c>
      <c r="E67" s="6" t="n">
        <f aca="false">SUM(E61:E66)</f>
        <v>-7.5</v>
      </c>
      <c r="F67" s="6" t="n">
        <f aca="false">SUM(F61:F66)</f>
        <v>-8.5</v>
      </c>
      <c r="G67" s="6" t="n">
        <f aca="false">SUM(G61:G66)</f>
        <v>-7.9</v>
      </c>
      <c r="H67" s="6" t="n">
        <f aca="false">SUM(H61:H66)</f>
        <v>0</v>
      </c>
    </row>
    <row r="68" customFormat="false" ht="15" hidden="false" customHeight="false" outlineLevel="0" collapsed="false">
      <c r="A68" s="1" t="s">
        <v>55</v>
      </c>
      <c r="C68" s="6" t="n">
        <f aca="false">+C59+C67</f>
        <v>-4.738</v>
      </c>
      <c r="D68" s="6" t="n">
        <f aca="false">+D59+D67</f>
        <v>-9.6</v>
      </c>
      <c r="E68" s="6" t="n">
        <f aca="false">+E59+E67</f>
        <v>-5.5</v>
      </c>
      <c r="F68" s="6" t="n">
        <f aca="false">+F59+F67</f>
        <v>6.2</v>
      </c>
      <c r="G68" s="6" t="n">
        <f aca="false">+G59+G67</f>
        <v>-7.9</v>
      </c>
      <c r="H68" s="6" t="n">
        <f aca="false">+H59+H67</f>
        <v>0</v>
      </c>
    </row>
    <row r="69" customFormat="false" ht="12.75" hidden="false" customHeight="false" outlineLevel="0" collapsed="false">
      <c r="C69" s="5"/>
      <c r="D69" s="5"/>
      <c r="E69" s="5"/>
      <c r="F69" s="5"/>
      <c r="G69" s="5"/>
      <c r="H69" s="5"/>
    </row>
    <row r="70" customFormat="false" ht="12.75" hidden="false" customHeight="false" outlineLevel="0" collapsed="false">
      <c r="A70" s="4" t="s">
        <v>56</v>
      </c>
      <c r="C70" s="5"/>
      <c r="D70" s="5"/>
      <c r="E70" s="5"/>
      <c r="F70" s="5"/>
      <c r="G70" s="5"/>
      <c r="H70" s="5"/>
    </row>
    <row r="71" customFormat="false" ht="12.75" hidden="false" customHeight="false" outlineLevel="0" collapsed="false">
      <c r="A71" s="1" t="s">
        <v>37</v>
      </c>
      <c r="C71" s="5" t="n">
        <v>0</v>
      </c>
      <c r="D71" s="5" t="n">
        <v>0</v>
      </c>
      <c r="E71" s="5" t="n">
        <v>0</v>
      </c>
      <c r="F71" s="5" t="n">
        <v>0</v>
      </c>
      <c r="G71" s="5" t="n">
        <v>0</v>
      </c>
      <c r="H71" s="5" t="n">
        <v>0</v>
      </c>
    </row>
    <row r="72" customFormat="false" ht="12.75" hidden="false" customHeight="false" outlineLevel="0" collapsed="false">
      <c r="A72" s="1" t="s">
        <v>17</v>
      </c>
      <c r="C72" s="5"/>
      <c r="D72" s="5"/>
      <c r="E72" s="5"/>
      <c r="F72" s="5"/>
      <c r="G72" s="5"/>
      <c r="H72" s="5"/>
    </row>
    <row r="73" customFormat="false" ht="12.75" hidden="false" customHeight="false" outlineLevel="0" collapsed="false">
      <c r="B73" s="0" t="s">
        <v>51</v>
      </c>
      <c r="C73" s="5" t="n">
        <f aca="false">-6.1</f>
        <v>-6.1</v>
      </c>
      <c r="D73" s="5" t="n">
        <f aca="false">-5.4</f>
        <v>-5.4</v>
      </c>
      <c r="E73" s="5" t="n">
        <f aca="false">-6.1</f>
        <v>-6.1</v>
      </c>
      <c r="F73" s="5" t="n">
        <f aca="false">-5.7-3.8</f>
        <v>-9.5</v>
      </c>
      <c r="G73" s="5" t="n">
        <f aca="false">-10.2-2.4</f>
        <v>-12.6</v>
      </c>
      <c r="H73" s="5" t="n">
        <v>0</v>
      </c>
    </row>
    <row r="74" customFormat="false" ht="12.75" hidden="false" customHeight="false" outlineLevel="0" collapsed="false">
      <c r="B74" s="0" t="s">
        <v>52</v>
      </c>
      <c r="C74" s="5" t="n">
        <v>0</v>
      </c>
      <c r="D74" s="5" t="n">
        <v>0</v>
      </c>
      <c r="E74" s="5" t="n">
        <v>0</v>
      </c>
      <c r="F74" s="5" t="n">
        <v>0</v>
      </c>
      <c r="G74" s="5" t="n">
        <f aca="false">0</f>
        <v>0</v>
      </c>
      <c r="H74" s="5" t="n">
        <v>0</v>
      </c>
    </row>
    <row r="75" customFormat="false" ht="12.75" hidden="false" customHeight="false" outlineLevel="0" collapsed="false">
      <c r="B75" s="0" t="s">
        <v>39</v>
      </c>
      <c r="C75" s="5" t="n">
        <v>0</v>
      </c>
      <c r="D75" s="5" t="n">
        <v>0</v>
      </c>
      <c r="E75" s="5" t="n">
        <v>0</v>
      </c>
      <c r="F75" s="5" t="n">
        <v>0</v>
      </c>
      <c r="G75" s="5" t="n">
        <v>0</v>
      </c>
      <c r="H75" s="5" t="n">
        <v>0</v>
      </c>
    </row>
    <row r="76" customFormat="false" ht="15" hidden="false" customHeight="false" outlineLevel="0" collapsed="false">
      <c r="B76" s="0" t="s">
        <v>40</v>
      </c>
      <c r="C76" s="6" t="n">
        <v>0</v>
      </c>
      <c r="D76" s="6" t="n">
        <v>0</v>
      </c>
      <c r="E76" s="6" t="n">
        <f aca="false">-2-1.4</f>
        <v>-3.4</v>
      </c>
      <c r="F76" s="6" t="n">
        <v>0</v>
      </c>
      <c r="G76" s="6" t="n">
        <v>0</v>
      </c>
      <c r="H76" s="6" t="n">
        <v>0</v>
      </c>
    </row>
    <row r="77" customFormat="false" ht="15" hidden="false" customHeight="false" outlineLevel="0" collapsed="false">
      <c r="B77" s="1" t="s">
        <v>28</v>
      </c>
      <c r="C77" s="6" t="n">
        <f aca="false">SUM(C73:C76)</f>
        <v>-6.1</v>
      </c>
      <c r="D77" s="6" t="n">
        <f aca="false">SUM(D73:D76)</f>
        <v>-5.4</v>
      </c>
      <c r="E77" s="6" t="n">
        <f aca="false">SUM(E73:E76)</f>
        <v>-9.5</v>
      </c>
      <c r="F77" s="6" t="n">
        <f aca="false">SUM(F73:F76)</f>
        <v>-9.5</v>
      </c>
      <c r="G77" s="6" t="n">
        <f aca="false">SUM(G73:G76)</f>
        <v>-12.6</v>
      </c>
      <c r="H77" s="6" t="n">
        <f aca="false">SUM(H73:H76)</f>
        <v>0</v>
      </c>
    </row>
    <row r="78" customFormat="false" ht="15" hidden="false" customHeight="false" outlineLevel="0" collapsed="false">
      <c r="A78" s="1" t="s">
        <v>57</v>
      </c>
      <c r="C78" s="6" t="n">
        <f aca="false">+C71+C77</f>
        <v>-6.1</v>
      </c>
      <c r="D78" s="6" t="n">
        <f aca="false">+D71+D77</f>
        <v>-5.4</v>
      </c>
      <c r="E78" s="6" t="n">
        <f aca="false">+E71+E77</f>
        <v>-9.5</v>
      </c>
      <c r="F78" s="6" t="n">
        <f aca="false">+F71+F77</f>
        <v>-9.5</v>
      </c>
      <c r="G78" s="6" t="n">
        <f aca="false">+G71+G77</f>
        <v>-12.6</v>
      </c>
      <c r="H78" s="6" t="n">
        <f aca="false">+H71+H77</f>
        <v>0</v>
      </c>
    </row>
    <row r="79" customFormat="false" ht="12.75" hidden="false" customHeight="false" outlineLevel="0" collapsed="false">
      <c r="C79" s="5"/>
      <c r="D79" s="5"/>
      <c r="E79" s="5"/>
      <c r="F79" s="5"/>
      <c r="G79" s="5"/>
      <c r="H79" s="5"/>
    </row>
    <row r="80" customFormat="false" ht="12.75" hidden="false" customHeight="false" outlineLevel="0" collapsed="false">
      <c r="A80" s="4" t="s">
        <v>58</v>
      </c>
      <c r="C80" s="5"/>
      <c r="D80" s="5"/>
      <c r="E80" s="5"/>
      <c r="F80" s="5"/>
      <c r="G80" s="5"/>
      <c r="H80" s="5"/>
    </row>
    <row r="81" customFormat="false" ht="12.75" hidden="false" customHeight="false" outlineLevel="0" collapsed="false">
      <c r="A81" s="1" t="s">
        <v>37</v>
      </c>
      <c r="C81" s="5" t="n">
        <v>0</v>
      </c>
      <c r="D81" s="5" t="n">
        <v>0</v>
      </c>
      <c r="E81" s="5" t="n">
        <v>0</v>
      </c>
      <c r="F81" s="5" t="n">
        <v>0</v>
      </c>
      <c r="G81" s="5" t="n">
        <v>0</v>
      </c>
      <c r="H81" s="5" t="n">
        <v>0</v>
      </c>
    </row>
    <row r="82" customFormat="false" ht="12.75" hidden="false" customHeight="false" outlineLevel="0" collapsed="false">
      <c r="A82" s="1" t="s">
        <v>17</v>
      </c>
      <c r="C82" s="5"/>
      <c r="D82" s="5"/>
      <c r="E82" s="5"/>
      <c r="F82" s="5"/>
      <c r="G82" s="5"/>
      <c r="H82" s="5"/>
    </row>
    <row r="83" customFormat="false" ht="12.75" hidden="false" customHeight="false" outlineLevel="0" collapsed="false">
      <c r="B83" s="0" t="s">
        <v>51</v>
      </c>
      <c r="C83" s="5" t="n">
        <f aca="false">-2.3</f>
        <v>-2.3</v>
      </c>
      <c r="D83" s="5" t="n">
        <f aca="false">-2.9</f>
        <v>-2.9</v>
      </c>
      <c r="E83" s="5" t="n">
        <f aca="false">-2</f>
        <v>-2</v>
      </c>
      <c r="F83" s="5" t="n">
        <f aca="false">-2.2</f>
        <v>-2.2</v>
      </c>
      <c r="G83" s="5" t="n">
        <f aca="false">-1.4</f>
        <v>-1.4</v>
      </c>
      <c r="H83" s="5" t="n">
        <v>0</v>
      </c>
    </row>
    <row r="84" customFormat="false" ht="12.75" hidden="false" customHeight="false" outlineLevel="0" collapsed="false">
      <c r="B84" s="0" t="s">
        <v>52</v>
      </c>
      <c r="C84" s="5" t="n">
        <f aca="false">-0.4</f>
        <v>-0.4</v>
      </c>
      <c r="D84" s="5" t="n">
        <f aca="false">-0.5</f>
        <v>-0.5</v>
      </c>
      <c r="E84" s="5" t="n">
        <f aca="false">-0.5</f>
        <v>-0.5</v>
      </c>
      <c r="F84" s="5" t="n">
        <f aca="false">-0.5</f>
        <v>-0.5</v>
      </c>
      <c r="G84" s="5" t="n">
        <f aca="false">-0.6</f>
        <v>-0.6</v>
      </c>
      <c r="H84" s="5" t="n">
        <v>0</v>
      </c>
    </row>
    <row r="85" customFormat="false" ht="12.75" hidden="false" customHeight="false" outlineLevel="0" collapsed="false">
      <c r="B85" s="0" t="s">
        <v>39</v>
      </c>
      <c r="C85" s="5" t="n">
        <v>0</v>
      </c>
      <c r="D85" s="5" t="n">
        <v>0</v>
      </c>
      <c r="E85" s="5" t="n">
        <v>0</v>
      </c>
      <c r="F85" s="5" t="n">
        <v>0</v>
      </c>
      <c r="G85" s="5" t="n">
        <v>0</v>
      </c>
      <c r="H85" s="5" t="n">
        <v>0</v>
      </c>
    </row>
    <row r="86" customFormat="false" ht="15" hidden="false" customHeight="false" outlineLevel="0" collapsed="false">
      <c r="B86" s="7" t="s">
        <v>59</v>
      </c>
      <c r="C86" s="6" t="n">
        <f aca="false">0.3</f>
        <v>0.3</v>
      </c>
      <c r="D86" s="6" t="n">
        <f aca="false">0.4</f>
        <v>0.4</v>
      </c>
      <c r="E86" s="6" t="n">
        <f aca="false">0.4</f>
        <v>0.4</v>
      </c>
      <c r="F86" s="6" t="n">
        <f aca="false">0.1</f>
        <v>0.1</v>
      </c>
      <c r="G86" s="6" t="n">
        <v>0</v>
      </c>
      <c r="H86" s="6" t="n">
        <v>0</v>
      </c>
    </row>
    <row r="87" customFormat="false" ht="15" hidden="false" customHeight="false" outlineLevel="0" collapsed="false">
      <c r="B87" s="1" t="s">
        <v>28</v>
      </c>
      <c r="C87" s="6" t="n">
        <f aca="false">SUM(C83:C86)</f>
        <v>-2.4</v>
      </c>
      <c r="D87" s="6" t="n">
        <f aca="false">SUM(D83:D86)</f>
        <v>-3</v>
      </c>
      <c r="E87" s="6" t="n">
        <f aca="false">SUM(E83:E86)</f>
        <v>-2.1</v>
      </c>
      <c r="F87" s="6" t="n">
        <f aca="false">SUM(F83:F86)</f>
        <v>-2.6</v>
      </c>
      <c r="G87" s="6" t="n">
        <f aca="false">SUM(G83:G86)</f>
        <v>-2</v>
      </c>
      <c r="H87" s="6" t="n">
        <f aca="false">SUM(H83:H86)</f>
        <v>0</v>
      </c>
    </row>
    <row r="88" customFormat="false" ht="15" hidden="false" customHeight="false" outlineLevel="0" collapsed="false">
      <c r="A88" s="1" t="s">
        <v>60</v>
      </c>
      <c r="C88" s="6" t="n">
        <f aca="false">+C81+C87</f>
        <v>-2.4</v>
      </c>
      <c r="D88" s="6" t="n">
        <f aca="false">+D81+D87</f>
        <v>-3</v>
      </c>
      <c r="E88" s="6" t="n">
        <f aca="false">+E81+E87</f>
        <v>-2.1</v>
      </c>
      <c r="F88" s="6" t="n">
        <f aca="false">+F81+F87</f>
        <v>-2.6</v>
      </c>
      <c r="G88" s="6" t="n">
        <f aca="false">+G81+G87</f>
        <v>-2</v>
      </c>
      <c r="H88" s="6" t="n">
        <f aca="false">+H81+H87</f>
        <v>0</v>
      </c>
    </row>
    <row r="89" customFormat="false" ht="12.75" hidden="false" customHeight="false" outlineLevel="0" collapsed="false">
      <c r="C89" s="5"/>
      <c r="D89" s="5"/>
      <c r="E89" s="5"/>
      <c r="F89" s="5"/>
      <c r="G89" s="5"/>
      <c r="H89" s="5"/>
    </row>
    <row r="90" customFormat="false" ht="12.75" hidden="false" customHeight="false" outlineLevel="0" collapsed="false">
      <c r="A90" s="4" t="s">
        <v>61</v>
      </c>
      <c r="C90" s="5"/>
      <c r="D90" s="5"/>
      <c r="E90" s="5"/>
      <c r="F90" s="5"/>
      <c r="G90" s="5"/>
      <c r="H90" s="5"/>
    </row>
    <row r="91" customFormat="false" ht="12.75" hidden="false" customHeight="false" outlineLevel="0" collapsed="false">
      <c r="A91" s="1" t="s">
        <v>37</v>
      </c>
      <c r="C91" s="5" t="n">
        <v>0</v>
      </c>
      <c r="D91" s="5" t="n">
        <v>0</v>
      </c>
      <c r="E91" s="5" t="n">
        <v>0</v>
      </c>
      <c r="F91" s="5" t="n">
        <v>0</v>
      </c>
      <c r="G91" s="5" t="n">
        <v>0</v>
      </c>
      <c r="H91" s="5" t="n">
        <v>0</v>
      </c>
    </row>
    <row r="92" customFormat="false" ht="12.75" hidden="false" customHeight="false" outlineLevel="0" collapsed="false">
      <c r="A92" s="1" t="s">
        <v>17</v>
      </c>
      <c r="C92" s="5"/>
      <c r="D92" s="5"/>
      <c r="E92" s="5"/>
      <c r="F92" s="5"/>
      <c r="G92" s="5"/>
      <c r="H92" s="5"/>
    </row>
    <row r="93" customFormat="false" ht="12.75" hidden="false" customHeight="false" outlineLevel="0" collapsed="false">
      <c r="B93" s="0" t="s">
        <v>51</v>
      </c>
      <c r="C93" s="5" t="n">
        <f aca="false">-1.5</f>
        <v>-1.5</v>
      </c>
      <c r="D93" s="5" t="n">
        <f aca="false">-1.5</f>
        <v>-1.5</v>
      </c>
      <c r="E93" s="5" t="n">
        <f aca="false">-2</f>
        <v>-2</v>
      </c>
      <c r="F93" s="5" t="n">
        <f aca="false">-1.1</f>
        <v>-1.1</v>
      </c>
      <c r="G93" s="5" t="n">
        <f aca="false">-1.5</f>
        <v>-1.5</v>
      </c>
      <c r="H93" s="5" t="n">
        <v>0</v>
      </c>
    </row>
    <row r="94" customFormat="false" ht="12.75" hidden="false" customHeight="false" outlineLevel="0" collapsed="false">
      <c r="B94" s="0" t="s">
        <v>52</v>
      </c>
      <c r="C94" s="5" t="n">
        <v>0</v>
      </c>
      <c r="D94" s="5" t="n">
        <v>0</v>
      </c>
      <c r="E94" s="5" t="n">
        <v>0</v>
      </c>
      <c r="F94" s="5" t="n">
        <v>0</v>
      </c>
      <c r="G94" s="5" t="n">
        <v>0</v>
      </c>
      <c r="H94" s="5" t="n">
        <v>0</v>
      </c>
    </row>
    <row r="95" customFormat="false" ht="12.75" hidden="false" customHeight="false" outlineLevel="0" collapsed="false">
      <c r="B95" s="0" t="s">
        <v>62</v>
      </c>
      <c r="C95" s="5" t="n">
        <f aca="false">-0.4</f>
        <v>-0.4</v>
      </c>
      <c r="D95" s="5" t="n">
        <f aca="false">-0.4</f>
        <v>-0.4</v>
      </c>
      <c r="E95" s="5" t="n">
        <f aca="false">-0.4</f>
        <v>-0.4</v>
      </c>
      <c r="F95" s="5" t="n">
        <f aca="false">-0.5</f>
        <v>-0.5</v>
      </c>
      <c r="G95" s="5" t="n">
        <f aca="false">0</f>
        <v>0</v>
      </c>
      <c r="H95" s="5" t="n">
        <v>0</v>
      </c>
    </row>
    <row r="96" customFormat="false" ht="12.75" hidden="false" customHeight="false" outlineLevel="0" collapsed="false">
      <c r="B96" s="0" t="s">
        <v>54</v>
      </c>
      <c r="C96" s="5" t="n">
        <v>0.4</v>
      </c>
      <c r="D96" s="5" t="n">
        <v>0.5</v>
      </c>
      <c r="E96" s="5" t="n">
        <v>0.4</v>
      </c>
      <c r="F96" s="5" t="n">
        <v>0.1</v>
      </c>
      <c r="G96" s="5"/>
      <c r="H96" s="5"/>
    </row>
    <row r="97" customFormat="false" ht="15" hidden="false" customHeight="false" outlineLevel="0" collapsed="false">
      <c r="B97" s="7" t="s">
        <v>48</v>
      </c>
      <c r="C97" s="6" t="n">
        <v>0.3</v>
      </c>
      <c r="D97" s="6" t="n">
        <v>0</v>
      </c>
      <c r="E97" s="6" t="n">
        <v>0</v>
      </c>
      <c r="F97" s="6" t="n">
        <v>0</v>
      </c>
      <c r="G97" s="6" t="n">
        <v>0</v>
      </c>
      <c r="H97" s="6" t="n">
        <v>0</v>
      </c>
    </row>
    <row r="98" customFormat="false" ht="15" hidden="false" customHeight="false" outlineLevel="0" collapsed="false">
      <c r="B98" s="1" t="s">
        <v>28</v>
      </c>
      <c r="C98" s="6" t="n">
        <f aca="false">SUM(C93:C97)</f>
        <v>-1.2</v>
      </c>
      <c r="D98" s="6" t="n">
        <f aca="false">SUM(D93:D97)</f>
        <v>-1.4</v>
      </c>
      <c r="E98" s="6" t="n">
        <f aca="false">SUM(E93:E97)</f>
        <v>-2</v>
      </c>
      <c r="F98" s="6" t="n">
        <f aca="false">SUM(F93:F97)</f>
        <v>-1.5</v>
      </c>
      <c r="G98" s="6" t="n">
        <f aca="false">SUM(G93:G97)</f>
        <v>-1.5</v>
      </c>
      <c r="H98" s="6" t="n">
        <f aca="false">SUM(H93:H97)</f>
        <v>0</v>
      </c>
    </row>
    <row r="99" customFormat="false" ht="15" hidden="false" customHeight="false" outlineLevel="0" collapsed="false">
      <c r="A99" s="1" t="s">
        <v>63</v>
      </c>
      <c r="C99" s="6" t="n">
        <f aca="false">+C91+C98</f>
        <v>-1.2</v>
      </c>
      <c r="D99" s="6" t="n">
        <f aca="false">+D91+D98</f>
        <v>-1.4</v>
      </c>
      <c r="E99" s="6" t="n">
        <f aca="false">+E91+E98</f>
        <v>-2</v>
      </c>
      <c r="F99" s="6" t="n">
        <f aca="false">+F91+F98</f>
        <v>-1.5</v>
      </c>
      <c r="G99" s="6" t="n">
        <f aca="false">+G91+G98</f>
        <v>-1.5</v>
      </c>
      <c r="H99" s="6" t="n">
        <f aca="false">+H91+H98</f>
        <v>0</v>
      </c>
    </row>
    <row r="100" customFormat="false" ht="12.75" hidden="false" customHeight="false" outlineLevel="0" collapsed="false">
      <c r="C100" s="5"/>
      <c r="D100" s="5"/>
      <c r="E100" s="5"/>
      <c r="F100" s="5"/>
      <c r="G100" s="5"/>
      <c r="H100" s="5"/>
    </row>
    <row r="101" customFormat="false" ht="12.75" hidden="false" customHeight="false" outlineLevel="0" collapsed="false">
      <c r="A101" s="4" t="s">
        <v>64</v>
      </c>
      <c r="C101" s="5"/>
      <c r="D101" s="5"/>
      <c r="E101" s="5"/>
      <c r="F101" s="5"/>
      <c r="G101" s="5"/>
      <c r="H101" s="5"/>
    </row>
    <row r="102" customFormat="false" ht="12.75" hidden="false" customHeight="false" outlineLevel="0" collapsed="false">
      <c r="A102" s="1" t="s">
        <v>37</v>
      </c>
      <c r="C102" s="5" t="n">
        <v>0</v>
      </c>
      <c r="D102" s="5" t="n">
        <v>0</v>
      </c>
      <c r="E102" s="5" t="n">
        <v>0</v>
      </c>
      <c r="F102" s="5" t="n">
        <v>0</v>
      </c>
      <c r="G102" s="5" t="n">
        <v>0</v>
      </c>
      <c r="H102" s="5" t="n">
        <v>0</v>
      </c>
    </row>
    <row r="103" customFormat="false" ht="12.75" hidden="false" customHeight="false" outlineLevel="0" collapsed="false">
      <c r="A103" s="1" t="s">
        <v>17</v>
      </c>
      <c r="C103" s="5"/>
      <c r="D103" s="5"/>
      <c r="E103" s="5"/>
      <c r="F103" s="5"/>
      <c r="G103" s="5"/>
      <c r="H103" s="5"/>
    </row>
    <row r="104" customFormat="false" ht="12.75" hidden="false" customHeight="false" outlineLevel="0" collapsed="false">
      <c r="B104" s="0" t="s">
        <v>51</v>
      </c>
      <c r="C104" s="5" t="n">
        <f aca="false">-1.2</f>
        <v>-1.2</v>
      </c>
      <c r="D104" s="5" t="n">
        <f aca="false">-1</f>
        <v>-1</v>
      </c>
      <c r="E104" s="5" t="n">
        <f aca="false">-0.6</f>
        <v>-0.6</v>
      </c>
      <c r="F104" s="5" t="n">
        <f aca="false">-1.7</f>
        <v>-1.7</v>
      </c>
      <c r="G104" s="5" t="n">
        <f aca="false">-1.2</f>
        <v>-1.2</v>
      </c>
      <c r="H104" s="5" t="n">
        <v>0</v>
      </c>
    </row>
    <row r="105" customFormat="false" ht="12.75" hidden="false" customHeight="false" outlineLevel="0" collapsed="false">
      <c r="B105" s="0" t="s">
        <v>65</v>
      </c>
      <c r="C105" s="5" t="n">
        <f aca="false">-0.3</f>
        <v>-0.3</v>
      </c>
      <c r="D105" s="5" t="n">
        <f aca="false">-0.2</f>
        <v>-0.2</v>
      </c>
      <c r="E105" s="5" t="n">
        <f aca="false">-0.1</f>
        <v>-0.1</v>
      </c>
      <c r="F105" s="5" t="n">
        <f aca="false">-0.2</f>
        <v>-0.2</v>
      </c>
      <c r="G105" s="5" t="n">
        <f aca="false">-0.1</f>
        <v>-0.1</v>
      </c>
      <c r="H105" s="5" t="n">
        <v>0</v>
      </c>
    </row>
    <row r="106" customFormat="false" ht="12.75" hidden="false" customHeight="false" outlineLevel="0" collapsed="false">
      <c r="B106" s="7" t="s">
        <v>66</v>
      </c>
      <c r="C106" s="5" t="n">
        <f aca="false">-0.4-0.3-0.3-0.4</f>
        <v>-1.4</v>
      </c>
      <c r="D106" s="5" t="n">
        <f aca="false">-1.3-0.4-0.4-0.5</f>
        <v>-2.6</v>
      </c>
      <c r="E106" s="5" t="n">
        <f aca="false">-0.9-0.4-0.4-0.4</f>
        <v>-2.1</v>
      </c>
      <c r="F106" s="5" t="n">
        <f aca="false">-2.6-0.1</f>
        <v>-2.7</v>
      </c>
      <c r="G106" s="5" t="n">
        <f aca="false">-2.1</f>
        <v>-2.1</v>
      </c>
      <c r="H106" s="5" t="n">
        <v>0</v>
      </c>
    </row>
    <row r="107" customFormat="false" ht="12.75" hidden="false" customHeight="false" outlineLevel="0" collapsed="false">
      <c r="B107" s="0" t="s">
        <v>67</v>
      </c>
      <c r="C107" s="5" t="n">
        <f aca="false">0</f>
        <v>0</v>
      </c>
      <c r="D107" s="5" t="n">
        <f aca="false">0</f>
        <v>0</v>
      </c>
      <c r="E107" s="5" t="n">
        <f aca="false">0</f>
        <v>0</v>
      </c>
      <c r="F107" s="5" t="n">
        <f aca="false">0</f>
        <v>0</v>
      </c>
      <c r="G107" s="5" t="n">
        <f aca="false">-2.9</f>
        <v>-2.9</v>
      </c>
      <c r="H107" s="5" t="n">
        <v>0</v>
      </c>
    </row>
    <row r="108" customFormat="false" ht="12.75" hidden="false" customHeight="false" outlineLevel="0" collapsed="false">
      <c r="B108" s="0" t="s">
        <v>68</v>
      </c>
      <c r="C108" s="5" t="n">
        <f aca="false">0</f>
        <v>0</v>
      </c>
      <c r="D108" s="5" t="n">
        <f aca="false">0</f>
        <v>0</v>
      </c>
      <c r="E108" s="5" t="n">
        <f aca="false">-0.4</f>
        <v>-0.4</v>
      </c>
      <c r="F108" s="5" t="n">
        <f aca="false">0</f>
        <v>0</v>
      </c>
      <c r="G108" s="5" t="n">
        <f aca="false">0</f>
        <v>0</v>
      </c>
      <c r="H108" s="5"/>
    </row>
    <row r="109" customFormat="false" ht="15" hidden="false" customHeight="false" outlineLevel="0" collapsed="false">
      <c r="B109" s="7" t="s">
        <v>69</v>
      </c>
      <c r="C109" s="6" t="n">
        <f aca="false">-4+4-0.3</f>
        <v>-0.3</v>
      </c>
      <c r="D109" s="6" t="n">
        <f aca="false">-0.8+0.8-0.3</f>
        <v>-0.3</v>
      </c>
      <c r="E109" s="6" t="n">
        <f aca="false">-0.3</f>
        <v>-0.3</v>
      </c>
      <c r="F109" s="6" t="n">
        <f aca="false">-0.2</f>
        <v>-0.2</v>
      </c>
      <c r="G109" s="6" t="n">
        <f aca="false">-0.1</f>
        <v>-0.1</v>
      </c>
      <c r="H109" s="6" t="n">
        <v>0</v>
      </c>
    </row>
    <row r="110" customFormat="false" ht="15" hidden="false" customHeight="false" outlineLevel="0" collapsed="false">
      <c r="B110" s="1" t="s">
        <v>28</v>
      </c>
      <c r="C110" s="6" t="n">
        <f aca="false">SUM(C104:C109)</f>
        <v>-3.2</v>
      </c>
      <c r="D110" s="6" t="n">
        <f aca="false">SUM(D104:D109)</f>
        <v>-4.1</v>
      </c>
      <c r="E110" s="6" t="n">
        <f aca="false">SUM(E104:E109)</f>
        <v>-3.5</v>
      </c>
      <c r="F110" s="6" t="n">
        <f aca="false">SUM(F104:F109)</f>
        <v>-4.8</v>
      </c>
      <c r="G110" s="6" t="n">
        <f aca="false">SUM(G104:G109)</f>
        <v>-6.4</v>
      </c>
      <c r="H110" s="6" t="n">
        <f aca="false">SUM(H104:H109)</f>
        <v>0</v>
      </c>
    </row>
    <row r="111" customFormat="false" ht="15" hidden="false" customHeight="false" outlineLevel="0" collapsed="false">
      <c r="A111" s="1" t="s">
        <v>70</v>
      </c>
      <c r="C111" s="6" t="n">
        <f aca="false">+C102+C110</f>
        <v>-3.2</v>
      </c>
      <c r="D111" s="6" t="n">
        <f aca="false">+D102+D110</f>
        <v>-4.1</v>
      </c>
      <c r="E111" s="6" t="n">
        <f aca="false">+E102+E110</f>
        <v>-3.5</v>
      </c>
      <c r="F111" s="6" t="n">
        <f aca="false">+F102+F110</f>
        <v>-4.8</v>
      </c>
      <c r="G111" s="6" t="n">
        <f aca="false">+G102+G110</f>
        <v>-6.4</v>
      </c>
      <c r="H111" s="6" t="n">
        <f aca="false">+H102+H110</f>
        <v>0</v>
      </c>
    </row>
    <row r="112" customFormat="false" ht="12.75" hidden="false" customHeight="false" outlineLevel="0" collapsed="false">
      <c r="C112" s="5"/>
      <c r="D112" s="5"/>
      <c r="E112" s="5"/>
      <c r="F112" s="5"/>
      <c r="G112" s="5"/>
      <c r="H112" s="5"/>
    </row>
    <row r="113" customFormat="false" ht="15" hidden="false" customHeight="false" outlineLevel="0" collapsed="false">
      <c r="A113" s="1" t="s">
        <v>71</v>
      </c>
      <c r="C113" s="6" t="n">
        <f aca="false">+C45+C56+C68+C78+C88+C99+C111</f>
        <v>320.962</v>
      </c>
      <c r="D113" s="6" t="n">
        <f aca="false">+D45+D56+D68+D78+D88+D99+D111</f>
        <v>315.2</v>
      </c>
      <c r="E113" s="6" t="n">
        <f aca="false">+E45+E56+E68+E78+E88+E99+E111</f>
        <v>311.3</v>
      </c>
      <c r="F113" s="6" t="n">
        <f aca="false">+F45+F56+F68+F78+F88+F99+F111</f>
        <v>334.5</v>
      </c>
      <c r="G113" s="6" t="n">
        <f aca="false">+G45+G56+G68+G78+G88+G99+G111</f>
        <v>320</v>
      </c>
      <c r="H113" s="6" t="n">
        <f aca="false">+H45+H56+H68+H78+H88+H99+H111</f>
        <v>435.2</v>
      </c>
    </row>
    <row r="114" customFormat="false" ht="12.75" hidden="false" customHeight="false" outlineLevel="0" collapsed="false">
      <c r="C114" s="5"/>
      <c r="D114" s="5"/>
      <c r="E114" s="5"/>
      <c r="F114" s="5"/>
      <c r="G114" s="5"/>
      <c r="H114" s="5"/>
    </row>
    <row r="115" customFormat="false" ht="12.75" hidden="false" customHeight="false" outlineLevel="0" collapsed="false">
      <c r="A115" s="1" t="s">
        <v>72</v>
      </c>
      <c r="C115" s="5"/>
      <c r="D115" s="5"/>
      <c r="E115" s="5"/>
      <c r="F115" s="5"/>
      <c r="G115" s="5"/>
      <c r="H115" s="5"/>
    </row>
    <row r="116" customFormat="false" ht="12.75" hidden="false" customHeight="false" outlineLevel="0" collapsed="false">
      <c r="B116" s="0" t="s">
        <v>73</v>
      </c>
      <c r="C116" s="5"/>
      <c r="D116" s="5"/>
      <c r="E116" s="5"/>
      <c r="F116" s="5"/>
      <c r="G116" s="5"/>
      <c r="H116" s="5"/>
    </row>
    <row r="117" customFormat="false" ht="12.75" hidden="false" customHeight="false" outlineLevel="0" collapsed="false">
      <c r="B117" s="0" t="s">
        <v>74</v>
      </c>
      <c r="C117" s="5" t="n">
        <f aca="false">-7.6</f>
        <v>-7.6</v>
      </c>
      <c r="D117" s="5" t="n">
        <f aca="false">-6.4</f>
        <v>-6.4</v>
      </c>
      <c r="E117" s="5" t="n">
        <f aca="false">-6.4</f>
        <v>-6.4</v>
      </c>
      <c r="F117" s="5" t="n">
        <f aca="false">-6.4</f>
        <v>-6.4</v>
      </c>
      <c r="G117" s="5" t="n">
        <f aca="false">-6.4</f>
        <v>-6.4</v>
      </c>
      <c r="H117" s="5" t="n">
        <v>0</v>
      </c>
    </row>
    <row r="118" customFormat="false" ht="12.75" hidden="false" customHeight="false" outlineLevel="0" collapsed="false">
      <c r="B118" s="0" t="s">
        <v>75</v>
      </c>
      <c r="C118" s="8" t="n">
        <f aca="false">(0.1+0.4+3.8+6+1.2+1.5)*-1</f>
        <v>-13</v>
      </c>
      <c r="D118" s="8" t="n">
        <f aca="false">(5.3+0.4+5.4+0.1+1.7+0.5+0.8)*-1</f>
        <v>-14.2</v>
      </c>
      <c r="E118" s="8" t="n">
        <f aca="false">(5.8+0.4+7.4+0.1+1.5+0.3+0.1)*-1</f>
        <v>-15.6</v>
      </c>
      <c r="F118" s="8" t="n">
        <f aca="false">(0.2+0.4+15.6+0.1+1.2-1.1)*-1</f>
        <v>-16.4</v>
      </c>
      <c r="G118" s="8" t="n">
        <f aca="false">(0.3+0.4+14.3+0.1+1.5+0.3)*-1</f>
        <v>-16.9</v>
      </c>
      <c r="H118" s="8" t="n">
        <v>0</v>
      </c>
    </row>
    <row r="119" customFormat="false" ht="15" hidden="false" customHeight="false" outlineLevel="0" collapsed="false">
      <c r="B119" s="0" t="s">
        <v>76</v>
      </c>
      <c r="C119" s="8" t="n">
        <f aca="false">-2.5</f>
        <v>-2.5</v>
      </c>
      <c r="D119" s="8" t="n">
        <f aca="false">-1.9</f>
        <v>-1.9</v>
      </c>
      <c r="E119" s="8" t="n">
        <f aca="false">-1.9</f>
        <v>-1.9</v>
      </c>
      <c r="F119" s="8" t="n">
        <f aca="false">-1.5</f>
        <v>-1.5</v>
      </c>
      <c r="G119" s="8" t="n">
        <f aca="false">-1.9</f>
        <v>-1.9</v>
      </c>
      <c r="H119" s="6"/>
    </row>
    <row r="120" customFormat="false" ht="15" hidden="false" customHeight="false" outlineLevel="0" collapsed="false">
      <c r="B120" s="0" t="s">
        <v>77</v>
      </c>
      <c r="C120" s="8" t="n">
        <f aca="false">-3.2+1.1</f>
        <v>-2.1</v>
      </c>
      <c r="D120" s="8" t="n">
        <f aca="false">-2.4</f>
        <v>-2.4</v>
      </c>
      <c r="E120" s="8" t="n">
        <f aca="false">-2.3</f>
        <v>-2.3</v>
      </c>
      <c r="F120" s="8" t="n">
        <f aca="false">-2.2</f>
        <v>-2.2</v>
      </c>
      <c r="G120" s="8" t="n">
        <f aca="false">-2.3</f>
        <v>-2.3</v>
      </c>
      <c r="H120" s="6"/>
    </row>
    <row r="121" customFormat="false" ht="15" hidden="false" customHeight="false" outlineLevel="0" collapsed="false">
      <c r="B121" s="0" t="s">
        <v>65</v>
      </c>
      <c r="C121" s="8" t="n">
        <f aca="false">-1.1</f>
        <v>-1.1</v>
      </c>
      <c r="D121" s="8" t="n">
        <f aca="false">-1.5</f>
        <v>-1.5</v>
      </c>
      <c r="E121" s="8" t="n">
        <f aca="false">-1.7</f>
        <v>-1.7</v>
      </c>
      <c r="F121" s="8" t="n">
        <f aca="false">-1.7</f>
        <v>-1.7</v>
      </c>
      <c r="G121" s="8" t="n">
        <f aca="false">-1.7</f>
        <v>-1.7</v>
      </c>
      <c r="H121" s="6"/>
    </row>
    <row r="122" customFormat="false" ht="15" hidden="false" customHeight="false" outlineLevel="0" collapsed="false">
      <c r="B122" s="0" t="s">
        <v>78</v>
      </c>
      <c r="C122" s="8" t="n">
        <f aca="false">8+1.7</f>
        <v>9.7</v>
      </c>
      <c r="D122" s="8"/>
      <c r="E122" s="6"/>
      <c r="F122" s="8"/>
      <c r="G122" s="8"/>
      <c r="H122" s="6"/>
    </row>
    <row r="123" customFormat="false" ht="12.75" hidden="false" customHeight="false" outlineLevel="0" collapsed="false">
      <c r="B123" s="0" t="s">
        <v>79</v>
      </c>
      <c r="C123" s="5" t="n">
        <f aca="false">SUM(C117:C122)</f>
        <v>-16.6</v>
      </c>
      <c r="D123" s="5" t="n">
        <f aca="false">SUM(D117:D122)</f>
        <v>-26.4</v>
      </c>
      <c r="E123" s="5" t="n">
        <f aca="false">SUM(E117:E122)</f>
        <v>-27.9</v>
      </c>
      <c r="F123" s="5" t="n">
        <f aca="false">SUM(F117:F122)</f>
        <v>-28.2</v>
      </c>
      <c r="G123" s="5" t="n">
        <f aca="false">SUM(G117:G122)</f>
        <v>-29.2</v>
      </c>
      <c r="H123" s="5" t="n">
        <f aca="false">SUM(H117:H118)</f>
        <v>0</v>
      </c>
    </row>
    <row r="124" customFormat="false" ht="12.75" hidden="false" customHeight="false" outlineLevel="0" collapsed="false">
      <c r="B124" s="0" t="s">
        <v>80</v>
      </c>
      <c r="C124" s="5" t="n">
        <v>-48.9</v>
      </c>
      <c r="D124" s="5" t="n">
        <v>-47.2</v>
      </c>
      <c r="E124" s="5" t="n">
        <v>-45.4</v>
      </c>
      <c r="F124" s="5" t="n">
        <v>-47.8</v>
      </c>
      <c r="G124" s="5" t="n">
        <v>-49.6</v>
      </c>
      <c r="H124" s="5" t="n">
        <v>0</v>
      </c>
    </row>
    <row r="125" customFormat="false" ht="12.75" hidden="false" customHeight="false" outlineLevel="0" collapsed="false">
      <c r="B125" s="0" t="s">
        <v>81</v>
      </c>
      <c r="C125" s="5" t="n">
        <f aca="false">-2.5</f>
        <v>-2.5</v>
      </c>
      <c r="D125" s="5" t="n">
        <f aca="false">-2.5</f>
        <v>-2.5</v>
      </c>
      <c r="E125" s="5" t="n">
        <f aca="false">-2.5</f>
        <v>-2.5</v>
      </c>
      <c r="F125" s="5" t="n">
        <f aca="false">-2.3</f>
        <v>-2.3</v>
      </c>
      <c r="G125" s="5" t="n">
        <f aca="false">-2.6</f>
        <v>-2.6</v>
      </c>
      <c r="H125" s="5"/>
    </row>
    <row r="126" customFormat="false" ht="12.75" hidden="false" customHeight="false" outlineLevel="0" collapsed="false">
      <c r="B126" s="0" t="s">
        <v>82</v>
      </c>
      <c r="C126" s="5"/>
      <c r="D126" s="5"/>
      <c r="E126" s="5" t="n">
        <v>2</v>
      </c>
      <c r="F126" s="5"/>
      <c r="G126" s="5"/>
      <c r="H126" s="5"/>
    </row>
    <row r="127" customFormat="false" ht="12.75" hidden="false" customHeight="false" outlineLevel="0" collapsed="false">
      <c r="B127" s="0" t="s">
        <v>83</v>
      </c>
      <c r="C127" s="5"/>
      <c r="D127" s="5"/>
      <c r="E127" s="5"/>
      <c r="F127" s="5"/>
      <c r="G127" s="5"/>
      <c r="H127" s="5"/>
    </row>
    <row r="128" customFormat="false" ht="12.75" hidden="false" customHeight="false" outlineLevel="0" collapsed="false">
      <c r="B128" s="0" t="s">
        <v>84</v>
      </c>
      <c r="C128" s="5" t="n">
        <v>-27.3</v>
      </c>
      <c r="D128" s="5" t="n">
        <v>-27.9</v>
      </c>
      <c r="E128" s="5" t="n">
        <v>-26.9</v>
      </c>
      <c r="F128" s="5" t="n">
        <v>-27.4</v>
      </c>
      <c r="G128" s="5" t="n">
        <v>-28.3</v>
      </c>
      <c r="H128" s="5" t="n">
        <v>0</v>
      </c>
    </row>
    <row r="129" customFormat="false" ht="15" hidden="false" customHeight="false" outlineLevel="0" collapsed="false">
      <c r="B129" s="0" t="s">
        <v>85</v>
      </c>
      <c r="C129" s="6" t="n">
        <v>-4.6</v>
      </c>
      <c r="D129" s="6" t="n">
        <v>-5.3</v>
      </c>
      <c r="E129" s="6" t="n">
        <v>-6.5</v>
      </c>
      <c r="F129" s="6" t="n">
        <v>-5.8</v>
      </c>
      <c r="G129" s="6" t="n">
        <v>-6.2</v>
      </c>
      <c r="H129" s="6" t="n">
        <v>0</v>
      </c>
    </row>
    <row r="130" customFormat="false" ht="15" hidden="false" customHeight="false" outlineLevel="0" collapsed="false">
      <c r="B130" s="0" t="s">
        <v>86</v>
      </c>
      <c r="C130" s="6" t="n">
        <f aca="false">SUM(C128:C129)</f>
        <v>-31.9</v>
      </c>
      <c r="D130" s="6" t="n">
        <f aca="false">SUM(D128:D129)</f>
        <v>-33.2</v>
      </c>
      <c r="E130" s="6" t="n">
        <f aca="false">SUM(E128:E129)</f>
        <v>-33.4</v>
      </c>
      <c r="F130" s="6" t="n">
        <f aca="false">SUM(F128:F129)</f>
        <v>-33.2</v>
      </c>
      <c r="G130" s="6" t="n">
        <f aca="false">SUM(G128:G129)</f>
        <v>-34.5</v>
      </c>
      <c r="H130" s="6" t="n">
        <f aca="false">SUM(H128:H129)</f>
        <v>0</v>
      </c>
    </row>
    <row r="131" customFormat="false" ht="15" hidden="false" customHeight="false" outlineLevel="0" collapsed="false">
      <c r="B131" s="1" t="s">
        <v>87</v>
      </c>
      <c r="C131" s="6" t="n">
        <f aca="false">+C123+C124+C130</f>
        <v>-97.4</v>
      </c>
      <c r="D131" s="6" t="n">
        <f aca="false">+D123+D124+D130</f>
        <v>-106.8</v>
      </c>
      <c r="E131" s="6" t="n">
        <f aca="false">+E123+E124+E130</f>
        <v>-106.7</v>
      </c>
      <c r="F131" s="6" t="n">
        <f aca="false">+F123+F124+F130</f>
        <v>-109.2</v>
      </c>
      <c r="G131" s="6" t="n">
        <f aca="false">+G123+G124+G130</f>
        <v>-113.3</v>
      </c>
      <c r="H131" s="6" t="n">
        <f aca="false">+H123+H124+H130</f>
        <v>0</v>
      </c>
    </row>
    <row r="132" customFormat="false" ht="12.75" hidden="false" customHeight="false" outlineLevel="0" collapsed="false">
      <c r="B132" s="1"/>
      <c r="C132" s="5"/>
      <c r="D132" s="5"/>
      <c r="E132" s="5"/>
      <c r="F132" s="5"/>
      <c r="G132" s="5"/>
      <c r="H132" s="5"/>
    </row>
    <row r="133" customFormat="false" ht="12.75" hidden="false" customHeight="false" outlineLevel="0" collapsed="false">
      <c r="A133" s="1" t="s">
        <v>88</v>
      </c>
      <c r="C133" s="5"/>
      <c r="D133" s="5"/>
      <c r="E133" s="5"/>
      <c r="F133" s="5"/>
      <c r="G133" s="5"/>
      <c r="H133" s="5"/>
    </row>
    <row r="134" customFormat="false" ht="12.75" hidden="false" customHeight="false" outlineLevel="0" collapsed="false">
      <c r="B134" s="0" t="s">
        <v>89</v>
      </c>
      <c r="C134" s="5" t="n">
        <v>4.8</v>
      </c>
      <c r="D134" s="5" t="n">
        <v>1.9</v>
      </c>
      <c r="E134" s="5" t="n">
        <v>4.8</v>
      </c>
      <c r="F134" s="5" t="n">
        <v>3.7</v>
      </c>
      <c r="G134" s="5" t="n">
        <v>3.7</v>
      </c>
      <c r="H134" s="5" t="n">
        <v>0</v>
      </c>
    </row>
    <row r="135" customFormat="false" ht="12.75" hidden="false" customHeight="false" outlineLevel="0" collapsed="false">
      <c r="B135" s="0" t="s">
        <v>90</v>
      </c>
      <c r="C135" s="5" t="n">
        <v>0.4</v>
      </c>
      <c r="D135" s="5" t="n">
        <v>0.3</v>
      </c>
      <c r="E135" s="5" t="n">
        <v>0.3</v>
      </c>
      <c r="F135" s="5" t="n">
        <v>0</v>
      </c>
      <c r="G135" s="5" t="n">
        <v>0</v>
      </c>
      <c r="H135" s="5" t="n">
        <v>0</v>
      </c>
    </row>
    <row r="136" customFormat="false" ht="12.75" hidden="false" customHeight="false" outlineLevel="0" collapsed="false">
      <c r="B136" s="0" t="s">
        <v>91</v>
      </c>
      <c r="C136" s="5" t="n">
        <v>0</v>
      </c>
      <c r="D136" s="5" t="n">
        <v>0</v>
      </c>
      <c r="E136" s="5" t="n">
        <v>0</v>
      </c>
      <c r="F136" s="5" t="n">
        <v>0</v>
      </c>
      <c r="G136" s="5" t="n">
        <v>0</v>
      </c>
      <c r="H136" s="5" t="n">
        <v>0</v>
      </c>
    </row>
    <row r="137" customFormat="false" ht="12.75" hidden="false" customHeight="false" outlineLevel="0" collapsed="false">
      <c r="B137" s="0" t="s">
        <v>92</v>
      </c>
      <c r="C137" s="5" t="n">
        <v>0</v>
      </c>
      <c r="D137" s="5" t="n">
        <v>14.3</v>
      </c>
      <c r="E137" s="5" t="n">
        <v>3.1</v>
      </c>
      <c r="F137" s="5" t="n">
        <v>0</v>
      </c>
      <c r="G137" s="5" t="n">
        <v>0</v>
      </c>
      <c r="H137" s="5" t="n">
        <v>0</v>
      </c>
    </row>
    <row r="138" customFormat="false" ht="15" hidden="false" customHeight="false" outlineLevel="0" collapsed="false">
      <c r="B138" s="0" t="s">
        <v>15</v>
      </c>
      <c r="C138" s="6" t="n">
        <v>0.3</v>
      </c>
      <c r="D138" s="6" t="n">
        <f aca="false">2.2+0.5+1.5+0.5</f>
        <v>4.7</v>
      </c>
      <c r="E138" s="6" t="n">
        <f aca="false">2.3-0.1</f>
        <v>2.2</v>
      </c>
      <c r="F138" s="6" t="n">
        <v>-0.5</v>
      </c>
      <c r="G138" s="6" t="n">
        <v>-0.4</v>
      </c>
      <c r="H138" s="6" t="n">
        <v>0</v>
      </c>
    </row>
    <row r="139" customFormat="false" ht="15" hidden="false" customHeight="false" outlineLevel="0" collapsed="false">
      <c r="B139" s="0" t="s">
        <v>93</v>
      </c>
      <c r="C139" s="6" t="n">
        <f aca="false">SUM(C134:C138)</f>
        <v>5.5</v>
      </c>
      <c r="D139" s="6" t="n">
        <f aca="false">SUM(D134:D138)</f>
        <v>21.2</v>
      </c>
      <c r="E139" s="6" t="n">
        <f aca="false">SUM(E134:E138)</f>
        <v>10.4</v>
      </c>
      <c r="F139" s="6" t="n">
        <f aca="false">SUM(F134:F138)</f>
        <v>3.2</v>
      </c>
      <c r="G139" s="6" t="n">
        <f aca="false">SUM(G134:G138)</f>
        <v>3.3</v>
      </c>
      <c r="H139" s="6" t="n">
        <f aca="false">SUM(H134:H138)</f>
        <v>0</v>
      </c>
    </row>
    <row r="140" customFormat="false" ht="12.75" hidden="false" customHeight="false" outlineLevel="0" collapsed="false">
      <c r="C140" s="5"/>
      <c r="D140" s="5"/>
      <c r="E140" s="5"/>
      <c r="F140" s="5"/>
      <c r="G140" s="5"/>
      <c r="H140" s="5"/>
    </row>
    <row r="141" customFormat="false" ht="12.75" hidden="false" customHeight="false" outlineLevel="0" collapsed="false">
      <c r="A141" s="1" t="s">
        <v>94</v>
      </c>
      <c r="C141" s="5" t="n">
        <f aca="false">+C113+C131+C139</f>
        <v>229.062</v>
      </c>
      <c r="D141" s="5" t="n">
        <f aca="false">+D113+D131+D139</f>
        <v>229.6</v>
      </c>
      <c r="E141" s="5" t="n">
        <f aca="false">+E113+E131+E139</f>
        <v>215</v>
      </c>
      <c r="F141" s="5" t="n">
        <f aca="false">+F113+F131+F139</f>
        <v>228.5</v>
      </c>
      <c r="G141" s="5" t="n">
        <f aca="false">+G113+G131+G139</f>
        <v>210</v>
      </c>
      <c r="H141" s="5" t="n">
        <f aca="false">+H113+H131+H139</f>
        <v>435.2</v>
      </c>
    </row>
    <row r="142" customFormat="false" ht="12.75" hidden="false" customHeight="false" outlineLevel="0" collapsed="false">
      <c r="C142" s="5"/>
      <c r="D142" s="5"/>
      <c r="E142" s="5"/>
      <c r="F142" s="5"/>
      <c r="G142" s="5"/>
      <c r="H142" s="5"/>
    </row>
    <row r="143" customFormat="false" ht="12.75" hidden="false" customHeight="false" outlineLevel="0" collapsed="false">
      <c r="C143" s="5"/>
      <c r="D143" s="5"/>
      <c r="E143" s="5"/>
      <c r="F143" s="5"/>
      <c r="G143" s="5"/>
      <c r="H143" s="5"/>
    </row>
    <row r="144" customFormat="false" ht="12.75" hidden="false" customHeight="false" outlineLevel="0" collapsed="false">
      <c r="C144" s="5"/>
      <c r="D144" s="5"/>
      <c r="E144" s="5"/>
      <c r="F144" s="5"/>
      <c r="G144" s="5"/>
      <c r="H144" s="5"/>
    </row>
    <row r="145" customFormat="false" ht="12.75" hidden="false" customHeight="false" outlineLevel="0" collapsed="false">
      <c r="C145" s="5"/>
      <c r="D145" s="5"/>
      <c r="E145" s="5"/>
      <c r="F145" s="5"/>
      <c r="G145" s="5"/>
      <c r="H145" s="5"/>
    </row>
    <row r="146" customFormat="false" ht="12.75" hidden="false" customHeight="false" outlineLevel="0" collapsed="false">
      <c r="C146" s="5"/>
      <c r="D146" s="5"/>
      <c r="E146" s="5"/>
      <c r="F146" s="5"/>
      <c r="G146" s="5"/>
      <c r="H146" s="5"/>
    </row>
    <row r="147" customFormat="false" ht="12.75" hidden="false" customHeight="false" outlineLevel="0" collapsed="false">
      <c r="C147" s="5"/>
      <c r="D147" s="5"/>
      <c r="E147" s="5"/>
      <c r="F147" s="5"/>
      <c r="G147" s="5"/>
      <c r="H147" s="5"/>
    </row>
    <row r="148" customFormat="false" ht="12.75" hidden="false" customHeight="false" outlineLevel="0" collapsed="false">
      <c r="C148" s="5"/>
      <c r="D148" s="5"/>
      <c r="E148" s="5"/>
      <c r="F148" s="5"/>
      <c r="G148" s="5"/>
      <c r="H148" s="5"/>
    </row>
    <row r="149" customFormat="false" ht="12.75" hidden="false" customHeight="false" outlineLevel="0" collapsed="false">
      <c r="C149" s="5"/>
      <c r="D149" s="5"/>
      <c r="E149" s="5"/>
      <c r="F149" s="5"/>
      <c r="G149" s="5"/>
      <c r="H149" s="5"/>
    </row>
    <row r="150" customFormat="false" ht="12.75" hidden="false" customHeight="false" outlineLevel="0" collapsed="false">
      <c r="C150" s="5"/>
      <c r="D150" s="5"/>
      <c r="E150" s="5"/>
      <c r="F150" s="5"/>
      <c r="G150" s="5"/>
      <c r="H150" s="5"/>
    </row>
    <row r="151" customFormat="false" ht="12.75" hidden="false" customHeight="false" outlineLevel="0" collapsed="false">
      <c r="C151" s="5"/>
      <c r="D151" s="5"/>
      <c r="E151" s="5"/>
      <c r="F151" s="5"/>
      <c r="G151" s="5"/>
      <c r="H151" s="5"/>
    </row>
    <row r="152" customFormat="false" ht="12.75" hidden="false" customHeight="false" outlineLevel="0" collapsed="false">
      <c r="C152" s="5"/>
      <c r="D152" s="5"/>
      <c r="E152" s="5"/>
      <c r="F152" s="5"/>
      <c r="G152" s="5"/>
      <c r="H152" s="5"/>
    </row>
    <row r="153" customFormat="false" ht="12.75" hidden="false" customHeight="false" outlineLevel="0" collapsed="false">
      <c r="C153" s="5"/>
      <c r="D153" s="5"/>
      <c r="E153" s="5"/>
      <c r="F153" s="5"/>
      <c r="G153" s="5"/>
      <c r="H153" s="5"/>
    </row>
    <row r="154" customFormat="false" ht="12.75" hidden="false" customHeight="false" outlineLevel="0" collapsed="false">
      <c r="C154" s="5"/>
      <c r="D154" s="5"/>
      <c r="E154" s="5"/>
      <c r="F154" s="5"/>
      <c r="G154" s="5"/>
      <c r="H154" s="5"/>
    </row>
    <row r="155" customFormat="false" ht="12.75" hidden="false" customHeight="false" outlineLevel="0" collapsed="false">
      <c r="C155" s="5"/>
      <c r="D155" s="5"/>
      <c r="E155" s="5"/>
      <c r="F155" s="5"/>
      <c r="G155" s="5"/>
      <c r="H155" s="5"/>
    </row>
    <row r="156" customFormat="false" ht="12.75" hidden="false" customHeight="false" outlineLevel="0" collapsed="false">
      <c r="C156" s="5"/>
      <c r="D156" s="5"/>
      <c r="E156" s="5"/>
      <c r="F156" s="5"/>
      <c r="G156" s="5"/>
      <c r="H156" s="5"/>
    </row>
    <row r="157" customFormat="false" ht="12.75" hidden="false" customHeight="false" outlineLevel="0" collapsed="false">
      <c r="C157" s="5"/>
      <c r="D157" s="5"/>
      <c r="E157" s="5"/>
      <c r="F157" s="5"/>
      <c r="G157" s="5"/>
      <c r="H157" s="5"/>
    </row>
    <row r="158" customFormat="false" ht="12.75" hidden="false" customHeight="false" outlineLevel="0" collapsed="false">
      <c r="C158" s="5"/>
      <c r="D158" s="5"/>
      <c r="E158" s="5"/>
      <c r="F158" s="5"/>
      <c r="G158" s="5"/>
      <c r="H158" s="5"/>
    </row>
    <row r="159" customFormat="false" ht="12.75" hidden="false" customHeight="false" outlineLevel="0" collapsed="false">
      <c r="C159" s="5"/>
      <c r="D159" s="5"/>
      <c r="E159" s="5"/>
      <c r="F159" s="5"/>
      <c r="G159" s="5"/>
      <c r="H159" s="5"/>
    </row>
    <row r="160" customFormat="false" ht="12.75" hidden="false" customHeight="false" outlineLevel="0" collapsed="false">
      <c r="C160" s="5"/>
      <c r="D160" s="5"/>
      <c r="E160" s="5"/>
      <c r="F160" s="5"/>
      <c r="G160" s="5"/>
      <c r="H160" s="5"/>
    </row>
    <row r="161" customFormat="false" ht="12.75" hidden="false" customHeight="false" outlineLevel="0" collapsed="false">
      <c r="C161" s="5"/>
      <c r="D161" s="5"/>
      <c r="E161" s="5"/>
      <c r="F161" s="5"/>
      <c r="G161" s="5"/>
      <c r="H161" s="5"/>
    </row>
    <row r="162" customFormat="false" ht="12.75" hidden="false" customHeight="false" outlineLevel="0" collapsed="false">
      <c r="C162" s="5"/>
      <c r="D162" s="5"/>
      <c r="E162" s="5"/>
      <c r="F162" s="5"/>
      <c r="G162" s="5"/>
      <c r="H162" s="5"/>
    </row>
    <row r="163" customFormat="false" ht="12.75" hidden="false" customHeight="false" outlineLevel="0" collapsed="false">
      <c r="C163" s="5"/>
      <c r="D163" s="5"/>
      <c r="E163" s="5"/>
      <c r="F163" s="5"/>
      <c r="G163" s="5"/>
      <c r="H163" s="5"/>
    </row>
    <row r="164" customFormat="false" ht="12.75" hidden="false" customHeight="false" outlineLevel="0" collapsed="false">
      <c r="C164" s="5"/>
      <c r="D164" s="5"/>
      <c r="E164" s="5"/>
      <c r="F164" s="5"/>
      <c r="G164" s="5"/>
      <c r="H164" s="5"/>
    </row>
    <row r="165" customFormat="false" ht="12.75" hidden="false" customHeight="false" outlineLevel="0" collapsed="false">
      <c r="C165" s="5"/>
      <c r="D165" s="5"/>
      <c r="E165" s="5"/>
      <c r="F165" s="5"/>
      <c r="G165" s="5"/>
      <c r="H165" s="5"/>
    </row>
    <row r="166" customFormat="false" ht="12.75" hidden="false" customHeight="false" outlineLevel="0" collapsed="false">
      <c r="C166" s="5"/>
      <c r="D166" s="5"/>
      <c r="E166" s="5"/>
      <c r="F166" s="5"/>
      <c r="G166" s="5"/>
      <c r="H166" s="5"/>
    </row>
    <row r="167" customFormat="false" ht="12.75" hidden="false" customHeight="false" outlineLevel="0" collapsed="false">
      <c r="C167" s="5"/>
      <c r="D167" s="5"/>
      <c r="E167" s="5"/>
      <c r="F167" s="5"/>
      <c r="G167" s="5"/>
      <c r="H167" s="5"/>
    </row>
    <row r="168" customFormat="false" ht="12.75" hidden="false" customHeight="false" outlineLevel="0" collapsed="false">
      <c r="C168" s="5"/>
      <c r="D168" s="5"/>
      <c r="E168" s="5"/>
      <c r="F168" s="5"/>
      <c r="G168" s="5"/>
      <c r="H168" s="5"/>
    </row>
    <row r="169" customFormat="false" ht="12.75" hidden="false" customHeight="false" outlineLevel="0" collapsed="false">
      <c r="C169" s="5"/>
      <c r="D169" s="5"/>
      <c r="E169" s="5"/>
      <c r="F169" s="5"/>
      <c r="G169" s="5"/>
      <c r="H169" s="5"/>
    </row>
    <row r="170" customFormat="false" ht="12.75" hidden="false" customHeight="false" outlineLevel="0" collapsed="false">
      <c r="C170" s="5"/>
      <c r="D170" s="5"/>
      <c r="E170" s="5"/>
      <c r="F170" s="5"/>
      <c r="G170" s="5"/>
      <c r="H170" s="5"/>
    </row>
    <row r="171" customFormat="false" ht="12.75" hidden="false" customHeight="false" outlineLevel="0" collapsed="false">
      <c r="C171" s="5"/>
      <c r="D171" s="5"/>
      <c r="E171" s="5"/>
      <c r="F171" s="5"/>
      <c r="G171" s="5"/>
      <c r="H171" s="5"/>
    </row>
    <row r="172" customFormat="false" ht="12.75" hidden="false" customHeight="false" outlineLevel="0" collapsed="false">
      <c r="C172" s="5"/>
      <c r="D172" s="5"/>
      <c r="E172" s="5"/>
      <c r="F172" s="5"/>
      <c r="G172" s="5"/>
      <c r="H172" s="5"/>
    </row>
    <row r="173" customFormat="false" ht="12.75" hidden="false" customHeight="false" outlineLevel="0" collapsed="false">
      <c r="C173" s="5"/>
      <c r="D173" s="5"/>
      <c r="E173" s="5"/>
      <c r="F173" s="5"/>
      <c r="G173" s="5"/>
      <c r="H173" s="5"/>
    </row>
    <row r="174" customFormat="false" ht="12.75" hidden="false" customHeight="false" outlineLevel="0" collapsed="false">
      <c r="C174" s="5"/>
      <c r="D174" s="5"/>
      <c r="E174" s="5"/>
      <c r="F174" s="5"/>
      <c r="G174" s="5"/>
      <c r="H174" s="5"/>
    </row>
    <row r="175" customFormat="false" ht="12.75" hidden="false" customHeight="false" outlineLevel="0" collapsed="false">
      <c r="C175" s="5"/>
      <c r="D175" s="5"/>
      <c r="E175" s="5"/>
      <c r="F175" s="5"/>
      <c r="G175" s="5"/>
      <c r="H175" s="5"/>
    </row>
    <row r="176" customFormat="false" ht="12.75" hidden="false" customHeight="false" outlineLevel="0" collapsed="false">
      <c r="C176" s="5"/>
      <c r="D176" s="5"/>
      <c r="E176" s="5"/>
      <c r="F176" s="5"/>
      <c r="G176" s="5"/>
      <c r="H176" s="5"/>
    </row>
    <row r="177" customFormat="false" ht="12.75" hidden="false" customHeight="false" outlineLevel="0" collapsed="false">
      <c r="C177" s="5"/>
      <c r="D177" s="5"/>
      <c r="E177" s="5"/>
      <c r="F177" s="5"/>
      <c r="G177" s="5"/>
      <c r="H177" s="5"/>
    </row>
    <row r="178" customFormat="false" ht="12.75" hidden="false" customHeight="false" outlineLevel="0" collapsed="false">
      <c r="C178" s="5"/>
      <c r="D178" s="5"/>
      <c r="E178" s="5"/>
      <c r="F178" s="5"/>
      <c r="G178" s="5"/>
      <c r="H178" s="5"/>
    </row>
    <row r="179" customFormat="false" ht="12.75" hidden="false" customHeight="false" outlineLevel="0" collapsed="false">
      <c r="C179" s="5"/>
      <c r="D179" s="5"/>
      <c r="E179" s="5"/>
      <c r="F179" s="5"/>
      <c r="G179" s="5"/>
      <c r="H179" s="5"/>
    </row>
    <row r="180" customFormat="false" ht="12.75" hidden="false" customHeight="false" outlineLevel="0" collapsed="false">
      <c r="C180" s="5"/>
      <c r="D180" s="5"/>
      <c r="E180" s="5"/>
      <c r="F180" s="5"/>
      <c r="G180" s="5"/>
      <c r="H180" s="5"/>
    </row>
    <row r="181" customFormat="false" ht="12.75" hidden="false" customHeight="false" outlineLevel="0" collapsed="false">
      <c r="C181" s="5"/>
      <c r="D181" s="5"/>
      <c r="E181" s="5"/>
      <c r="F181" s="5"/>
      <c r="G181" s="5"/>
      <c r="H181" s="5"/>
    </row>
    <row r="182" customFormat="false" ht="12.75" hidden="false" customHeight="false" outlineLevel="0" collapsed="false">
      <c r="C182" s="5"/>
      <c r="D182" s="5"/>
      <c r="E182" s="5"/>
      <c r="F182" s="5"/>
      <c r="G182" s="5"/>
      <c r="H182" s="5"/>
    </row>
    <row r="183" customFormat="false" ht="12.75" hidden="false" customHeight="false" outlineLevel="0" collapsed="false">
      <c r="C183" s="5"/>
      <c r="D183" s="5"/>
      <c r="E183" s="5"/>
      <c r="F183" s="5"/>
      <c r="G183" s="5"/>
      <c r="H183" s="5"/>
    </row>
    <row r="184" customFormat="false" ht="12.75" hidden="false" customHeight="false" outlineLevel="0" collapsed="false">
      <c r="C184" s="5"/>
      <c r="D184" s="5"/>
      <c r="E184" s="5"/>
      <c r="F184" s="5"/>
      <c r="G184" s="5"/>
      <c r="H184" s="5"/>
    </row>
    <row r="185" customFormat="false" ht="12.75" hidden="false" customHeight="false" outlineLevel="0" collapsed="false">
      <c r="C185" s="5"/>
      <c r="D185" s="5"/>
      <c r="E185" s="5"/>
      <c r="F185" s="5"/>
      <c r="G185" s="5"/>
      <c r="H185" s="5"/>
    </row>
    <row r="186" customFormat="false" ht="12.75" hidden="false" customHeight="false" outlineLevel="0" collapsed="false">
      <c r="C186" s="5"/>
      <c r="D186" s="5"/>
      <c r="E186" s="5"/>
      <c r="F186" s="5"/>
      <c r="G186" s="5"/>
      <c r="H186" s="5"/>
    </row>
    <row r="187" customFormat="false" ht="12.75" hidden="false" customHeight="false" outlineLevel="0" collapsed="false">
      <c r="C187" s="5"/>
      <c r="D187" s="5"/>
      <c r="E187" s="5"/>
      <c r="F187" s="5"/>
      <c r="G187" s="5"/>
      <c r="H187" s="5"/>
    </row>
    <row r="188" customFormat="false" ht="12.75" hidden="false" customHeight="false" outlineLevel="0" collapsed="false">
      <c r="C188" s="5"/>
      <c r="D188" s="5"/>
      <c r="E188" s="5"/>
      <c r="F188" s="5"/>
      <c r="G188" s="5"/>
      <c r="H188" s="5"/>
    </row>
    <row r="189" customFormat="false" ht="12.75" hidden="false" customHeight="false" outlineLevel="0" collapsed="false">
      <c r="C189" s="5"/>
      <c r="D189" s="5"/>
      <c r="E189" s="5"/>
      <c r="F189" s="5"/>
      <c r="G189" s="5"/>
      <c r="H189" s="5"/>
    </row>
  </sheetData>
  <printOptions headings="false" gridLines="false" gridLinesSet="true" horizontalCentered="true" verticalCentered="false"/>
  <pageMargins left="0" right="0" top="0" bottom="0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G135" activeCellId="0" sqref="G1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22.99"/>
  </cols>
  <sheetData>
    <row r="1" customFormat="false" ht="12.75" hidden="false" customHeight="false" outlineLevel="0" collapsed="false">
      <c r="A1" s="1" t="s">
        <v>95</v>
      </c>
    </row>
    <row r="2" customFormat="false" ht="12.75" hidden="false" customHeight="false" outlineLevel="0" collapsed="false">
      <c r="C2" s="2" t="n">
        <v>1998</v>
      </c>
      <c r="D2" s="2" t="n">
        <v>1999</v>
      </c>
      <c r="E2" s="2" t="n">
        <v>2000</v>
      </c>
      <c r="F2" s="2" t="n">
        <v>2000</v>
      </c>
      <c r="G2" s="2" t="n">
        <v>2001</v>
      </c>
      <c r="H2" s="2" t="n">
        <v>2001</v>
      </c>
    </row>
    <row r="3" customFormat="false" ht="12.75" hidden="false" customHeight="false" outlineLevel="0" collapsed="false">
      <c r="C3" s="3" t="s">
        <v>1</v>
      </c>
      <c r="D3" s="3" t="s">
        <v>1</v>
      </c>
      <c r="E3" s="3" t="s">
        <v>2</v>
      </c>
      <c r="F3" s="3" t="s">
        <v>3</v>
      </c>
      <c r="G3" s="3" t="s">
        <v>2</v>
      </c>
      <c r="H3" s="3" t="s">
        <v>4</v>
      </c>
    </row>
    <row r="4" customFormat="false" ht="12.75" hidden="false" customHeight="false" outlineLevel="0" collapsed="false">
      <c r="A4" s="4" t="s">
        <v>5</v>
      </c>
    </row>
    <row r="5" customFormat="false" ht="12.75" hidden="false" customHeight="false" outlineLevel="0" collapsed="false">
      <c r="A5" s="1" t="s">
        <v>6</v>
      </c>
      <c r="C5" s="5"/>
      <c r="D5" s="5"/>
      <c r="E5" s="5"/>
      <c r="F5" s="5"/>
      <c r="G5" s="5"/>
      <c r="H5" s="5"/>
    </row>
    <row r="6" customFormat="false" ht="12.75" hidden="false" customHeight="false" outlineLevel="0" collapsed="false">
      <c r="B6" s="0" t="s">
        <v>7</v>
      </c>
      <c r="C6" s="5" t="n">
        <f aca="false">0</f>
        <v>0</v>
      </c>
      <c r="D6" s="5"/>
      <c r="E6" s="5"/>
      <c r="F6" s="5"/>
      <c r="G6" s="5"/>
      <c r="H6" s="5"/>
    </row>
    <row r="7" customFormat="false" ht="12.75" hidden="false" customHeight="false" outlineLevel="0" collapsed="false">
      <c r="B7" s="0" t="s">
        <v>8</v>
      </c>
      <c r="C7" s="5" t="n">
        <v>120.2</v>
      </c>
      <c r="D7" s="5" t="n">
        <v>118.4</v>
      </c>
      <c r="E7" s="5" t="n">
        <v>123.9</v>
      </c>
      <c r="F7" s="5" t="n">
        <v>124.7</v>
      </c>
      <c r="G7" s="5" t="n">
        <v>129.3</v>
      </c>
      <c r="H7" s="5" t="n">
        <v>130.2</v>
      </c>
    </row>
    <row r="8" customFormat="false" ht="12.75" hidden="false" customHeight="false" outlineLevel="0" collapsed="false">
      <c r="B8" s="0" t="s">
        <v>9</v>
      </c>
      <c r="C8" s="5" t="n">
        <v>13.2</v>
      </c>
      <c r="D8" s="5" t="n">
        <v>11.9</v>
      </c>
      <c r="E8" s="5" t="n">
        <v>11.4</v>
      </c>
      <c r="F8" s="5" t="n">
        <v>11.9</v>
      </c>
      <c r="G8" s="5" t="n">
        <v>12.4</v>
      </c>
      <c r="H8" s="5" t="n">
        <v>11.8</v>
      </c>
    </row>
    <row r="9" customFormat="false" ht="12.75" hidden="false" customHeight="false" outlineLevel="0" collapsed="false">
      <c r="B9" s="0" t="s">
        <v>11</v>
      </c>
      <c r="C9" s="5" t="n">
        <v>0</v>
      </c>
      <c r="D9" s="5" t="n">
        <v>0</v>
      </c>
      <c r="E9" s="5" t="n">
        <v>0</v>
      </c>
      <c r="F9" s="5" t="n">
        <v>0</v>
      </c>
      <c r="G9" s="5" t="n">
        <v>0</v>
      </c>
      <c r="H9" s="5" t="n">
        <v>0</v>
      </c>
    </row>
    <row r="10" customFormat="false" ht="12.75" hidden="false" customHeight="false" outlineLevel="0" collapsed="false">
      <c r="B10" s="0" t="s">
        <v>96</v>
      </c>
      <c r="C10" s="5" t="n">
        <v>11.8</v>
      </c>
      <c r="D10" s="5" t="n">
        <v>11.8</v>
      </c>
      <c r="E10" s="5" t="n">
        <v>11.8</v>
      </c>
      <c r="F10" s="5" t="n">
        <v>11.8</v>
      </c>
      <c r="G10" s="5" t="n">
        <v>9.8</v>
      </c>
      <c r="H10" s="5" t="n">
        <v>9.8</v>
      </c>
    </row>
    <row r="11" customFormat="false" ht="12.75" hidden="false" customHeight="false" outlineLevel="0" collapsed="false">
      <c r="B11" s="0" t="s">
        <v>14</v>
      </c>
      <c r="C11" s="5" t="n">
        <v>0</v>
      </c>
      <c r="D11" s="5" t="n">
        <v>0</v>
      </c>
      <c r="E11" s="5" t="n">
        <v>0</v>
      </c>
      <c r="F11" s="5" t="n">
        <v>0</v>
      </c>
      <c r="G11" s="5" t="n">
        <v>11.9</v>
      </c>
      <c r="H11" s="5" t="n">
        <v>0</v>
      </c>
    </row>
    <row r="12" customFormat="false" ht="12.75" hidden="false" customHeight="false" outlineLevel="0" collapsed="false">
      <c r="B12" s="0" t="s">
        <v>15</v>
      </c>
      <c r="C12" s="6" t="n">
        <f aca="false">-0.2</f>
        <v>-0.2</v>
      </c>
      <c r="D12" s="6" t="n">
        <f aca="false">-0.5</f>
        <v>-0.5</v>
      </c>
      <c r="E12" s="6" t="n">
        <f aca="false">-0.3</f>
        <v>-0.3</v>
      </c>
      <c r="F12" s="6" t="n">
        <f aca="false">-0.3</f>
        <v>-0.3</v>
      </c>
      <c r="G12" s="6" t="n">
        <f aca="false">-0.3+0.3</f>
        <v>0</v>
      </c>
      <c r="H12" s="6" t="n">
        <v>-0.1</v>
      </c>
    </row>
    <row r="13" customFormat="false" ht="12.75" hidden="false" customHeight="false" outlineLevel="0" collapsed="false">
      <c r="B13" s="1" t="s">
        <v>16</v>
      </c>
      <c r="C13" s="5" t="n">
        <f aca="false">SUM(C6:C12)</f>
        <v>145</v>
      </c>
      <c r="D13" s="5" t="n">
        <f aca="false">SUM(D6:D12)</f>
        <v>141.6</v>
      </c>
      <c r="E13" s="5" t="n">
        <f aca="false">SUM(E6:E12)</f>
        <v>146.8</v>
      </c>
      <c r="F13" s="5" t="n">
        <f aca="false">SUM(F6:F12)</f>
        <v>148.1</v>
      </c>
      <c r="G13" s="5" t="n">
        <f aca="false">SUM(G6:G12)</f>
        <v>163.4</v>
      </c>
      <c r="H13" s="5" t="n">
        <f aca="false">SUM(H6:H12)</f>
        <v>151.7</v>
      </c>
    </row>
    <row r="14" customFormat="false" ht="12.75" hidden="false" customHeight="false" outlineLevel="0" collapsed="false">
      <c r="A14" s="1" t="s">
        <v>17</v>
      </c>
      <c r="C14" s="5"/>
      <c r="D14" s="5"/>
      <c r="E14" s="5"/>
      <c r="F14" s="5"/>
      <c r="G14" s="5"/>
      <c r="H14" s="5"/>
    </row>
    <row r="15" customFormat="false" ht="12.75" hidden="false" customHeight="false" outlineLevel="0" collapsed="false">
      <c r="B15" s="0" t="s">
        <v>18</v>
      </c>
      <c r="C15" s="5" t="n">
        <v>-4.9</v>
      </c>
      <c r="D15" s="5" t="n">
        <v>-3.8</v>
      </c>
      <c r="E15" s="5" t="n">
        <v>-4</v>
      </c>
      <c r="F15" s="5" t="n">
        <v>-4.1</v>
      </c>
      <c r="G15" s="5" t="n">
        <v>-4.2</v>
      </c>
      <c r="H15" s="5" t="n">
        <v>-4.8</v>
      </c>
    </row>
    <row r="16" customFormat="false" ht="12.75" hidden="false" customHeight="false" outlineLevel="0" collapsed="false">
      <c r="B16" s="0" t="s">
        <v>19</v>
      </c>
      <c r="C16" s="5" t="n">
        <v>0</v>
      </c>
      <c r="D16" s="5" t="n">
        <v>0</v>
      </c>
      <c r="E16" s="5" t="n">
        <v>0</v>
      </c>
      <c r="F16" s="5" t="n">
        <v>0</v>
      </c>
      <c r="G16" s="5" t="n">
        <v>0</v>
      </c>
      <c r="H16" s="5" t="n">
        <v>0</v>
      </c>
    </row>
    <row r="17" customFormat="false" ht="12.75" hidden="false" customHeight="false" outlineLevel="0" collapsed="false">
      <c r="B17" s="0" t="s">
        <v>20</v>
      </c>
      <c r="C17" s="5" t="n">
        <f aca="false">-1.3-3.1-0.5</f>
        <v>-4.9</v>
      </c>
      <c r="D17" s="5" t="n">
        <f aca="false">-1.3-2.8-0.7</f>
        <v>-4.8</v>
      </c>
      <c r="E17" s="5" t="n">
        <f aca="false">-1.3-2.8-0.6</f>
        <v>-4.7</v>
      </c>
      <c r="F17" s="5" t="n">
        <f aca="false">-1.3-2.8-0.5</f>
        <v>-4.6</v>
      </c>
      <c r="G17" s="5" t="n">
        <f aca="false">-1.3-2.8-0.7</f>
        <v>-4.8</v>
      </c>
      <c r="H17" s="5" t="n">
        <v>-4.6</v>
      </c>
    </row>
    <row r="18" customFormat="false" ht="12.75" hidden="false" customHeight="false" outlineLevel="0" collapsed="false">
      <c r="B18" s="0" t="s">
        <v>21</v>
      </c>
      <c r="C18" s="5" t="n">
        <v>0</v>
      </c>
      <c r="D18" s="5" t="n">
        <v>0</v>
      </c>
      <c r="E18" s="5" t="n">
        <v>0</v>
      </c>
      <c r="F18" s="5" t="n">
        <v>0</v>
      </c>
      <c r="G18" s="5" t="n">
        <v>0</v>
      </c>
      <c r="H18" s="5" t="n">
        <v>0</v>
      </c>
    </row>
    <row r="19" customFormat="false" ht="12.75" hidden="false" customHeight="false" outlineLevel="0" collapsed="false">
      <c r="B19" s="0" t="s">
        <v>24</v>
      </c>
      <c r="C19" s="5" t="n">
        <v>13.9</v>
      </c>
      <c r="D19" s="5" t="n">
        <v>16.8</v>
      </c>
      <c r="E19" s="5" t="n">
        <f aca="false">24.7-3.7</f>
        <v>21</v>
      </c>
      <c r="F19" s="5" t="n">
        <v>23.8</v>
      </c>
      <c r="G19" s="5" t="n">
        <v>28.4</v>
      </c>
      <c r="H19" s="5" t="n">
        <f aca="false">23+12-4</f>
        <v>31</v>
      </c>
    </row>
    <row r="20" customFormat="false" ht="12.75" hidden="false" customHeight="false" outlineLevel="0" collapsed="false">
      <c r="B20" s="0" t="s">
        <v>25</v>
      </c>
      <c r="C20" s="5" t="n">
        <v>0</v>
      </c>
      <c r="D20" s="5" t="n">
        <f aca="false">0</f>
        <v>0</v>
      </c>
      <c r="E20" s="5" t="n">
        <v>0</v>
      </c>
      <c r="F20" s="5" t="n">
        <v>0</v>
      </c>
      <c r="G20" s="5" t="n">
        <v>-0.2</v>
      </c>
      <c r="H20" s="5" t="n">
        <v>-0.2</v>
      </c>
    </row>
    <row r="21" customFormat="false" ht="12.75" hidden="false" customHeight="false" outlineLevel="0" collapsed="false">
      <c r="B21" s="7" t="s">
        <v>26</v>
      </c>
      <c r="C21" s="5" t="n">
        <f aca="false">-2</f>
        <v>-2</v>
      </c>
      <c r="D21" s="5" t="n">
        <v>-2.5</v>
      </c>
      <c r="E21" s="5" t="n">
        <v>-2.6</v>
      </c>
      <c r="F21" s="5" t="n">
        <v>-2.7</v>
      </c>
      <c r="G21" s="5" t="n">
        <v>-2.4</v>
      </c>
      <c r="H21" s="5" t="n">
        <v>-2.4</v>
      </c>
    </row>
    <row r="22" customFormat="false" ht="15" hidden="false" customHeight="false" outlineLevel="0" collapsed="false">
      <c r="B22" s="7" t="s">
        <v>78</v>
      </c>
      <c r="C22" s="6" t="n">
        <f aca="false">-0.1</f>
        <v>-0.1</v>
      </c>
      <c r="D22" s="6" t="n">
        <f aca="false">-0.2</f>
        <v>-0.2</v>
      </c>
      <c r="E22" s="6" t="n">
        <v>0</v>
      </c>
      <c r="F22" s="6" t="n">
        <v>0</v>
      </c>
      <c r="G22" s="6" t="n">
        <f aca="false">0</f>
        <v>0</v>
      </c>
      <c r="H22" s="6" t="n">
        <v>0</v>
      </c>
    </row>
    <row r="23" customFormat="false" ht="15" hidden="false" customHeight="false" outlineLevel="0" collapsed="false">
      <c r="B23" s="1" t="s">
        <v>28</v>
      </c>
      <c r="C23" s="6" t="n">
        <f aca="false">SUM(C15:C22)</f>
        <v>2</v>
      </c>
      <c r="D23" s="6" t="n">
        <f aca="false">SUM(D15:D22)</f>
        <v>5.5</v>
      </c>
      <c r="E23" s="6" t="n">
        <f aca="false">SUM(E15:E22)</f>
        <v>9.7</v>
      </c>
      <c r="F23" s="6" t="n">
        <f aca="false">SUM(F15:F22)</f>
        <v>12.4</v>
      </c>
      <c r="G23" s="6" t="n">
        <f aca="false">SUM(G15:G22)</f>
        <v>16.8</v>
      </c>
      <c r="H23" s="6" t="n">
        <f aca="false">SUM(H15:H22)</f>
        <v>19</v>
      </c>
    </row>
    <row r="24" customFormat="false" ht="12.75" hidden="false" customHeight="false" outlineLevel="0" collapsed="false">
      <c r="A24" s="1" t="s">
        <v>29</v>
      </c>
      <c r="C24" s="5" t="n">
        <f aca="false">+C13+C23</f>
        <v>147</v>
      </c>
      <c r="D24" s="5" t="n">
        <f aca="false">+D13+D23</f>
        <v>147.1</v>
      </c>
      <c r="E24" s="5" t="n">
        <f aca="false">+E13+E23</f>
        <v>156.5</v>
      </c>
      <c r="F24" s="5" t="n">
        <f aca="false">+F13+F23</f>
        <v>160.5</v>
      </c>
      <c r="G24" s="5" t="n">
        <f aca="false">+G13+G23</f>
        <v>180.2</v>
      </c>
      <c r="H24" s="5" t="n">
        <f aca="false">+H13+H23</f>
        <v>170.7</v>
      </c>
    </row>
    <row r="25" customFormat="false" ht="12.75" hidden="false" customHeight="false" outlineLevel="0" collapsed="false">
      <c r="A25" s="1" t="s">
        <v>30</v>
      </c>
      <c r="C25" s="5"/>
      <c r="D25" s="5"/>
      <c r="E25" s="5"/>
      <c r="F25" s="5"/>
      <c r="G25" s="5"/>
      <c r="H25" s="5"/>
    </row>
    <row r="26" customFormat="false" ht="12.75" hidden="false" customHeight="false" outlineLevel="0" collapsed="false">
      <c r="B26" s="0" t="s">
        <v>31</v>
      </c>
      <c r="C26" s="5" t="n">
        <v>0</v>
      </c>
      <c r="D26" s="5" t="n">
        <v>0</v>
      </c>
      <c r="E26" s="5" t="n">
        <v>0</v>
      </c>
      <c r="F26" s="5" t="n">
        <v>0</v>
      </c>
      <c r="G26" s="5" t="n">
        <v>0</v>
      </c>
      <c r="H26" s="5" t="n">
        <v>0</v>
      </c>
    </row>
    <row r="27" customFormat="false" ht="12.75" hidden="false" customHeight="false" outlineLevel="0" collapsed="false">
      <c r="B27" s="0" t="s">
        <v>32</v>
      </c>
      <c r="C27" s="5" t="n">
        <v>0</v>
      </c>
      <c r="D27" s="5" t="n">
        <v>1.9</v>
      </c>
      <c r="E27" s="5" t="n">
        <v>0</v>
      </c>
      <c r="F27" s="5" t="n">
        <v>0</v>
      </c>
      <c r="G27" s="5" t="n">
        <v>0</v>
      </c>
      <c r="H27" s="5" t="n">
        <v>0</v>
      </c>
    </row>
    <row r="28" customFormat="false" ht="15" hidden="false" customHeight="false" outlineLevel="0" collapsed="false">
      <c r="B28" s="0" t="s">
        <v>15</v>
      </c>
      <c r="C28" s="6" t="n">
        <v>3.1</v>
      </c>
      <c r="D28" s="6" t="n">
        <v>3.2</v>
      </c>
      <c r="E28" s="6" t="n">
        <v>3</v>
      </c>
      <c r="F28" s="6" t="n">
        <v>0</v>
      </c>
      <c r="G28" s="6" t="n">
        <v>0</v>
      </c>
      <c r="H28" s="6" t="n">
        <v>0</v>
      </c>
    </row>
    <row r="29" customFormat="false" ht="15" hidden="false" customHeight="false" outlineLevel="0" collapsed="false">
      <c r="B29" s="1" t="s">
        <v>34</v>
      </c>
      <c r="C29" s="6" t="n">
        <f aca="false">SUM(C26:C28)</f>
        <v>3.1</v>
      </c>
      <c r="D29" s="6" t="n">
        <f aca="false">SUM(D26:D28)</f>
        <v>5.1</v>
      </c>
      <c r="E29" s="6" t="n">
        <f aca="false">SUM(E26:E28)</f>
        <v>3</v>
      </c>
      <c r="F29" s="6" t="n">
        <f aca="false">SUM(F26:F28)</f>
        <v>0</v>
      </c>
      <c r="G29" s="6" t="n">
        <f aca="false">SUM(G26:G28)</f>
        <v>0</v>
      </c>
      <c r="H29" s="6" t="n">
        <f aca="false">SUM(H26:H28)</f>
        <v>0</v>
      </c>
    </row>
    <row r="30" customFormat="false" ht="15" hidden="false" customHeight="false" outlineLevel="0" collapsed="false">
      <c r="A30" s="1" t="s">
        <v>35</v>
      </c>
      <c r="C30" s="6" t="n">
        <f aca="false">+C24+C29</f>
        <v>150.1</v>
      </c>
      <c r="D30" s="6" t="n">
        <f aca="false">+D24+D29</f>
        <v>152.2</v>
      </c>
      <c r="E30" s="6" t="n">
        <f aca="false">+E24+E29</f>
        <v>159.5</v>
      </c>
      <c r="F30" s="6" t="n">
        <f aca="false">+F24+F29</f>
        <v>160.5</v>
      </c>
      <c r="G30" s="6" t="n">
        <f aca="false">+G24+G29</f>
        <v>180.2</v>
      </c>
      <c r="H30" s="6" t="n">
        <f aca="false">+H24+H29</f>
        <v>170.7</v>
      </c>
    </row>
    <row r="32" customFormat="false" ht="12.75" hidden="false" customHeight="false" outlineLevel="0" collapsed="false">
      <c r="A32" s="4" t="s">
        <v>36</v>
      </c>
      <c r="C32" s="5"/>
      <c r="D32" s="5"/>
      <c r="E32" s="5"/>
      <c r="F32" s="5"/>
      <c r="G32" s="5"/>
      <c r="H32" s="5"/>
    </row>
    <row r="33" customFormat="false" ht="12.75" hidden="false" customHeight="false" outlineLevel="0" collapsed="false">
      <c r="A33" s="1" t="s">
        <v>37</v>
      </c>
      <c r="C33" s="5" t="n">
        <v>0</v>
      </c>
      <c r="D33" s="5" t="n">
        <v>0</v>
      </c>
      <c r="E33" s="5" t="n">
        <v>0</v>
      </c>
      <c r="F33" s="5" t="n">
        <v>0</v>
      </c>
      <c r="G33" s="5" t="n">
        <v>0</v>
      </c>
      <c r="H33" s="5" t="n">
        <v>0</v>
      </c>
    </row>
    <row r="34" customFormat="false" ht="12.75" hidden="false" customHeight="false" outlineLevel="0" collapsed="false">
      <c r="A34" s="1" t="s">
        <v>17</v>
      </c>
      <c r="C34" s="5"/>
      <c r="D34" s="5"/>
      <c r="E34" s="5"/>
      <c r="F34" s="5"/>
      <c r="G34" s="5"/>
      <c r="H34" s="5"/>
    </row>
    <row r="35" customFormat="false" ht="12.75" hidden="false" customHeight="false" outlineLevel="0" collapsed="false">
      <c r="B35" s="0" t="s">
        <v>38</v>
      </c>
      <c r="C35" s="5" t="n">
        <f aca="false">-1.1</f>
        <v>-1.1</v>
      </c>
      <c r="D35" s="5" t="n">
        <f aca="false">-1.3</f>
        <v>-1.3</v>
      </c>
      <c r="E35" s="5" t="n">
        <f aca="false">-1.7</f>
        <v>-1.7</v>
      </c>
      <c r="F35" s="5" t="n">
        <f aca="false">-1.3</f>
        <v>-1.3</v>
      </c>
      <c r="G35" s="5" t="n">
        <f aca="false">-1.5</f>
        <v>-1.5</v>
      </c>
      <c r="H35" s="5" t="n">
        <v>0</v>
      </c>
    </row>
    <row r="36" customFormat="false" ht="12.75" hidden="false" customHeight="false" outlineLevel="0" collapsed="false">
      <c r="B36" s="0" t="s">
        <v>39</v>
      </c>
      <c r="C36" s="5" t="n">
        <v>0</v>
      </c>
      <c r="D36" s="5" t="n">
        <v>0</v>
      </c>
      <c r="E36" s="5" t="n">
        <v>0</v>
      </c>
      <c r="F36" s="5" t="n">
        <v>0</v>
      </c>
      <c r="G36" s="5" t="n">
        <v>0</v>
      </c>
      <c r="H36" s="5" t="n">
        <v>0</v>
      </c>
    </row>
    <row r="37" customFormat="false" ht="15" hidden="false" customHeight="false" outlineLevel="0" collapsed="false">
      <c r="B37" s="0" t="s">
        <v>40</v>
      </c>
      <c r="C37" s="6" t="n">
        <v>0</v>
      </c>
      <c r="D37" s="6" t="n">
        <v>0</v>
      </c>
      <c r="E37" s="6" t="n">
        <v>0</v>
      </c>
      <c r="F37" s="6" t="n">
        <v>0</v>
      </c>
      <c r="G37" s="6" t="n">
        <v>0</v>
      </c>
      <c r="H37" s="6" t="n">
        <v>0</v>
      </c>
    </row>
    <row r="38" customFormat="false" ht="15" hidden="false" customHeight="false" outlineLevel="0" collapsed="false">
      <c r="B38" s="1" t="s">
        <v>28</v>
      </c>
      <c r="C38" s="6" t="n">
        <f aca="false">SUM(C35:C37)</f>
        <v>-1.1</v>
      </c>
      <c r="D38" s="6" t="n">
        <f aca="false">SUM(D35:D37)</f>
        <v>-1.3</v>
      </c>
      <c r="E38" s="6" t="n">
        <f aca="false">SUM(E35:E37)</f>
        <v>-1.7</v>
      </c>
      <c r="F38" s="6" t="n">
        <f aca="false">SUM(F35:F37)</f>
        <v>-1.3</v>
      </c>
      <c r="G38" s="6" t="n">
        <f aca="false">SUM(G35:G37)</f>
        <v>-1.5</v>
      </c>
      <c r="H38" s="6" t="n">
        <f aca="false">SUM(H35:H37)</f>
        <v>0</v>
      </c>
    </row>
    <row r="39" customFormat="false" ht="15" hidden="false" customHeight="false" outlineLevel="0" collapsed="false">
      <c r="A39" s="1" t="s">
        <v>41</v>
      </c>
      <c r="C39" s="6" t="n">
        <f aca="false">+C33+C38</f>
        <v>-1.1</v>
      </c>
      <c r="D39" s="6" t="n">
        <f aca="false">+D33+D38</f>
        <v>-1.3</v>
      </c>
      <c r="E39" s="6" t="n">
        <f aca="false">+E33+E38</f>
        <v>-1.7</v>
      </c>
      <c r="F39" s="6" t="n">
        <f aca="false">+F33+F38</f>
        <v>-1.3</v>
      </c>
      <c r="G39" s="6" t="n">
        <f aca="false">+G33+G38</f>
        <v>-1.5</v>
      </c>
      <c r="H39" s="6" t="n">
        <f aca="false">+H33+H38</f>
        <v>0</v>
      </c>
    </row>
    <row r="40" customFormat="false" ht="15" hidden="false" customHeight="false" outlineLevel="0" collapsed="false">
      <c r="A40" s="1"/>
      <c r="C40" s="6"/>
      <c r="D40" s="6"/>
      <c r="E40" s="6"/>
      <c r="F40" s="6"/>
      <c r="G40" s="6"/>
      <c r="H40" s="6"/>
    </row>
    <row r="41" customFormat="false" ht="15" hidden="false" customHeight="false" outlineLevel="0" collapsed="false">
      <c r="A41" s="1" t="s">
        <v>42</v>
      </c>
      <c r="C41" s="6" t="n">
        <f aca="false">+C30+C39</f>
        <v>149</v>
      </c>
      <c r="D41" s="6" t="n">
        <f aca="false">+D30+D39</f>
        <v>150.9</v>
      </c>
      <c r="E41" s="6" t="n">
        <f aca="false">+E30+E39</f>
        <v>157.8</v>
      </c>
      <c r="F41" s="6" t="n">
        <f aca="false">+F30+F39</f>
        <v>159.2</v>
      </c>
      <c r="G41" s="6" t="n">
        <f aca="false">+G30+G39</f>
        <v>178.7</v>
      </c>
      <c r="H41" s="6" t="n">
        <f aca="false">+H30+H39</f>
        <v>170.7</v>
      </c>
    </row>
    <row r="42" customFormat="false" ht="15" hidden="false" customHeight="false" outlineLevel="0" collapsed="false">
      <c r="A42" s="1"/>
      <c r="C42" s="6"/>
      <c r="D42" s="6"/>
      <c r="E42" s="6"/>
      <c r="F42" s="6"/>
      <c r="G42" s="6"/>
      <c r="H42" s="6"/>
    </row>
    <row r="43" customFormat="false" ht="12.75" hidden="false" customHeight="false" outlineLevel="0" collapsed="false">
      <c r="A43" s="4" t="s">
        <v>43</v>
      </c>
      <c r="C43" s="5"/>
      <c r="D43" s="5"/>
      <c r="E43" s="5"/>
      <c r="F43" s="5"/>
      <c r="G43" s="5"/>
      <c r="H43" s="5"/>
    </row>
    <row r="44" customFormat="false" ht="12.75" hidden="false" customHeight="false" outlineLevel="0" collapsed="false">
      <c r="A44" s="1" t="s">
        <v>37</v>
      </c>
      <c r="C44" s="5" t="n">
        <v>0</v>
      </c>
      <c r="D44" s="5" t="n">
        <v>0</v>
      </c>
      <c r="E44" s="5" t="n">
        <v>0</v>
      </c>
      <c r="F44" s="5" t="n">
        <v>0</v>
      </c>
      <c r="G44" s="5" t="n">
        <v>0</v>
      </c>
      <c r="H44" s="5" t="n">
        <v>0</v>
      </c>
    </row>
    <row r="45" customFormat="false" ht="12.75" hidden="false" customHeight="false" outlineLevel="0" collapsed="false">
      <c r="A45" s="1" t="s">
        <v>17</v>
      </c>
      <c r="C45" s="5"/>
      <c r="D45" s="5"/>
      <c r="E45" s="5"/>
      <c r="F45" s="5"/>
      <c r="G45" s="5"/>
      <c r="H45" s="5"/>
    </row>
    <row r="46" customFormat="false" ht="12.75" hidden="false" customHeight="false" outlineLevel="0" collapsed="false">
      <c r="B46" s="0" t="s">
        <v>44</v>
      </c>
      <c r="C46" s="5" t="n">
        <f aca="false">-21.3+0.6</f>
        <v>-20.7</v>
      </c>
      <c r="D46" s="5" t="n">
        <f aca="false">-20.853+0.6</f>
        <v>-20.253</v>
      </c>
      <c r="E46" s="5" t="n">
        <f aca="false">-21.1+0.6</f>
        <v>-20.5</v>
      </c>
      <c r="F46" s="5" t="n">
        <f aca="false">-21+0.7</f>
        <v>-20.3</v>
      </c>
      <c r="G46" s="5" t="n">
        <f aca="false">-22.1+0.7</f>
        <v>-21.4</v>
      </c>
      <c r="H46" s="5" t="n">
        <v>0</v>
      </c>
    </row>
    <row r="47" customFormat="false" ht="12.75" hidden="false" customHeight="false" outlineLevel="0" collapsed="false">
      <c r="B47" s="0" t="s">
        <v>97</v>
      </c>
      <c r="C47" s="5" t="n">
        <f aca="false">-0.9</f>
        <v>-0.9</v>
      </c>
      <c r="D47" s="5" t="n">
        <f aca="false">-1</f>
        <v>-1</v>
      </c>
      <c r="E47" s="5" t="n">
        <f aca="false">-1.6</f>
        <v>-1.6</v>
      </c>
      <c r="F47" s="5" t="n">
        <f aca="false">-1</f>
        <v>-1</v>
      </c>
      <c r="G47" s="5" t="n">
        <f aca="false">-0.9</f>
        <v>-0.9</v>
      </c>
      <c r="H47" s="5" t="n">
        <v>0</v>
      </c>
    </row>
    <row r="48" customFormat="false" ht="12.75" hidden="false" customHeight="false" outlineLevel="0" collapsed="false">
      <c r="B48" s="0" t="s">
        <v>46</v>
      </c>
      <c r="C48" s="5" t="n">
        <f aca="false">-0.6</f>
        <v>-0.6</v>
      </c>
      <c r="D48" s="5" t="n">
        <f aca="false">-0.6</f>
        <v>-0.6</v>
      </c>
      <c r="E48" s="5" t="n">
        <f aca="false">-0.6</f>
        <v>-0.6</v>
      </c>
      <c r="F48" s="5" t="n">
        <f aca="false">-0.7</f>
        <v>-0.7</v>
      </c>
      <c r="G48" s="5" t="n">
        <f aca="false">-0.7</f>
        <v>-0.7</v>
      </c>
      <c r="H48" s="5"/>
    </row>
    <row r="49" customFormat="false" ht="12.75" hidden="false" customHeight="false" outlineLevel="0" collapsed="false">
      <c r="B49" s="0" t="s">
        <v>53</v>
      </c>
      <c r="C49" s="5"/>
      <c r="D49" s="5"/>
      <c r="E49" s="5" t="n">
        <v>0.6</v>
      </c>
      <c r="F49" s="5"/>
      <c r="G49" s="5"/>
      <c r="H49" s="5"/>
    </row>
    <row r="50" customFormat="false" ht="12.75" hidden="false" customHeight="false" outlineLevel="0" collapsed="false">
      <c r="B50" s="0" t="s">
        <v>98</v>
      </c>
      <c r="C50" s="5"/>
      <c r="D50" s="5"/>
      <c r="E50" s="5" t="n">
        <v>0.2</v>
      </c>
      <c r="F50" s="5"/>
      <c r="G50" s="5"/>
      <c r="H50" s="5"/>
    </row>
    <row r="51" customFormat="false" ht="12.75" hidden="false" customHeight="false" outlineLevel="0" collapsed="false">
      <c r="B51" s="0" t="s">
        <v>39</v>
      </c>
      <c r="C51" s="5" t="n">
        <v>0</v>
      </c>
      <c r="D51" s="5" t="n">
        <v>0</v>
      </c>
      <c r="E51" s="5" t="n">
        <v>0</v>
      </c>
      <c r="F51" s="5" t="n">
        <v>0</v>
      </c>
      <c r="G51" s="5" t="n">
        <v>0</v>
      </c>
      <c r="H51" s="5" t="n">
        <v>0</v>
      </c>
    </row>
    <row r="52" customFormat="false" ht="15" hidden="false" customHeight="false" outlineLevel="0" collapsed="false">
      <c r="B52" s="7" t="s">
        <v>78</v>
      </c>
      <c r="C52" s="6" t="n">
        <f aca="false">-0.4</f>
        <v>-0.4</v>
      </c>
      <c r="D52" s="6" t="n">
        <f aca="false">-0.6</f>
        <v>-0.6</v>
      </c>
      <c r="E52" s="6" t="n">
        <f aca="false">-0.9</f>
        <v>-0.9</v>
      </c>
      <c r="F52" s="6" t="n">
        <f aca="false">-0.9</f>
        <v>-0.9</v>
      </c>
      <c r="G52" s="6" t="n">
        <f aca="false">-3.4-0.3</f>
        <v>-3.7</v>
      </c>
      <c r="H52" s="6" t="n">
        <v>0</v>
      </c>
    </row>
    <row r="53" customFormat="false" ht="15" hidden="false" customHeight="false" outlineLevel="0" collapsed="false">
      <c r="B53" s="1" t="s">
        <v>28</v>
      </c>
      <c r="C53" s="6" t="n">
        <f aca="false">SUM(C46:C52)</f>
        <v>-22.6</v>
      </c>
      <c r="D53" s="6" t="n">
        <f aca="false">SUM(D46:D52)</f>
        <v>-22.453</v>
      </c>
      <c r="E53" s="6" t="n">
        <f aca="false">SUM(E46:E52)</f>
        <v>-22.8</v>
      </c>
      <c r="F53" s="6" t="n">
        <f aca="false">SUM(F46:F52)</f>
        <v>-22.9</v>
      </c>
      <c r="G53" s="6" t="n">
        <f aca="false">SUM(G46:G52)</f>
        <v>-26.7</v>
      </c>
      <c r="H53" s="6" t="n">
        <f aca="false">SUM(H46:H52)</f>
        <v>0</v>
      </c>
    </row>
    <row r="54" customFormat="false" ht="15" hidden="false" customHeight="false" outlineLevel="0" collapsed="false">
      <c r="A54" s="1" t="s">
        <v>49</v>
      </c>
      <c r="C54" s="6" t="n">
        <f aca="false">+C44+C53</f>
        <v>-22.6</v>
      </c>
      <c r="D54" s="6" t="n">
        <f aca="false">+D44+D53</f>
        <v>-22.453</v>
      </c>
      <c r="E54" s="6" t="n">
        <f aca="false">+E44+E53</f>
        <v>-22.8</v>
      </c>
      <c r="F54" s="6" t="n">
        <f aca="false">+F44+F53</f>
        <v>-22.9</v>
      </c>
      <c r="G54" s="6" t="n">
        <f aca="false">+G44+G53</f>
        <v>-26.7</v>
      </c>
      <c r="H54" s="6" t="n">
        <f aca="false">+H44+H53</f>
        <v>0</v>
      </c>
    </row>
    <row r="55" customFormat="false" ht="12.75" hidden="false" customHeight="false" outlineLevel="0" collapsed="false">
      <c r="C55" s="5"/>
      <c r="D55" s="5"/>
      <c r="E55" s="5"/>
      <c r="F55" s="5"/>
      <c r="G55" s="5"/>
      <c r="H55" s="5"/>
    </row>
    <row r="56" customFormat="false" ht="12.75" hidden="false" customHeight="false" outlineLevel="0" collapsed="false">
      <c r="A56" s="4" t="s">
        <v>50</v>
      </c>
      <c r="C56" s="5"/>
      <c r="D56" s="5"/>
      <c r="E56" s="5"/>
      <c r="F56" s="5"/>
      <c r="G56" s="5"/>
      <c r="H56" s="5"/>
    </row>
    <row r="57" customFormat="false" ht="12.75" hidden="false" customHeight="false" outlineLevel="0" collapsed="false">
      <c r="A57" s="1" t="s">
        <v>37</v>
      </c>
      <c r="C57" s="5" t="n">
        <v>0</v>
      </c>
      <c r="D57" s="5" t="n">
        <v>0</v>
      </c>
      <c r="E57" s="5" t="n">
        <v>0</v>
      </c>
      <c r="F57" s="5" t="n">
        <v>0</v>
      </c>
      <c r="G57" s="5" t="n">
        <v>0</v>
      </c>
      <c r="H57" s="5" t="n">
        <v>0</v>
      </c>
    </row>
    <row r="58" customFormat="false" ht="12.75" hidden="false" customHeight="false" outlineLevel="0" collapsed="false">
      <c r="A58" s="1" t="s">
        <v>17</v>
      </c>
      <c r="C58" s="5"/>
      <c r="D58" s="5"/>
      <c r="E58" s="5"/>
      <c r="F58" s="5"/>
      <c r="G58" s="5"/>
      <c r="H58" s="5"/>
    </row>
    <row r="59" customFormat="false" ht="12.75" hidden="false" customHeight="false" outlineLevel="0" collapsed="false">
      <c r="B59" s="0" t="s">
        <v>51</v>
      </c>
      <c r="C59" s="5" t="n">
        <f aca="false">-0.5-1.3</f>
        <v>-1.8</v>
      </c>
      <c r="D59" s="5" t="n">
        <f aca="false">-0.4-1.2</f>
        <v>-1.6</v>
      </c>
      <c r="E59" s="5" t="n">
        <f aca="false">-0.5-1.3+0.1</f>
        <v>-1.7</v>
      </c>
      <c r="F59" s="5" t="n">
        <f aca="false">-0.5-0.5</f>
        <v>-1</v>
      </c>
      <c r="G59" s="5" t="n">
        <f aca="false">-0.5-0.5</f>
        <v>-1</v>
      </c>
      <c r="H59" s="5" t="n">
        <v>0</v>
      </c>
    </row>
    <row r="60" customFormat="false" ht="12.75" hidden="false" customHeight="false" outlineLevel="0" collapsed="false">
      <c r="B60" s="0" t="s">
        <v>52</v>
      </c>
      <c r="C60" s="5" t="n">
        <v>0</v>
      </c>
      <c r="D60" s="5" t="n">
        <v>0</v>
      </c>
      <c r="E60" s="5" t="n">
        <v>0</v>
      </c>
      <c r="F60" s="5" t="n">
        <v>0</v>
      </c>
      <c r="G60" s="5" t="n">
        <v>0</v>
      </c>
      <c r="H60" s="5" t="n">
        <v>0</v>
      </c>
    </row>
    <row r="61" customFormat="false" ht="12.75" hidden="false" customHeight="false" outlineLevel="0" collapsed="false">
      <c r="B61" s="0" t="s">
        <v>53</v>
      </c>
      <c r="C61" s="5"/>
      <c r="D61" s="5"/>
      <c r="E61" s="5" t="n">
        <f aca="false">0.7</f>
        <v>0.7</v>
      </c>
      <c r="F61" s="5"/>
      <c r="G61" s="5"/>
      <c r="H61" s="5"/>
    </row>
    <row r="62" customFormat="false" ht="12.75" hidden="false" customHeight="false" outlineLevel="0" collapsed="false">
      <c r="B62" s="0" t="s">
        <v>54</v>
      </c>
      <c r="C62" s="5" t="n">
        <v>0.1</v>
      </c>
      <c r="D62" s="5" t="n">
        <v>0.1</v>
      </c>
      <c r="E62" s="5" t="n">
        <v>0.1</v>
      </c>
      <c r="F62" s="5"/>
      <c r="G62" s="5"/>
      <c r="H62" s="5"/>
    </row>
    <row r="63" customFormat="false" ht="12.75" hidden="false" customHeight="false" outlineLevel="0" collapsed="false">
      <c r="B63" s="0" t="s">
        <v>39</v>
      </c>
      <c r="C63" s="5" t="n">
        <v>0</v>
      </c>
      <c r="D63" s="5" t="n">
        <v>0</v>
      </c>
      <c r="E63" s="5" t="n">
        <v>0</v>
      </c>
      <c r="F63" s="5" t="n">
        <v>0</v>
      </c>
      <c r="G63" s="5" t="n">
        <v>0</v>
      </c>
      <c r="H63" s="5" t="n">
        <v>0</v>
      </c>
    </row>
    <row r="64" customFormat="false" ht="15" hidden="false" customHeight="false" outlineLevel="0" collapsed="false">
      <c r="B64" s="7" t="s">
        <v>48</v>
      </c>
      <c r="C64" s="6" t="n">
        <f aca="false">-1.6-0.3+0.2</f>
        <v>-1.7</v>
      </c>
      <c r="D64" s="6" t="n">
        <f aca="false">-2.4</f>
        <v>-2.4</v>
      </c>
      <c r="E64" s="6" t="n">
        <f aca="false">-2.7</f>
        <v>-2.7</v>
      </c>
      <c r="F64" s="6" t="n">
        <f aca="false">-2.1</f>
        <v>-2.1</v>
      </c>
      <c r="G64" s="6" t="n">
        <f aca="false">-1.8</f>
        <v>-1.8</v>
      </c>
      <c r="H64" s="6" t="n">
        <v>0</v>
      </c>
    </row>
    <row r="65" customFormat="false" ht="15" hidden="false" customHeight="false" outlineLevel="0" collapsed="false">
      <c r="B65" s="1" t="s">
        <v>28</v>
      </c>
      <c r="C65" s="6" t="n">
        <f aca="false">SUM(C59:C64)</f>
        <v>-3.4</v>
      </c>
      <c r="D65" s="6" t="n">
        <f aca="false">SUM(D59:D64)</f>
        <v>-3.9</v>
      </c>
      <c r="E65" s="6" t="n">
        <f aca="false">SUM(E59:E64)</f>
        <v>-3.6</v>
      </c>
      <c r="F65" s="6" t="n">
        <f aca="false">SUM(F59:F64)</f>
        <v>-3.1</v>
      </c>
      <c r="G65" s="6" t="n">
        <f aca="false">SUM(G59:G64)</f>
        <v>-2.8</v>
      </c>
      <c r="H65" s="6" t="n">
        <f aca="false">SUM(H59:H64)</f>
        <v>0</v>
      </c>
    </row>
    <row r="66" customFormat="false" ht="15" hidden="false" customHeight="false" outlineLevel="0" collapsed="false">
      <c r="A66" s="1" t="s">
        <v>55</v>
      </c>
      <c r="C66" s="6" t="n">
        <f aca="false">+C57+C65</f>
        <v>-3.4</v>
      </c>
      <c r="D66" s="6" t="n">
        <f aca="false">+D57+D65</f>
        <v>-3.9</v>
      </c>
      <c r="E66" s="6" t="n">
        <f aca="false">+E57+E65</f>
        <v>-3.6</v>
      </c>
      <c r="F66" s="6" t="n">
        <f aca="false">+F57+F65</f>
        <v>-3.1</v>
      </c>
      <c r="G66" s="6" t="n">
        <f aca="false">+G57+G65</f>
        <v>-2.8</v>
      </c>
      <c r="H66" s="6" t="n">
        <f aca="false">+H57+H65</f>
        <v>0</v>
      </c>
    </row>
    <row r="67" customFormat="false" ht="12.75" hidden="false" customHeight="false" outlineLevel="0" collapsed="false">
      <c r="C67" s="5"/>
      <c r="D67" s="5"/>
      <c r="E67" s="5"/>
      <c r="F67" s="5"/>
      <c r="G67" s="5"/>
      <c r="H67" s="5"/>
    </row>
    <row r="68" customFormat="false" ht="12.75" hidden="false" customHeight="false" outlineLevel="0" collapsed="false">
      <c r="A68" s="4" t="s">
        <v>56</v>
      </c>
      <c r="C68" s="5"/>
      <c r="D68" s="5"/>
      <c r="E68" s="5"/>
      <c r="F68" s="5"/>
      <c r="G68" s="5"/>
      <c r="H68" s="5"/>
    </row>
    <row r="69" customFormat="false" ht="12.75" hidden="false" customHeight="false" outlineLevel="0" collapsed="false">
      <c r="A69" s="1" t="s">
        <v>37</v>
      </c>
      <c r="C69" s="5" t="n">
        <v>0</v>
      </c>
      <c r="D69" s="5" t="n">
        <v>0</v>
      </c>
      <c r="E69" s="5" t="n">
        <v>0</v>
      </c>
      <c r="F69" s="5" t="n">
        <v>0</v>
      </c>
      <c r="G69" s="5" t="n">
        <v>0</v>
      </c>
      <c r="H69" s="5" t="n">
        <v>0</v>
      </c>
    </row>
    <row r="70" customFormat="false" ht="12.75" hidden="false" customHeight="false" outlineLevel="0" collapsed="false">
      <c r="A70" s="1" t="s">
        <v>17</v>
      </c>
      <c r="C70" s="5"/>
      <c r="D70" s="5"/>
      <c r="E70" s="5"/>
      <c r="F70" s="5"/>
      <c r="G70" s="5"/>
      <c r="H70" s="5"/>
    </row>
    <row r="71" customFormat="false" ht="12.75" hidden="false" customHeight="false" outlineLevel="0" collapsed="false">
      <c r="B71" s="0" t="s">
        <v>51</v>
      </c>
      <c r="C71" s="5" t="n">
        <f aca="false">-1.2</f>
        <v>-1.2</v>
      </c>
      <c r="D71" s="5" t="n">
        <f aca="false">-1.1</f>
        <v>-1.1</v>
      </c>
      <c r="E71" s="5" t="n">
        <f aca="false">-1.3</f>
        <v>-1.3</v>
      </c>
      <c r="F71" s="5" t="n">
        <f aca="false">-1.2-1.5</f>
        <v>-2.7</v>
      </c>
      <c r="G71" s="5" t="n">
        <f aca="false">-2.9-0.6</f>
        <v>-3.5</v>
      </c>
      <c r="H71" s="5" t="n">
        <v>0</v>
      </c>
    </row>
    <row r="72" customFormat="false" ht="12.75" hidden="false" customHeight="false" outlineLevel="0" collapsed="false">
      <c r="B72" s="0" t="s">
        <v>52</v>
      </c>
      <c r="C72" s="5" t="n">
        <v>0</v>
      </c>
      <c r="D72" s="5" t="n">
        <v>0</v>
      </c>
      <c r="E72" s="5" t="n">
        <v>0</v>
      </c>
      <c r="F72" s="5" t="n">
        <v>0</v>
      </c>
      <c r="G72" s="5" t="n">
        <v>0</v>
      </c>
      <c r="H72" s="5" t="n">
        <v>0</v>
      </c>
    </row>
    <row r="73" customFormat="false" ht="12.75" hidden="false" customHeight="false" outlineLevel="0" collapsed="false">
      <c r="B73" s="0" t="s">
        <v>39</v>
      </c>
      <c r="C73" s="5" t="n">
        <v>0</v>
      </c>
      <c r="D73" s="5" t="n">
        <v>0</v>
      </c>
      <c r="E73" s="5" t="n">
        <v>0</v>
      </c>
      <c r="F73" s="5" t="n">
        <v>0</v>
      </c>
      <c r="G73" s="5" t="n">
        <v>0</v>
      </c>
      <c r="H73" s="5" t="n">
        <v>0</v>
      </c>
    </row>
    <row r="74" customFormat="false" ht="15" hidden="false" customHeight="false" outlineLevel="0" collapsed="false">
      <c r="B74" s="0" t="s">
        <v>40</v>
      </c>
      <c r="C74" s="6" t="n">
        <v>0</v>
      </c>
      <c r="D74" s="6" t="n">
        <v>0</v>
      </c>
      <c r="E74" s="6" t="n">
        <f aca="false">-0.7-0.6</f>
        <v>-1.3</v>
      </c>
      <c r="F74" s="6" t="n">
        <v>0</v>
      </c>
      <c r="G74" s="6" t="n">
        <v>0</v>
      </c>
      <c r="H74" s="6" t="n">
        <v>0</v>
      </c>
    </row>
    <row r="75" customFormat="false" ht="15" hidden="false" customHeight="false" outlineLevel="0" collapsed="false">
      <c r="B75" s="1" t="s">
        <v>28</v>
      </c>
      <c r="C75" s="6" t="n">
        <f aca="false">SUM(C71:C74)</f>
        <v>-1.2</v>
      </c>
      <c r="D75" s="6" t="n">
        <f aca="false">SUM(D71:D74)</f>
        <v>-1.1</v>
      </c>
      <c r="E75" s="6" t="n">
        <f aca="false">SUM(E71:E74)</f>
        <v>-2.6</v>
      </c>
      <c r="F75" s="6" t="n">
        <f aca="false">SUM(F71:F74)</f>
        <v>-2.7</v>
      </c>
      <c r="G75" s="6" t="n">
        <f aca="false">SUM(G71:G74)</f>
        <v>-3.5</v>
      </c>
      <c r="H75" s="6" t="n">
        <f aca="false">SUM(H71:H74)</f>
        <v>0</v>
      </c>
    </row>
    <row r="76" customFormat="false" ht="15" hidden="false" customHeight="false" outlineLevel="0" collapsed="false">
      <c r="A76" s="1" t="s">
        <v>57</v>
      </c>
      <c r="C76" s="6" t="n">
        <f aca="false">+C69+C75</f>
        <v>-1.2</v>
      </c>
      <c r="D76" s="6" t="n">
        <f aca="false">+D69+D75</f>
        <v>-1.1</v>
      </c>
      <c r="E76" s="6" t="n">
        <f aca="false">+E69+E75</f>
        <v>-2.6</v>
      </c>
      <c r="F76" s="6" t="n">
        <f aca="false">+F69+F75</f>
        <v>-2.7</v>
      </c>
      <c r="G76" s="6" t="n">
        <f aca="false">+G69+G75</f>
        <v>-3.5</v>
      </c>
      <c r="H76" s="6" t="n">
        <f aca="false">+H69+H75</f>
        <v>0</v>
      </c>
    </row>
    <row r="77" customFormat="false" ht="12.75" hidden="false" customHeight="false" outlineLevel="0" collapsed="false">
      <c r="C77" s="5"/>
      <c r="D77" s="5"/>
      <c r="E77" s="5"/>
      <c r="F77" s="5"/>
      <c r="G77" s="5"/>
      <c r="H77" s="5"/>
    </row>
    <row r="78" customFormat="false" ht="12.75" hidden="false" customHeight="false" outlineLevel="0" collapsed="false">
      <c r="A78" s="4" t="s">
        <v>58</v>
      </c>
      <c r="C78" s="5"/>
      <c r="D78" s="5"/>
      <c r="E78" s="5"/>
      <c r="F78" s="5"/>
      <c r="G78" s="5"/>
      <c r="H78" s="5"/>
    </row>
    <row r="79" customFormat="false" ht="12.75" hidden="false" customHeight="false" outlineLevel="0" collapsed="false">
      <c r="A79" s="1" t="s">
        <v>37</v>
      </c>
      <c r="C79" s="5" t="n">
        <v>0</v>
      </c>
      <c r="D79" s="5" t="n">
        <v>0</v>
      </c>
      <c r="E79" s="5" t="n">
        <v>0</v>
      </c>
      <c r="F79" s="5" t="n">
        <v>0</v>
      </c>
      <c r="G79" s="5" t="n">
        <v>0</v>
      </c>
      <c r="H79" s="5" t="n">
        <v>0</v>
      </c>
    </row>
    <row r="80" customFormat="false" ht="12.75" hidden="false" customHeight="false" outlineLevel="0" collapsed="false">
      <c r="A80" s="1" t="s">
        <v>17</v>
      </c>
      <c r="C80" s="5"/>
      <c r="D80" s="5"/>
      <c r="E80" s="5"/>
      <c r="F80" s="5"/>
      <c r="G80" s="5"/>
      <c r="H80" s="5"/>
    </row>
    <row r="81" customFormat="false" ht="12.75" hidden="false" customHeight="false" outlineLevel="0" collapsed="false">
      <c r="B81" s="0" t="s">
        <v>51</v>
      </c>
      <c r="C81" s="5" t="n">
        <f aca="false">-0.7</f>
        <v>-0.7</v>
      </c>
      <c r="D81" s="5" t="n">
        <f aca="false">-1.3</f>
        <v>-1.3</v>
      </c>
      <c r="E81" s="5" t="n">
        <f aca="false">-1.3</f>
        <v>-1.3</v>
      </c>
      <c r="F81" s="5" t="n">
        <f aca="false">-0.6</f>
        <v>-0.6</v>
      </c>
      <c r="G81" s="5" t="n">
        <f aca="false">-0.9</f>
        <v>-0.9</v>
      </c>
      <c r="H81" s="5" t="n">
        <v>0</v>
      </c>
    </row>
    <row r="82" customFormat="false" ht="12.75" hidden="false" customHeight="false" outlineLevel="0" collapsed="false">
      <c r="B82" s="0" t="s">
        <v>52</v>
      </c>
      <c r="C82" s="5" t="n">
        <f aca="false">-0.2</f>
        <v>-0.2</v>
      </c>
      <c r="D82" s="5" t="n">
        <f aca="false">-0.2</f>
        <v>-0.2</v>
      </c>
      <c r="E82" s="5" t="n">
        <f aca="false">-0.2</f>
        <v>-0.2</v>
      </c>
      <c r="F82" s="5" t="n">
        <f aca="false">-0.2</f>
        <v>-0.2</v>
      </c>
      <c r="G82" s="5" t="n">
        <f aca="false">-0.2</f>
        <v>-0.2</v>
      </c>
      <c r="H82" s="5" t="n">
        <v>0</v>
      </c>
    </row>
    <row r="83" customFormat="false" ht="12.75" hidden="false" customHeight="false" outlineLevel="0" collapsed="false">
      <c r="B83" s="0" t="s">
        <v>39</v>
      </c>
      <c r="C83" s="5" t="n">
        <v>0</v>
      </c>
      <c r="D83" s="5" t="n">
        <v>0</v>
      </c>
      <c r="E83" s="5" t="n">
        <v>0</v>
      </c>
      <c r="F83" s="5" t="n">
        <v>0</v>
      </c>
      <c r="G83" s="5" t="n">
        <v>0</v>
      </c>
      <c r="H83" s="5" t="n">
        <v>0</v>
      </c>
    </row>
    <row r="84" customFormat="false" ht="15" hidden="false" customHeight="false" outlineLevel="0" collapsed="false">
      <c r="B84" s="0" t="s">
        <v>40</v>
      </c>
      <c r="C84" s="6" t="n">
        <v>0.2</v>
      </c>
      <c r="D84" s="6" t="n">
        <v>0.3</v>
      </c>
      <c r="E84" s="6" t="n">
        <v>0.3</v>
      </c>
      <c r="F84" s="6" t="n">
        <v>0</v>
      </c>
      <c r="G84" s="6" t="n">
        <v>0</v>
      </c>
      <c r="H84" s="6" t="n">
        <v>0</v>
      </c>
    </row>
    <row r="85" customFormat="false" ht="15" hidden="false" customHeight="false" outlineLevel="0" collapsed="false">
      <c r="B85" s="1" t="s">
        <v>28</v>
      </c>
      <c r="C85" s="6" t="n">
        <f aca="false">SUM(C81:C84)</f>
        <v>-0.7</v>
      </c>
      <c r="D85" s="6" t="n">
        <f aca="false">SUM(D81:D84)</f>
        <v>-1.2</v>
      </c>
      <c r="E85" s="6" t="n">
        <f aca="false">SUM(E81:E84)</f>
        <v>-1.2</v>
      </c>
      <c r="F85" s="6" t="n">
        <f aca="false">SUM(F81:F84)</f>
        <v>-0.8</v>
      </c>
      <c r="G85" s="6" t="n">
        <f aca="false">SUM(G81:G84)</f>
        <v>-1.1</v>
      </c>
      <c r="H85" s="6" t="n">
        <f aca="false">SUM(H81:H84)</f>
        <v>0</v>
      </c>
    </row>
    <row r="86" customFormat="false" ht="15" hidden="false" customHeight="false" outlineLevel="0" collapsed="false">
      <c r="A86" s="1" t="s">
        <v>60</v>
      </c>
      <c r="C86" s="6" t="n">
        <f aca="false">+C79+C85</f>
        <v>-0.7</v>
      </c>
      <c r="D86" s="6" t="n">
        <f aca="false">+D79+D85</f>
        <v>-1.2</v>
      </c>
      <c r="E86" s="6" t="n">
        <f aca="false">+E79+E85</f>
        <v>-1.2</v>
      </c>
      <c r="F86" s="6" t="n">
        <f aca="false">+F79+F85</f>
        <v>-0.8</v>
      </c>
      <c r="G86" s="6" t="n">
        <f aca="false">+G79+G85</f>
        <v>-1.1</v>
      </c>
      <c r="H86" s="6" t="n">
        <f aca="false">+H79+H85</f>
        <v>0</v>
      </c>
    </row>
    <row r="87" customFormat="false" ht="12.75" hidden="false" customHeight="false" outlineLevel="0" collapsed="false">
      <c r="C87" s="5"/>
      <c r="D87" s="5"/>
      <c r="E87" s="5"/>
      <c r="F87" s="5"/>
      <c r="G87" s="5"/>
      <c r="H87" s="5"/>
    </row>
    <row r="88" customFormat="false" ht="12.75" hidden="false" customHeight="false" outlineLevel="0" collapsed="false">
      <c r="A88" s="4" t="s">
        <v>61</v>
      </c>
      <c r="C88" s="5"/>
      <c r="D88" s="5"/>
      <c r="E88" s="5"/>
      <c r="F88" s="5"/>
      <c r="G88" s="5"/>
      <c r="H88" s="5"/>
    </row>
    <row r="89" customFormat="false" ht="12.75" hidden="false" customHeight="false" outlineLevel="0" collapsed="false">
      <c r="A89" s="1" t="s">
        <v>37</v>
      </c>
      <c r="C89" s="5" t="n">
        <v>0</v>
      </c>
      <c r="D89" s="5" t="n">
        <v>0</v>
      </c>
      <c r="E89" s="5" t="n">
        <v>0</v>
      </c>
      <c r="F89" s="5" t="n">
        <v>0</v>
      </c>
      <c r="G89" s="5" t="n">
        <v>0</v>
      </c>
      <c r="H89" s="5" t="n">
        <v>0</v>
      </c>
    </row>
    <row r="90" customFormat="false" ht="12.75" hidden="false" customHeight="false" outlineLevel="0" collapsed="false">
      <c r="A90" s="1" t="s">
        <v>17</v>
      </c>
      <c r="C90" s="5"/>
      <c r="D90" s="5"/>
      <c r="E90" s="5"/>
      <c r="F90" s="5"/>
      <c r="G90" s="5"/>
      <c r="H90" s="5"/>
    </row>
    <row r="91" customFormat="false" ht="12.75" hidden="false" customHeight="false" outlineLevel="0" collapsed="false">
      <c r="B91" s="0" t="s">
        <v>51</v>
      </c>
      <c r="C91" s="5" t="n">
        <f aca="false">-0.3</f>
        <v>-0.3</v>
      </c>
      <c r="D91" s="5" t="n">
        <f aca="false">-0.4</f>
        <v>-0.4</v>
      </c>
      <c r="E91" s="5" t="n">
        <f aca="false">-0.4</f>
        <v>-0.4</v>
      </c>
      <c r="F91" s="5" t="n">
        <f aca="false">-0.3</f>
        <v>-0.3</v>
      </c>
      <c r="G91" s="5" t="n">
        <f aca="false">-0.3</f>
        <v>-0.3</v>
      </c>
      <c r="H91" s="5" t="n">
        <v>0</v>
      </c>
    </row>
    <row r="92" customFormat="false" ht="12.75" hidden="false" customHeight="false" outlineLevel="0" collapsed="false">
      <c r="B92" s="0" t="s">
        <v>52</v>
      </c>
      <c r="C92" s="5" t="n">
        <v>0</v>
      </c>
      <c r="D92" s="5" t="n">
        <v>0</v>
      </c>
      <c r="E92" s="5" t="n">
        <v>0</v>
      </c>
      <c r="F92" s="5" t="n">
        <v>0</v>
      </c>
      <c r="G92" s="5" t="n">
        <v>0</v>
      </c>
      <c r="H92" s="5" t="n">
        <v>0</v>
      </c>
    </row>
    <row r="93" customFormat="false" ht="12.75" hidden="false" customHeight="false" outlineLevel="0" collapsed="false">
      <c r="B93" s="0" t="s">
        <v>39</v>
      </c>
      <c r="C93" s="5" t="n">
        <v>0</v>
      </c>
      <c r="D93" s="5" t="n">
        <v>0</v>
      </c>
      <c r="E93" s="5" t="n">
        <v>0</v>
      </c>
      <c r="F93" s="5" t="n">
        <v>0</v>
      </c>
      <c r="G93" s="5" t="n">
        <v>0</v>
      </c>
      <c r="H93" s="5" t="n">
        <v>0</v>
      </c>
    </row>
    <row r="94" customFormat="false" ht="15" hidden="false" customHeight="false" outlineLevel="0" collapsed="false">
      <c r="B94" s="7" t="s">
        <v>78</v>
      </c>
      <c r="C94" s="6" t="n">
        <v>0.1</v>
      </c>
      <c r="D94" s="6" t="n">
        <v>0.1</v>
      </c>
      <c r="E94" s="6" t="n">
        <v>0.1</v>
      </c>
      <c r="F94" s="6" t="n">
        <v>0</v>
      </c>
      <c r="G94" s="6" t="n">
        <v>0</v>
      </c>
      <c r="H94" s="6" t="n">
        <v>0</v>
      </c>
    </row>
    <row r="95" customFormat="false" ht="15" hidden="false" customHeight="false" outlineLevel="0" collapsed="false">
      <c r="B95" s="1" t="s">
        <v>28</v>
      </c>
      <c r="C95" s="6" t="n">
        <f aca="false">SUM(C91:C94)</f>
        <v>-0.2</v>
      </c>
      <c r="D95" s="6" t="n">
        <f aca="false">SUM(D91:D94)</f>
        <v>-0.3</v>
      </c>
      <c r="E95" s="6" t="n">
        <f aca="false">SUM(E91:E94)</f>
        <v>-0.3</v>
      </c>
      <c r="F95" s="6" t="n">
        <f aca="false">SUM(F91:F94)</f>
        <v>-0.3</v>
      </c>
      <c r="G95" s="6" t="n">
        <f aca="false">SUM(G91:G94)</f>
        <v>-0.3</v>
      </c>
      <c r="H95" s="6" t="n">
        <f aca="false">SUM(H91:H94)</f>
        <v>0</v>
      </c>
    </row>
    <row r="96" customFormat="false" ht="15" hidden="false" customHeight="false" outlineLevel="0" collapsed="false">
      <c r="A96" s="1" t="s">
        <v>63</v>
      </c>
      <c r="C96" s="6" t="n">
        <f aca="false">+C89+C95</f>
        <v>-0.2</v>
      </c>
      <c r="D96" s="6" t="n">
        <f aca="false">+D89+D95</f>
        <v>-0.3</v>
      </c>
      <c r="E96" s="6" t="n">
        <f aca="false">+E89+E95</f>
        <v>-0.3</v>
      </c>
      <c r="F96" s="6" t="n">
        <f aca="false">+F89+F95</f>
        <v>-0.3</v>
      </c>
      <c r="G96" s="6" t="n">
        <f aca="false">+G89+G95</f>
        <v>-0.3</v>
      </c>
      <c r="H96" s="6" t="n">
        <f aca="false">+H89+H95</f>
        <v>0</v>
      </c>
    </row>
    <row r="97" customFormat="false" ht="12.75" hidden="false" customHeight="false" outlineLevel="0" collapsed="false">
      <c r="C97" s="5"/>
      <c r="D97" s="5"/>
      <c r="E97" s="5"/>
      <c r="F97" s="5"/>
      <c r="G97" s="5"/>
      <c r="H97" s="5"/>
    </row>
    <row r="98" customFormat="false" ht="12.75" hidden="false" customHeight="false" outlineLevel="0" collapsed="false">
      <c r="A98" s="4" t="s">
        <v>64</v>
      </c>
      <c r="C98" s="5"/>
      <c r="D98" s="5"/>
      <c r="E98" s="5"/>
      <c r="F98" s="5"/>
      <c r="G98" s="5"/>
      <c r="H98" s="5"/>
    </row>
    <row r="99" customFormat="false" ht="12.75" hidden="false" customHeight="false" outlineLevel="0" collapsed="false">
      <c r="A99" s="1" t="s">
        <v>37</v>
      </c>
      <c r="C99" s="5" t="n">
        <v>0</v>
      </c>
      <c r="D99" s="5" t="n">
        <v>0</v>
      </c>
      <c r="E99" s="5" t="n">
        <v>0</v>
      </c>
      <c r="F99" s="5" t="n">
        <v>0</v>
      </c>
      <c r="G99" s="5" t="n">
        <v>0</v>
      </c>
      <c r="H99" s="5" t="n">
        <v>0</v>
      </c>
    </row>
    <row r="100" customFormat="false" ht="12.75" hidden="false" customHeight="false" outlineLevel="0" collapsed="false">
      <c r="A100" s="1" t="s">
        <v>17</v>
      </c>
      <c r="C100" s="5"/>
      <c r="D100" s="5"/>
      <c r="E100" s="5"/>
      <c r="F100" s="5"/>
      <c r="G100" s="5"/>
      <c r="H100" s="5"/>
    </row>
    <row r="101" customFormat="false" ht="12.75" hidden="false" customHeight="false" outlineLevel="0" collapsed="false">
      <c r="B101" s="0" t="s">
        <v>51</v>
      </c>
      <c r="C101" s="5" t="n">
        <f aca="false">-0.4</f>
        <v>-0.4</v>
      </c>
      <c r="D101" s="5" t="n">
        <f aca="false">-0.5</f>
        <v>-0.5</v>
      </c>
      <c r="E101" s="5" t="n">
        <f aca="false">-0.3</f>
        <v>-0.3</v>
      </c>
      <c r="F101" s="5" t="n">
        <f aca="false">-0.8</f>
        <v>-0.8</v>
      </c>
      <c r="G101" s="5" t="n">
        <f aca="false">-0.4</f>
        <v>-0.4</v>
      </c>
      <c r="H101" s="5" t="n">
        <v>0</v>
      </c>
    </row>
    <row r="102" customFormat="false" ht="12.75" hidden="false" customHeight="false" outlineLevel="0" collapsed="false">
      <c r="B102" s="0" t="s">
        <v>65</v>
      </c>
      <c r="C102" s="5" t="n">
        <f aca="false">-0.1</f>
        <v>-0.1</v>
      </c>
      <c r="D102" s="5" t="n">
        <f aca="false">-0.1</f>
        <v>-0.1</v>
      </c>
      <c r="E102" s="5" t="n">
        <f aca="false">-0.1</f>
        <v>-0.1</v>
      </c>
      <c r="F102" s="5" t="n">
        <f aca="false">-0.1</f>
        <v>-0.1</v>
      </c>
      <c r="G102" s="5" t="n">
        <f aca="false">-0.1</f>
        <v>-0.1</v>
      </c>
      <c r="H102" s="5" t="n">
        <v>0</v>
      </c>
    </row>
    <row r="103" customFormat="false" ht="12.75" hidden="false" customHeight="false" outlineLevel="0" collapsed="false">
      <c r="B103" s="0" t="s">
        <v>99</v>
      </c>
      <c r="C103" s="5" t="n">
        <f aca="false">-0.2-0.3</f>
        <v>-0.5</v>
      </c>
      <c r="D103" s="5" t="n">
        <f aca="false">-0.5-0.6</f>
        <v>-1.1</v>
      </c>
      <c r="E103" s="5" t="n">
        <f aca="false">-0.4-0.5</f>
        <v>-0.9</v>
      </c>
      <c r="F103" s="5" t="n">
        <f aca="false">-1.1</f>
        <v>-1.1</v>
      </c>
      <c r="G103" s="5" t="n">
        <f aca="false">-0.6</f>
        <v>-0.6</v>
      </c>
      <c r="H103" s="5" t="n">
        <v>0</v>
      </c>
      <c r="I103" s="0" t="s">
        <v>100</v>
      </c>
    </row>
    <row r="104" customFormat="false" ht="12.75" hidden="false" customHeight="false" outlineLevel="0" collapsed="false">
      <c r="B104" s="0" t="s">
        <v>101</v>
      </c>
      <c r="C104" s="5"/>
      <c r="D104" s="5"/>
      <c r="E104" s="5"/>
      <c r="F104" s="5"/>
      <c r="G104" s="5" t="n">
        <f aca="false">-0.9</f>
        <v>-0.9</v>
      </c>
      <c r="H104" s="5"/>
    </row>
    <row r="105" customFormat="false" ht="12.75" hidden="false" customHeight="false" outlineLevel="0" collapsed="false">
      <c r="B105" s="0" t="s">
        <v>68</v>
      </c>
      <c r="C105" s="5"/>
      <c r="D105" s="5"/>
      <c r="E105" s="5" t="n">
        <f aca="false">-0.2</f>
        <v>-0.2</v>
      </c>
      <c r="F105" s="5"/>
      <c r="G105" s="5"/>
      <c r="H105" s="5"/>
    </row>
    <row r="106" customFormat="false" ht="15" hidden="false" customHeight="false" outlineLevel="0" collapsed="false">
      <c r="B106" s="7" t="s">
        <v>102</v>
      </c>
      <c r="C106" s="6" t="n">
        <f aca="false">-0.3+0.3</f>
        <v>0</v>
      </c>
      <c r="D106" s="6" t="n">
        <f aca="false">-0.2-0.1+0.2</f>
        <v>-0.1</v>
      </c>
      <c r="E106" s="6" t="n">
        <f aca="false">-0.1</f>
        <v>-0.1</v>
      </c>
      <c r="F106" s="6" t="n">
        <f aca="false">-0.1</f>
        <v>-0.1</v>
      </c>
      <c r="G106" s="6" t="n">
        <v>0</v>
      </c>
      <c r="H106" s="6" t="n">
        <v>0</v>
      </c>
    </row>
    <row r="107" customFormat="false" ht="15" hidden="false" customHeight="false" outlineLevel="0" collapsed="false">
      <c r="B107" s="1" t="s">
        <v>28</v>
      </c>
      <c r="C107" s="6" t="n">
        <f aca="false">SUM(C101:C106)</f>
        <v>-1</v>
      </c>
      <c r="D107" s="6" t="n">
        <f aca="false">SUM(D101:D106)</f>
        <v>-1.8</v>
      </c>
      <c r="E107" s="6" t="n">
        <f aca="false">SUM(E101:E106)</f>
        <v>-1.6</v>
      </c>
      <c r="F107" s="6" t="n">
        <f aca="false">SUM(F101:F106)</f>
        <v>-2.1</v>
      </c>
      <c r="G107" s="6" t="n">
        <f aca="false">SUM(G101:G106)</f>
        <v>-2</v>
      </c>
      <c r="H107" s="6" t="n">
        <f aca="false">SUM(H101:H106)</f>
        <v>0</v>
      </c>
    </row>
    <row r="108" customFormat="false" ht="15" hidden="false" customHeight="false" outlineLevel="0" collapsed="false">
      <c r="A108" s="1" t="s">
        <v>70</v>
      </c>
      <c r="C108" s="6" t="n">
        <f aca="false">+C99+C107</f>
        <v>-1</v>
      </c>
      <c r="D108" s="6" t="n">
        <f aca="false">+D99+D107</f>
        <v>-1.8</v>
      </c>
      <c r="E108" s="6" t="n">
        <f aca="false">+E99+E107</f>
        <v>-1.6</v>
      </c>
      <c r="F108" s="6" t="n">
        <f aca="false">+F99+F107</f>
        <v>-2.1</v>
      </c>
      <c r="G108" s="6" t="n">
        <f aca="false">+G99+G107</f>
        <v>-2</v>
      </c>
      <c r="H108" s="6" t="n">
        <f aca="false">+H99+H107</f>
        <v>0</v>
      </c>
    </row>
    <row r="109" customFormat="false" ht="12.75" hidden="false" customHeight="false" outlineLevel="0" collapsed="false">
      <c r="C109" s="5"/>
      <c r="D109" s="5"/>
      <c r="E109" s="5"/>
      <c r="F109" s="5"/>
      <c r="G109" s="5"/>
      <c r="H109" s="5"/>
    </row>
    <row r="110" customFormat="false" ht="15" hidden="false" customHeight="false" outlineLevel="0" collapsed="false">
      <c r="A110" s="1" t="s">
        <v>71</v>
      </c>
      <c r="C110" s="6" t="n">
        <f aca="false">+C41+C54+C66+C76+C86+C96+C108</f>
        <v>119.9</v>
      </c>
      <c r="D110" s="6" t="n">
        <f aca="false">+D41+D54+D66+D76+D86+D96+D108</f>
        <v>120.147</v>
      </c>
      <c r="E110" s="6" t="n">
        <f aca="false">+E41+E54+E66+E76+E86+E96+E108</f>
        <v>125.7</v>
      </c>
      <c r="F110" s="6" t="n">
        <f aca="false">+F41+F54+F66+F76+F86+F96+F108</f>
        <v>127.3</v>
      </c>
      <c r="G110" s="6" t="n">
        <f aca="false">+G41+G54+G66+G76+G86+G96+G108</f>
        <v>142.3</v>
      </c>
      <c r="H110" s="6" t="n">
        <f aca="false">+H41+H54+H66+H76+H86+H96+H108</f>
        <v>170.7</v>
      </c>
    </row>
    <row r="111" customFormat="false" ht="12.75" hidden="false" customHeight="false" outlineLevel="0" collapsed="false">
      <c r="C111" s="5"/>
      <c r="D111" s="5"/>
      <c r="E111" s="5"/>
      <c r="F111" s="5"/>
      <c r="G111" s="5"/>
      <c r="H111" s="5"/>
    </row>
    <row r="112" customFormat="false" ht="12.75" hidden="false" customHeight="false" outlineLevel="0" collapsed="false">
      <c r="A112" s="1" t="s">
        <v>72</v>
      </c>
      <c r="C112" s="5"/>
      <c r="D112" s="5"/>
      <c r="E112" s="5"/>
      <c r="F112" s="5"/>
      <c r="G112" s="5"/>
      <c r="H112" s="5"/>
    </row>
    <row r="113" customFormat="false" ht="12.75" hidden="false" customHeight="false" outlineLevel="0" collapsed="false">
      <c r="B113" s="0" t="s">
        <v>73</v>
      </c>
      <c r="C113" s="5"/>
      <c r="D113" s="5"/>
      <c r="E113" s="5"/>
      <c r="F113" s="5"/>
      <c r="G113" s="5"/>
      <c r="H113" s="5"/>
    </row>
    <row r="114" customFormat="false" ht="12.75" hidden="false" customHeight="false" outlineLevel="0" collapsed="false">
      <c r="B114" s="0" t="s">
        <v>74</v>
      </c>
      <c r="C114" s="5" t="n">
        <f aca="false">-2.4</f>
        <v>-2.4</v>
      </c>
      <c r="D114" s="5" t="n">
        <f aca="false">-1.9</f>
        <v>-1.9</v>
      </c>
      <c r="E114" s="5" t="n">
        <f aca="false">-1.9</f>
        <v>-1.9</v>
      </c>
      <c r="F114" s="5" t="n">
        <f aca="false">-1.9</f>
        <v>-1.9</v>
      </c>
      <c r="G114" s="5" t="n">
        <f aca="false">-1.9</f>
        <v>-1.9</v>
      </c>
      <c r="H114" s="5" t="n">
        <v>0</v>
      </c>
    </row>
    <row r="115" customFormat="false" ht="12.75" hidden="false" customHeight="false" outlineLevel="0" collapsed="false">
      <c r="B115" s="0" t="s">
        <v>75</v>
      </c>
      <c r="C115" s="8" t="n">
        <f aca="false">-0.4-0.1-0.9+0.2+0.3-1.9-0.1-0.3-0.2+0.1</f>
        <v>-3.3</v>
      </c>
      <c r="D115" s="8" t="n">
        <f aca="false">-1.1-0.1-1.4-0.4-0.2</f>
        <v>-3.2</v>
      </c>
      <c r="E115" s="8" t="n">
        <f aca="false">-1.9-1.8-0.3</f>
        <v>-4</v>
      </c>
      <c r="F115" s="8" t="n">
        <f aca="false">-3.9-0.3+0.2+0.2</f>
        <v>-3.8</v>
      </c>
      <c r="G115" s="8" t="n">
        <f aca="false">-3.5-0.4</f>
        <v>-3.9</v>
      </c>
      <c r="H115" s="8" t="n">
        <v>0</v>
      </c>
    </row>
    <row r="116" customFormat="false" ht="12.75" hidden="false" customHeight="false" outlineLevel="0" collapsed="false">
      <c r="B116" s="0" t="s">
        <v>76</v>
      </c>
      <c r="C116" s="8" t="n">
        <f aca="false">-0.2</f>
        <v>-0.2</v>
      </c>
      <c r="D116" s="8" t="n">
        <f aca="false">-0.1</f>
        <v>-0.1</v>
      </c>
      <c r="E116" s="8" t="n">
        <f aca="false">-0.2</f>
        <v>-0.2</v>
      </c>
      <c r="F116" s="8" t="n">
        <f aca="false">-0.2</f>
        <v>-0.2</v>
      </c>
      <c r="G116" s="8" t="n">
        <f aca="false">-0.2</f>
        <v>-0.2</v>
      </c>
      <c r="H116" s="8"/>
    </row>
    <row r="117" customFormat="false" ht="12.75" hidden="false" customHeight="false" outlineLevel="0" collapsed="false">
      <c r="B117" s="0" t="s">
        <v>77</v>
      </c>
      <c r="C117" s="8" t="n">
        <f aca="false">-0.5</f>
        <v>-0.5</v>
      </c>
      <c r="D117" s="8" t="n">
        <f aca="false">-0.5</f>
        <v>-0.5</v>
      </c>
      <c r="E117" s="8" t="n">
        <f aca="false">-0.5</f>
        <v>-0.5</v>
      </c>
      <c r="F117" s="8" t="n">
        <f aca="false">-0.5</f>
        <v>-0.5</v>
      </c>
      <c r="G117" s="8" t="n">
        <f aca="false">-0.4</f>
        <v>-0.4</v>
      </c>
      <c r="H117" s="8"/>
    </row>
    <row r="118" customFormat="false" ht="12.75" hidden="false" customHeight="false" outlineLevel="0" collapsed="false">
      <c r="B118" s="0" t="s">
        <v>65</v>
      </c>
      <c r="C118" s="8" t="n">
        <f aca="false">0</f>
        <v>0</v>
      </c>
      <c r="D118" s="8" t="n">
        <f aca="false">-0.1</f>
        <v>-0.1</v>
      </c>
      <c r="E118" s="8" t="n">
        <f aca="false">-0.4</f>
        <v>-0.4</v>
      </c>
      <c r="F118" s="8" t="n">
        <f aca="false">-0.4</f>
        <v>-0.4</v>
      </c>
      <c r="G118" s="8" t="n">
        <f aca="false">-0.4</f>
        <v>-0.4</v>
      </c>
      <c r="H118" s="8"/>
    </row>
    <row r="119" customFormat="false" ht="15" hidden="false" customHeight="false" outlineLevel="0" collapsed="false">
      <c r="B119" s="0" t="s">
        <v>78</v>
      </c>
      <c r="C119" s="6" t="n">
        <v>3</v>
      </c>
      <c r="D119" s="6" t="n">
        <f aca="false">0</f>
        <v>0</v>
      </c>
      <c r="E119" s="6" t="n">
        <f aca="false">0</f>
        <v>0</v>
      </c>
      <c r="F119" s="6" t="n">
        <f aca="false">0</f>
        <v>0</v>
      </c>
      <c r="G119" s="6" t="n">
        <f aca="false">0</f>
        <v>0</v>
      </c>
      <c r="H119" s="6"/>
    </row>
    <row r="120" customFormat="false" ht="12.75" hidden="false" customHeight="false" outlineLevel="0" collapsed="false">
      <c r="B120" s="0" t="s">
        <v>79</v>
      </c>
      <c r="C120" s="5" t="n">
        <f aca="false">SUM(C114:C119)</f>
        <v>-3.4</v>
      </c>
      <c r="D120" s="5" t="n">
        <f aca="false">SUM(D114:D119)</f>
        <v>-5.8</v>
      </c>
      <c r="E120" s="5" t="n">
        <f aca="false">SUM(E114:E119)</f>
        <v>-7</v>
      </c>
      <c r="F120" s="5" t="n">
        <f aca="false">SUM(F114:F119)</f>
        <v>-6.8</v>
      </c>
      <c r="G120" s="5" t="n">
        <f aca="false">SUM(G114:G119)</f>
        <v>-6.8</v>
      </c>
      <c r="H120" s="5" t="n">
        <f aca="false">SUM(H114:H115)</f>
        <v>0</v>
      </c>
    </row>
    <row r="121" customFormat="false" ht="12.75" hidden="false" customHeight="false" outlineLevel="0" collapsed="false">
      <c r="B121" s="0" t="s">
        <v>80</v>
      </c>
      <c r="C121" s="5" t="n">
        <v>-18.2</v>
      </c>
      <c r="D121" s="5" t="n">
        <v>-19</v>
      </c>
      <c r="E121" s="5" t="n">
        <v>-19.5</v>
      </c>
      <c r="F121" s="5" t="n">
        <v>-20.5</v>
      </c>
      <c r="G121" s="5" t="n">
        <v>-22</v>
      </c>
      <c r="H121" s="5" t="n">
        <v>0</v>
      </c>
    </row>
    <row r="122" customFormat="false" ht="12.75" hidden="false" customHeight="false" outlineLevel="0" collapsed="false">
      <c r="B122" s="0" t="s">
        <v>81</v>
      </c>
      <c r="C122" s="5"/>
      <c r="D122" s="5"/>
      <c r="E122" s="5" t="n">
        <f aca="false">-0.2</f>
        <v>-0.2</v>
      </c>
      <c r="F122" s="5" t="n">
        <f aca="false">-0.2</f>
        <v>-0.2</v>
      </c>
      <c r="G122" s="5" t="n">
        <f aca="false">-0.2</f>
        <v>-0.2</v>
      </c>
      <c r="H122" s="5"/>
    </row>
    <row r="123" customFormat="false" ht="12.75" hidden="false" customHeight="false" outlineLevel="0" collapsed="false">
      <c r="B123" s="0" t="s">
        <v>103</v>
      </c>
      <c r="C123" s="5"/>
      <c r="D123" s="5"/>
      <c r="E123" s="5" t="n">
        <v>0.2</v>
      </c>
      <c r="F123" s="5"/>
      <c r="G123" s="5"/>
      <c r="H123" s="5"/>
    </row>
    <row r="124" customFormat="false" ht="12.75" hidden="false" customHeight="false" outlineLevel="0" collapsed="false">
      <c r="B124" s="0" t="s">
        <v>83</v>
      </c>
      <c r="C124" s="5"/>
      <c r="D124" s="5"/>
      <c r="E124" s="5"/>
      <c r="F124" s="5"/>
      <c r="G124" s="5"/>
      <c r="H124" s="5"/>
    </row>
    <row r="125" customFormat="false" ht="12.75" hidden="false" customHeight="false" outlineLevel="0" collapsed="false">
      <c r="B125" s="0" t="s">
        <v>84</v>
      </c>
      <c r="C125" s="5" t="n">
        <v>-8.6</v>
      </c>
      <c r="D125" s="5" t="n">
        <v>-9.2</v>
      </c>
      <c r="E125" s="5" t="n">
        <v>-8.7</v>
      </c>
      <c r="F125" s="5" t="n">
        <v>-8.5</v>
      </c>
      <c r="G125" s="5" t="n">
        <v>-9</v>
      </c>
      <c r="H125" s="5" t="n">
        <v>0</v>
      </c>
    </row>
    <row r="126" customFormat="false" ht="15" hidden="false" customHeight="false" outlineLevel="0" collapsed="false">
      <c r="B126" s="0" t="s">
        <v>85</v>
      </c>
      <c r="C126" s="6" t="n">
        <v>-2.2</v>
      </c>
      <c r="D126" s="6" t="n">
        <v>-1.9</v>
      </c>
      <c r="E126" s="6" t="n">
        <v>-2.2</v>
      </c>
      <c r="F126" s="6" t="n">
        <v>-2.4</v>
      </c>
      <c r="G126" s="6" t="n">
        <v>-2.5</v>
      </c>
      <c r="H126" s="6" t="n">
        <v>0</v>
      </c>
    </row>
    <row r="127" customFormat="false" ht="15" hidden="false" customHeight="false" outlineLevel="0" collapsed="false">
      <c r="B127" s="0" t="s">
        <v>86</v>
      </c>
      <c r="C127" s="6" t="n">
        <f aca="false">SUM(C125:C126)</f>
        <v>-10.8</v>
      </c>
      <c r="D127" s="6" t="n">
        <f aca="false">SUM(D125:D126)</f>
        <v>-11.1</v>
      </c>
      <c r="E127" s="6" t="n">
        <f aca="false">SUM(E125:E126)</f>
        <v>-10.9</v>
      </c>
      <c r="F127" s="6" t="n">
        <f aca="false">SUM(F125:F126)</f>
        <v>-10.9</v>
      </c>
      <c r="G127" s="6" t="n">
        <f aca="false">SUM(G125:G126)</f>
        <v>-11.5</v>
      </c>
      <c r="H127" s="6" t="n">
        <f aca="false">SUM(H125:H126)</f>
        <v>0</v>
      </c>
    </row>
    <row r="128" customFormat="false" ht="15" hidden="false" customHeight="false" outlineLevel="0" collapsed="false">
      <c r="B128" s="1" t="s">
        <v>87</v>
      </c>
      <c r="C128" s="6" t="n">
        <f aca="false">+C120+C121+C127</f>
        <v>-32.4</v>
      </c>
      <c r="D128" s="6" t="n">
        <f aca="false">+D120+D121+D127</f>
        <v>-35.9</v>
      </c>
      <c r="E128" s="6" t="n">
        <f aca="false">+E120+E121+E127</f>
        <v>-37.4</v>
      </c>
      <c r="F128" s="6" t="n">
        <f aca="false">+F120+F121+F127</f>
        <v>-38.2</v>
      </c>
      <c r="G128" s="6" t="n">
        <f aca="false">+G120+G121+G127</f>
        <v>-40.3</v>
      </c>
      <c r="H128" s="6" t="n">
        <f aca="false">+H120+H121+H127</f>
        <v>0</v>
      </c>
    </row>
    <row r="129" customFormat="false" ht="12.75" hidden="false" customHeight="false" outlineLevel="0" collapsed="false">
      <c r="B129" s="1"/>
      <c r="C129" s="5"/>
      <c r="D129" s="5"/>
      <c r="E129" s="5"/>
      <c r="F129" s="5"/>
      <c r="G129" s="5"/>
      <c r="H129" s="5"/>
    </row>
    <row r="130" customFormat="false" ht="12.75" hidden="false" customHeight="false" outlineLevel="0" collapsed="false">
      <c r="A130" s="1" t="s">
        <v>88</v>
      </c>
      <c r="C130" s="5"/>
      <c r="D130" s="5"/>
      <c r="E130" s="5"/>
      <c r="F130" s="5"/>
      <c r="G130" s="5"/>
      <c r="H130" s="5"/>
    </row>
    <row r="131" customFormat="false" ht="12.75" hidden="false" customHeight="false" outlineLevel="0" collapsed="false">
      <c r="B131" s="0" t="s">
        <v>89</v>
      </c>
      <c r="C131" s="5" t="n">
        <v>0</v>
      </c>
      <c r="D131" s="5" t="n">
        <v>0</v>
      </c>
      <c r="E131" s="5" t="n">
        <v>0</v>
      </c>
      <c r="F131" s="5" t="n">
        <v>0</v>
      </c>
      <c r="G131" s="5" t="n">
        <v>0</v>
      </c>
      <c r="H131" s="5" t="n">
        <v>0</v>
      </c>
    </row>
    <row r="132" customFormat="false" ht="12.75" hidden="false" customHeight="false" outlineLevel="0" collapsed="false">
      <c r="B132" s="0" t="s">
        <v>90</v>
      </c>
      <c r="C132" s="5" t="n">
        <v>0</v>
      </c>
      <c r="D132" s="5" t="n">
        <v>0</v>
      </c>
      <c r="E132" s="5" t="n">
        <v>0</v>
      </c>
      <c r="F132" s="5" t="n">
        <v>0</v>
      </c>
      <c r="G132" s="5" t="n">
        <v>0</v>
      </c>
      <c r="H132" s="5" t="n">
        <v>0</v>
      </c>
    </row>
    <row r="133" customFormat="false" ht="12.75" hidden="false" customHeight="false" outlineLevel="0" collapsed="false">
      <c r="B133" s="0" t="s">
        <v>91</v>
      </c>
      <c r="C133" s="5" t="n">
        <v>0</v>
      </c>
      <c r="D133" s="5" t="n">
        <v>0</v>
      </c>
      <c r="E133" s="5" t="n">
        <v>0</v>
      </c>
      <c r="F133" s="5" t="n">
        <v>0</v>
      </c>
      <c r="G133" s="5" t="n">
        <v>0</v>
      </c>
      <c r="H133" s="5" t="n">
        <v>0</v>
      </c>
    </row>
    <row r="134" customFormat="false" ht="12.75" hidden="false" customHeight="false" outlineLevel="0" collapsed="false">
      <c r="B134" s="0" t="s">
        <v>92</v>
      </c>
      <c r="C134" s="5" t="n">
        <v>0</v>
      </c>
      <c r="D134" s="5" t="n">
        <v>0</v>
      </c>
      <c r="E134" s="5" t="n">
        <v>0</v>
      </c>
      <c r="F134" s="5" t="n">
        <v>0</v>
      </c>
      <c r="G134" s="5" t="n">
        <v>0</v>
      </c>
      <c r="H134" s="5" t="n">
        <v>0</v>
      </c>
    </row>
    <row r="135" customFormat="false" ht="15" hidden="false" customHeight="false" outlineLevel="0" collapsed="false">
      <c r="B135" s="0" t="s">
        <v>15</v>
      </c>
      <c r="C135" s="6" t="n">
        <v>0.5</v>
      </c>
      <c r="D135" s="6" t="n">
        <v>0.6</v>
      </c>
      <c r="E135" s="6" t="n">
        <f aca="false">2.3+0.3</f>
        <v>2.6</v>
      </c>
      <c r="F135" s="6" t="n">
        <v>0.4</v>
      </c>
      <c r="G135" s="6" t="n">
        <v>0</v>
      </c>
      <c r="H135" s="6" t="n">
        <v>0</v>
      </c>
    </row>
    <row r="136" customFormat="false" ht="15" hidden="false" customHeight="false" outlineLevel="0" collapsed="false">
      <c r="B136" s="0" t="s">
        <v>93</v>
      </c>
      <c r="C136" s="6" t="n">
        <f aca="false">SUM(C131:C135)</f>
        <v>0.5</v>
      </c>
      <c r="D136" s="6" t="n">
        <f aca="false">SUM(D131:D135)</f>
        <v>0.6</v>
      </c>
      <c r="E136" s="6" t="n">
        <f aca="false">SUM(E131:E135)</f>
        <v>2.6</v>
      </c>
      <c r="F136" s="6" t="n">
        <f aca="false">SUM(F131:F135)</f>
        <v>0.4</v>
      </c>
      <c r="G136" s="6" t="n">
        <f aca="false">SUM(G131:G135)</f>
        <v>0</v>
      </c>
      <c r="H136" s="6" t="n">
        <f aca="false">SUM(H131:H135)</f>
        <v>0</v>
      </c>
    </row>
    <row r="137" customFormat="false" ht="12.75" hidden="false" customHeight="false" outlineLevel="0" collapsed="false">
      <c r="C137" s="5"/>
      <c r="D137" s="5"/>
      <c r="E137" s="5"/>
      <c r="F137" s="5"/>
      <c r="G137" s="5"/>
      <c r="H137" s="5"/>
    </row>
    <row r="138" customFormat="false" ht="12.75" hidden="false" customHeight="false" outlineLevel="0" collapsed="false">
      <c r="A138" s="1" t="s">
        <v>94</v>
      </c>
      <c r="C138" s="5" t="n">
        <f aca="false">+C110+C128+C136</f>
        <v>88</v>
      </c>
      <c r="D138" s="5" t="n">
        <f aca="false">+D110+D128+D136</f>
        <v>84.847</v>
      </c>
      <c r="E138" s="5" t="n">
        <f aca="false">+E110+E128+E136</f>
        <v>90.9</v>
      </c>
      <c r="F138" s="5" t="n">
        <f aca="false">+F110+F128+F136</f>
        <v>89.5</v>
      </c>
      <c r="G138" s="5" t="n">
        <f aca="false">+G110+G128+G136</f>
        <v>102</v>
      </c>
      <c r="H138" s="5" t="n">
        <f aca="false">+H110+H128+H136</f>
        <v>170.7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43" activeCellId="0" sqref="G1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28.14"/>
  </cols>
  <sheetData>
    <row r="1" customFormat="false" ht="12.75" hidden="false" customHeight="false" outlineLevel="0" collapsed="false">
      <c r="A1" s="1" t="s">
        <v>104</v>
      </c>
    </row>
    <row r="2" customFormat="false" ht="12.75" hidden="false" customHeight="false" outlineLevel="0" collapsed="false">
      <c r="C2" s="2" t="n">
        <v>1998</v>
      </c>
      <c r="D2" s="2" t="n">
        <v>1999</v>
      </c>
      <c r="E2" s="2" t="n">
        <v>2000</v>
      </c>
      <c r="F2" s="2" t="n">
        <v>2000</v>
      </c>
      <c r="G2" s="2" t="n">
        <v>2001</v>
      </c>
      <c r="H2" s="2" t="n">
        <v>2001</v>
      </c>
    </row>
    <row r="3" customFormat="false" ht="12.75" hidden="false" customHeight="false" outlineLevel="0" collapsed="false">
      <c r="C3" s="3" t="s">
        <v>1</v>
      </c>
      <c r="D3" s="3" t="s">
        <v>1</v>
      </c>
      <c r="E3" s="3" t="s">
        <v>2</v>
      </c>
      <c r="F3" s="3" t="s">
        <v>3</v>
      </c>
      <c r="G3" s="3" t="s">
        <v>2</v>
      </c>
      <c r="H3" s="3" t="s">
        <v>4</v>
      </c>
    </row>
    <row r="4" customFormat="false" ht="12.75" hidden="false" customHeight="false" outlineLevel="0" collapsed="false">
      <c r="A4" s="4" t="s">
        <v>5</v>
      </c>
      <c r="C4" s="5"/>
      <c r="D4" s="5"/>
      <c r="E4" s="5"/>
      <c r="F4" s="5"/>
      <c r="G4" s="5"/>
      <c r="H4" s="5"/>
    </row>
    <row r="5" customFormat="false" ht="12.75" hidden="false" customHeight="false" outlineLevel="0" collapsed="false">
      <c r="A5" s="9" t="s">
        <v>6</v>
      </c>
      <c r="B5" s="10"/>
      <c r="D5" s="5"/>
      <c r="E5" s="5"/>
      <c r="F5" s="5"/>
      <c r="G5" s="5"/>
      <c r="H5" s="5"/>
    </row>
    <row r="6" customFormat="false" ht="12.75" hidden="false" customHeight="false" outlineLevel="0" collapsed="false">
      <c r="A6" s="10"/>
      <c r="B6" s="10" t="s">
        <v>105</v>
      </c>
      <c r="D6" s="5" t="n">
        <v>129.6</v>
      </c>
      <c r="E6" s="5" t="n">
        <v>129.2</v>
      </c>
      <c r="F6" s="5" t="n">
        <v>130.3</v>
      </c>
      <c r="G6" s="5" t="n">
        <v>129.4</v>
      </c>
      <c r="H6" s="5" t="n">
        <v>129.4</v>
      </c>
    </row>
    <row r="7" customFormat="false" ht="12.75" hidden="false" customHeight="false" outlineLevel="0" collapsed="false">
      <c r="A7" s="10"/>
      <c r="B7" s="10" t="s">
        <v>8</v>
      </c>
      <c r="D7" s="5"/>
      <c r="E7" s="5"/>
      <c r="F7" s="5"/>
      <c r="G7" s="5"/>
      <c r="H7" s="5"/>
    </row>
    <row r="8" customFormat="false" ht="12.75" hidden="false" customHeight="false" outlineLevel="0" collapsed="false">
      <c r="A8" s="10"/>
      <c r="B8" s="10" t="s">
        <v>9</v>
      </c>
      <c r="D8" s="5"/>
      <c r="E8" s="5"/>
      <c r="F8" s="5"/>
      <c r="G8" s="5"/>
      <c r="H8" s="5"/>
    </row>
    <row r="9" customFormat="false" ht="12.75" hidden="false" customHeight="false" outlineLevel="0" collapsed="false">
      <c r="A9" s="10"/>
      <c r="B9" s="10" t="s">
        <v>106</v>
      </c>
      <c r="D9" s="5" t="n">
        <v>159.2</v>
      </c>
      <c r="E9" s="5" t="n">
        <v>157.1</v>
      </c>
      <c r="F9" s="5" t="n">
        <v>159.9</v>
      </c>
      <c r="G9" s="5" t="n">
        <v>143.1</v>
      </c>
      <c r="H9" s="5" t="n">
        <v>143.1</v>
      </c>
    </row>
    <row r="10" customFormat="false" ht="12.75" hidden="false" customHeight="false" outlineLevel="0" collapsed="false">
      <c r="A10" s="10"/>
      <c r="B10" s="10" t="s">
        <v>8</v>
      </c>
      <c r="D10" s="5"/>
      <c r="E10" s="5"/>
      <c r="F10" s="5"/>
      <c r="G10" s="5"/>
      <c r="H10" s="5"/>
    </row>
    <row r="11" customFormat="false" ht="12.75" hidden="false" customHeight="false" outlineLevel="0" collapsed="false">
      <c r="A11" s="10"/>
      <c r="B11" s="10" t="s">
        <v>9</v>
      </c>
      <c r="D11" s="5"/>
      <c r="E11" s="5"/>
      <c r="F11" s="5"/>
      <c r="G11" s="5"/>
      <c r="H11" s="5"/>
    </row>
    <row r="12" customFormat="false" ht="12.75" hidden="false" customHeight="false" outlineLevel="0" collapsed="false">
      <c r="A12" s="10"/>
      <c r="B12" s="10" t="s">
        <v>107</v>
      </c>
      <c r="D12" s="5"/>
      <c r="E12" s="5"/>
      <c r="F12" s="5"/>
      <c r="G12" s="5"/>
      <c r="H12" s="5"/>
    </row>
    <row r="13" customFormat="false" ht="12.75" hidden="false" customHeight="false" outlineLevel="0" collapsed="false">
      <c r="A13" s="10"/>
      <c r="B13" s="10" t="s">
        <v>8</v>
      </c>
      <c r="D13" s="5"/>
      <c r="E13" s="5"/>
      <c r="F13" s="5"/>
      <c r="G13" s="5"/>
      <c r="H13" s="5"/>
    </row>
    <row r="14" customFormat="false" ht="12.75" hidden="false" customHeight="false" outlineLevel="0" collapsed="false">
      <c r="A14" s="10"/>
      <c r="B14" s="10" t="s">
        <v>9</v>
      </c>
      <c r="D14" s="5"/>
      <c r="E14" s="5"/>
      <c r="F14" s="5"/>
      <c r="G14" s="5"/>
      <c r="H14" s="5"/>
    </row>
    <row r="15" customFormat="false" ht="12.75" hidden="false" customHeight="false" outlineLevel="0" collapsed="false">
      <c r="A15" s="10"/>
      <c r="B15" s="10" t="s">
        <v>108</v>
      </c>
      <c r="D15" s="5" t="n">
        <v>0</v>
      </c>
      <c r="E15" s="5" t="n">
        <v>0.7</v>
      </c>
      <c r="F15" s="5" t="n">
        <v>1.4</v>
      </c>
      <c r="G15" s="5" t="n">
        <v>51.4</v>
      </c>
      <c r="H15" s="5" t="n">
        <v>51.4</v>
      </c>
    </row>
    <row r="16" customFormat="false" ht="12.75" hidden="false" customHeight="false" outlineLevel="0" collapsed="false">
      <c r="A16" s="10"/>
      <c r="B16" s="10" t="s">
        <v>109</v>
      </c>
      <c r="D16" s="5" t="n">
        <v>8.6</v>
      </c>
      <c r="E16" s="5" t="n">
        <v>7</v>
      </c>
      <c r="F16" s="5" t="n">
        <v>8.4</v>
      </c>
      <c r="G16" s="5" t="n">
        <v>6.5</v>
      </c>
      <c r="H16" s="5" t="n">
        <v>6.5</v>
      </c>
    </row>
    <row r="17" customFormat="false" ht="12.75" hidden="false" customHeight="false" outlineLevel="0" collapsed="false">
      <c r="A17" s="10"/>
      <c r="B17" s="10" t="s">
        <v>110</v>
      </c>
      <c r="D17" s="11" t="n">
        <v>-7.2</v>
      </c>
      <c r="E17" s="11" t="n">
        <v>-7.2</v>
      </c>
      <c r="F17" s="11" t="n">
        <v>-6.6</v>
      </c>
      <c r="G17" s="11" t="n">
        <v>-6.5</v>
      </c>
      <c r="H17" s="11" t="n">
        <v>-6.5</v>
      </c>
    </row>
    <row r="18" customFormat="false" ht="12.75" hidden="false" customHeight="false" outlineLevel="0" collapsed="false">
      <c r="A18" s="1"/>
      <c r="B18" s="9" t="s">
        <v>16</v>
      </c>
      <c r="D18" s="5" t="n">
        <f aca="false">SUM(D5:D17)</f>
        <v>290.2</v>
      </c>
      <c r="E18" s="5" t="n">
        <f aca="false">SUM(E5:E17)</f>
        <v>286.8</v>
      </c>
      <c r="F18" s="5" t="n">
        <f aca="false">SUM(F5:F17)</f>
        <v>293.4</v>
      </c>
      <c r="G18" s="5" t="n">
        <f aca="false">SUM(G5:G17)</f>
        <v>323.9</v>
      </c>
      <c r="H18" s="5" t="n">
        <f aca="false">SUM(H5:H17)</f>
        <v>323.9</v>
      </c>
      <c r="J18" s="10"/>
      <c r="K18" s="10"/>
      <c r="M18" s="5"/>
      <c r="N18" s="5"/>
      <c r="O18" s="5"/>
      <c r="P18" s="5"/>
      <c r="Q18" s="5"/>
    </row>
    <row r="19" customFormat="false" ht="12.75" hidden="false" customHeight="false" outlineLevel="0" collapsed="false">
      <c r="A19" s="1" t="s">
        <v>17</v>
      </c>
      <c r="C19" s="5"/>
      <c r="D19" s="5"/>
      <c r="E19" s="5"/>
      <c r="F19" s="5"/>
      <c r="G19" s="5"/>
      <c r="H19" s="5"/>
      <c r="J19" s="10"/>
      <c r="L19" s="6"/>
      <c r="M19" s="6"/>
      <c r="N19" s="6"/>
      <c r="O19" s="6"/>
      <c r="P19" s="6"/>
      <c r="Q19" s="6"/>
    </row>
    <row r="20" customFormat="false" ht="12.75" hidden="false" customHeight="false" outlineLevel="0" collapsed="false">
      <c r="B20" s="0" t="s">
        <v>111</v>
      </c>
      <c r="C20" s="5" t="n">
        <v>0</v>
      </c>
      <c r="D20" s="5"/>
      <c r="E20" s="5"/>
      <c r="F20" s="5"/>
      <c r="G20" s="5"/>
      <c r="H20" s="5"/>
    </row>
    <row r="21" customFormat="false" ht="12.75" hidden="false" customHeight="false" outlineLevel="0" collapsed="false">
      <c r="B21" s="0" t="s">
        <v>19</v>
      </c>
      <c r="C21" s="5" t="n">
        <v>0</v>
      </c>
      <c r="D21" s="5"/>
      <c r="E21" s="5"/>
      <c r="F21" s="5"/>
      <c r="G21" s="5"/>
      <c r="H21" s="5"/>
    </row>
    <row r="22" customFormat="false" ht="12.75" hidden="false" customHeight="false" outlineLevel="0" collapsed="false">
      <c r="B22" s="0" t="s">
        <v>20</v>
      </c>
      <c r="C22" s="5" t="n">
        <v>0</v>
      </c>
      <c r="D22" s="5"/>
      <c r="E22" s="5"/>
      <c r="F22" s="5"/>
      <c r="G22" s="5"/>
      <c r="H22" s="5"/>
    </row>
    <row r="23" customFormat="false" ht="12.75" hidden="false" customHeight="false" outlineLevel="0" collapsed="false">
      <c r="B23" s="0" t="s">
        <v>112</v>
      </c>
      <c r="C23" s="5" t="n">
        <v>0</v>
      </c>
      <c r="D23" s="5" t="n">
        <v>-3.2</v>
      </c>
      <c r="E23" s="5" t="n">
        <v>-3.4</v>
      </c>
      <c r="F23" s="5" t="n">
        <v>-2.8</v>
      </c>
      <c r="G23" s="5" t="n">
        <v>-2.8</v>
      </c>
      <c r="H23" s="5" t="n">
        <v>-2.8</v>
      </c>
    </row>
    <row r="24" customFormat="false" ht="15" hidden="false" customHeight="false" outlineLevel="0" collapsed="false">
      <c r="B24" s="0" t="s">
        <v>15</v>
      </c>
      <c r="C24" s="6" t="n">
        <v>0</v>
      </c>
      <c r="D24" s="6" t="n">
        <v>0</v>
      </c>
      <c r="E24" s="6" t="n">
        <v>0</v>
      </c>
      <c r="F24" s="6" t="n">
        <v>0</v>
      </c>
      <c r="G24" s="6" t="n">
        <v>0</v>
      </c>
      <c r="H24" s="6" t="n">
        <v>0</v>
      </c>
    </row>
    <row r="25" customFormat="false" ht="15" hidden="false" customHeight="false" outlineLevel="0" collapsed="false">
      <c r="B25" s="1" t="s">
        <v>28</v>
      </c>
      <c r="C25" s="6" t="n">
        <f aca="false">SUM(C20:C24)</f>
        <v>0</v>
      </c>
      <c r="D25" s="6" t="n">
        <f aca="false">SUM(D20:D24)</f>
        <v>-3.2</v>
      </c>
      <c r="E25" s="6" t="n">
        <f aca="false">SUM(E20:E24)</f>
        <v>-3.4</v>
      </c>
      <c r="F25" s="6" t="n">
        <f aca="false">SUM(F20:F24)</f>
        <v>-2.8</v>
      </c>
      <c r="G25" s="6" t="n">
        <f aca="false">SUM(G20:G24)</f>
        <v>-2.8</v>
      </c>
      <c r="H25" s="6" t="n">
        <f aca="false">SUM(H20:H24)</f>
        <v>-2.8</v>
      </c>
    </row>
    <row r="26" customFormat="false" ht="12.75" hidden="false" customHeight="false" outlineLevel="0" collapsed="false">
      <c r="A26" s="1" t="s">
        <v>29</v>
      </c>
      <c r="C26" s="5" t="n">
        <f aca="false">+C18+C25</f>
        <v>0</v>
      </c>
      <c r="D26" s="5" t="n">
        <f aca="false">+D18+D25</f>
        <v>287</v>
      </c>
      <c r="E26" s="5" t="n">
        <f aca="false">+E18+E25</f>
        <v>283.4</v>
      </c>
      <c r="F26" s="5" t="n">
        <f aca="false">+F18+F25</f>
        <v>290.6</v>
      </c>
      <c r="G26" s="5" t="n">
        <f aca="false">+G18+G25</f>
        <v>321.1</v>
      </c>
      <c r="H26" s="5" t="n">
        <f aca="false">+H18+H25</f>
        <v>321.1</v>
      </c>
    </row>
    <row r="27" customFormat="false" ht="12.75" hidden="false" customHeight="false" outlineLevel="0" collapsed="false">
      <c r="A27" s="1" t="s">
        <v>30</v>
      </c>
      <c r="C27" s="5"/>
      <c r="D27" s="5"/>
      <c r="E27" s="5"/>
      <c r="F27" s="5"/>
      <c r="G27" s="5"/>
      <c r="H27" s="5"/>
    </row>
    <row r="28" customFormat="false" ht="12.75" hidden="false" customHeight="false" outlineLevel="0" collapsed="false">
      <c r="B28" s="0" t="s">
        <v>113</v>
      </c>
      <c r="C28" s="5" t="n">
        <v>0</v>
      </c>
      <c r="D28" s="5" t="n">
        <v>0</v>
      </c>
      <c r="E28" s="5" t="n">
        <v>9.4</v>
      </c>
      <c r="F28" s="5" t="n">
        <v>-1.3</v>
      </c>
      <c r="G28" s="5" t="n">
        <v>0</v>
      </c>
      <c r="H28" s="5" t="n">
        <v>0</v>
      </c>
    </row>
    <row r="29" customFormat="false" ht="12.75" hidden="false" customHeight="false" outlineLevel="0" collapsed="false">
      <c r="B29" s="0" t="s">
        <v>32</v>
      </c>
      <c r="C29" s="5" t="n">
        <v>0</v>
      </c>
      <c r="D29" s="5" t="n">
        <v>1</v>
      </c>
      <c r="E29" s="5" t="n">
        <v>3.1</v>
      </c>
      <c r="F29" s="5" t="n">
        <v>0.5</v>
      </c>
      <c r="G29" s="5" t="n">
        <v>0.7</v>
      </c>
      <c r="H29" s="5" t="n">
        <v>0</v>
      </c>
    </row>
    <row r="30" customFormat="false" ht="15" hidden="false" customHeight="false" outlineLevel="0" collapsed="false">
      <c r="B30" s="0" t="s">
        <v>15</v>
      </c>
      <c r="C30" s="6" t="n">
        <v>0</v>
      </c>
      <c r="D30" s="6" t="n">
        <v>0</v>
      </c>
      <c r="E30" s="6" t="n">
        <v>0</v>
      </c>
      <c r="F30" s="6" t="n">
        <v>0</v>
      </c>
      <c r="G30" s="6" t="n">
        <v>0</v>
      </c>
      <c r="H30" s="6" t="n">
        <v>9.7</v>
      </c>
    </row>
    <row r="31" customFormat="false" ht="15" hidden="false" customHeight="false" outlineLevel="0" collapsed="false">
      <c r="B31" s="1" t="s">
        <v>34</v>
      </c>
      <c r="C31" s="6" t="n">
        <f aca="false">SUM(C28:C30)</f>
        <v>0</v>
      </c>
      <c r="D31" s="6" t="n">
        <f aca="false">SUM(D28:D30)</f>
        <v>1</v>
      </c>
      <c r="E31" s="6" t="n">
        <f aca="false">SUM(E28:E30)</f>
        <v>12.5</v>
      </c>
      <c r="F31" s="6" t="n">
        <f aca="false">SUM(F28:F30)</f>
        <v>-0.8</v>
      </c>
      <c r="G31" s="6" t="n">
        <f aca="false">SUM(G28:G30)</f>
        <v>0.7</v>
      </c>
      <c r="H31" s="6" t="n">
        <f aca="false">SUM(H28:H30)</f>
        <v>9.7</v>
      </c>
    </row>
    <row r="32" customFormat="false" ht="15" hidden="false" customHeight="false" outlineLevel="0" collapsed="false">
      <c r="A32" s="1" t="s">
        <v>35</v>
      </c>
      <c r="C32" s="6" t="n">
        <f aca="false">+C26+C31</f>
        <v>0</v>
      </c>
      <c r="D32" s="6" t="n">
        <f aca="false">+D26+D31</f>
        <v>288</v>
      </c>
      <c r="E32" s="6" t="n">
        <f aca="false">+E26+E31</f>
        <v>295.9</v>
      </c>
      <c r="F32" s="6" t="n">
        <f aca="false">+F26+F31</f>
        <v>289.8</v>
      </c>
      <c r="G32" s="6" t="n">
        <f aca="false">+G26+G31</f>
        <v>321.8</v>
      </c>
      <c r="H32" s="6" t="n">
        <f aca="false">+H26+H31</f>
        <v>330.8</v>
      </c>
    </row>
    <row r="34" customFormat="false" ht="12.75" hidden="false" customHeight="false" outlineLevel="0" collapsed="false">
      <c r="A34" s="4" t="s">
        <v>36</v>
      </c>
      <c r="C34" s="5"/>
      <c r="D34" s="5"/>
      <c r="E34" s="5"/>
      <c r="F34" s="5"/>
      <c r="G34" s="5"/>
      <c r="H34" s="5"/>
    </row>
    <row r="35" customFormat="false" ht="12.75" hidden="false" customHeight="false" outlineLevel="0" collapsed="false">
      <c r="A35" s="1" t="s">
        <v>37</v>
      </c>
      <c r="C35" s="5" t="n">
        <v>0</v>
      </c>
      <c r="D35" s="5" t="n">
        <v>0</v>
      </c>
      <c r="E35" s="5" t="n">
        <v>0</v>
      </c>
      <c r="F35" s="5" t="n">
        <v>0</v>
      </c>
      <c r="G35" s="5" t="n">
        <v>0</v>
      </c>
      <c r="H35" s="5" t="n">
        <v>0</v>
      </c>
    </row>
    <row r="36" customFormat="false" ht="12.75" hidden="false" customHeight="false" outlineLevel="0" collapsed="false">
      <c r="A36" s="1" t="s">
        <v>17</v>
      </c>
      <c r="C36" s="5"/>
      <c r="D36" s="5"/>
      <c r="E36" s="5"/>
      <c r="F36" s="5"/>
      <c r="G36" s="5"/>
      <c r="H36" s="5"/>
    </row>
    <row r="37" customFormat="false" ht="12.75" hidden="false" customHeight="false" outlineLevel="0" collapsed="false">
      <c r="B37" s="0" t="s">
        <v>38</v>
      </c>
      <c r="C37" s="5" t="n">
        <v>0</v>
      </c>
      <c r="D37" s="5" t="n">
        <v>0</v>
      </c>
      <c r="E37" s="5" t="n">
        <v>0</v>
      </c>
      <c r="F37" s="5" t="n">
        <v>0</v>
      </c>
      <c r="G37" s="5" t="n">
        <v>0</v>
      </c>
      <c r="H37" s="5" t="n">
        <v>0</v>
      </c>
    </row>
    <row r="38" customFormat="false" ht="12.75" hidden="false" customHeight="false" outlineLevel="0" collapsed="false">
      <c r="B38" s="0" t="s">
        <v>39</v>
      </c>
      <c r="C38" s="5" t="n">
        <v>0</v>
      </c>
      <c r="D38" s="5" t="n">
        <v>-0.6</v>
      </c>
      <c r="E38" s="5" t="n">
        <v>-0.6</v>
      </c>
      <c r="F38" s="5" t="n">
        <v>-0.6</v>
      </c>
      <c r="G38" s="5" t="n">
        <v>-0.6</v>
      </c>
      <c r="H38" s="5" t="n">
        <v>0</v>
      </c>
    </row>
    <row r="39" customFormat="false" ht="15" hidden="false" customHeight="false" outlineLevel="0" collapsed="false">
      <c r="B39" s="0" t="s">
        <v>40</v>
      </c>
      <c r="C39" s="6" t="n">
        <v>0</v>
      </c>
      <c r="D39" s="6" t="n">
        <v>0</v>
      </c>
      <c r="E39" s="6" t="n">
        <v>0</v>
      </c>
      <c r="F39" s="6" t="n">
        <v>0</v>
      </c>
      <c r="G39" s="6" t="n">
        <v>0</v>
      </c>
      <c r="H39" s="6" t="n">
        <v>0</v>
      </c>
    </row>
    <row r="40" customFormat="false" ht="15" hidden="false" customHeight="false" outlineLevel="0" collapsed="false">
      <c r="B40" s="1" t="s">
        <v>28</v>
      </c>
      <c r="C40" s="6" t="n">
        <f aca="false">SUM(C37:C39)</f>
        <v>0</v>
      </c>
      <c r="D40" s="6" t="n">
        <f aca="false">SUM(D37:D39)</f>
        <v>-0.6</v>
      </c>
      <c r="E40" s="6" t="n">
        <f aca="false">SUM(E37:E39)</f>
        <v>-0.6</v>
      </c>
      <c r="F40" s="6" t="n">
        <f aca="false">SUM(F37:F39)</f>
        <v>-0.6</v>
      </c>
      <c r="G40" s="6" t="n">
        <f aca="false">SUM(G37:G39)</f>
        <v>-0.6</v>
      </c>
      <c r="H40" s="6" t="n">
        <f aca="false">SUM(H37:H39)</f>
        <v>0</v>
      </c>
    </row>
    <row r="41" customFormat="false" ht="15" hidden="false" customHeight="false" outlineLevel="0" collapsed="false">
      <c r="A41" s="1" t="s">
        <v>41</v>
      </c>
      <c r="C41" s="6" t="n">
        <f aca="false">+C35+C40</f>
        <v>0</v>
      </c>
      <c r="D41" s="6" t="n">
        <f aca="false">+D35+D40</f>
        <v>-0.6</v>
      </c>
      <c r="E41" s="6" t="n">
        <f aca="false">+E35+E40</f>
        <v>-0.6</v>
      </c>
      <c r="F41" s="6" t="n">
        <f aca="false">+F35+F40</f>
        <v>-0.6</v>
      </c>
      <c r="G41" s="6" t="n">
        <f aca="false">+G35+G40</f>
        <v>-0.6</v>
      </c>
      <c r="H41" s="6" t="n">
        <f aca="false">+H35+H40</f>
        <v>0</v>
      </c>
    </row>
    <row r="42" customFormat="false" ht="15" hidden="false" customHeight="false" outlineLevel="0" collapsed="false">
      <c r="A42" s="1"/>
      <c r="C42" s="6"/>
      <c r="D42" s="6"/>
      <c r="E42" s="6"/>
      <c r="F42" s="6"/>
      <c r="G42" s="6"/>
      <c r="H42" s="6"/>
    </row>
    <row r="43" customFormat="false" ht="15" hidden="false" customHeight="false" outlineLevel="0" collapsed="false">
      <c r="A43" s="1" t="s">
        <v>42</v>
      </c>
      <c r="C43" s="6" t="n">
        <f aca="false">+C32+C41</f>
        <v>0</v>
      </c>
      <c r="D43" s="6" t="n">
        <f aca="false">+D32+D41</f>
        <v>287.4</v>
      </c>
      <c r="E43" s="6" t="n">
        <f aca="false">+E32+E41</f>
        <v>295.3</v>
      </c>
      <c r="F43" s="6" t="n">
        <f aca="false">+F32+F41</f>
        <v>289.2</v>
      </c>
      <c r="G43" s="6" t="n">
        <f aca="false">+G32+G41</f>
        <v>321.2</v>
      </c>
      <c r="H43" s="6" t="n">
        <f aca="false">+H32+H41</f>
        <v>330.8</v>
      </c>
    </row>
    <row r="44" customFormat="false" ht="15" hidden="false" customHeight="false" outlineLevel="0" collapsed="false">
      <c r="A44" s="1"/>
      <c r="C44" s="6"/>
      <c r="D44" s="6"/>
      <c r="E44" s="6"/>
      <c r="F44" s="6"/>
      <c r="G44" s="6"/>
      <c r="H44" s="6"/>
    </row>
    <row r="45" customFormat="false" ht="12.75" hidden="false" customHeight="false" outlineLevel="0" collapsed="false">
      <c r="A45" s="4" t="s">
        <v>43</v>
      </c>
      <c r="C45" s="5"/>
      <c r="D45" s="5"/>
      <c r="E45" s="5"/>
      <c r="F45" s="5"/>
      <c r="G45" s="5"/>
      <c r="H45" s="5"/>
    </row>
    <row r="46" customFormat="false" ht="12.75" hidden="false" customHeight="false" outlineLevel="0" collapsed="false">
      <c r="A46" s="1" t="s">
        <v>114</v>
      </c>
      <c r="C46" s="8" t="n">
        <v>0</v>
      </c>
      <c r="D46" s="8" t="n">
        <v>0.2</v>
      </c>
      <c r="E46" s="8" t="n">
        <v>0.2</v>
      </c>
      <c r="F46" s="8" t="n">
        <v>0.2</v>
      </c>
      <c r="G46" s="8" t="n">
        <v>0.1</v>
      </c>
      <c r="H46" s="8" t="n">
        <v>0.1</v>
      </c>
    </row>
    <row r="47" customFormat="false" ht="12.75" hidden="false" customHeight="false" outlineLevel="0" collapsed="false">
      <c r="A47" s="1" t="s">
        <v>37</v>
      </c>
      <c r="C47" s="5" t="n">
        <v>0</v>
      </c>
      <c r="D47" s="5" t="n">
        <v>0</v>
      </c>
      <c r="E47" s="5" t="n">
        <v>0</v>
      </c>
      <c r="F47" s="5" t="n">
        <v>0</v>
      </c>
      <c r="G47" s="5" t="n">
        <v>0</v>
      </c>
      <c r="H47" s="5" t="n">
        <v>0</v>
      </c>
    </row>
    <row r="48" customFormat="false" ht="12.75" hidden="false" customHeight="false" outlineLevel="0" collapsed="false">
      <c r="A48" s="1" t="s">
        <v>17</v>
      </c>
      <c r="C48" s="5"/>
      <c r="D48" s="5"/>
      <c r="E48" s="5"/>
      <c r="F48" s="5"/>
      <c r="G48" s="5"/>
      <c r="H48" s="5"/>
    </row>
    <row r="49" customFormat="false" ht="12.75" hidden="false" customHeight="false" outlineLevel="0" collapsed="false">
      <c r="B49" s="0" t="s">
        <v>44</v>
      </c>
      <c r="C49" s="5" t="n">
        <v>0</v>
      </c>
      <c r="D49" s="5" t="n">
        <v>0</v>
      </c>
      <c r="E49" s="5" t="n">
        <v>0</v>
      </c>
      <c r="F49" s="5" t="n">
        <v>0</v>
      </c>
      <c r="G49" s="5" t="n">
        <v>0</v>
      </c>
      <c r="H49" s="5" t="n">
        <v>0</v>
      </c>
    </row>
    <row r="50" customFormat="false" ht="12.75" hidden="false" customHeight="false" outlineLevel="0" collapsed="false">
      <c r="B50" s="0" t="s">
        <v>115</v>
      </c>
      <c r="C50" s="5" t="n">
        <v>0</v>
      </c>
      <c r="D50" s="5" t="n">
        <v>0</v>
      </c>
      <c r="E50" s="5" t="n">
        <v>0</v>
      </c>
      <c r="F50" s="5" t="n">
        <v>0</v>
      </c>
      <c r="G50" s="5" t="n">
        <v>0</v>
      </c>
      <c r="H50" s="5" t="n">
        <v>0</v>
      </c>
    </row>
    <row r="51" customFormat="false" ht="12.75" hidden="false" customHeight="false" outlineLevel="0" collapsed="false">
      <c r="B51" s="0" t="s">
        <v>116</v>
      </c>
      <c r="C51" s="5" t="n">
        <v>0</v>
      </c>
      <c r="D51" s="5" t="n">
        <v>0</v>
      </c>
      <c r="E51" s="5" t="n">
        <v>0</v>
      </c>
      <c r="F51" s="5" t="n">
        <v>0</v>
      </c>
      <c r="G51" s="5" t="n">
        <v>0</v>
      </c>
      <c r="H51" s="5" t="n">
        <v>0</v>
      </c>
    </row>
    <row r="52" customFormat="false" ht="12.75" hidden="false" customHeight="false" outlineLevel="0" collapsed="false">
      <c r="B52" s="0" t="s">
        <v>97</v>
      </c>
      <c r="C52" s="5" t="n">
        <v>0</v>
      </c>
      <c r="D52" s="5" t="n">
        <v>0</v>
      </c>
      <c r="E52" s="5" t="n">
        <v>0</v>
      </c>
      <c r="F52" s="5" t="n">
        <v>0</v>
      </c>
      <c r="G52" s="5" t="n">
        <v>0</v>
      </c>
      <c r="H52" s="5" t="n">
        <v>0</v>
      </c>
    </row>
    <row r="53" customFormat="false" ht="12.75" hidden="false" customHeight="false" outlineLevel="0" collapsed="false">
      <c r="B53" s="0" t="s">
        <v>39</v>
      </c>
      <c r="C53" s="5" t="n">
        <v>0</v>
      </c>
      <c r="D53" s="5" t="n">
        <v>0</v>
      </c>
      <c r="E53" s="5" t="n">
        <v>0</v>
      </c>
      <c r="F53" s="5" t="n">
        <v>0</v>
      </c>
      <c r="G53" s="5" t="n">
        <v>0</v>
      </c>
      <c r="H53" s="5" t="n">
        <v>0</v>
      </c>
    </row>
    <row r="54" customFormat="false" ht="15" hidden="false" customHeight="false" outlineLevel="0" collapsed="false">
      <c r="B54" s="0" t="s">
        <v>40</v>
      </c>
      <c r="C54" s="6" t="n">
        <v>0</v>
      </c>
      <c r="D54" s="6" t="n">
        <v>0</v>
      </c>
      <c r="E54" s="6" t="n">
        <v>0</v>
      </c>
      <c r="F54" s="6" t="n">
        <v>0</v>
      </c>
      <c r="G54" s="6" t="n">
        <v>0</v>
      </c>
      <c r="H54" s="6" t="n">
        <v>0</v>
      </c>
    </row>
    <row r="55" customFormat="false" ht="15" hidden="false" customHeight="false" outlineLevel="0" collapsed="false">
      <c r="B55" s="1" t="s">
        <v>28</v>
      </c>
      <c r="C55" s="6" t="n">
        <f aca="false">SUM(C49:C54)</f>
        <v>0</v>
      </c>
      <c r="D55" s="6" t="n">
        <f aca="false">SUM(D49:D54)</f>
        <v>0</v>
      </c>
      <c r="E55" s="6" t="n">
        <f aca="false">SUM(E49:E54)</f>
        <v>0</v>
      </c>
      <c r="F55" s="6" t="n">
        <f aca="false">SUM(F49:F54)</f>
        <v>0</v>
      </c>
      <c r="G55" s="6" t="n">
        <f aca="false">SUM(G49:G54)</f>
        <v>0</v>
      </c>
      <c r="H55" s="6" t="n">
        <f aca="false">SUM(H49:H54)</f>
        <v>0</v>
      </c>
    </row>
    <row r="56" customFormat="false" ht="15" hidden="false" customHeight="false" outlineLevel="0" collapsed="false">
      <c r="A56" s="1" t="s">
        <v>49</v>
      </c>
      <c r="C56" s="6" t="n">
        <f aca="false">+C47+C55+C46</f>
        <v>0</v>
      </c>
      <c r="D56" s="6" t="n">
        <f aca="false">+D47+D55+D46</f>
        <v>0.2</v>
      </c>
      <c r="E56" s="6" t="n">
        <f aca="false">+E47+E55+E46</f>
        <v>0.2</v>
      </c>
      <c r="F56" s="6" t="n">
        <f aca="false">+F47+F55+F46</f>
        <v>0.2</v>
      </c>
      <c r="G56" s="6" t="n">
        <f aca="false">+G47+G55+G46</f>
        <v>0.1</v>
      </c>
      <c r="H56" s="6" t="n">
        <f aca="false">+H47+H55+H46</f>
        <v>0.1</v>
      </c>
    </row>
    <row r="57" customFormat="false" ht="12.75" hidden="false" customHeight="false" outlineLevel="0" collapsed="false">
      <c r="C57" s="5"/>
      <c r="D57" s="5"/>
      <c r="E57" s="5"/>
      <c r="F57" s="5"/>
      <c r="G57" s="5"/>
      <c r="H57" s="5"/>
    </row>
    <row r="58" customFormat="false" ht="12.75" hidden="false" customHeight="false" outlineLevel="0" collapsed="false">
      <c r="A58" s="4" t="s">
        <v>50</v>
      </c>
      <c r="C58" s="5"/>
      <c r="D58" s="5"/>
      <c r="E58" s="5"/>
      <c r="F58" s="5"/>
      <c r="G58" s="5"/>
      <c r="H58" s="5"/>
    </row>
    <row r="59" customFormat="false" ht="12.75" hidden="false" customHeight="false" outlineLevel="0" collapsed="false">
      <c r="A59" s="1" t="s">
        <v>117</v>
      </c>
      <c r="C59" s="5" t="n">
        <v>0</v>
      </c>
      <c r="D59" s="5" t="n">
        <v>0.7</v>
      </c>
      <c r="E59" s="5" t="n">
        <v>0.3</v>
      </c>
      <c r="F59" s="5" t="n">
        <v>0.3</v>
      </c>
      <c r="G59" s="5" t="n">
        <v>2.6</v>
      </c>
      <c r="H59" s="5" t="n">
        <v>2.6</v>
      </c>
    </row>
    <row r="60" customFormat="false" ht="12.75" hidden="false" customHeight="false" outlineLevel="0" collapsed="false">
      <c r="A60" s="1" t="s">
        <v>37</v>
      </c>
      <c r="C60" s="5" t="n">
        <v>0</v>
      </c>
      <c r="D60" s="5" t="n">
        <v>0</v>
      </c>
      <c r="E60" s="5" t="n">
        <v>0</v>
      </c>
      <c r="F60" s="5" t="n">
        <v>0</v>
      </c>
      <c r="G60" s="5" t="n">
        <v>0</v>
      </c>
      <c r="H60" s="5" t="n">
        <v>0</v>
      </c>
    </row>
    <row r="61" customFormat="false" ht="12.75" hidden="false" customHeight="false" outlineLevel="0" collapsed="false">
      <c r="A61" s="1"/>
      <c r="B61" s="0" t="s">
        <v>118</v>
      </c>
      <c r="C61" s="5" t="n">
        <v>0</v>
      </c>
      <c r="D61" s="5" t="n">
        <v>12</v>
      </c>
      <c r="E61" s="5" t="n">
        <v>0</v>
      </c>
      <c r="F61" s="5" t="n">
        <v>10.2</v>
      </c>
      <c r="G61" s="5" t="n">
        <v>0</v>
      </c>
      <c r="H61" s="5" t="n">
        <v>0</v>
      </c>
    </row>
    <row r="62" customFormat="false" ht="12.75" hidden="false" customHeight="false" outlineLevel="0" collapsed="false">
      <c r="A62" s="1"/>
      <c r="B62" s="0" t="s">
        <v>119</v>
      </c>
      <c r="C62" s="5" t="n">
        <v>0</v>
      </c>
      <c r="D62" s="5" t="n">
        <v>0</v>
      </c>
      <c r="E62" s="5" t="n">
        <v>46</v>
      </c>
      <c r="F62" s="5" t="n">
        <v>30.7</v>
      </c>
      <c r="G62" s="5" t="n">
        <v>0</v>
      </c>
      <c r="H62" s="5" t="n">
        <v>0</v>
      </c>
    </row>
    <row r="63" customFormat="false" ht="12.75" hidden="false" customHeight="false" outlineLevel="0" collapsed="false">
      <c r="A63" s="1"/>
      <c r="B63" s="0" t="s">
        <v>120</v>
      </c>
      <c r="C63" s="5" t="n">
        <v>0</v>
      </c>
      <c r="D63" s="5" t="n">
        <v>9</v>
      </c>
      <c r="E63" s="5" t="n">
        <v>9</v>
      </c>
      <c r="F63" s="5" t="n">
        <v>6</v>
      </c>
      <c r="G63" s="5" t="n">
        <v>0</v>
      </c>
      <c r="H63" s="5" t="n">
        <v>0</v>
      </c>
    </row>
    <row r="64" customFormat="false" ht="12.75" hidden="false" customHeight="false" outlineLevel="0" collapsed="false">
      <c r="A64" s="1"/>
      <c r="B64" s="0" t="s">
        <v>121</v>
      </c>
      <c r="C64" s="5" t="n">
        <v>0</v>
      </c>
      <c r="D64" s="5" t="n">
        <v>-4.1</v>
      </c>
      <c r="E64" s="5" t="n">
        <v>-3.1</v>
      </c>
      <c r="F64" s="5" t="n">
        <v>0</v>
      </c>
      <c r="G64" s="5" t="n">
        <v>0</v>
      </c>
      <c r="H64" s="5" t="n">
        <v>0</v>
      </c>
    </row>
    <row r="65" customFormat="false" ht="15" hidden="false" customHeight="false" outlineLevel="0" collapsed="false">
      <c r="A65" s="1"/>
      <c r="B65" s="0" t="s">
        <v>15</v>
      </c>
      <c r="C65" s="6" t="n">
        <v>0</v>
      </c>
      <c r="D65" s="6" t="n">
        <v>0</v>
      </c>
      <c r="E65" s="6" t="n">
        <v>0</v>
      </c>
      <c r="F65" s="6" t="n">
        <v>0</v>
      </c>
      <c r="G65" s="6" t="n">
        <v>0</v>
      </c>
      <c r="H65" s="6" t="n">
        <v>0</v>
      </c>
    </row>
    <row r="66" customFormat="false" ht="12.75" hidden="false" customHeight="false" outlineLevel="0" collapsed="false">
      <c r="A66" s="1"/>
      <c r="B66" s="0" t="s">
        <v>122</v>
      </c>
      <c r="C66" s="5" t="n">
        <f aca="false">SUM(C61:C65)</f>
        <v>0</v>
      </c>
      <c r="D66" s="5" t="n">
        <f aca="false">SUM(D61:D65)</f>
        <v>16.9</v>
      </c>
      <c r="E66" s="5" t="n">
        <f aca="false">SUM(E61:E65)</f>
        <v>51.9</v>
      </c>
      <c r="F66" s="5" t="n">
        <f aca="false">SUM(F61:F65)</f>
        <v>46.9</v>
      </c>
      <c r="G66" s="5" t="n">
        <f aca="false">SUM(G61:G65)</f>
        <v>0</v>
      </c>
      <c r="H66" s="5" t="n">
        <f aca="false">SUM(H61:H65)</f>
        <v>0</v>
      </c>
    </row>
    <row r="67" customFormat="false" ht="12.75" hidden="false" customHeight="false" outlineLevel="0" collapsed="false">
      <c r="A67" s="1" t="s">
        <v>17</v>
      </c>
      <c r="C67" s="5"/>
      <c r="D67" s="5"/>
      <c r="E67" s="5"/>
      <c r="F67" s="5"/>
      <c r="G67" s="5"/>
      <c r="H67" s="5"/>
    </row>
    <row r="68" customFormat="false" ht="12.75" hidden="false" customHeight="false" outlineLevel="0" collapsed="false">
      <c r="B68" s="0" t="s">
        <v>51</v>
      </c>
      <c r="C68" s="5" t="n">
        <v>0</v>
      </c>
      <c r="D68" s="5" t="n">
        <v>0</v>
      </c>
      <c r="E68" s="5" t="n">
        <v>0</v>
      </c>
      <c r="F68" s="5" t="n">
        <v>0</v>
      </c>
      <c r="G68" s="5" t="n">
        <v>0</v>
      </c>
      <c r="H68" s="5" t="n">
        <v>0</v>
      </c>
    </row>
    <row r="69" customFormat="false" ht="12.75" hidden="false" customHeight="false" outlineLevel="0" collapsed="false">
      <c r="B69" s="0" t="s">
        <v>52</v>
      </c>
      <c r="C69" s="5" t="n">
        <v>0</v>
      </c>
      <c r="D69" s="5" t="n">
        <v>0</v>
      </c>
      <c r="E69" s="5" t="n">
        <v>0</v>
      </c>
      <c r="F69" s="5" t="n">
        <v>0</v>
      </c>
      <c r="G69" s="5" t="n">
        <v>0</v>
      </c>
      <c r="H69" s="5" t="n">
        <v>0</v>
      </c>
    </row>
    <row r="70" customFormat="false" ht="12.75" hidden="false" customHeight="false" outlineLevel="0" collapsed="false">
      <c r="B70" s="0" t="s">
        <v>39</v>
      </c>
      <c r="C70" s="5" t="n">
        <v>0</v>
      </c>
      <c r="D70" s="5" t="n">
        <v>0</v>
      </c>
      <c r="E70" s="5" t="n">
        <v>0</v>
      </c>
      <c r="F70" s="5" t="n">
        <v>0</v>
      </c>
      <c r="G70" s="5" t="n">
        <v>0</v>
      </c>
      <c r="H70" s="5" t="n">
        <v>0</v>
      </c>
    </row>
    <row r="71" customFormat="false" ht="15" hidden="false" customHeight="false" outlineLevel="0" collapsed="false">
      <c r="B71" s="0" t="s">
        <v>40</v>
      </c>
      <c r="C71" s="6" t="n">
        <v>0</v>
      </c>
      <c r="D71" s="6" t="n">
        <v>0</v>
      </c>
      <c r="E71" s="6" t="n">
        <v>0</v>
      </c>
      <c r="F71" s="6" t="n">
        <v>0</v>
      </c>
      <c r="G71" s="6" t="n">
        <v>0</v>
      </c>
      <c r="H71" s="6" t="n">
        <v>0</v>
      </c>
    </row>
    <row r="72" customFormat="false" ht="15" hidden="false" customHeight="false" outlineLevel="0" collapsed="false">
      <c r="B72" s="1" t="s">
        <v>28</v>
      </c>
      <c r="C72" s="6" t="n">
        <f aca="false">SUM(C68:C71)</f>
        <v>0</v>
      </c>
      <c r="D72" s="6" t="n">
        <f aca="false">SUM(D68:D71)</f>
        <v>0</v>
      </c>
      <c r="E72" s="6" t="n">
        <f aca="false">SUM(E68:E71)</f>
        <v>0</v>
      </c>
      <c r="F72" s="6" t="n">
        <f aca="false">SUM(F68:F71)</f>
        <v>0</v>
      </c>
      <c r="G72" s="6" t="n">
        <f aca="false">SUM(G68:G71)</f>
        <v>0</v>
      </c>
      <c r="H72" s="6" t="n">
        <f aca="false">SUM(H68:H71)</f>
        <v>0</v>
      </c>
    </row>
    <row r="73" customFormat="false" ht="15" hidden="false" customHeight="false" outlineLevel="0" collapsed="false">
      <c r="A73" s="1" t="s">
        <v>55</v>
      </c>
      <c r="C73" s="6" t="n">
        <f aca="false">+C60+C72+C59</f>
        <v>0</v>
      </c>
      <c r="D73" s="6" t="n">
        <f aca="false">+D66+D72+D59</f>
        <v>17.6</v>
      </c>
      <c r="E73" s="6" t="n">
        <f aca="false">+E66+E72+E59</f>
        <v>52.2</v>
      </c>
      <c r="F73" s="6" t="n">
        <f aca="false">+F66+F72+F59</f>
        <v>47.2</v>
      </c>
      <c r="G73" s="6" t="n">
        <f aca="false">+G66+G72+G59</f>
        <v>2.6</v>
      </c>
      <c r="H73" s="6" t="n">
        <f aca="false">+H66+H72+H59</f>
        <v>2.6</v>
      </c>
    </row>
    <row r="74" customFormat="false" ht="12.75" hidden="false" customHeight="false" outlineLevel="0" collapsed="false">
      <c r="C74" s="5"/>
      <c r="D74" s="5"/>
      <c r="E74" s="5"/>
      <c r="F74" s="5"/>
      <c r="G74" s="5"/>
      <c r="H74" s="5"/>
    </row>
    <row r="75" customFormat="false" ht="12.75" hidden="false" customHeight="false" outlineLevel="0" collapsed="false">
      <c r="A75" s="4" t="s">
        <v>56</v>
      </c>
      <c r="C75" s="5"/>
      <c r="D75" s="5"/>
      <c r="E75" s="5"/>
      <c r="F75" s="5"/>
      <c r="G75" s="5"/>
      <c r="H75" s="5"/>
    </row>
    <row r="76" customFormat="false" ht="12.75" hidden="false" customHeight="false" outlineLevel="0" collapsed="false">
      <c r="A76" s="1" t="s">
        <v>37</v>
      </c>
      <c r="C76" s="5" t="n">
        <v>0</v>
      </c>
      <c r="D76" s="5" t="n">
        <v>0</v>
      </c>
      <c r="E76" s="5" t="n">
        <v>0</v>
      </c>
      <c r="F76" s="5" t="n">
        <v>0</v>
      </c>
      <c r="G76" s="5" t="n">
        <v>0</v>
      </c>
      <c r="H76" s="5" t="n">
        <v>0</v>
      </c>
    </row>
    <row r="77" customFormat="false" ht="12.75" hidden="false" customHeight="false" outlineLevel="0" collapsed="false">
      <c r="A77" s="1" t="s">
        <v>17</v>
      </c>
      <c r="C77" s="5"/>
      <c r="D77" s="5"/>
      <c r="E77" s="5"/>
      <c r="F77" s="5"/>
      <c r="G77" s="5"/>
      <c r="H77" s="5"/>
    </row>
    <row r="78" customFormat="false" ht="12.75" hidden="false" customHeight="false" outlineLevel="0" collapsed="false">
      <c r="B78" s="0" t="s">
        <v>51</v>
      </c>
      <c r="C78" s="5" t="n">
        <v>0</v>
      </c>
      <c r="D78" s="5" t="n">
        <v>0</v>
      </c>
      <c r="E78" s="5" t="n">
        <v>0</v>
      </c>
      <c r="F78" s="5" t="n">
        <v>0</v>
      </c>
      <c r="G78" s="5" t="n">
        <v>0</v>
      </c>
      <c r="H78" s="5" t="n">
        <v>0</v>
      </c>
    </row>
    <row r="79" customFormat="false" ht="12.75" hidden="false" customHeight="false" outlineLevel="0" collapsed="false">
      <c r="B79" s="0" t="s">
        <v>52</v>
      </c>
      <c r="C79" s="5" t="n">
        <v>0</v>
      </c>
      <c r="D79" s="5" t="n">
        <v>0</v>
      </c>
      <c r="E79" s="5" t="n">
        <v>0</v>
      </c>
      <c r="F79" s="5" t="n">
        <v>0</v>
      </c>
      <c r="G79" s="5" t="n">
        <v>0</v>
      </c>
      <c r="H79" s="5" t="n">
        <v>0</v>
      </c>
    </row>
    <row r="80" customFormat="false" ht="12.75" hidden="false" customHeight="false" outlineLevel="0" collapsed="false">
      <c r="B80" s="0" t="s">
        <v>39</v>
      </c>
      <c r="C80" s="5" t="n">
        <v>0</v>
      </c>
      <c r="D80" s="5" t="n">
        <v>0</v>
      </c>
      <c r="E80" s="5" t="n">
        <v>0</v>
      </c>
      <c r="F80" s="5" t="n">
        <v>0</v>
      </c>
      <c r="G80" s="5" t="n">
        <v>0</v>
      </c>
      <c r="H80" s="5" t="n">
        <v>0</v>
      </c>
    </row>
    <row r="81" customFormat="false" ht="15" hidden="false" customHeight="false" outlineLevel="0" collapsed="false">
      <c r="B81" s="0" t="s">
        <v>40</v>
      </c>
      <c r="C81" s="6" t="n">
        <v>0</v>
      </c>
      <c r="D81" s="6" t="n">
        <v>0</v>
      </c>
      <c r="E81" s="6" t="n">
        <v>0</v>
      </c>
      <c r="F81" s="6" t="n">
        <v>0</v>
      </c>
      <c r="G81" s="6" t="n">
        <v>0</v>
      </c>
      <c r="H81" s="6" t="n">
        <v>0</v>
      </c>
    </row>
    <row r="82" customFormat="false" ht="15" hidden="false" customHeight="false" outlineLevel="0" collapsed="false">
      <c r="B82" s="1" t="s">
        <v>28</v>
      </c>
      <c r="C82" s="6" t="n">
        <f aca="false">SUM(C78:C81)</f>
        <v>0</v>
      </c>
      <c r="D82" s="6" t="n">
        <f aca="false">SUM(D78:D81)</f>
        <v>0</v>
      </c>
      <c r="E82" s="6" t="n">
        <f aca="false">SUM(E78:E81)</f>
        <v>0</v>
      </c>
      <c r="F82" s="6" t="n">
        <f aca="false">SUM(F78:F81)</f>
        <v>0</v>
      </c>
      <c r="G82" s="6" t="n">
        <f aca="false">SUM(G78:G81)</f>
        <v>0</v>
      </c>
      <c r="H82" s="6" t="n">
        <f aca="false">SUM(H78:H81)</f>
        <v>0</v>
      </c>
    </row>
    <row r="83" customFormat="false" ht="15" hidden="false" customHeight="false" outlineLevel="0" collapsed="false">
      <c r="A83" s="1" t="s">
        <v>57</v>
      </c>
      <c r="C83" s="6" t="n">
        <f aca="false">+C76+C82</f>
        <v>0</v>
      </c>
      <c r="D83" s="6" t="n">
        <f aca="false">+D76+D82</f>
        <v>0</v>
      </c>
      <c r="E83" s="6" t="n">
        <f aca="false">+E76+E82</f>
        <v>0</v>
      </c>
      <c r="F83" s="6" t="n">
        <f aca="false">+F76+F82</f>
        <v>0</v>
      </c>
      <c r="G83" s="6" t="n">
        <f aca="false">+G76+G82</f>
        <v>0</v>
      </c>
      <c r="H83" s="6" t="n">
        <f aca="false">+H76+H82</f>
        <v>0</v>
      </c>
    </row>
    <row r="84" customFormat="false" ht="12.75" hidden="false" customHeight="false" outlineLevel="0" collapsed="false">
      <c r="C84" s="5"/>
      <c r="D84" s="5"/>
      <c r="E84" s="5"/>
      <c r="F84" s="5"/>
      <c r="G84" s="5"/>
      <c r="H84" s="5"/>
    </row>
    <row r="85" customFormat="false" ht="12.75" hidden="false" customHeight="false" outlineLevel="0" collapsed="false">
      <c r="A85" s="4" t="s">
        <v>58</v>
      </c>
      <c r="C85" s="5"/>
      <c r="D85" s="5"/>
      <c r="E85" s="5"/>
      <c r="F85" s="5"/>
      <c r="G85" s="5"/>
      <c r="H85" s="5"/>
    </row>
    <row r="86" customFormat="false" ht="12.75" hidden="false" customHeight="false" outlineLevel="0" collapsed="false">
      <c r="A86" s="1" t="s">
        <v>37</v>
      </c>
      <c r="C86" s="5" t="n">
        <v>0</v>
      </c>
      <c r="D86" s="5" t="n">
        <v>0</v>
      </c>
      <c r="E86" s="5" t="n">
        <v>0</v>
      </c>
      <c r="F86" s="5" t="n">
        <v>0</v>
      </c>
      <c r="G86" s="5" t="n">
        <v>0</v>
      </c>
      <c r="H86" s="5" t="n">
        <v>0</v>
      </c>
    </row>
    <row r="87" customFormat="false" ht="12.75" hidden="false" customHeight="false" outlineLevel="0" collapsed="false">
      <c r="A87" s="1" t="s">
        <v>17</v>
      </c>
      <c r="C87" s="5"/>
      <c r="D87" s="5"/>
      <c r="E87" s="5"/>
      <c r="F87" s="5"/>
      <c r="G87" s="5"/>
      <c r="H87" s="5"/>
    </row>
    <row r="88" customFormat="false" ht="12.75" hidden="false" customHeight="false" outlineLevel="0" collapsed="false">
      <c r="B88" s="0" t="s">
        <v>51</v>
      </c>
      <c r="C88" s="5" t="n">
        <v>0</v>
      </c>
      <c r="D88" s="5" t="n">
        <v>0</v>
      </c>
      <c r="E88" s="5" t="n">
        <v>0</v>
      </c>
      <c r="F88" s="5" t="n">
        <v>0</v>
      </c>
      <c r="G88" s="5" t="n">
        <v>0</v>
      </c>
      <c r="H88" s="5" t="n">
        <v>0</v>
      </c>
    </row>
    <row r="89" customFormat="false" ht="12.75" hidden="false" customHeight="false" outlineLevel="0" collapsed="false">
      <c r="B89" s="0" t="s">
        <v>52</v>
      </c>
      <c r="C89" s="5" t="n">
        <v>0</v>
      </c>
      <c r="D89" s="5" t="n">
        <v>0</v>
      </c>
      <c r="E89" s="5" t="n">
        <v>0</v>
      </c>
      <c r="F89" s="5" t="n">
        <v>0</v>
      </c>
      <c r="G89" s="5" t="n">
        <v>0</v>
      </c>
      <c r="H89" s="5" t="n">
        <v>0</v>
      </c>
    </row>
    <row r="90" customFormat="false" ht="12.75" hidden="false" customHeight="false" outlineLevel="0" collapsed="false">
      <c r="B90" s="0" t="s">
        <v>39</v>
      </c>
      <c r="C90" s="5" t="n">
        <v>0</v>
      </c>
      <c r="D90" s="5" t="n">
        <v>0</v>
      </c>
      <c r="E90" s="5" t="n">
        <v>0</v>
      </c>
      <c r="F90" s="5" t="n">
        <v>0</v>
      </c>
      <c r="G90" s="5" t="n">
        <v>0</v>
      </c>
      <c r="H90" s="5" t="n">
        <v>0</v>
      </c>
    </row>
    <row r="91" customFormat="false" ht="15" hidden="false" customHeight="false" outlineLevel="0" collapsed="false">
      <c r="B91" s="0" t="s">
        <v>40</v>
      </c>
      <c r="C91" s="6" t="n">
        <v>0</v>
      </c>
      <c r="D91" s="6" t="n">
        <v>0</v>
      </c>
      <c r="E91" s="6" t="n">
        <v>0</v>
      </c>
      <c r="F91" s="6" t="n">
        <v>0</v>
      </c>
      <c r="G91" s="6" t="n">
        <v>0</v>
      </c>
      <c r="H91" s="6" t="n">
        <v>0</v>
      </c>
    </row>
    <row r="92" customFormat="false" ht="15" hidden="false" customHeight="false" outlineLevel="0" collapsed="false">
      <c r="B92" s="1" t="s">
        <v>28</v>
      </c>
      <c r="C92" s="6" t="n">
        <f aca="false">SUM(C88:C91)</f>
        <v>0</v>
      </c>
      <c r="D92" s="6" t="n">
        <f aca="false">SUM(D88:D91)</f>
        <v>0</v>
      </c>
      <c r="E92" s="6" t="n">
        <f aca="false">SUM(E88:E91)</f>
        <v>0</v>
      </c>
      <c r="F92" s="6" t="n">
        <f aca="false">SUM(F88:F91)</f>
        <v>0</v>
      </c>
      <c r="G92" s="6" t="n">
        <f aca="false">SUM(G88:G91)</f>
        <v>0</v>
      </c>
      <c r="H92" s="6" t="n">
        <f aca="false">SUM(H88:H91)</f>
        <v>0</v>
      </c>
    </row>
    <row r="93" customFormat="false" ht="15" hidden="false" customHeight="false" outlineLevel="0" collapsed="false">
      <c r="A93" s="1" t="s">
        <v>60</v>
      </c>
      <c r="C93" s="6" t="n">
        <f aca="false">+C86+C92</f>
        <v>0</v>
      </c>
      <c r="D93" s="6" t="n">
        <f aca="false">+D86+D92</f>
        <v>0</v>
      </c>
      <c r="E93" s="6" t="n">
        <f aca="false">+E86+E92</f>
        <v>0</v>
      </c>
      <c r="F93" s="6" t="n">
        <f aca="false">+F86+F92</f>
        <v>0</v>
      </c>
      <c r="G93" s="6" t="n">
        <f aca="false">+G86+G92</f>
        <v>0</v>
      </c>
      <c r="H93" s="6" t="n">
        <f aca="false">+H86+H92</f>
        <v>0</v>
      </c>
    </row>
    <row r="94" customFormat="false" ht="12.75" hidden="false" customHeight="false" outlineLevel="0" collapsed="false">
      <c r="C94" s="5"/>
      <c r="D94" s="5"/>
      <c r="E94" s="5"/>
      <c r="F94" s="5"/>
      <c r="G94" s="5"/>
      <c r="H94" s="5"/>
    </row>
    <row r="95" customFormat="false" ht="12.75" hidden="false" customHeight="false" outlineLevel="0" collapsed="false">
      <c r="A95" s="4" t="s">
        <v>61</v>
      </c>
      <c r="C95" s="5"/>
      <c r="D95" s="5"/>
      <c r="E95" s="5"/>
      <c r="F95" s="5"/>
      <c r="G95" s="5"/>
      <c r="H95" s="5"/>
    </row>
    <row r="96" customFormat="false" ht="12.75" hidden="false" customHeight="false" outlineLevel="0" collapsed="false">
      <c r="A96" s="1" t="s">
        <v>37</v>
      </c>
      <c r="C96" s="5" t="n">
        <v>0</v>
      </c>
      <c r="D96" s="5" t="n">
        <v>0</v>
      </c>
      <c r="E96" s="5" t="n">
        <v>0</v>
      </c>
      <c r="F96" s="5" t="n">
        <v>0</v>
      </c>
      <c r="G96" s="5" t="n">
        <v>0</v>
      </c>
      <c r="H96" s="5" t="n">
        <v>0</v>
      </c>
    </row>
    <row r="97" customFormat="false" ht="12.75" hidden="false" customHeight="false" outlineLevel="0" collapsed="false">
      <c r="A97" s="1" t="s">
        <v>17</v>
      </c>
      <c r="C97" s="5"/>
      <c r="D97" s="5"/>
      <c r="E97" s="5"/>
      <c r="F97" s="5"/>
      <c r="G97" s="5"/>
      <c r="H97" s="5"/>
    </row>
    <row r="98" customFormat="false" ht="12.75" hidden="false" customHeight="false" outlineLevel="0" collapsed="false">
      <c r="B98" s="0" t="s">
        <v>51</v>
      </c>
      <c r="C98" s="5" t="n">
        <v>0</v>
      </c>
      <c r="D98" s="5" t="n">
        <v>0</v>
      </c>
      <c r="E98" s="5" t="n">
        <v>0</v>
      </c>
      <c r="F98" s="5" t="n">
        <v>0</v>
      </c>
      <c r="G98" s="5" t="n">
        <v>0</v>
      </c>
      <c r="H98" s="5" t="n">
        <v>0</v>
      </c>
    </row>
    <row r="99" customFormat="false" ht="12.75" hidden="false" customHeight="false" outlineLevel="0" collapsed="false">
      <c r="B99" s="0" t="s">
        <v>52</v>
      </c>
      <c r="C99" s="5" t="n">
        <v>0</v>
      </c>
      <c r="D99" s="5" t="n">
        <v>0</v>
      </c>
      <c r="E99" s="5" t="n">
        <v>0</v>
      </c>
      <c r="F99" s="5" t="n">
        <v>0</v>
      </c>
      <c r="G99" s="5" t="n">
        <v>0</v>
      </c>
      <c r="H99" s="5" t="n">
        <v>0</v>
      </c>
    </row>
    <row r="100" customFormat="false" ht="12.75" hidden="false" customHeight="false" outlineLevel="0" collapsed="false">
      <c r="B100" s="0" t="s">
        <v>39</v>
      </c>
      <c r="C100" s="5" t="n">
        <v>0</v>
      </c>
      <c r="D100" s="5" t="n">
        <v>0</v>
      </c>
      <c r="E100" s="5" t="n">
        <v>0</v>
      </c>
      <c r="F100" s="5" t="n">
        <v>0</v>
      </c>
      <c r="G100" s="5" t="n">
        <v>0</v>
      </c>
      <c r="H100" s="5" t="n">
        <v>0</v>
      </c>
    </row>
    <row r="101" customFormat="false" ht="15" hidden="false" customHeight="false" outlineLevel="0" collapsed="false">
      <c r="B101" s="0" t="s">
        <v>40</v>
      </c>
      <c r="C101" s="6" t="n">
        <v>0</v>
      </c>
      <c r="D101" s="6" t="n">
        <v>0</v>
      </c>
      <c r="E101" s="6" t="n">
        <v>0</v>
      </c>
      <c r="F101" s="6" t="n">
        <v>0</v>
      </c>
      <c r="G101" s="6" t="n">
        <v>0</v>
      </c>
      <c r="H101" s="6" t="n">
        <v>0</v>
      </c>
    </row>
    <row r="102" customFormat="false" ht="15" hidden="false" customHeight="false" outlineLevel="0" collapsed="false">
      <c r="B102" s="1" t="s">
        <v>28</v>
      </c>
      <c r="C102" s="6" t="n">
        <f aca="false">SUM(C98:C101)</f>
        <v>0</v>
      </c>
      <c r="D102" s="6" t="n">
        <f aca="false">SUM(D98:D101)</f>
        <v>0</v>
      </c>
      <c r="E102" s="6" t="n">
        <f aca="false">SUM(E98:E101)</f>
        <v>0</v>
      </c>
      <c r="F102" s="6" t="n">
        <f aca="false">SUM(F98:F101)</f>
        <v>0</v>
      </c>
      <c r="G102" s="6" t="n">
        <f aca="false">SUM(G98:G101)</f>
        <v>0</v>
      </c>
      <c r="H102" s="6" t="n">
        <f aca="false">SUM(H98:H101)</f>
        <v>0</v>
      </c>
    </row>
    <row r="103" customFormat="false" ht="15" hidden="false" customHeight="false" outlineLevel="0" collapsed="false">
      <c r="A103" s="1" t="s">
        <v>63</v>
      </c>
      <c r="C103" s="6" t="n">
        <f aca="false">+C96+C102</f>
        <v>0</v>
      </c>
      <c r="D103" s="6" t="n">
        <f aca="false">+D96+D102</f>
        <v>0</v>
      </c>
      <c r="E103" s="6" t="n">
        <f aca="false">+E96+E102</f>
        <v>0</v>
      </c>
      <c r="F103" s="6" t="n">
        <f aca="false">+F96+F102</f>
        <v>0</v>
      </c>
      <c r="G103" s="6" t="n">
        <f aca="false">+G96+G102</f>
        <v>0</v>
      </c>
      <c r="H103" s="6" t="n">
        <f aca="false">+H96+H102</f>
        <v>0</v>
      </c>
    </row>
    <row r="104" customFormat="false" ht="12.75" hidden="false" customHeight="false" outlineLevel="0" collapsed="false">
      <c r="C104" s="5"/>
      <c r="D104" s="5"/>
      <c r="E104" s="5"/>
      <c r="F104" s="5"/>
      <c r="G104" s="5"/>
      <c r="H104" s="5"/>
    </row>
    <row r="105" customFormat="false" ht="12.75" hidden="false" customHeight="false" outlineLevel="0" collapsed="false">
      <c r="A105" s="4" t="s">
        <v>64</v>
      </c>
      <c r="C105" s="5"/>
      <c r="D105" s="5"/>
      <c r="E105" s="5"/>
      <c r="F105" s="5"/>
      <c r="G105" s="5"/>
      <c r="H105" s="5"/>
    </row>
    <row r="106" customFormat="false" ht="12.75" hidden="false" customHeight="false" outlineLevel="0" collapsed="false">
      <c r="A106" s="1" t="s">
        <v>37</v>
      </c>
      <c r="C106" s="5" t="n">
        <v>0</v>
      </c>
      <c r="D106" s="5" t="n">
        <v>0</v>
      </c>
      <c r="E106" s="5" t="n">
        <v>0</v>
      </c>
      <c r="F106" s="5" t="n">
        <v>0</v>
      </c>
      <c r="G106" s="5" t="n">
        <v>0</v>
      </c>
      <c r="H106" s="5" t="n">
        <v>0</v>
      </c>
    </row>
    <row r="107" customFormat="false" ht="12.75" hidden="false" customHeight="false" outlineLevel="0" collapsed="false">
      <c r="A107" s="1" t="s">
        <v>17</v>
      </c>
      <c r="C107" s="5"/>
      <c r="D107" s="5"/>
      <c r="E107" s="5"/>
      <c r="F107" s="5"/>
      <c r="G107" s="5"/>
      <c r="H107" s="5"/>
    </row>
    <row r="108" customFormat="false" ht="12.75" hidden="false" customHeight="false" outlineLevel="0" collapsed="false">
      <c r="B108" s="0" t="s">
        <v>51</v>
      </c>
      <c r="C108" s="5" t="n">
        <v>0</v>
      </c>
      <c r="D108" s="5" t="n">
        <v>0</v>
      </c>
      <c r="E108" s="5" t="n">
        <v>0</v>
      </c>
      <c r="F108" s="5" t="n">
        <v>0</v>
      </c>
      <c r="G108" s="5" t="n">
        <v>0</v>
      </c>
      <c r="H108" s="5" t="n">
        <v>0</v>
      </c>
    </row>
    <row r="109" customFormat="false" ht="12.75" hidden="false" customHeight="false" outlineLevel="0" collapsed="false">
      <c r="B109" s="0" t="s">
        <v>52</v>
      </c>
      <c r="C109" s="5" t="n">
        <v>0</v>
      </c>
      <c r="D109" s="5" t="n">
        <v>0</v>
      </c>
      <c r="E109" s="5" t="n">
        <v>0</v>
      </c>
      <c r="F109" s="5" t="n">
        <v>0</v>
      </c>
      <c r="G109" s="5" t="n">
        <v>0</v>
      </c>
      <c r="H109" s="5" t="n">
        <v>0</v>
      </c>
    </row>
    <row r="110" customFormat="false" ht="12.75" hidden="false" customHeight="false" outlineLevel="0" collapsed="false">
      <c r="B110" s="0" t="s">
        <v>39</v>
      </c>
      <c r="C110" s="5" t="n">
        <v>0</v>
      </c>
      <c r="D110" s="5" t="n">
        <v>0</v>
      </c>
      <c r="E110" s="5" t="n">
        <v>0</v>
      </c>
      <c r="F110" s="5" t="n">
        <v>0</v>
      </c>
      <c r="G110" s="5" t="n">
        <v>0</v>
      </c>
      <c r="H110" s="5" t="n">
        <v>0</v>
      </c>
    </row>
    <row r="111" customFormat="false" ht="15" hidden="false" customHeight="false" outlineLevel="0" collapsed="false">
      <c r="B111" s="0" t="s">
        <v>40</v>
      </c>
      <c r="C111" s="6" t="n">
        <v>0</v>
      </c>
      <c r="D111" s="6" t="n">
        <v>0</v>
      </c>
      <c r="E111" s="6" t="n">
        <v>0</v>
      </c>
      <c r="F111" s="6" t="n">
        <v>0</v>
      </c>
      <c r="G111" s="6" t="n">
        <v>0</v>
      </c>
      <c r="H111" s="6" t="n">
        <v>0</v>
      </c>
    </row>
    <row r="112" customFormat="false" ht="15" hidden="false" customHeight="false" outlineLevel="0" collapsed="false">
      <c r="B112" s="1" t="s">
        <v>28</v>
      </c>
      <c r="C112" s="6" t="n">
        <f aca="false">SUM(C108:C111)</f>
        <v>0</v>
      </c>
      <c r="D112" s="6" t="n">
        <f aca="false">SUM(D108:D111)</f>
        <v>0</v>
      </c>
      <c r="E112" s="6" t="n">
        <f aca="false">SUM(E108:E111)</f>
        <v>0</v>
      </c>
      <c r="F112" s="6" t="n">
        <f aca="false">SUM(F108:F111)</f>
        <v>0</v>
      </c>
      <c r="G112" s="6" t="n">
        <f aca="false">SUM(G108:G111)</f>
        <v>0</v>
      </c>
      <c r="H112" s="6" t="n">
        <f aca="false">SUM(H108:H111)</f>
        <v>0</v>
      </c>
    </row>
    <row r="113" customFormat="false" ht="15" hidden="false" customHeight="false" outlineLevel="0" collapsed="false">
      <c r="A113" s="1" t="s">
        <v>70</v>
      </c>
      <c r="C113" s="6" t="n">
        <f aca="false">+C106+C112</f>
        <v>0</v>
      </c>
      <c r="D113" s="6" t="n">
        <f aca="false">+D106+D112</f>
        <v>0</v>
      </c>
      <c r="E113" s="6" t="n">
        <f aca="false">+E106+E112</f>
        <v>0</v>
      </c>
      <c r="F113" s="6" t="n">
        <f aca="false">+F106+F112</f>
        <v>0</v>
      </c>
      <c r="G113" s="6" t="n">
        <f aca="false">+G106+G112</f>
        <v>0</v>
      </c>
      <c r="H113" s="6" t="n">
        <f aca="false">+H106+H112</f>
        <v>0</v>
      </c>
    </row>
    <row r="114" customFormat="false" ht="12.75" hidden="false" customHeight="false" outlineLevel="0" collapsed="false">
      <c r="C114" s="5"/>
      <c r="D114" s="5"/>
      <c r="E114" s="5"/>
      <c r="F114" s="5"/>
      <c r="G114" s="5"/>
      <c r="H114" s="5"/>
    </row>
    <row r="115" customFormat="false" ht="15" hidden="false" customHeight="false" outlineLevel="0" collapsed="false">
      <c r="A115" s="1" t="s">
        <v>71</v>
      </c>
      <c r="C115" s="6" t="n">
        <f aca="false">+C43+C56+C73+C83+C93+C103+C113</f>
        <v>0</v>
      </c>
      <c r="D115" s="6" t="n">
        <f aca="false">+D43+D56+D73+D83+D93+D103+D113</f>
        <v>305.2</v>
      </c>
      <c r="E115" s="6" t="n">
        <f aca="false">+E43+E56+E73+E83+E93+E103+E113</f>
        <v>347.7</v>
      </c>
      <c r="F115" s="6" t="n">
        <f aca="false">+F43+F56+F73+F83+F93+F103+F113</f>
        <v>336.6</v>
      </c>
      <c r="G115" s="6" t="n">
        <f aca="false">+G43+G56+G73+G83+G93+G103+G113</f>
        <v>323.9</v>
      </c>
      <c r="H115" s="6" t="n">
        <f aca="false">+H43+H56+H73+H83+H93+H103+H113</f>
        <v>333.5</v>
      </c>
    </row>
    <row r="116" customFormat="false" ht="12.75" hidden="false" customHeight="false" outlineLevel="0" collapsed="false">
      <c r="C116" s="5"/>
      <c r="D116" s="5"/>
      <c r="E116" s="5"/>
      <c r="F116" s="5"/>
      <c r="G116" s="5"/>
      <c r="H116" s="5"/>
    </row>
    <row r="117" customFormat="false" ht="12.75" hidden="false" customHeight="false" outlineLevel="0" collapsed="false">
      <c r="A117" s="1" t="s">
        <v>72</v>
      </c>
      <c r="C117" s="5"/>
      <c r="D117" s="5"/>
      <c r="E117" s="5"/>
      <c r="F117" s="5"/>
      <c r="G117" s="5"/>
      <c r="H117" s="5"/>
    </row>
    <row r="118" customFormat="false" ht="12.75" hidden="false" customHeight="false" outlineLevel="0" collapsed="false">
      <c r="B118" s="0" t="s">
        <v>73</v>
      </c>
      <c r="C118" s="5"/>
      <c r="D118" s="5"/>
      <c r="E118" s="5"/>
      <c r="F118" s="5"/>
      <c r="G118" s="5"/>
      <c r="H118" s="5"/>
    </row>
    <row r="119" customFormat="false" ht="12.75" hidden="false" customHeight="false" outlineLevel="0" collapsed="false">
      <c r="B119" s="0" t="s">
        <v>74</v>
      </c>
      <c r="C119" s="5" t="n">
        <v>0</v>
      </c>
      <c r="D119" s="5" t="n">
        <v>0</v>
      </c>
      <c r="E119" s="5" t="n">
        <v>0</v>
      </c>
      <c r="F119" s="5" t="n">
        <v>0</v>
      </c>
      <c r="G119" s="5" t="n">
        <v>0</v>
      </c>
      <c r="H119" s="5" t="n">
        <v>0</v>
      </c>
    </row>
    <row r="120" customFormat="false" ht="15" hidden="false" customHeight="false" outlineLevel="0" collapsed="false">
      <c r="B120" s="0" t="s">
        <v>75</v>
      </c>
      <c r="C120" s="6" t="n">
        <v>0</v>
      </c>
      <c r="D120" s="6" t="n">
        <v>0</v>
      </c>
      <c r="E120" s="6" t="n">
        <v>0</v>
      </c>
      <c r="F120" s="6" t="n">
        <v>0</v>
      </c>
      <c r="G120" s="6" t="n">
        <v>0</v>
      </c>
      <c r="H120" s="6" t="n">
        <v>0</v>
      </c>
    </row>
    <row r="121" customFormat="false" ht="12.75" hidden="false" customHeight="false" outlineLevel="0" collapsed="false">
      <c r="B121" s="0" t="s">
        <v>79</v>
      </c>
      <c r="C121" s="5" t="n">
        <f aca="false">SUM(C119:C120)</f>
        <v>0</v>
      </c>
      <c r="D121" s="5" t="n">
        <f aca="false">SUM(D119:D120)</f>
        <v>0</v>
      </c>
      <c r="E121" s="5" t="n">
        <f aca="false">SUM(E119:E120)</f>
        <v>0</v>
      </c>
      <c r="F121" s="5" t="n">
        <f aca="false">SUM(F119:F120)</f>
        <v>0</v>
      </c>
      <c r="G121" s="5" t="n">
        <f aca="false">SUM(G119:G120)</f>
        <v>0</v>
      </c>
      <c r="H121" s="5" t="n">
        <f aca="false">SUM(H119:H120)</f>
        <v>0</v>
      </c>
    </row>
    <row r="122" customFormat="false" ht="12.75" hidden="false" customHeight="false" outlineLevel="0" collapsed="false">
      <c r="B122" s="0" t="s">
        <v>80</v>
      </c>
      <c r="C122" s="5" t="n">
        <v>0</v>
      </c>
      <c r="D122" s="5" t="n">
        <v>0</v>
      </c>
      <c r="E122" s="5" t="n">
        <v>0</v>
      </c>
      <c r="F122" s="5" t="n">
        <v>0</v>
      </c>
      <c r="G122" s="5" t="n">
        <v>0</v>
      </c>
      <c r="H122" s="5" t="n">
        <v>0</v>
      </c>
    </row>
    <row r="123" customFormat="false" ht="12.75" hidden="false" customHeight="false" outlineLevel="0" collapsed="false">
      <c r="B123" s="0" t="s">
        <v>83</v>
      </c>
      <c r="C123" s="5"/>
      <c r="D123" s="5"/>
      <c r="E123" s="5"/>
      <c r="F123" s="5"/>
      <c r="G123" s="5"/>
      <c r="H123" s="5"/>
    </row>
    <row r="124" customFormat="false" ht="12.75" hidden="false" customHeight="false" outlineLevel="0" collapsed="false">
      <c r="B124" s="0" t="s">
        <v>84</v>
      </c>
      <c r="C124" s="5" t="n">
        <v>0</v>
      </c>
      <c r="D124" s="5" t="n">
        <v>0</v>
      </c>
      <c r="E124" s="5" t="n">
        <v>0</v>
      </c>
      <c r="F124" s="5" t="n">
        <v>0</v>
      </c>
      <c r="G124" s="5" t="n">
        <v>0</v>
      </c>
      <c r="H124" s="5" t="n">
        <v>0</v>
      </c>
    </row>
    <row r="125" customFormat="false" ht="15" hidden="false" customHeight="false" outlineLevel="0" collapsed="false">
      <c r="B125" s="0" t="s">
        <v>85</v>
      </c>
      <c r="C125" s="6" t="n">
        <v>0</v>
      </c>
      <c r="D125" s="6" t="n">
        <v>0</v>
      </c>
      <c r="E125" s="6" t="n">
        <v>0</v>
      </c>
      <c r="F125" s="6" t="n">
        <v>0</v>
      </c>
      <c r="G125" s="6" t="n">
        <v>0</v>
      </c>
      <c r="H125" s="6" t="n">
        <v>0</v>
      </c>
    </row>
    <row r="126" customFormat="false" ht="15" hidden="false" customHeight="false" outlineLevel="0" collapsed="false">
      <c r="B126" s="0" t="s">
        <v>86</v>
      </c>
      <c r="C126" s="6" t="n">
        <f aca="false">SUM(C124:C125)</f>
        <v>0</v>
      </c>
      <c r="D126" s="6" t="n">
        <f aca="false">SUM(D124:D125)</f>
        <v>0</v>
      </c>
      <c r="E126" s="6" t="n">
        <f aca="false">SUM(E124:E125)</f>
        <v>0</v>
      </c>
      <c r="F126" s="6" t="n">
        <f aca="false">SUM(F124:F125)</f>
        <v>0</v>
      </c>
      <c r="G126" s="6" t="n">
        <f aca="false">SUM(G124:G125)</f>
        <v>0</v>
      </c>
      <c r="H126" s="6" t="n">
        <f aca="false">SUM(H124:H125)</f>
        <v>0</v>
      </c>
    </row>
    <row r="127" customFormat="false" ht="15" hidden="false" customHeight="false" outlineLevel="0" collapsed="false">
      <c r="B127" s="1" t="s">
        <v>87</v>
      </c>
      <c r="C127" s="6" t="n">
        <f aca="false">+C121+C122+C126</f>
        <v>0</v>
      </c>
      <c r="D127" s="6" t="n">
        <f aca="false">+D121+D122+D126</f>
        <v>0</v>
      </c>
      <c r="E127" s="6" t="n">
        <f aca="false">+E121+E122+E126</f>
        <v>0</v>
      </c>
      <c r="F127" s="6" t="n">
        <f aca="false">+F121+F122+F126</f>
        <v>0</v>
      </c>
      <c r="G127" s="6" t="n">
        <f aca="false">+G121+G122+G126</f>
        <v>0</v>
      </c>
      <c r="H127" s="6" t="n">
        <f aca="false">+H121+H122+H126</f>
        <v>0</v>
      </c>
    </row>
    <row r="128" customFormat="false" ht="12.75" hidden="false" customHeight="false" outlineLevel="0" collapsed="false">
      <c r="B128" s="1"/>
      <c r="C128" s="5"/>
      <c r="D128" s="5"/>
      <c r="E128" s="5"/>
      <c r="F128" s="5"/>
      <c r="G128" s="5"/>
      <c r="H128" s="5"/>
    </row>
    <row r="129" customFormat="false" ht="12.75" hidden="false" customHeight="false" outlineLevel="0" collapsed="false">
      <c r="A129" s="1" t="s">
        <v>88</v>
      </c>
      <c r="C129" s="5"/>
      <c r="D129" s="5"/>
      <c r="E129" s="5"/>
      <c r="F129" s="5"/>
      <c r="G129" s="5"/>
      <c r="H129" s="5"/>
    </row>
    <row r="130" customFormat="false" ht="12.75" hidden="false" customHeight="false" outlineLevel="0" collapsed="false">
      <c r="B130" s="0" t="s">
        <v>89</v>
      </c>
      <c r="C130" s="5" t="n">
        <v>0</v>
      </c>
      <c r="D130" s="5" t="n">
        <v>0</v>
      </c>
      <c r="E130" s="5" t="n">
        <v>0</v>
      </c>
      <c r="F130" s="5" t="n">
        <v>0</v>
      </c>
      <c r="G130" s="5" t="n">
        <v>0</v>
      </c>
      <c r="H130" s="5" t="n">
        <v>0</v>
      </c>
    </row>
    <row r="131" customFormat="false" ht="12.75" hidden="false" customHeight="false" outlineLevel="0" collapsed="false">
      <c r="B131" s="0" t="s">
        <v>90</v>
      </c>
      <c r="C131" s="5" t="n">
        <v>0</v>
      </c>
      <c r="D131" s="5" t="n">
        <v>0</v>
      </c>
      <c r="E131" s="5" t="n">
        <v>0</v>
      </c>
      <c r="F131" s="5" t="n">
        <v>0</v>
      </c>
      <c r="G131" s="5" t="n">
        <v>0</v>
      </c>
      <c r="H131" s="5" t="n">
        <v>0</v>
      </c>
    </row>
    <row r="132" customFormat="false" ht="12.75" hidden="false" customHeight="false" outlineLevel="0" collapsed="false">
      <c r="B132" s="0" t="s">
        <v>91</v>
      </c>
      <c r="C132" s="5" t="n">
        <v>0</v>
      </c>
      <c r="D132" s="5" t="n">
        <v>0</v>
      </c>
      <c r="E132" s="5" t="n">
        <v>0</v>
      </c>
      <c r="F132" s="5" t="n">
        <v>0</v>
      </c>
      <c r="G132" s="5" t="n">
        <v>0</v>
      </c>
      <c r="H132" s="5" t="n">
        <v>0</v>
      </c>
    </row>
    <row r="133" customFormat="false" ht="12.75" hidden="false" customHeight="false" outlineLevel="0" collapsed="false">
      <c r="B133" s="0" t="s">
        <v>92</v>
      </c>
      <c r="C133" s="5" t="n">
        <v>0</v>
      </c>
      <c r="D133" s="5" t="n">
        <v>0</v>
      </c>
      <c r="E133" s="5" t="n">
        <v>0</v>
      </c>
      <c r="F133" s="5" t="n">
        <v>0</v>
      </c>
      <c r="G133" s="5" t="n">
        <v>0</v>
      </c>
      <c r="H133" s="5" t="n">
        <v>0</v>
      </c>
    </row>
    <row r="134" customFormat="false" ht="15" hidden="false" customHeight="false" outlineLevel="0" collapsed="false">
      <c r="B134" s="0" t="s">
        <v>15</v>
      </c>
      <c r="C134" s="6" t="n">
        <v>0</v>
      </c>
      <c r="D134" s="6" t="n">
        <v>0</v>
      </c>
      <c r="E134" s="6" t="n">
        <v>0</v>
      </c>
      <c r="F134" s="6" t="n">
        <v>0</v>
      </c>
      <c r="G134" s="6" t="n">
        <v>0</v>
      </c>
      <c r="H134" s="6" t="n">
        <v>0</v>
      </c>
    </row>
    <row r="135" customFormat="false" ht="15" hidden="false" customHeight="false" outlineLevel="0" collapsed="false">
      <c r="B135" s="0" t="s">
        <v>93</v>
      </c>
      <c r="C135" s="6" t="n">
        <f aca="false">SUM(C130:C134)</f>
        <v>0</v>
      </c>
      <c r="D135" s="6" t="n">
        <f aca="false">SUM(D130:D134)</f>
        <v>0</v>
      </c>
      <c r="E135" s="6" t="n">
        <f aca="false">SUM(E130:E134)</f>
        <v>0</v>
      </c>
      <c r="F135" s="6" t="n">
        <f aca="false">SUM(F130:F134)</f>
        <v>0</v>
      </c>
      <c r="G135" s="6" t="n">
        <f aca="false">SUM(G130:G134)</f>
        <v>0</v>
      </c>
      <c r="H135" s="6" t="n">
        <f aca="false">SUM(H130:H134)</f>
        <v>0</v>
      </c>
    </row>
    <row r="136" customFormat="false" ht="12.75" hidden="false" customHeight="false" outlineLevel="0" collapsed="false">
      <c r="C136" s="5"/>
      <c r="D136" s="5"/>
      <c r="E136" s="5"/>
      <c r="F136" s="5"/>
      <c r="G136" s="5"/>
      <c r="H136" s="5"/>
    </row>
    <row r="137" customFormat="false" ht="15" hidden="false" customHeight="false" outlineLevel="0" collapsed="false">
      <c r="A137" s="1" t="s">
        <v>94</v>
      </c>
      <c r="C137" s="6" t="n">
        <f aca="false">+C115+C127+C135</f>
        <v>0</v>
      </c>
      <c r="D137" s="6" t="n">
        <f aca="false">+D115+D127+D135</f>
        <v>305.2</v>
      </c>
      <c r="E137" s="6" t="n">
        <f aca="false">+E115+E127+E135</f>
        <v>347.7</v>
      </c>
      <c r="F137" s="6" t="n">
        <f aca="false">+F115+F127+F135</f>
        <v>336.6</v>
      </c>
      <c r="G137" s="6" t="n">
        <f aca="false">+G115+G127+G135</f>
        <v>323.9</v>
      </c>
      <c r="H137" s="6" t="n">
        <f aca="false">+H115+H127+H135</f>
        <v>333.5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4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14"/>
  </cols>
  <sheetData>
    <row r="1" customFormat="false" ht="12.75" hidden="false" customHeight="false" outlineLevel="0" collapsed="false">
      <c r="A1" s="1" t="s">
        <v>123</v>
      </c>
    </row>
    <row r="2" customFormat="false" ht="12.75" hidden="false" customHeight="false" outlineLevel="0" collapsed="false">
      <c r="C2" s="2" t="n">
        <v>1998</v>
      </c>
      <c r="D2" s="2" t="n">
        <v>1999</v>
      </c>
      <c r="E2" s="2" t="n">
        <v>2000</v>
      </c>
      <c r="F2" s="2" t="n">
        <v>2000</v>
      </c>
      <c r="G2" s="2" t="n">
        <v>2001</v>
      </c>
      <c r="H2" s="2" t="n">
        <v>2001</v>
      </c>
    </row>
    <row r="3" customFormat="false" ht="12.75" hidden="false" customHeight="false" outlineLevel="0" collapsed="false">
      <c r="C3" s="3" t="s">
        <v>1</v>
      </c>
      <c r="D3" s="3" t="s">
        <v>1</v>
      </c>
      <c r="E3" s="3" t="s">
        <v>2</v>
      </c>
      <c r="F3" s="3" t="s">
        <v>3</v>
      </c>
      <c r="G3" s="3" t="s">
        <v>2</v>
      </c>
      <c r="H3" s="3" t="s">
        <v>4</v>
      </c>
    </row>
    <row r="4" customFormat="false" ht="12.75" hidden="false" customHeight="false" outlineLevel="0" collapsed="false">
      <c r="A4" s="4" t="s">
        <v>5</v>
      </c>
      <c r="C4" s="5"/>
      <c r="D4" s="5"/>
      <c r="E4" s="5"/>
      <c r="F4" s="5"/>
      <c r="G4" s="5"/>
      <c r="H4" s="5"/>
    </row>
    <row r="5" customFormat="false" ht="12.75" hidden="false" customHeight="false" outlineLevel="0" collapsed="false">
      <c r="A5" s="9" t="s">
        <v>6</v>
      </c>
      <c r="B5" s="10"/>
      <c r="D5" s="5"/>
      <c r="E5" s="5"/>
      <c r="F5" s="5"/>
      <c r="G5" s="5"/>
      <c r="H5" s="5"/>
    </row>
    <row r="6" customFormat="false" ht="12.75" hidden="false" customHeight="false" outlineLevel="0" collapsed="false">
      <c r="A6" s="10"/>
      <c r="B6" s="10" t="s">
        <v>105</v>
      </c>
      <c r="C6" s="5"/>
      <c r="D6" s="5"/>
      <c r="E6" s="5"/>
      <c r="F6" s="5"/>
      <c r="G6" s="5"/>
      <c r="H6" s="5"/>
    </row>
    <row r="7" customFormat="false" ht="12.75" hidden="false" customHeight="false" outlineLevel="0" collapsed="false">
      <c r="A7" s="10"/>
      <c r="B7" s="10" t="s">
        <v>8</v>
      </c>
      <c r="C7" s="5" t="n">
        <v>0</v>
      </c>
      <c r="D7" s="5" t="n">
        <v>0</v>
      </c>
      <c r="E7" s="5" t="n">
        <v>0</v>
      </c>
      <c r="F7" s="5" t="n">
        <v>0</v>
      </c>
      <c r="G7" s="5" t="n">
        <v>0</v>
      </c>
      <c r="H7" s="5" t="n">
        <v>0</v>
      </c>
    </row>
    <row r="8" customFormat="false" ht="12.75" hidden="false" customHeight="false" outlineLevel="0" collapsed="false">
      <c r="A8" s="10"/>
      <c r="B8" s="10" t="s">
        <v>9</v>
      </c>
      <c r="C8" s="5" t="n">
        <v>0</v>
      </c>
      <c r="D8" s="5" t="n">
        <v>0</v>
      </c>
      <c r="E8" s="5" t="n">
        <v>0</v>
      </c>
      <c r="F8" s="5" t="n">
        <v>0</v>
      </c>
      <c r="G8" s="5" t="n">
        <v>0</v>
      </c>
      <c r="H8" s="5" t="n">
        <v>0</v>
      </c>
    </row>
    <row r="9" customFormat="false" ht="12.75" hidden="false" customHeight="false" outlineLevel="0" collapsed="false">
      <c r="A9" s="10"/>
      <c r="B9" s="10" t="s">
        <v>106</v>
      </c>
      <c r="C9" s="5"/>
      <c r="D9" s="5"/>
      <c r="E9" s="5"/>
      <c r="F9" s="5"/>
      <c r="G9" s="5"/>
      <c r="H9" s="5"/>
    </row>
    <row r="10" customFormat="false" ht="12.75" hidden="false" customHeight="false" outlineLevel="0" collapsed="false">
      <c r="A10" s="10"/>
      <c r="B10" s="10" t="s">
        <v>8</v>
      </c>
      <c r="C10" s="5" t="n">
        <v>0</v>
      </c>
      <c r="D10" s="5" t="n">
        <v>0</v>
      </c>
      <c r="E10" s="5" t="n">
        <v>0</v>
      </c>
      <c r="F10" s="5" t="n">
        <v>0</v>
      </c>
      <c r="G10" s="5" t="n">
        <v>0</v>
      </c>
      <c r="H10" s="5" t="n">
        <v>0</v>
      </c>
    </row>
    <row r="11" customFormat="false" ht="12.75" hidden="false" customHeight="false" outlineLevel="0" collapsed="false">
      <c r="A11" s="10"/>
      <c r="B11" s="10" t="s">
        <v>9</v>
      </c>
      <c r="C11" s="5" t="n">
        <v>0</v>
      </c>
      <c r="D11" s="5" t="n">
        <v>0</v>
      </c>
      <c r="E11" s="5" t="n">
        <v>0</v>
      </c>
      <c r="F11" s="5" t="n">
        <v>0</v>
      </c>
      <c r="G11" s="5" t="n">
        <v>0</v>
      </c>
      <c r="H11" s="5" t="n">
        <v>0</v>
      </c>
    </row>
    <row r="12" customFormat="false" ht="12.75" hidden="false" customHeight="false" outlineLevel="0" collapsed="false">
      <c r="A12" s="10"/>
      <c r="B12" s="10" t="s">
        <v>107</v>
      </c>
      <c r="C12" s="5"/>
      <c r="D12" s="5"/>
      <c r="E12" s="5"/>
      <c r="F12" s="5"/>
      <c r="G12" s="5"/>
      <c r="H12" s="5"/>
    </row>
    <row r="13" customFormat="false" ht="12.75" hidden="false" customHeight="false" outlineLevel="0" collapsed="false">
      <c r="A13" s="10"/>
      <c r="B13" s="10" t="s">
        <v>8</v>
      </c>
      <c r="C13" s="5" t="n">
        <v>0</v>
      </c>
      <c r="D13" s="5" t="n">
        <v>0</v>
      </c>
      <c r="E13" s="5" t="n">
        <v>0</v>
      </c>
      <c r="F13" s="5" t="n">
        <v>0</v>
      </c>
      <c r="G13" s="5" t="n">
        <v>0</v>
      </c>
      <c r="H13" s="5" t="n">
        <v>0</v>
      </c>
    </row>
    <row r="14" customFormat="false" ht="12.75" hidden="false" customHeight="false" outlineLevel="0" collapsed="false">
      <c r="A14" s="10"/>
      <c r="B14" s="10" t="s">
        <v>9</v>
      </c>
      <c r="C14" s="5" t="n">
        <v>0</v>
      </c>
      <c r="D14" s="5" t="n">
        <v>0</v>
      </c>
      <c r="E14" s="5" t="n">
        <v>0</v>
      </c>
      <c r="F14" s="5" t="n">
        <v>0</v>
      </c>
      <c r="G14" s="5" t="n">
        <v>0</v>
      </c>
      <c r="H14" s="5" t="n">
        <v>0</v>
      </c>
    </row>
    <row r="15" customFormat="false" ht="12.75" hidden="false" customHeight="false" outlineLevel="0" collapsed="false">
      <c r="A15" s="10"/>
      <c r="B15" s="10" t="s">
        <v>108</v>
      </c>
      <c r="C15" s="5" t="n">
        <v>0</v>
      </c>
      <c r="D15" s="5" t="n">
        <v>0</v>
      </c>
      <c r="E15" s="5" t="n">
        <v>0</v>
      </c>
      <c r="F15" s="5" t="n">
        <v>0</v>
      </c>
      <c r="G15" s="5" t="n">
        <v>0</v>
      </c>
      <c r="H15" s="5" t="n">
        <v>0</v>
      </c>
    </row>
    <row r="16" customFormat="false" ht="12.75" hidden="false" customHeight="false" outlineLevel="0" collapsed="false">
      <c r="A16" s="10"/>
      <c r="B16" s="10" t="s">
        <v>109</v>
      </c>
      <c r="C16" s="5" t="n">
        <v>0</v>
      </c>
      <c r="D16" s="5" t="n">
        <v>0</v>
      </c>
      <c r="E16" s="5" t="n">
        <v>0</v>
      </c>
      <c r="F16" s="5" t="n">
        <v>0</v>
      </c>
      <c r="G16" s="5" t="n">
        <v>0</v>
      </c>
      <c r="H16" s="5" t="n">
        <v>0</v>
      </c>
    </row>
    <row r="17" customFormat="false" ht="12.75" hidden="false" customHeight="false" outlineLevel="0" collapsed="false">
      <c r="A17" s="10"/>
      <c r="B17" s="10" t="s">
        <v>110</v>
      </c>
      <c r="C17" s="5" t="n">
        <v>0</v>
      </c>
      <c r="D17" s="11" t="n">
        <v>0</v>
      </c>
      <c r="E17" s="11" t="n">
        <v>0</v>
      </c>
      <c r="F17" s="11" t="n">
        <v>0</v>
      </c>
      <c r="G17" s="11" t="n">
        <v>0</v>
      </c>
      <c r="H17" s="11" t="n">
        <v>0</v>
      </c>
    </row>
    <row r="18" customFormat="false" ht="12.75" hidden="false" customHeight="false" outlineLevel="0" collapsed="false">
      <c r="A18" s="1"/>
      <c r="B18" s="9" t="s">
        <v>16</v>
      </c>
      <c r="C18" s="5"/>
      <c r="D18" s="5" t="n">
        <f aca="false">SUM(D5:D17)</f>
        <v>0</v>
      </c>
      <c r="E18" s="5" t="n">
        <f aca="false">SUM(E5:E17)</f>
        <v>0</v>
      </c>
      <c r="F18" s="5" t="n">
        <f aca="false">SUM(F5:F17)</f>
        <v>0</v>
      </c>
      <c r="G18" s="5" t="n">
        <f aca="false">SUM(G5:G17)</f>
        <v>0</v>
      </c>
      <c r="H18" s="5" t="n">
        <f aca="false">SUM(H5:H17)</f>
        <v>0</v>
      </c>
    </row>
    <row r="19" customFormat="false" ht="12.75" hidden="false" customHeight="false" outlineLevel="0" collapsed="false">
      <c r="A19" s="1" t="s">
        <v>17</v>
      </c>
      <c r="C19" s="5"/>
      <c r="D19" s="5"/>
      <c r="E19" s="5"/>
      <c r="F19" s="5"/>
      <c r="G19" s="5"/>
      <c r="H19" s="5"/>
    </row>
    <row r="20" customFormat="false" ht="12.75" hidden="false" customHeight="false" outlineLevel="0" collapsed="false">
      <c r="B20" s="0" t="s">
        <v>111</v>
      </c>
      <c r="C20" s="5" t="n">
        <v>0</v>
      </c>
      <c r="D20" s="5" t="n">
        <v>0</v>
      </c>
      <c r="E20" s="5" t="n">
        <v>0</v>
      </c>
      <c r="F20" s="5" t="n">
        <v>0</v>
      </c>
      <c r="G20" s="5" t="n">
        <v>0</v>
      </c>
      <c r="H20" s="5" t="n">
        <v>0</v>
      </c>
    </row>
    <row r="21" customFormat="false" ht="12.75" hidden="false" customHeight="false" outlineLevel="0" collapsed="false">
      <c r="B21" s="0" t="s">
        <v>19</v>
      </c>
      <c r="C21" s="5" t="n">
        <v>0</v>
      </c>
      <c r="D21" s="5" t="n">
        <v>0</v>
      </c>
      <c r="E21" s="5" t="n">
        <v>0</v>
      </c>
      <c r="F21" s="5" t="n">
        <v>0</v>
      </c>
      <c r="G21" s="5" t="n">
        <v>0</v>
      </c>
      <c r="H21" s="5" t="n">
        <v>0</v>
      </c>
    </row>
    <row r="22" customFormat="false" ht="12.75" hidden="false" customHeight="false" outlineLevel="0" collapsed="false">
      <c r="B22" s="0" t="s">
        <v>20</v>
      </c>
      <c r="C22" s="5" t="n">
        <v>0</v>
      </c>
      <c r="D22" s="5" t="n">
        <v>0</v>
      </c>
      <c r="E22" s="5" t="n">
        <v>0</v>
      </c>
      <c r="F22" s="5" t="n">
        <v>0</v>
      </c>
      <c r="G22" s="5" t="n">
        <v>0</v>
      </c>
      <c r="H22" s="5" t="n">
        <v>0</v>
      </c>
    </row>
    <row r="23" customFormat="false" ht="12.75" hidden="false" customHeight="false" outlineLevel="0" collapsed="false">
      <c r="B23" s="0" t="s">
        <v>112</v>
      </c>
      <c r="C23" s="5" t="n">
        <v>0</v>
      </c>
      <c r="D23" s="5" t="n">
        <v>0</v>
      </c>
      <c r="E23" s="5" t="n">
        <v>0</v>
      </c>
      <c r="F23" s="5" t="n">
        <v>0</v>
      </c>
      <c r="G23" s="5" t="n">
        <v>0</v>
      </c>
      <c r="H23" s="5" t="n">
        <v>0</v>
      </c>
    </row>
    <row r="24" customFormat="false" ht="15" hidden="false" customHeight="false" outlineLevel="0" collapsed="false">
      <c r="B24" s="0" t="s">
        <v>15</v>
      </c>
      <c r="C24" s="6" t="n">
        <v>0</v>
      </c>
      <c r="D24" s="6" t="n">
        <v>0</v>
      </c>
      <c r="E24" s="6" t="n">
        <v>0</v>
      </c>
      <c r="F24" s="6" t="n">
        <v>0</v>
      </c>
      <c r="G24" s="6" t="n">
        <v>0</v>
      </c>
      <c r="H24" s="6" t="n">
        <v>0</v>
      </c>
    </row>
    <row r="25" customFormat="false" ht="15" hidden="false" customHeight="false" outlineLevel="0" collapsed="false">
      <c r="B25" s="1" t="s">
        <v>28</v>
      </c>
      <c r="C25" s="6" t="n">
        <f aca="false">SUM(C20:C24)</f>
        <v>0</v>
      </c>
      <c r="D25" s="6" t="n">
        <f aca="false">SUM(D20:D24)</f>
        <v>0</v>
      </c>
      <c r="E25" s="6" t="n">
        <f aca="false">SUM(E20:E24)</f>
        <v>0</v>
      </c>
      <c r="F25" s="6" t="n">
        <f aca="false">SUM(F20:F24)</f>
        <v>0</v>
      </c>
      <c r="G25" s="6" t="n">
        <f aca="false">SUM(G20:G24)</f>
        <v>0</v>
      </c>
      <c r="H25" s="6" t="n">
        <f aca="false">SUM(H20:H24)</f>
        <v>0</v>
      </c>
    </row>
    <row r="26" customFormat="false" ht="12.75" hidden="false" customHeight="false" outlineLevel="0" collapsed="false">
      <c r="A26" s="1" t="s">
        <v>29</v>
      </c>
      <c r="C26" s="5" t="n">
        <f aca="false">+C18+C25</f>
        <v>0</v>
      </c>
      <c r="D26" s="5" t="n">
        <f aca="false">+D18+D25</f>
        <v>0</v>
      </c>
      <c r="E26" s="5" t="n">
        <f aca="false">+E18+E25</f>
        <v>0</v>
      </c>
      <c r="F26" s="5" t="n">
        <f aca="false">+F18+F25</f>
        <v>0</v>
      </c>
      <c r="G26" s="5" t="n">
        <f aca="false">+G18+G25</f>
        <v>0</v>
      </c>
      <c r="H26" s="5" t="n">
        <f aca="false">+H18+H25</f>
        <v>0</v>
      </c>
    </row>
    <row r="27" customFormat="false" ht="12.75" hidden="false" customHeight="false" outlineLevel="0" collapsed="false">
      <c r="A27" s="1" t="s">
        <v>30</v>
      </c>
      <c r="C27" s="5"/>
      <c r="D27" s="5"/>
      <c r="E27" s="5"/>
      <c r="F27" s="5"/>
      <c r="G27" s="5"/>
      <c r="H27" s="5"/>
    </row>
    <row r="28" customFormat="false" ht="12.75" hidden="false" customHeight="false" outlineLevel="0" collapsed="false">
      <c r="B28" s="0" t="s">
        <v>113</v>
      </c>
      <c r="C28" s="5" t="n">
        <v>0</v>
      </c>
      <c r="D28" s="5" t="n">
        <v>0</v>
      </c>
      <c r="E28" s="5" t="n">
        <v>0</v>
      </c>
      <c r="F28" s="5" t="n">
        <v>0</v>
      </c>
      <c r="G28" s="5" t="n">
        <v>0</v>
      </c>
      <c r="H28" s="5" t="n">
        <v>0</v>
      </c>
    </row>
    <row r="29" customFormat="false" ht="12.75" hidden="false" customHeight="false" outlineLevel="0" collapsed="false">
      <c r="B29" s="0" t="s">
        <v>32</v>
      </c>
      <c r="C29" s="5" t="n">
        <v>0</v>
      </c>
      <c r="D29" s="5" t="n">
        <v>0</v>
      </c>
      <c r="E29" s="5" t="n">
        <v>0</v>
      </c>
      <c r="F29" s="5" t="n">
        <v>0</v>
      </c>
      <c r="G29" s="5" t="n">
        <v>0</v>
      </c>
      <c r="H29" s="5" t="n">
        <v>0</v>
      </c>
    </row>
    <row r="30" customFormat="false" ht="15" hidden="false" customHeight="false" outlineLevel="0" collapsed="false">
      <c r="B30" s="0" t="s">
        <v>15</v>
      </c>
      <c r="C30" s="6" t="n">
        <v>0</v>
      </c>
      <c r="D30" s="6" t="n">
        <v>0</v>
      </c>
      <c r="E30" s="6" t="n">
        <v>0</v>
      </c>
      <c r="F30" s="6" t="n">
        <v>0</v>
      </c>
      <c r="G30" s="6" t="n">
        <v>0</v>
      </c>
      <c r="H30" s="6" t="n">
        <v>0</v>
      </c>
    </row>
    <row r="31" customFormat="false" ht="15" hidden="false" customHeight="false" outlineLevel="0" collapsed="false">
      <c r="B31" s="1" t="s">
        <v>34</v>
      </c>
      <c r="C31" s="6" t="n">
        <f aca="false">SUM(C28:C30)</f>
        <v>0</v>
      </c>
      <c r="D31" s="6" t="n">
        <f aca="false">SUM(D28:D30)</f>
        <v>0</v>
      </c>
      <c r="E31" s="6" t="n">
        <f aca="false">SUM(E28:E30)</f>
        <v>0</v>
      </c>
      <c r="F31" s="6" t="n">
        <f aca="false">SUM(F28:F30)</f>
        <v>0</v>
      </c>
      <c r="G31" s="6" t="n">
        <f aca="false">SUM(G28:G30)</f>
        <v>0</v>
      </c>
      <c r="H31" s="6" t="n">
        <f aca="false">SUM(H28:H30)</f>
        <v>0</v>
      </c>
    </row>
    <row r="32" customFormat="false" ht="15" hidden="false" customHeight="false" outlineLevel="0" collapsed="false">
      <c r="A32" s="1" t="s">
        <v>35</v>
      </c>
      <c r="C32" s="6" t="n">
        <f aca="false">+C26+C31</f>
        <v>0</v>
      </c>
      <c r="D32" s="6" t="n">
        <f aca="false">+D26+D31</f>
        <v>0</v>
      </c>
      <c r="E32" s="6" t="n">
        <f aca="false">+E26+E31</f>
        <v>0</v>
      </c>
      <c r="F32" s="6" t="n">
        <f aca="false">+F26+F31</f>
        <v>0</v>
      </c>
      <c r="G32" s="6" t="n">
        <f aca="false">+G26+G31</f>
        <v>0</v>
      </c>
      <c r="H32" s="6" t="n">
        <f aca="false">+H26+H31</f>
        <v>0</v>
      </c>
    </row>
    <row r="33" customFormat="false" ht="12.75" hidden="false" customHeight="false" outlineLevel="0" collapsed="false">
      <c r="C33" s="5"/>
    </row>
    <row r="34" customFormat="false" ht="12.75" hidden="false" customHeight="false" outlineLevel="0" collapsed="false">
      <c r="A34" s="4" t="s">
        <v>36</v>
      </c>
      <c r="C34" s="5"/>
      <c r="D34" s="5"/>
      <c r="E34" s="5"/>
      <c r="F34" s="5"/>
      <c r="G34" s="5"/>
      <c r="H34" s="5"/>
    </row>
    <row r="35" customFormat="false" ht="12.75" hidden="false" customHeight="false" outlineLevel="0" collapsed="false">
      <c r="A35" s="1" t="s">
        <v>37</v>
      </c>
      <c r="C35" s="5" t="n">
        <v>0</v>
      </c>
      <c r="D35" s="5" t="n">
        <v>0</v>
      </c>
      <c r="E35" s="5" t="n">
        <v>0</v>
      </c>
      <c r="F35" s="5" t="n">
        <v>0</v>
      </c>
      <c r="G35" s="5" t="n">
        <v>0</v>
      </c>
      <c r="H35" s="5" t="n">
        <v>0</v>
      </c>
    </row>
    <row r="36" customFormat="false" ht="12.75" hidden="false" customHeight="false" outlineLevel="0" collapsed="false">
      <c r="A36" s="1" t="s">
        <v>17</v>
      </c>
      <c r="C36" s="5"/>
      <c r="D36" s="5"/>
      <c r="E36" s="5"/>
      <c r="F36" s="5"/>
      <c r="G36" s="5"/>
      <c r="H36" s="5"/>
    </row>
    <row r="37" customFormat="false" ht="12.75" hidden="false" customHeight="false" outlineLevel="0" collapsed="false">
      <c r="B37" s="0" t="s">
        <v>38</v>
      </c>
      <c r="C37" s="5" t="n">
        <v>0</v>
      </c>
      <c r="D37" s="5" t="n">
        <v>0</v>
      </c>
      <c r="E37" s="5" t="n">
        <v>0</v>
      </c>
      <c r="F37" s="5" t="n">
        <v>0</v>
      </c>
      <c r="G37" s="5" t="n">
        <v>0</v>
      </c>
      <c r="H37" s="5" t="n">
        <v>0</v>
      </c>
    </row>
    <row r="38" customFormat="false" ht="12.75" hidden="false" customHeight="false" outlineLevel="0" collapsed="false">
      <c r="B38" s="0" t="s">
        <v>39</v>
      </c>
      <c r="C38" s="5" t="n">
        <v>0</v>
      </c>
      <c r="D38" s="5" t="n">
        <v>0</v>
      </c>
      <c r="E38" s="5" t="n">
        <v>0</v>
      </c>
      <c r="F38" s="5" t="n">
        <v>0</v>
      </c>
      <c r="G38" s="5" t="n">
        <v>0</v>
      </c>
      <c r="H38" s="5" t="n">
        <v>0</v>
      </c>
    </row>
    <row r="39" customFormat="false" ht="15" hidden="false" customHeight="false" outlineLevel="0" collapsed="false">
      <c r="B39" s="0" t="s">
        <v>40</v>
      </c>
      <c r="C39" s="6" t="n">
        <v>0</v>
      </c>
      <c r="D39" s="6" t="n">
        <v>0</v>
      </c>
      <c r="E39" s="6" t="n">
        <v>0</v>
      </c>
      <c r="F39" s="6" t="n">
        <v>0</v>
      </c>
      <c r="G39" s="6" t="n">
        <v>0</v>
      </c>
      <c r="H39" s="6" t="n">
        <v>0</v>
      </c>
    </row>
    <row r="40" customFormat="false" ht="15" hidden="false" customHeight="false" outlineLevel="0" collapsed="false">
      <c r="B40" s="1" t="s">
        <v>28</v>
      </c>
      <c r="C40" s="6" t="n">
        <f aca="false">SUM(C37:C39)</f>
        <v>0</v>
      </c>
      <c r="D40" s="6" t="n">
        <f aca="false">SUM(D37:D39)</f>
        <v>0</v>
      </c>
      <c r="E40" s="6" t="n">
        <f aca="false">SUM(E37:E39)</f>
        <v>0</v>
      </c>
      <c r="F40" s="6" t="n">
        <f aca="false">SUM(F37:F39)</f>
        <v>0</v>
      </c>
      <c r="G40" s="6" t="n">
        <f aca="false">SUM(G37:G39)</f>
        <v>0</v>
      </c>
      <c r="H40" s="6" t="n">
        <f aca="false">SUM(H37:H39)</f>
        <v>0</v>
      </c>
    </row>
    <row r="41" customFormat="false" ht="15" hidden="false" customHeight="false" outlineLevel="0" collapsed="false">
      <c r="A41" s="1" t="s">
        <v>41</v>
      </c>
      <c r="C41" s="6" t="n">
        <f aca="false">+C35+C40</f>
        <v>0</v>
      </c>
      <c r="D41" s="6" t="n">
        <f aca="false">+D35+D40</f>
        <v>0</v>
      </c>
      <c r="E41" s="6" t="n">
        <f aca="false">+E35+E40</f>
        <v>0</v>
      </c>
      <c r="F41" s="6" t="n">
        <f aca="false">+F35+F40</f>
        <v>0</v>
      </c>
      <c r="G41" s="6" t="n">
        <f aca="false">+G35+G40</f>
        <v>0</v>
      </c>
      <c r="H41" s="6" t="n">
        <f aca="false">+H35+H40</f>
        <v>0</v>
      </c>
    </row>
    <row r="42" customFormat="false" ht="15" hidden="false" customHeight="false" outlineLevel="0" collapsed="false">
      <c r="A42" s="1"/>
      <c r="C42" s="6"/>
      <c r="D42" s="6"/>
      <c r="E42" s="6"/>
      <c r="F42" s="6"/>
      <c r="G42" s="6"/>
      <c r="H42" s="6"/>
    </row>
    <row r="43" customFormat="false" ht="15" hidden="false" customHeight="false" outlineLevel="0" collapsed="false">
      <c r="A43" s="1" t="s">
        <v>42</v>
      </c>
      <c r="C43" s="6" t="n">
        <f aca="false">+C32+C41</f>
        <v>0</v>
      </c>
      <c r="D43" s="6" t="n">
        <f aca="false">+D32+D41</f>
        <v>0</v>
      </c>
      <c r="E43" s="6" t="n">
        <f aca="false">+E32+E41</f>
        <v>0</v>
      </c>
      <c r="F43" s="6" t="n">
        <f aca="false">+F32+F41</f>
        <v>0</v>
      </c>
      <c r="G43" s="6" t="n">
        <f aca="false">+G32+G41</f>
        <v>0</v>
      </c>
      <c r="H43" s="6" t="n">
        <f aca="false">+H32+H41</f>
        <v>0</v>
      </c>
    </row>
    <row r="44" customFormat="false" ht="15" hidden="false" customHeight="false" outlineLevel="0" collapsed="false">
      <c r="A44" s="1"/>
      <c r="C44" s="6"/>
      <c r="D44" s="6"/>
      <c r="E44" s="6"/>
      <c r="F44" s="6"/>
      <c r="G44" s="6"/>
      <c r="H44" s="6"/>
    </row>
    <row r="45" customFormat="false" ht="12.75" hidden="false" customHeight="false" outlineLevel="0" collapsed="false">
      <c r="A45" s="4" t="s">
        <v>43</v>
      </c>
      <c r="C45" s="5"/>
      <c r="D45" s="5"/>
      <c r="E45" s="5"/>
      <c r="F45" s="5"/>
      <c r="G45" s="5"/>
      <c r="H45" s="5"/>
    </row>
    <row r="46" customFormat="false" ht="12.75" hidden="false" customHeight="false" outlineLevel="0" collapsed="false">
      <c r="A46" s="1" t="s">
        <v>114</v>
      </c>
      <c r="C46" s="8" t="n">
        <v>0</v>
      </c>
      <c r="D46" s="8" t="n">
        <v>0</v>
      </c>
      <c r="E46" s="8" t="n">
        <v>0</v>
      </c>
      <c r="F46" s="8" t="n">
        <v>0</v>
      </c>
      <c r="G46" s="8" t="n">
        <v>0</v>
      </c>
      <c r="H46" s="8" t="n">
        <v>0</v>
      </c>
    </row>
    <row r="47" customFormat="false" ht="12.75" hidden="false" customHeight="false" outlineLevel="0" collapsed="false">
      <c r="A47" s="1" t="s">
        <v>37</v>
      </c>
      <c r="C47" s="5" t="n">
        <v>0</v>
      </c>
      <c r="D47" s="5" t="n">
        <v>0</v>
      </c>
      <c r="E47" s="5" t="n">
        <v>0</v>
      </c>
      <c r="F47" s="5" t="n">
        <v>0</v>
      </c>
      <c r="G47" s="5" t="n">
        <v>0</v>
      </c>
      <c r="H47" s="5" t="n">
        <v>0</v>
      </c>
    </row>
    <row r="48" customFormat="false" ht="12.75" hidden="false" customHeight="false" outlineLevel="0" collapsed="false">
      <c r="A48" s="1" t="s">
        <v>17</v>
      </c>
      <c r="C48" s="5"/>
      <c r="D48" s="5"/>
      <c r="E48" s="5"/>
      <c r="F48" s="5"/>
      <c r="G48" s="5"/>
      <c r="H48" s="5"/>
    </row>
    <row r="49" customFormat="false" ht="12.75" hidden="false" customHeight="false" outlineLevel="0" collapsed="false">
      <c r="B49" s="0" t="s">
        <v>44</v>
      </c>
      <c r="C49" s="5" t="n">
        <v>0</v>
      </c>
      <c r="D49" s="5" t="n">
        <v>0</v>
      </c>
      <c r="E49" s="5" t="n">
        <v>0</v>
      </c>
      <c r="F49" s="5" t="n">
        <v>0</v>
      </c>
      <c r="G49" s="5" t="n">
        <v>0</v>
      </c>
      <c r="H49" s="5" t="n">
        <v>0</v>
      </c>
    </row>
    <row r="50" customFormat="false" ht="12.75" hidden="false" customHeight="false" outlineLevel="0" collapsed="false">
      <c r="B50" s="0" t="s">
        <v>115</v>
      </c>
      <c r="C50" s="5" t="n">
        <v>0</v>
      </c>
      <c r="D50" s="5" t="n">
        <v>0</v>
      </c>
      <c r="E50" s="5" t="n">
        <v>0</v>
      </c>
      <c r="F50" s="5" t="n">
        <v>0</v>
      </c>
      <c r="G50" s="5" t="n">
        <v>0</v>
      </c>
      <c r="H50" s="5" t="n">
        <v>0</v>
      </c>
    </row>
    <row r="51" customFormat="false" ht="12.75" hidden="false" customHeight="false" outlineLevel="0" collapsed="false">
      <c r="B51" s="0" t="s">
        <v>116</v>
      </c>
      <c r="C51" s="5" t="n">
        <v>0</v>
      </c>
      <c r="D51" s="5" t="n">
        <v>0</v>
      </c>
      <c r="E51" s="5" t="n">
        <v>0</v>
      </c>
      <c r="F51" s="5" t="n">
        <v>0</v>
      </c>
      <c r="G51" s="5" t="n">
        <v>0</v>
      </c>
      <c r="H51" s="5" t="n">
        <v>0</v>
      </c>
    </row>
    <row r="52" customFormat="false" ht="12.75" hidden="false" customHeight="false" outlineLevel="0" collapsed="false">
      <c r="B52" s="0" t="s">
        <v>97</v>
      </c>
      <c r="C52" s="5" t="n">
        <v>0</v>
      </c>
      <c r="D52" s="5" t="n">
        <v>0</v>
      </c>
      <c r="E52" s="5" t="n">
        <v>0</v>
      </c>
      <c r="F52" s="5" t="n">
        <v>0</v>
      </c>
      <c r="G52" s="5" t="n">
        <v>0</v>
      </c>
      <c r="H52" s="5" t="n">
        <v>0</v>
      </c>
    </row>
    <row r="53" customFormat="false" ht="12.75" hidden="false" customHeight="false" outlineLevel="0" collapsed="false">
      <c r="B53" s="0" t="s">
        <v>39</v>
      </c>
      <c r="C53" s="5" t="n">
        <v>0</v>
      </c>
      <c r="D53" s="5" t="n">
        <v>0</v>
      </c>
      <c r="E53" s="5" t="n">
        <v>0</v>
      </c>
      <c r="F53" s="5" t="n">
        <v>0</v>
      </c>
      <c r="G53" s="5" t="n">
        <v>0</v>
      </c>
      <c r="H53" s="5" t="n">
        <v>0</v>
      </c>
    </row>
    <row r="54" customFormat="false" ht="15" hidden="false" customHeight="false" outlineLevel="0" collapsed="false">
      <c r="B54" s="0" t="s">
        <v>40</v>
      </c>
      <c r="C54" s="6" t="n">
        <v>0</v>
      </c>
      <c r="D54" s="6" t="n">
        <v>0</v>
      </c>
      <c r="E54" s="6" t="n">
        <v>0</v>
      </c>
      <c r="F54" s="6" t="n">
        <v>0</v>
      </c>
      <c r="G54" s="6" t="n">
        <v>0</v>
      </c>
      <c r="H54" s="6" t="n">
        <v>0</v>
      </c>
    </row>
    <row r="55" customFormat="false" ht="15" hidden="false" customHeight="false" outlineLevel="0" collapsed="false">
      <c r="B55" s="1" t="s">
        <v>28</v>
      </c>
      <c r="C55" s="6" t="n">
        <f aca="false">SUM(C49:C54)</f>
        <v>0</v>
      </c>
      <c r="D55" s="6" t="n">
        <f aca="false">SUM(D49:D54)</f>
        <v>0</v>
      </c>
      <c r="E55" s="6" t="n">
        <f aca="false">SUM(E49:E54)</f>
        <v>0</v>
      </c>
      <c r="F55" s="6" t="n">
        <f aca="false">SUM(F49:F54)</f>
        <v>0</v>
      </c>
      <c r="G55" s="6" t="n">
        <f aca="false">SUM(G49:G54)</f>
        <v>0</v>
      </c>
      <c r="H55" s="6" t="n">
        <f aca="false">SUM(H49:H54)</f>
        <v>0</v>
      </c>
    </row>
    <row r="56" customFormat="false" ht="15" hidden="false" customHeight="false" outlineLevel="0" collapsed="false">
      <c r="A56" s="1" t="s">
        <v>49</v>
      </c>
      <c r="C56" s="6" t="n">
        <f aca="false">+C47+C55+C46</f>
        <v>0</v>
      </c>
      <c r="D56" s="6" t="n">
        <f aca="false">+D47+D55+D46</f>
        <v>0</v>
      </c>
      <c r="E56" s="6" t="n">
        <f aca="false">+E47+E55+E46</f>
        <v>0</v>
      </c>
      <c r="F56" s="6" t="n">
        <f aca="false">+F47+F55+F46</f>
        <v>0</v>
      </c>
      <c r="G56" s="6" t="n">
        <f aca="false">+G47+G55+G46</f>
        <v>0</v>
      </c>
      <c r="H56" s="6" t="n">
        <f aca="false">+H47+H55+H46</f>
        <v>0</v>
      </c>
    </row>
    <row r="57" customFormat="false" ht="12.75" hidden="false" customHeight="false" outlineLevel="0" collapsed="false">
      <c r="C57" s="5"/>
      <c r="D57" s="5"/>
      <c r="E57" s="5"/>
      <c r="F57" s="5"/>
      <c r="G57" s="5"/>
      <c r="H57" s="5"/>
    </row>
    <row r="58" customFormat="false" ht="12.75" hidden="false" customHeight="false" outlineLevel="0" collapsed="false">
      <c r="A58" s="4" t="s">
        <v>50</v>
      </c>
      <c r="C58" s="5"/>
      <c r="D58" s="5"/>
      <c r="E58" s="5"/>
      <c r="F58" s="5"/>
      <c r="G58" s="5"/>
      <c r="H58" s="5"/>
    </row>
    <row r="59" customFormat="false" ht="12.75" hidden="false" customHeight="false" outlineLevel="0" collapsed="false">
      <c r="A59" s="1" t="s">
        <v>117</v>
      </c>
      <c r="C59" s="5" t="n">
        <v>0</v>
      </c>
      <c r="D59" s="5" t="n">
        <v>0</v>
      </c>
      <c r="E59" s="5" t="n">
        <v>0</v>
      </c>
      <c r="F59" s="5" t="n">
        <v>0</v>
      </c>
      <c r="G59" s="5" t="n">
        <v>0</v>
      </c>
      <c r="H59" s="5" t="n">
        <v>0</v>
      </c>
    </row>
    <row r="60" customFormat="false" ht="12.75" hidden="false" customHeight="false" outlineLevel="0" collapsed="false">
      <c r="A60" s="1" t="s">
        <v>37</v>
      </c>
      <c r="C60" s="5" t="n">
        <v>0</v>
      </c>
      <c r="D60" s="5" t="n">
        <v>0</v>
      </c>
      <c r="E60" s="5" t="n">
        <v>0</v>
      </c>
      <c r="F60" s="5" t="n">
        <v>0</v>
      </c>
      <c r="G60" s="5" t="n">
        <v>0</v>
      </c>
      <c r="H60" s="5" t="n">
        <v>0</v>
      </c>
    </row>
    <row r="61" customFormat="false" ht="12.75" hidden="false" customHeight="false" outlineLevel="0" collapsed="false">
      <c r="A61" s="1"/>
      <c r="B61" s="0" t="s">
        <v>118</v>
      </c>
      <c r="C61" s="5" t="n">
        <v>0</v>
      </c>
      <c r="D61" s="5" t="n">
        <v>0</v>
      </c>
      <c r="E61" s="5" t="n">
        <v>0</v>
      </c>
      <c r="F61" s="5" t="n">
        <v>0</v>
      </c>
      <c r="G61" s="5" t="n">
        <v>0</v>
      </c>
      <c r="H61" s="5" t="n">
        <v>0</v>
      </c>
    </row>
    <row r="62" customFormat="false" ht="12.75" hidden="false" customHeight="false" outlineLevel="0" collapsed="false">
      <c r="A62" s="1"/>
      <c r="B62" s="0" t="s">
        <v>119</v>
      </c>
      <c r="C62" s="5" t="n">
        <v>0</v>
      </c>
      <c r="D62" s="5" t="n">
        <v>0</v>
      </c>
      <c r="E62" s="5" t="n">
        <v>0</v>
      </c>
      <c r="F62" s="5" t="n">
        <v>0</v>
      </c>
      <c r="G62" s="5" t="n">
        <v>0</v>
      </c>
      <c r="H62" s="5" t="n">
        <v>0</v>
      </c>
    </row>
    <row r="63" customFormat="false" ht="12.75" hidden="false" customHeight="false" outlineLevel="0" collapsed="false">
      <c r="A63" s="1"/>
      <c r="B63" s="0" t="s">
        <v>120</v>
      </c>
      <c r="C63" s="5" t="n">
        <v>0</v>
      </c>
      <c r="D63" s="5" t="n">
        <v>0</v>
      </c>
      <c r="E63" s="5" t="n">
        <v>0</v>
      </c>
      <c r="F63" s="5" t="n">
        <v>0</v>
      </c>
      <c r="G63" s="5" t="n">
        <v>0</v>
      </c>
      <c r="H63" s="5" t="n">
        <v>0</v>
      </c>
    </row>
    <row r="64" customFormat="false" ht="12.75" hidden="false" customHeight="false" outlineLevel="0" collapsed="false">
      <c r="A64" s="1"/>
      <c r="B64" s="0" t="s">
        <v>121</v>
      </c>
      <c r="C64" s="5" t="n">
        <v>0</v>
      </c>
      <c r="D64" s="5" t="n">
        <v>0</v>
      </c>
      <c r="E64" s="5" t="n">
        <v>0</v>
      </c>
      <c r="F64" s="5" t="n">
        <v>0</v>
      </c>
      <c r="G64" s="5" t="n">
        <v>0</v>
      </c>
      <c r="H64" s="5" t="n">
        <v>0</v>
      </c>
    </row>
    <row r="65" customFormat="false" ht="15" hidden="false" customHeight="false" outlineLevel="0" collapsed="false">
      <c r="A65" s="1"/>
      <c r="B65" s="0" t="s">
        <v>15</v>
      </c>
      <c r="C65" s="6" t="n">
        <v>0</v>
      </c>
      <c r="D65" s="6" t="n">
        <v>0</v>
      </c>
      <c r="E65" s="6" t="n">
        <v>0</v>
      </c>
      <c r="F65" s="6" t="n">
        <v>0</v>
      </c>
      <c r="G65" s="6" t="n">
        <v>0</v>
      </c>
      <c r="H65" s="6" t="n">
        <v>0</v>
      </c>
    </row>
    <row r="66" customFormat="false" ht="12.75" hidden="false" customHeight="false" outlineLevel="0" collapsed="false">
      <c r="A66" s="1"/>
      <c r="B66" s="0" t="s">
        <v>122</v>
      </c>
      <c r="C66" s="5" t="n">
        <f aca="false">SUM(C61:C65)</f>
        <v>0</v>
      </c>
      <c r="D66" s="5" t="n">
        <f aca="false">SUM(D61:D65)</f>
        <v>0</v>
      </c>
      <c r="E66" s="5" t="n">
        <f aca="false">SUM(E61:E65)</f>
        <v>0</v>
      </c>
      <c r="F66" s="5" t="n">
        <f aca="false">SUM(F61:F65)</f>
        <v>0</v>
      </c>
      <c r="G66" s="5" t="n">
        <f aca="false">SUM(G61:G65)</f>
        <v>0</v>
      </c>
      <c r="H66" s="5" t="n">
        <f aca="false">SUM(H61:H65)</f>
        <v>0</v>
      </c>
    </row>
    <row r="67" customFormat="false" ht="12.75" hidden="false" customHeight="false" outlineLevel="0" collapsed="false">
      <c r="A67" s="1" t="s">
        <v>17</v>
      </c>
      <c r="C67" s="5"/>
      <c r="D67" s="5"/>
      <c r="E67" s="5"/>
      <c r="F67" s="5"/>
      <c r="G67" s="5"/>
      <c r="H67" s="5"/>
    </row>
    <row r="68" customFormat="false" ht="12.75" hidden="false" customHeight="false" outlineLevel="0" collapsed="false">
      <c r="B68" s="0" t="s">
        <v>51</v>
      </c>
      <c r="C68" s="5" t="n">
        <v>0</v>
      </c>
      <c r="D68" s="5" t="n">
        <v>0</v>
      </c>
      <c r="E68" s="5" t="n">
        <v>0</v>
      </c>
      <c r="F68" s="5" t="n">
        <v>0</v>
      </c>
      <c r="G68" s="5" t="n">
        <v>0</v>
      </c>
      <c r="H68" s="5" t="n">
        <v>0</v>
      </c>
    </row>
    <row r="69" customFormat="false" ht="12.75" hidden="false" customHeight="false" outlineLevel="0" collapsed="false">
      <c r="B69" s="0" t="s">
        <v>52</v>
      </c>
      <c r="C69" s="5" t="n">
        <v>0</v>
      </c>
      <c r="D69" s="5" t="n">
        <v>0</v>
      </c>
      <c r="E69" s="5" t="n">
        <v>0</v>
      </c>
      <c r="F69" s="5" t="n">
        <v>0</v>
      </c>
      <c r="G69" s="5" t="n">
        <v>0</v>
      </c>
      <c r="H69" s="5" t="n">
        <v>0</v>
      </c>
    </row>
    <row r="70" customFormat="false" ht="12.75" hidden="false" customHeight="false" outlineLevel="0" collapsed="false">
      <c r="B70" s="0" t="s">
        <v>39</v>
      </c>
      <c r="C70" s="5" t="n">
        <v>0</v>
      </c>
      <c r="D70" s="5" t="n">
        <v>0</v>
      </c>
      <c r="E70" s="5" t="n">
        <v>0</v>
      </c>
      <c r="F70" s="5" t="n">
        <v>0</v>
      </c>
      <c r="G70" s="5" t="n">
        <v>0</v>
      </c>
      <c r="H70" s="5" t="n">
        <v>0</v>
      </c>
    </row>
    <row r="71" customFormat="false" ht="15" hidden="false" customHeight="false" outlineLevel="0" collapsed="false">
      <c r="B71" s="0" t="s">
        <v>40</v>
      </c>
      <c r="C71" s="6" t="n">
        <v>0</v>
      </c>
      <c r="D71" s="6" t="n">
        <v>0</v>
      </c>
      <c r="E71" s="6" t="n">
        <v>0</v>
      </c>
      <c r="F71" s="6" t="n">
        <v>0</v>
      </c>
      <c r="G71" s="6" t="n">
        <v>0</v>
      </c>
      <c r="H71" s="6" t="n">
        <v>0</v>
      </c>
    </row>
    <row r="72" customFormat="false" ht="15" hidden="false" customHeight="false" outlineLevel="0" collapsed="false">
      <c r="B72" s="1" t="s">
        <v>28</v>
      </c>
      <c r="C72" s="6" t="n">
        <f aca="false">SUM(C68:C71)</f>
        <v>0</v>
      </c>
      <c r="D72" s="6" t="n">
        <f aca="false">SUM(D68:D71)</f>
        <v>0</v>
      </c>
      <c r="E72" s="6" t="n">
        <f aca="false">SUM(E68:E71)</f>
        <v>0</v>
      </c>
      <c r="F72" s="6" t="n">
        <f aca="false">SUM(F68:F71)</f>
        <v>0</v>
      </c>
      <c r="G72" s="6" t="n">
        <f aca="false">SUM(G68:G71)</f>
        <v>0</v>
      </c>
      <c r="H72" s="6" t="n">
        <f aca="false">SUM(H68:H71)</f>
        <v>0</v>
      </c>
    </row>
    <row r="73" customFormat="false" ht="15" hidden="false" customHeight="false" outlineLevel="0" collapsed="false">
      <c r="A73" s="1" t="s">
        <v>55</v>
      </c>
      <c r="C73" s="6" t="n">
        <f aca="false">+C60+C72+C59</f>
        <v>0</v>
      </c>
      <c r="D73" s="6" t="n">
        <f aca="false">+D66+D72+D59</f>
        <v>0</v>
      </c>
      <c r="E73" s="6" t="n">
        <f aca="false">+E66+E72+E59</f>
        <v>0</v>
      </c>
      <c r="F73" s="6" t="n">
        <f aca="false">+F66+F72+F59</f>
        <v>0</v>
      </c>
      <c r="G73" s="6" t="n">
        <f aca="false">+G66+G72+G59</f>
        <v>0</v>
      </c>
      <c r="H73" s="6" t="n">
        <f aca="false">+H66+H72+H59</f>
        <v>0</v>
      </c>
    </row>
    <row r="74" customFormat="false" ht="12.75" hidden="false" customHeight="false" outlineLevel="0" collapsed="false">
      <c r="C74" s="5"/>
      <c r="D74" s="5"/>
      <c r="E74" s="5"/>
      <c r="F74" s="5"/>
      <c r="G74" s="5"/>
      <c r="H74" s="5"/>
    </row>
    <row r="75" customFormat="false" ht="12.75" hidden="false" customHeight="false" outlineLevel="0" collapsed="false">
      <c r="A75" s="4" t="s">
        <v>56</v>
      </c>
      <c r="C75" s="5"/>
      <c r="D75" s="5"/>
      <c r="E75" s="5"/>
      <c r="F75" s="5"/>
      <c r="G75" s="5"/>
      <c r="H75" s="5"/>
    </row>
    <row r="76" customFormat="false" ht="12.75" hidden="false" customHeight="false" outlineLevel="0" collapsed="false">
      <c r="A76" s="1" t="s">
        <v>37</v>
      </c>
      <c r="C76" s="5" t="n">
        <v>0</v>
      </c>
      <c r="D76" s="5" t="n">
        <v>0</v>
      </c>
      <c r="E76" s="5" t="n">
        <v>0</v>
      </c>
      <c r="F76" s="5" t="n">
        <v>0</v>
      </c>
      <c r="G76" s="5" t="n">
        <v>0</v>
      </c>
      <c r="H76" s="5" t="n">
        <v>0</v>
      </c>
    </row>
    <row r="77" customFormat="false" ht="12.75" hidden="false" customHeight="false" outlineLevel="0" collapsed="false">
      <c r="A77" s="1" t="s">
        <v>17</v>
      </c>
      <c r="C77" s="5"/>
      <c r="D77" s="5"/>
      <c r="E77" s="5"/>
      <c r="F77" s="5"/>
      <c r="G77" s="5"/>
      <c r="H77" s="5"/>
    </row>
    <row r="78" customFormat="false" ht="12.75" hidden="false" customHeight="false" outlineLevel="0" collapsed="false">
      <c r="B78" s="0" t="s">
        <v>51</v>
      </c>
      <c r="C78" s="5" t="n">
        <v>0</v>
      </c>
      <c r="D78" s="5" t="n">
        <v>0</v>
      </c>
      <c r="E78" s="5" t="n">
        <v>0</v>
      </c>
      <c r="F78" s="5" t="n">
        <v>0</v>
      </c>
      <c r="G78" s="5" t="n">
        <v>0</v>
      </c>
      <c r="H78" s="5" t="n">
        <v>0</v>
      </c>
    </row>
    <row r="79" customFormat="false" ht="12.75" hidden="false" customHeight="false" outlineLevel="0" collapsed="false">
      <c r="B79" s="0" t="s">
        <v>52</v>
      </c>
      <c r="C79" s="5" t="n">
        <v>0</v>
      </c>
      <c r="D79" s="5" t="n">
        <v>0</v>
      </c>
      <c r="E79" s="5" t="n">
        <v>0</v>
      </c>
      <c r="F79" s="5" t="n">
        <v>0</v>
      </c>
      <c r="G79" s="5" t="n">
        <v>0</v>
      </c>
      <c r="H79" s="5" t="n">
        <v>0</v>
      </c>
    </row>
    <row r="80" customFormat="false" ht="12.75" hidden="false" customHeight="false" outlineLevel="0" collapsed="false">
      <c r="B80" s="0" t="s">
        <v>39</v>
      </c>
      <c r="C80" s="5" t="n">
        <v>0</v>
      </c>
      <c r="D80" s="5" t="n">
        <v>0</v>
      </c>
      <c r="E80" s="5" t="n">
        <v>0</v>
      </c>
      <c r="F80" s="5" t="n">
        <v>0</v>
      </c>
      <c r="G80" s="5" t="n">
        <v>0</v>
      </c>
      <c r="H80" s="5" t="n">
        <v>0</v>
      </c>
    </row>
    <row r="81" customFormat="false" ht="15" hidden="false" customHeight="false" outlineLevel="0" collapsed="false">
      <c r="B81" s="0" t="s">
        <v>40</v>
      </c>
      <c r="C81" s="6" t="n">
        <v>0</v>
      </c>
      <c r="D81" s="6" t="n">
        <v>0</v>
      </c>
      <c r="E81" s="6" t="n">
        <v>0</v>
      </c>
      <c r="F81" s="6" t="n">
        <v>0</v>
      </c>
      <c r="G81" s="6" t="n">
        <v>0</v>
      </c>
      <c r="H81" s="6" t="n">
        <v>0</v>
      </c>
    </row>
    <row r="82" customFormat="false" ht="15" hidden="false" customHeight="false" outlineLevel="0" collapsed="false">
      <c r="B82" s="1" t="s">
        <v>28</v>
      </c>
      <c r="C82" s="6" t="n">
        <f aca="false">SUM(C78:C81)</f>
        <v>0</v>
      </c>
      <c r="D82" s="6" t="n">
        <f aca="false">SUM(D78:D81)</f>
        <v>0</v>
      </c>
      <c r="E82" s="6" t="n">
        <f aca="false">SUM(E78:E81)</f>
        <v>0</v>
      </c>
      <c r="F82" s="6" t="n">
        <f aca="false">SUM(F78:F81)</f>
        <v>0</v>
      </c>
      <c r="G82" s="6" t="n">
        <f aca="false">SUM(G78:G81)</f>
        <v>0</v>
      </c>
      <c r="H82" s="6" t="n">
        <f aca="false">SUM(H78:H81)</f>
        <v>0</v>
      </c>
    </row>
    <row r="83" customFormat="false" ht="15" hidden="false" customHeight="false" outlineLevel="0" collapsed="false">
      <c r="A83" s="1" t="s">
        <v>57</v>
      </c>
      <c r="C83" s="6" t="n">
        <f aca="false">+C76+C82</f>
        <v>0</v>
      </c>
      <c r="D83" s="6" t="n">
        <f aca="false">+D76+D82</f>
        <v>0</v>
      </c>
      <c r="E83" s="6" t="n">
        <f aca="false">+E76+E82</f>
        <v>0</v>
      </c>
      <c r="F83" s="6" t="n">
        <f aca="false">+F76+F82</f>
        <v>0</v>
      </c>
      <c r="G83" s="6" t="n">
        <f aca="false">+G76+G82</f>
        <v>0</v>
      </c>
      <c r="H83" s="6" t="n">
        <f aca="false">+H76+H82</f>
        <v>0</v>
      </c>
    </row>
    <row r="84" customFormat="false" ht="12.75" hidden="false" customHeight="false" outlineLevel="0" collapsed="false">
      <c r="C84" s="5"/>
      <c r="D84" s="5"/>
      <c r="E84" s="5"/>
      <c r="F84" s="5"/>
      <c r="G84" s="5"/>
      <c r="H84" s="5"/>
    </row>
    <row r="85" customFormat="false" ht="12.75" hidden="false" customHeight="false" outlineLevel="0" collapsed="false">
      <c r="A85" s="4" t="s">
        <v>58</v>
      </c>
      <c r="C85" s="5"/>
      <c r="D85" s="5"/>
      <c r="E85" s="5"/>
      <c r="F85" s="5"/>
      <c r="G85" s="5"/>
      <c r="H85" s="5"/>
    </row>
    <row r="86" customFormat="false" ht="12.75" hidden="false" customHeight="false" outlineLevel="0" collapsed="false">
      <c r="A86" s="1" t="s">
        <v>37</v>
      </c>
      <c r="C86" s="5" t="n">
        <v>0</v>
      </c>
      <c r="D86" s="5" t="n">
        <v>0</v>
      </c>
      <c r="E86" s="5" t="n">
        <v>0</v>
      </c>
      <c r="F86" s="5" t="n">
        <v>0</v>
      </c>
      <c r="G86" s="5" t="n">
        <v>0</v>
      </c>
      <c r="H86" s="5" t="n">
        <v>0</v>
      </c>
    </row>
    <row r="87" customFormat="false" ht="12.75" hidden="false" customHeight="false" outlineLevel="0" collapsed="false">
      <c r="A87" s="1" t="s">
        <v>17</v>
      </c>
      <c r="C87" s="5"/>
      <c r="D87" s="5"/>
      <c r="E87" s="5"/>
      <c r="F87" s="5"/>
      <c r="G87" s="5"/>
      <c r="H87" s="5"/>
    </row>
    <row r="88" customFormat="false" ht="12.75" hidden="false" customHeight="false" outlineLevel="0" collapsed="false">
      <c r="B88" s="0" t="s">
        <v>51</v>
      </c>
      <c r="C88" s="5" t="n">
        <v>0</v>
      </c>
      <c r="D88" s="5" t="n">
        <v>0</v>
      </c>
      <c r="E88" s="5" t="n">
        <v>0</v>
      </c>
      <c r="F88" s="5" t="n">
        <v>0</v>
      </c>
      <c r="G88" s="5" t="n">
        <v>0</v>
      </c>
      <c r="H88" s="5" t="n">
        <v>0</v>
      </c>
    </row>
    <row r="89" customFormat="false" ht="12.75" hidden="false" customHeight="false" outlineLevel="0" collapsed="false">
      <c r="B89" s="0" t="s">
        <v>52</v>
      </c>
      <c r="C89" s="5" t="n">
        <v>0</v>
      </c>
      <c r="D89" s="5" t="n">
        <v>0</v>
      </c>
      <c r="E89" s="5" t="n">
        <v>0</v>
      </c>
      <c r="F89" s="5" t="n">
        <v>0</v>
      </c>
      <c r="G89" s="5" t="n">
        <v>0</v>
      </c>
      <c r="H89" s="5" t="n">
        <v>0</v>
      </c>
    </row>
    <row r="90" customFormat="false" ht="12.75" hidden="false" customHeight="false" outlineLevel="0" collapsed="false">
      <c r="B90" s="0" t="s">
        <v>39</v>
      </c>
      <c r="C90" s="5" t="n">
        <v>0</v>
      </c>
      <c r="D90" s="5" t="n">
        <v>0</v>
      </c>
      <c r="E90" s="5" t="n">
        <v>0</v>
      </c>
      <c r="F90" s="5" t="n">
        <v>0</v>
      </c>
      <c r="G90" s="5" t="n">
        <v>0</v>
      </c>
      <c r="H90" s="5" t="n">
        <v>0</v>
      </c>
    </row>
    <row r="91" customFormat="false" ht="15" hidden="false" customHeight="false" outlineLevel="0" collapsed="false">
      <c r="B91" s="0" t="s">
        <v>40</v>
      </c>
      <c r="C91" s="6" t="n">
        <v>0</v>
      </c>
      <c r="D91" s="6" t="n">
        <v>0</v>
      </c>
      <c r="E91" s="6" t="n">
        <v>0</v>
      </c>
      <c r="F91" s="6" t="n">
        <v>0</v>
      </c>
      <c r="G91" s="6" t="n">
        <v>0</v>
      </c>
      <c r="H91" s="6" t="n">
        <v>0</v>
      </c>
    </row>
    <row r="92" customFormat="false" ht="15" hidden="false" customHeight="false" outlineLevel="0" collapsed="false">
      <c r="B92" s="1" t="s">
        <v>28</v>
      </c>
      <c r="C92" s="6" t="n">
        <f aca="false">SUM(C88:C91)</f>
        <v>0</v>
      </c>
      <c r="D92" s="6" t="n">
        <f aca="false">SUM(D88:D91)</f>
        <v>0</v>
      </c>
      <c r="E92" s="6" t="n">
        <f aca="false">SUM(E88:E91)</f>
        <v>0</v>
      </c>
      <c r="F92" s="6" t="n">
        <f aca="false">SUM(F88:F91)</f>
        <v>0</v>
      </c>
      <c r="G92" s="6" t="n">
        <f aca="false">SUM(G88:G91)</f>
        <v>0</v>
      </c>
      <c r="H92" s="6" t="n">
        <f aca="false">SUM(H88:H91)</f>
        <v>0</v>
      </c>
    </row>
    <row r="93" customFormat="false" ht="15" hidden="false" customHeight="false" outlineLevel="0" collapsed="false">
      <c r="A93" s="1" t="s">
        <v>60</v>
      </c>
      <c r="C93" s="6" t="n">
        <f aca="false">+C86+C92</f>
        <v>0</v>
      </c>
      <c r="D93" s="6" t="n">
        <f aca="false">+D86+D92</f>
        <v>0</v>
      </c>
      <c r="E93" s="6" t="n">
        <f aca="false">+E86+E92</f>
        <v>0</v>
      </c>
      <c r="F93" s="6" t="n">
        <f aca="false">+F86+F92</f>
        <v>0</v>
      </c>
      <c r="G93" s="6" t="n">
        <f aca="false">+G86+G92</f>
        <v>0</v>
      </c>
      <c r="H93" s="6" t="n">
        <f aca="false">+H86+H92</f>
        <v>0</v>
      </c>
    </row>
    <row r="94" customFormat="false" ht="12.75" hidden="false" customHeight="false" outlineLevel="0" collapsed="false">
      <c r="C94" s="5"/>
      <c r="D94" s="5"/>
      <c r="E94" s="5"/>
      <c r="F94" s="5"/>
      <c r="G94" s="5"/>
      <c r="H94" s="5"/>
    </row>
    <row r="95" customFormat="false" ht="12.75" hidden="false" customHeight="false" outlineLevel="0" collapsed="false">
      <c r="A95" s="4" t="s">
        <v>61</v>
      </c>
      <c r="C95" s="5"/>
      <c r="D95" s="5"/>
      <c r="E95" s="5"/>
      <c r="F95" s="5"/>
      <c r="G95" s="5"/>
      <c r="H95" s="5"/>
    </row>
    <row r="96" customFormat="false" ht="12.75" hidden="false" customHeight="false" outlineLevel="0" collapsed="false">
      <c r="A96" s="1" t="s">
        <v>37</v>
      </c>
      <c r="C96" s="5" t="n">
        <v>0</v>
      </c>
      <c r="D96" s="5" t="n">
        <v>0</v>
      </c>
      <c r="E96" s="5" t="n">
        <v>0</v>
      </c>
      <c r="F96" s="5" t="n">
        <v>0</v>
      </c>
      <c r="G96" s="5" t="n">
        <v>0</v>
      </c>
      <c r="H96" s="5" t="n">
        <v>0</v>
      </c>
    </row>
    <row r="97" customFormat="false" ht="12.75" hidden="false" customHeight="false" outlineLevel="0" collapsed="false">
      <c r="A97" s="1" t="s">
        <v>17</v>
      </c>
      <c r="C97" s="5"/>
      <c r="D97" s="5"/>
      <c r="E97" s="5"/>
      <c r="F97" s="5"/>
      <c r="G97" s="5"/>
      <c r="H97" s="5"/>
    </row>
    <row r="98" customFormat="false" ht="12.75" hidden="false" customHeight="false" outlineLevel="0" collapsed="false">
      <c r="B98" s="0" t="s">
        <v>51</v>
      </c>
      <c r="C98" s="5" t="n">
        <v>0</v>
      </c>
      <c r="D98" s="5" t="n">
        <v>0</v>
      </c>
      <c r="E98" s="5" t="n">
        <v>0</v>
      </c>
      <c r="F98" s="5" t="n">
        <v>0</v>
      </c>
      <c r="G98" s="5" t="n">
        <v>0</v>
      </c>
      <c r="H98" s="5" t="n">
        <v>0</v>
      </c>
    </row>
    <row r="99" customFormat="false" ht="12.75" hidden="false" customHeight="false" outlineLevel="0" collapsed="false">
      <c r="B99" s="0" t="s">
        <v>52</v>
      </c>
      <c r="C99" s="5" t="n">
        <v>0</v>
      </c>
      <c r="D99" s="5" t="n">
        <v>0</v>
      </c>
      <c r="E99" s="5" t="n">
        <v>0</v>
      </c>
      <c r="F99" s="5" t="n">
        <v>0</v>
      </c>
      <c r="G99" s="5" t="n">
        <v>0</v>
      </c>
      <c r="H99" s="5" t="n">
        <v>0</v>
      </c>
    </row>
    <row r="100" customFormat="false" ht="12.75" hidden="false" customHeight="false" outlineLevel="0" collapsed="false">
      <c r="B100" s="0" t="s">
        <v>39</v>
      </c>
      <c r="C100" s="5" t="n">
        <v>0</v>
      </c>
      <c r="D100" s="5" t="n">
        <v>0</v>
      </c>
      <c r="E100" s="5" t="n">
        <v>0</v>
      </c>
      <c r="F100" s="5" t="n">
        <v>0</v>
      </c>
      <c r="G100" s="5" t="n">
        <v>0</v>
      </c>
      <c r="H100" s="5" t="n">
        <v>0</v>
      </c>
    </row>
    <row r="101" customFormat="false" ht="15" hidden="false" customHeight="false" outlineLevel="0" collapsed="false">
      <c r="B101" s="0" t="s">
        <v>40</v>
      </c>
      <c r="C101" s="6" t="n">
        <v>0</v>
      </c>
      <c r="D101" s="6" t="n">
        <v>0</v>
      </c>
      <c r="E101" s="6" t="n">
        <v>0</v>
      </c>
      <c r="F101" s="6" t="n">
        <v>0</v>
      </c>
      <c r="G101" s="6" t="n">
        <v>0</v>
      </c>
      <c r="H101" s="6" t="n">
        <v>0</v>
      </c>
    </row>
    <row r="102" customFormat="false" ht="15" hidden="false" customHeight="false" outlineLevel="0" collapsed="false">
      <c r="B102" s="1" t="s">
        <v>28</v>
      </c>
      <c r="C102" s="6" t="n">
        <f aca="false">SUM(C98:C101)</f>
        <v>0</v>
      </c>
      <c r="D102" s="6" t="n">
        <f aca="false">SUM(D98:D101)</f>
        <v>0</v>
      </c>
      <c r="E102" s="6" t="n">
        <f aca="false">SUM(E98:E101)</f>
        <v>0</v>
      </c>
      <c r="F102" s="6" t="n">
        <f aca="false">SUM(F98:F101)</f>
        <v>0</v>
      </c>
      <c r="G102" s="6" t="n">
        <f aca="false">SUM(G98:G101)</f>
        <v>0</v>
      </c>
      <c r="H102" s="6" t="n">
        <f aca="false">SUM(H98:H101)</f>
        <v>0</v>
      </c>
    </row>
    <row r="103" customFormat="false" ht="15" hidden="false" customHeight="false" outlineLevel="0" collapsed="false">
      <c r="A103" s="1" t="s">
        <v>63</v>
      </c>
      <c r="C103" s="6" t="n">
        <f aca="false">+C96+C102</f>
        <v>0</v>
      </c>
      <c r="D103" s="6" t="n">
        <f aca="false">+D96+D102</f>
        <v>0</v>
      </c>
      <c r="E103" s="6" t="n">
        <f aca="false">+E96+E102</f>
        <v>0</v>
      </c>
      <c r="F103" s="6" t="n">
        <f aca="false">+F96+F102</f>
        <v>0</v>
      </c>
      <c r="G103" s="6" t="n">
        <f aca="false">+G96+G102</f>
        <v>0</v>
      </c>
      <c r="H103" s="6" t="n">
        <f aca="false">+H96+H102</f>
        <v>0</v>
      </c>
    </row>
    <row r="104" customFormat="false" ht="12.75" hidden="false" customHeight="false" outlineLevel="0" collapsed="false">
      <c r="C104" s="5"/>
      <c r="D104" s="5"/>
      <c r="E104" s="5"/>
      <c r="F104" s="5"/>
      <c r="G104" s="5"/>
      <c r="H104" s="5"/>
    </row>
    <row r="105" customFormat="false" ht="12.75" hidden="false" customHeight="false" outlineLevel="0" collapsed="false">
      <c r="A105" s="4" t="s">
        <v>64</v>
      </c>
      <c r="C105" s="5"/>
      <c r="D105" s="5"/>
      <c r="E105" s="5"/>
      <c r="F105" s="5"/>
      <c r="G105" s="5"/>
      <c r="H105" s="5"/>
    </row>
    <row r="106" customFormat="false" ht="12.75" hidden="false" customHeight="false" outlineLevel="0" collapsed="false">
      <c r="A106" s="1" t="s">
        <v>37</v>
      </c>
      <c r="C106" s="5" t="n">
        <v>0</v>
      </c>
      <c r="D106" s="5" t="n">
        <v>0</v>
      </c>
      <c r="E106" s="5" t="n">
        <v>0</v>
      </c>
      <c r="F106" s="5" t="n">
        <v>0</v>
      </c>
      <c r="G106" s="5" t="n">
        <v>0</v>
      </c>
      <c r="H106" s="5" t="n">
        <v>0</v>
      </c>
    </row>
    <row r="107" customFormat="false" ht="12.75" hidden="false" customHeight="false" outlineLevel="0" collapsed="false">
      <c r="A107" s="1" t="s">
        <v>17</v>
      </c>
      <c r="C107" s="5"/>
      <c r="D107" s="5"/>
      <c r="E107" s="5"/>
      <c r="F107" s="5"/>
      <c r="G107" s="5"/>
      <c r="H107" s="5"/>
    </row>
    <row r="108" customFormat="false" ht="12.75" hidden="false" customHeight="false" outlineLevel="0" collapsed="false">
      <c r="B108" s="0" t="s">
        <v>51</v>
      </c>
      <c r="C108" s="5" t="n">
        <v>0</v>
      </c>
      <c r="D108" s="5" t="n">
        <v>0</v>
      </c>
      <c r="E108" s="5" t="n">
        <v>0</v>
      </c>
      <c r="F108" s="5" t="n">
        <v>0</v>
      </c>
      <c r="G108" s="5" t="n">
        <v>0</v>
      </c>
      <c r="H108" s="5" t="n">
        <v>0</v>
      </c>
    </row>
    <row r="109" customFormat="false" ht="12.75" hidden="false" customHeight="false" outlineLevel="0" collapsed="false">
      <c r="B109" s="0" t="s">
        <v>52</v>
      </c>
      <c r="C109" s="5" t="n">
        <v>0</v>
      </c>
      <c r="D109" s="5" t="n">
        <v>0</v>
      </c>
      <c r="E109" s="5" t="n">
        <v>0</v>
      </c>
      <c r="F109" s="5" t="n">
        <v>0</v>
      </c>
      <c r="G109" s="5" t="n">
        <v>0</v>
      </c>
      <c r="H109" s="5" t="n">
        <v>0</v>
      </c>
    </row>
    <row r="110" customFormat="false" ht="12.75" hidden="false" customHeight="false" outlineLevel="0" collapsed="false">
      <c r="B110" s="0" t="s">
        <v>39</v>
      </c>
      <c r="C110" s="5" t="n">
        <v>0</v>
      </c>
      <c r="D110" s="5" t="n">
        <v>0</v>
      </c>
      <c r="E110" s="5" t="n">
        <v>0</v>
      </c>
      <c r="F110" s="5" t="n">
        <v>0</v>
      </c>
      <c r="G110" s="5" t="n">
        <v>0</v>
      </c>
      <c r="H110" s="5" t="n">
        <v>0</v>
      </c>
    </row>
    <row r="111" customFormat="false" ht="15" hidden="false" customHeight="false" outlineLevel="0" collapsed="false">
      <c r="B111" s="0" t="s">
        <v>40</v>
      </c>
      <c r="C111" s="6" t="n">
        <v>0</v>
      </c>
      <c r="D111" s="6" t="n">
        <v>0</v>
      </c>
      <c r="E111" s="6" t="n">
        <v>0</v>
      </c>
      <c r="F111" s="6" t="n">
        <v>0</v>
      </c>
      <c r="G111" s="6" t="n">
        <v>0</v>
      </c>
      <c r="H111" s="6" t="n">
        <v>0</v>
      </c>
    </row>
    <row r="112" customFormat="false" ht="15" hidden="false" customHeight="false" outlineLevel="0" collapsed="false">
      <c r="B112" s="1" t="s">
        <v>28</v>
      </c>
      <c r="C112" s="6" t="n">
        <f aca="false">SUM(C108:C111)</f>
        <v>0</v>
      </c>
      <c r="D112" s="6" t="n">
        <f aca="false">SUM(D108:D111)</f>
        <v>0</v>
      </c>
      <c r="E112" s="6" t="n">
        <f aca="false">SUM(E108:E111)</f>
        <v>0</v>
      </c>
      <c r="F112" s="6" t="n">
        <f aca="false">SUM(F108:F111)</f>
        <v>0</v>
      </c>
      <c r="G112" s="6" t="n">
        <f aca="false">SUM(G108:G111)</f>
        <v>0</v>
      </c>
      <c r="H112" s="6" t="n">
        <f aca="false">SUM(H108:H111)</f>
        <v>0</v>
      </c>
    </row>
    <row r="113" customFormat="false" ht="15" hidden="false" customHeight="false" outlineLevel="0" collapsed="false">
      <c r="A113" s="1" t="s">
        <v>70</v>
      </c>
      <c r="C113" s="6" t="n">
        <f aca="false">+C106+C112</f>
        <v>0</v>
      </c>
      <c r="D113" s="6" t="n">
        <f aca="false">+D106+D112</f>
        <v>0</v>
      </c>
      <c r="E113" s="6" t="n">
        <f aca="false">+E106+E112</f>
        <v>0</v>
      </c>
      <c r="F113" s="6" t="n">
        <f aca="false">+F106+F112</f>
        <v>0</v>
      </c>
      <c r="G113" s="6" t="n">
        <f aca="false">+G106+G112</f>
        <v>0</v>
      </c>
      <c r="H113" s="6" t="n">
        <f aca="false">+H106+H112</f>
        <v>0</v>
      </c>
    </row>
    <row r="114" customFormat="false" ht="12.75" hidden="false" customHeight="false" outlineLevel="0" collapsed="false">
      <c r="C114" s="5"/>
      <c r="D114" s="5"/>
      <c r="E114" s="5"/>
      <c r="F114" s="5"/>
      <c r="G114" s="5"/>
      <c r="H114" s="5"/>
    </row>
    <row r="115" customFormat="false" ht="15" hidden="false" customHeight="false" outlineLevel="0" collapsed="false">
      <c r="A115" s="1" t="s">
        <v>71</v>
      </c>
      <c r="C115" s="6" t="n">
        <f aca="false">+C43+C56+C73+C83+C93+C103+C113</f>
        <v>0</v>
      </c>
      <c r="D115" s="6" t="n">
        <f aca="false">+D43+D56+D73+D83+D93+D103+D113</f>
        <v>0</v>
      </c>
      <c r="E115" s="6" t="n">
        <f aca="false">+E43+E56+E73+E83+E93+E103+E113</f>
        <v>0</v>
      </c>
      <c r="F115" s="6" t="n">
        <f aca="false">+F43+F56+F73+F83+F93+F103+F113</f>
        <v>0</v>
      </c>
      <c r="G115" s="6" t="n">
        <f aca="false">+G43+G56+G73+G83+G93+G103+G113</f>
        <v>0</v>
      </c>
      <c r="H115" s="6" t="n">
        <f aca="false">+H43+H56+H73+H83+H93+H103+H113</f>
        <v>0</v>
      </c>
    </row>
    <row r="116" customFormat="false" ht="12.75" hidden="false" customHeight="false" outlineLevel="0" collapsed="false">
      <c r="C116" s="5"/>
      <c r="D116" s="5"/>
      <c r="E116" s="5"/>
      <c r="F116" s="5"/>
      <c r="G116" s="5"/>
      <c r="H116" s="5"/>
    </row>
    <row r="117" customFormat="false" ht="12.75" hidden="false" customHeight="false" outlineLevel="0" collapsed="false">
      <c r="A117" s="1" t="s">
        <v>72</v>
      </c>
      <c r="C117" s="5"/>
      <c r="D117" s="5"/>
      <c r="E117" s="5"/>
      <c r="F117" s="5"/>
      <c r="G117" s="5"/>
      <c r="H117" s="5"/>
    </row>
    <row r="118" customFormat="false" ht="12.75" hidden="false" customHeight="false" outlineLevel="0" collapsed="false">
      <c r="B118" s="0" t="s">
        <v>73</v>
      </c>
      <c r="C118" s="5"/>
      <c r="D118" s="5"/>
      <c r="E118" s="5"/>
      <c r="F118" s="5"/>
      <c r="G118" s="5"/>
      <c r="H118" s="5"/>
    </row>
    <row r="119" customFormat="false" ht="12.75" hidden="false" customHeight="false" outlineLevel="0" collapsed="false">
      <c r="B119" s="0" t="s">
        <v>74</v>
      </c>
      <c r="C119" s="5" t="n">
        <v>0</v>
      </c>
      <c r="D119" s="5" t="n">
        <v>0</v>
      </c>
      <c r="E119" s="5" t="n">
        <v>0</v>
      </c>
      <c r="F119" s="5" t="n">
        <v>0</v>
      </c>
      <c r="G119" s="5" t="n">
        <v>0</v>
      </c>
      <c r="H119" s="5" t="n">
        <v>0</v>
      </c>
    </row>
    <row r="120" customFormat="false" ht="15" hidden="false" customHeight="false" outlineLevel="0" collapsed="false">
      <c r="B120" s="0" t="s">
        <v>75</v>
      </c>
      <c r="C120" s="6" t="n">
        <v>0</v>
      </c>
      <c r="D120" s="6" t="n">
        <v>0</v>
      </c>
      <c r="E120" s="6" t="n">
        <v>0</v>
      </c>
      <c r="F120" s="6" t="n">
        <v>0</v>
      </c>
      <c r="G120" s="6" t="n">
        <v>0</v>
      </c>
      <c r="H120" s="6" t="n">
        <v>0</v>
      </c>
    </row>
    <row r="121" customFormat="false" ht="12.75" hidden="false" customHeight="false" outlineLevel="0" collapsed="false">
      <c r="B121" s="0" t="s">
        <v>79</v>
      </c>
      <c r="C121" s="5" t="n">
        <f aca="false">SUM(C119:C120)</f>
        <v>0</v>
      </c>
      <c r="D121" s="5" t="n">
        <f aca="false">SUM(D119:D120)</f>
        <v>0</v>
      </c>
      <c r="E121" s="5" t="n">
        <f aca="false">SUM(E119:E120)</f>
        <v>0</v>
      </c>
      <c r="F121" s="5" t="n">
        <f aca="false">SUM(F119:F120)</f>
        <v>0</v>
      </c>
      <c r="G121" s="5" t="n">
        <f aca="false">SUM(G119:G120)</f>
        <v>0</v>
      </c>
      <c r="H121" s="5" t="n">
        <f aca="false">SUM(H119:H120)</f>
        <v>0</v>
      </c>
    </row>
    <row r="122" customFormat="false" ht="12.75" hidden="false" customHeight="false" outlineLevel="0" collapsed="false">
      <c r="B122" s="0" t="s">
        <v>80</v>
      </c>
      <c r="C122" s="5" t="n">
        <v>0</v>
      </c>
      <c r="D122" s="5" t="n">
        <v>0</v>
      </c>
      <c r="E122" s="5" t="n">
        <v>0</v>
      </c>
      <c r="F122" s="5" t="n">
        <v>0</v>
      </c>
      <c r="G122" s="5" t="n">
        <v>0</v>
      </c>
      <c r="H122" s="5" t="n">
        <v>0</v>
      </c>
    </row>
    <row r="123" customFormat="false" ht="12.75" hidden="false" customHeight="false" outlineLevel="0" collapsed="false">
      <c r="B123" s="0" t="s">
        <v>83</v>
      </c>
      <c r="C123" s="5"/>
      <c r="D123" s="5"/>
      <c r="E123" s="5"/>
      <c r="F123" s="5"/>
      <c r="G123" s="5"/>
      <c r="H123" s="5"/>
    </row>
    <row r="124" customFormat="false" ht="12.75" hidden="false" customHeight="false" outlineLevel="0" collapsed="false">
      <c r="B124" s="0" t="s">
        <v>84</v>
      </c>
      <c r="C124" s="5" t="n">
        <v>0</v>
      </c>
      <c r="D124" s="5" t="n">
        <v>0</v>
      </c>
      <c r="E124" s="5" t="n">
        <v>0</v>
      </c>
      <c r="F124" s="5" t="n">
        <v>0</v>
      </c>
      <c r="G124" s="5" t="n">
        <v>0</v>
      </c>
      <c r="H124" s="5" t="n">
        <v>0</v>
      </c>
    </row>
    <row r="125" customFormat="false" ht="15" hidden="false" customHeight="false" outlineLevel="0" collapsed="false">
      <c r="B125" s="0" t="s">
        <v>85</v>
      </c>
      <c r="C125" s="6" t="n">
        <v>0</v>
      </c>
      <c r="D125" s="6" t="n">
        <v>0</v>
      </c>
      <c r="E125" s="6" t="n">
        <v>0</v>
      </c>
      <c r="F125" s="6" t="n">
        <v>0</v>
      </c>
      <c r="G125" s="6" t="n">
        <v>0</v>
      </c>
      <c r="H125" s="6" t="n">
        <v>0</v>
      </c>
    </row>
    <row r="126" customFormat="false" ht="15" hidden="false" customHeight="false" outlineLevel="0" collapsed="false">
      <c r="B126" s="0" t="s">
        <v>86</v>
      </c>
      <c r="C126" s="6" t="n">
        <f aca="false">SUM(C124:C125)</f>
        <v>0</v>
      </c>
      <c r="D126" s="6" t="n">
        <f aca="false">SUM(D124:D125)</f>
        <v>0</v>
      </c>
      <c r="E126" s="6" t="n">
        <f aca="false">SUM(E124:E125)</f>
        <v>0</v>
      </c>
      <c r="F126" s="6" t="n">
        <f aca="false">SUM(F124:F125)</f>
        <v>0</v>
      </c>
      <c r="G126" s="6" t="n">
        <f aca="false">SUM(G124:G125)</f>
        <v>0</v>
      </c>
      <c r="H126" s="6" t="n">
        <f aca="false">SUM(H124:H125)</f>
        <v>0</v>
      </c>
    </row>
    <row r="127" customFormat="false" ht="15" hidden="false" customHeight="false" outlineLevel="0" collapsed="false">
      <c r="B127" s="1" t="s">
        <v>87</v>
      </c>
      <c r="C127" s="6" t="n">
        <f aca="false">+C121+C122+C126</f>
        <v>0</v>
      </c>
      <c r="D127" s="6" t="n">
        <f aca="false">+D121+D122+D126</f>
        <v>0</v>
      </c>
      <c r="E127" s="6" t="n">
        <f aca="false">+E121+E122+E126</f>
        <v>0</v>
      </c>
      <c r="F127" s="6" t="n">
        <f aca="false">+F121+F122+F126</f>
        <v>0</v>
      </c>
      <c r="G127" s="6" t="n">
        <f aca="false">+G121+G122+G126</f>
        <v>0</v>
      </c>
      <c r="H127" s="6" t="n">
        <f aca="false">+H121+H122+H126</f>
        <v>0</v>
      </c>
    </row>
    <row r="128" customFormat="false" ht="12.75" hidden="false" customHeight="false" outlineLevel="0" collapsed="false">
      <c r="B128" s="1"/>
      <c r="C128" s="5"/>
      <c r="D128" s="5"/>
      <c r="E128" s="5"/>
      <c r="F128" s="5"/>
      <c r="G128" s="5"/>
      <c r="H128" s="5"/>
    </row>
    <row r="129" customFormat="false" ht="12.75" hidden="false" customHeight="false" outlineLevel="0" collapsed="false">
      <c r="A129" s="1" t="s">
        <v>88</v>
      </c>
      <c r="C129" s="5"/>
      <c r="D129" s="5"/>
      <c r="E129" s="5"/>
      <c r="F129" s="5"/>
      <c r="G129" s="5"/>
      <c r="H129" s="5"/>
    </row>
    <row r="130" customFormat="false" ht="12.75" hidden="false" customHeight="false" outlineLevel="0" collapsed="false">
      <c r="B130" s="0" t="s">
        <v>89</v>
      </c>
      <c r="C130" s="5" t="n">
        <v>0</v>
      </c>
      <c r="D130" s="5" t="n">
        <v>0</v>
      </c>
      <c r="E130" s="5" t="n">
        <v>0</v>
      </c>
      <c r="F130" s="5" t="n">
        <v>0</v>
      </c>
      <c r="G130" s="5" t="n">
        <v>0</v>
      </c>
      <c r="H130" s="5" t="n">
        <v>0</v>
      </c>
    </row>
    <row r="131" customFormat="false" ht="12.75" hidden="false" customHeight="false" outlineLevel="0" collapsed="false">
      <c r="B131" s="0" t="s">
        <v>90</v>
      </c>
      <c r="C131" s="5" t="n">
        <v>0</v>
      </c>
      <c r="D131" s="5" t="n">
        <v>0</v>
      </c>
      <c r="E131" s="5" t="n">
        <v>0</v>
      </c>
      <c r="F131" s="5" t="n">
        <v>0</v>
      </c>
      <c r="G131" s="5" t="n">
        <v>0</v>
      </c>
      <c r="H131" s="5" t="n">
        <v>0</v>
      </c>
    </row>
    <row r="132" customFormat="false" ht="12.75" hidden="false" customHeight="false" outlineLevel="0" collapsed="false">
      <c r="B132" s="0" t="s">
        <v>91</v>
      </c>
      <c r="C132" s="5" t="n">
        <v>0</v>
      </c>
      <c r="D132" s="5" t="n">
        <v>0</v>
      </c>
      <c r="E132" s="5" t="n">
        <v>0</v>
      </c>
      <c r="F132" s="5" t="n">
        <v>0</v>
      </c>
      <c r="G132" s="5" t="n">
        <v>0</v>
      </c>
      <c r="H132" s="5" t="n">
        <v>0</v>
      </c>
    </row>
    <row r="133" customFormat="false" ht="12.75" hidden="false" customHeight="false" outlineLevel="0" collapsed="false">
      <c r="B133" s="0" t="s">
        <v>92</v>
      </c>
      <c r="C133" s="5" t="n">
        <v>0</v>
      </c>
      <c r="D133" s="5" t="n">
        <v>0</v>
      </c>
      <c r="E133" s="5" t="n">
        <v>0</v>
      </c>
      <c r="F133" s="5" t="n">
        <v>0</v>
      </c>
      <c r="G133" s="5" t="n">
        <v>0</v>
      </c>
      <c r="H133" s="5" t="n">
        <v>0</v>
      </c>
    </row>
    <row r="134" customFormat="false" ht="15" hidden="false" customHeight="false" outlineLevel="0" collapsed="false">
      <c r="B134" s="0" t="s">
        <v>15</v>
      </c>
      <c r="C134" s="6" t="n">
        <v>0</v>
      </c>
      <c r="D134" s="6" t="n">
        <v>0</v>
      </c>
      <c r="E134" s="6" t="n">
        <v>0</v>
      </c>
      <c r="F134" s="6" t="n">
        <v>0</v>
      </c>
      <c r="G134" s="6" t="n">
        <v>0</v>
      </c>
      <c r="H134" s="6" t="n">
        <v>0</v>
      </c>
    </row>
    <row r="135" customFormat="false" ht="15" hidden="false" customHeight="false" outlineLevel="0" collapsed="false">
      <c r="B135" s="0" t="s">
        <v>93</v>
      </c>
      <c r="C135" s="6" t="n">
        <f aca="false">SUM(C130:C134)</f>
        <v>0</v>
      </c>
      <c r="D135" s="6" t="n">
        <f aca="false">SUM(D130:D134)</f>
        <v>0</v>
      </c>
      <c r="E135" s="6" t="n">
        <f aca="false">SUM(E130:E134)</f>
        <v>0</v>
      </c>
      <c r="F135" s="6" t="n">
        <f aca="false">SUM(F130:F134)</f>
        <v>0</v>
      </c>
      <c r="G135" s="6" t="n">
        <f aca="false">SUM(G130:G134)</f>
        <v>0</v>
      </c>
      <c r="H135" s="6" t="n">
        <f aca="false">SUM(H130:H134)</f>
        <v>0</v>
      </c>
    </row>
    <row r="136" customFormat="false" ht="12.75" hidden="false" customHeight="false" outlineLevel="0" collapsed="false">
      <c r="C136" s="5"/>
      <c r="D136" s="5"/>
      <c r="E136" s="5"/>
      <c r="F136" s="5"/>
      <c r="G136" s="5"/>
      <c r="H136" s="5"/>
    </row>
    <row r="137" customFormat="false" ht="15" hidden="false" customHeight="false" outlineLevel="0" collapsed="false">
      <c r="A137" s="1" t="s">
        <v>94</v>
      </c>
      <c r="C137" s="6" t="n">
        <f aca="false">+C115+C127+C135</f>
        <v>0</v>
      </c>
      <c r="D137" s="6" t="n">
        <f aca="false">+D115+D127+D135</f>
        <v>0</v>
      </c>
      <c r="E137" s="6" t="n">
        <f aca="false">+E115+E127+E135</f>
        <v>0</v>
      </c>
      <c r="F137" s="6" t="n">
        <f aca="false">+F115+F127+F135</f>
        <v>0</v>
      </c>
      <c r="G137" s="6" t="n">
        <f aca="false">+G115+G127+G135</f>
        <v>0</v>
      </c>
      <c r="H137" s="6" t="n">
        <f aca="false">+H115+H127+H135</f>
        <v>0</v>
      </c>
    </row>
    <row r="138" customFormat="false" ht="12.75" hidden="false" customHeight="false" outlineLevel="0" collapsed="false">
      <c r="C138" s="5"/>
    </row>
    <row r="139" customFormat="false" ht="12.75" hidden="false" customHeight="false" outlineLevel="0" collapsed="false">
      <c r="C139" s="5"/>
    </row>
    <row r="140" customFormat="false" ht="12.75" hidden="false" customHeight="false" outlineLevel="0" collapsed="false">
      <c r="C140" s="5"/>
    </row>
    <row r="141" customFormat="false" ht="12.75" hidden="false" customHeight="false" outlineLevel="0" collapsed="false">
      <c r="C141" s="5"/>
    </row>
    <row r="142" customFormat="false" ht="12.75" hidden="false" customHeight="false" outlineLevel="0" collapsed="false">
      <c r="C142" s="5"/>
    </row>
    <row r="143" customFormat="false" ht="12.75" hidden="false" customHeight="false" outlineLevel="0" collapsed="false">
      <c r="C143" s="5"/>
    </row>
    <row r="144" customFormat="false" ht="12.75" hidden="false" customHeight="false" outlineLevel="0" collapsed="false">
      <c r="C144" s="5"/>
    </row>
    <row r="145" customFormat="false" ht="12.75" hidden="false" customHeight="false" outlineLevel="0" collapsed="false">
      <c r="C145" s="5"/>
    </row>
    <row r="146" customFormat="false" ht="12.75" hidden="false" customHeight="false" outlineLevel="0" collapsed="false">
      <c r="C146" s="5"/>
    </row>
    <row r="147" customFormat="false" ht="12.75" hidden="false" customHeight="false" outlineLevel="0" collapsed="false">
      <c r="C147" s="5"/>
    </row>
    <row r="148" customFormat="false" ht="12.75" hidden="false" customHeight="false" outlineLevel="0" collapsed="false">
      <c r="C148" s="5"/>
    </row>
    <row r="149" customFormat="false" ht="12.75" hidden="false" customHeight="false" outlineLevel="0" collapsed="false">
      <c r="C149" s="5"/>
    </row>
    <row r="150" customFormat="false" ht="12.75" hidden="false" customHeight="false" outlineLevel="0" collapsed="false">
      <c r="C150" s="5"/>
    </row>
    <row r="151" customFormat="false" ht="12.75" hidden="false" customHeight="false" outlineLevel="0" collapsed="false">
      <c r="C151" s="5"/>
    </row>
    <row r="152" customFormat="false" ht="12.75" hidden="false" customHeight="false" outlineLevel="0" collapsed="false">
      <c r="C152" s="5"/>
    </row>
    <row r="153" customFormat="false" ht="12.75" hidden="false" customHeight="false" outlineLevel="0" collapsed="false">
      <c r="C153" s="5"/>
    </row>
    <row r="154" customFormat="false" ht="12.75" hidden="false" customHeight="false" outlineLevel="0" collapsed="false">
      <c r="C154" s="5"/>
    </row>
    <row r="155" customFormat="false" ht="12.75" hidden="false" customHeight="false" outlineLevel="0" collapsed="false">
      <c r="C155" s="5"/>
    </row>
    <row r="156" customFormat="false" ht="12.75" hidden="false" customHeight="false" outlineLevel="0" collapsed="false">
      <c r="C156" s="5"/>
    </row>
    <row r="157" customFormat="false" ht="12.75" hidden="false" customHeight="false" outlineLevel="0" collapsed="false">
      <c r="C157" s="5"/>
    </row>
    <row r="158" customFormat="false" ht="12.75" hidden="false" customHeight="false" outlineLevel="0" collapsed="false">
      <c r="C158" s="5"/>
    </row>
    <row r="159" customFormat="false" ht="12.75" hidden="false" customHeight="false" outlineLevel="0" collapsed="false">
      <c r="C159" s="5"/>
    </row>
    <row r="160" customFormat="false" ht="12.75" hidden="false" customHeight="false" outlineLevel="0" collapsed="false">
      <c r="C160" s="5"/>
    </row>
    <row r="161" customFormat="false" ht="12.75" hidden="false" customHeight="false" outlineLevel="0" collapsed="false">
      <c r="C161" s="5"/>
    </row>
    <row r="162" customFormat="false" ht="12.75" hidden="false" customHeight="false" outlineLevel="0" collapsed="false">
      <c r="C162" s="5"/>
    </row>
    <row r="163" customFormat="false" ht="12.75" hidden="false" customHeight="false" outlineLevel="0" collapsed="false">
      <c r="C163" s="5"/>
    </row>
    <row r="164" customFormat="false" ht="12.75" hidden="false" customHeight="false" outlineLevel="0" collapsed="false">
      <c r="C164" s="5"/>
    </row>
    <row r="165" customFormat="false" ht="12.75" hidden="false" customHeight="false" outlineLevel="0" collapsed="false">
      <c r="C165" s="5"/>
    </row>
    <row r="166" customFormat="false" ht="12.75" hidden="false" customHeight="false" outlineLevel="0" collapsed="false">
      <c r="C166" s="5"/>
    </row>
    <row r="167" customFormat="false" ht="12.75" hidden="false" customHeight="false" outlineLevel="0" collapsed="false">
      <c r="C167" s="5"/>
    </row>
    <row r="168" customFormat="false" ht="12.75" hidden="false" customHeight="false" outlineLevel="0" collapsed="false">
      <c r="C168" s="5"/>
    </row>
    <row r="169" customFormat="false" ht="12.75" hidden="false" customHeight="false" outlineLevel="0" collapsed="false">
      <c r="C169" s="5"/>
    </row>
    <row r="170" customFormat="false" ht="12.75" hidden="false" customHeight="false" outlineLevel="0" collapsed="false">
      <c r="C170" s="5"/>
    </row>
    <row r="171" customFormat="false" ht="12.75" hidden="false" customHeight="false" outlineLevel="0" collapsed="false">
      <c r="C171" s="5"/>
    </row>
    <row r="172" customFormat="false" ht="12.75" hidden="false" customHeight="false" outlineLevel="0" collapsed="false">
      <c r="C172" s="5"/>
    </row>
    <row r="173" customFormat="false" ht="12.75" hidden="false" customHeight="false" outlineLevel="0" collapsed="false">
      <c r="C173" s="5"/>
    </row>
    <row r="174" customFormat="false" ht="12.75" hidden="false" customHeight="false" outlineLevel="0" collapsed="false">
      <c r="C174" s="5"/>
    </row>
    <row r="175" customFormat="false" ht="12.75" hidden="false" customHeight="false" outlineLevel="0" collapsed="false">
      <c r="C175" s="5"/>
    </row>
    <row r="176" customFormat="false" ht="12.75" hidden="false" customHeight="false" outlineLevel="0" collapsed="false">
      <c r="C176" s="5"/>
    </row>
    <row r="177" customFormat="false" ht="12.75" hidden="false" customHeight="false" outlineLevel="0" collapsed="false">
      <c r="C177" s="5"/>
    </row>
    <row r="178" customFormat="false" ht="12.75" hidden="false" customHeight="false" outlineLevel="0" collapsed="false">
      <c r="C178" s="5"/>
    </row>
    <row r="179" customFormat="false" ht="12.75" hidden="false" customHeight="false" outlineLevel="0" collapsed="false">
      <c r="C179" s="5"/>
    </row>
    <row r="180" customFormat="false" ht="12.75" hidden="false" customHeight="false" outlineLevel="0" collapsed="false">
      <c r="C180" s="5"/>
    </row>
    <row r="181" customFormat="false" ht="12.75" hidden="false" customHeight="false" outlineLevel="0" collapsed="false">
      <c r="C181" s="5"/>
    </row>
    <row r="182" customFormat="false" ht="12.75" hidden="false" customHeight="false" outlineLevel="0" collapsed="false">
      <c r="C182" s="5"/>
    </row>
    <row r="183" customFormat="false" ht="12.75" hidden="false" customHeight="false" outlineLevel="0" collapsed="false">
      <c r="C183" s="5"/>
    </row>
    <row r="184" customFormat="false" ht="12.75" hidden="false" customHeight="false" outlineLevel="0" collapsed="false">
      <c r="C184" s="5"/>
    </row>
    <row r="185" customFormat="false" ht="12.75" hidden="false" customHeight="false" outlineLevel="0" collapsed="false">
      <c r="C185" s="5"/>
    </row>
    <row r="186" customFormat="false" ht="12.75" hidden="false" customHeight="false" outlineLevel="0" collapsed="false">
      <c r="C186" s="5"/>
    </row>
    <row r="187" customFormat="false" ht="12.75" hidden="false" customHeight="false" outlineLevel="0" collapsed="false">
      <c r="C187" s="5"/>
    </row>
    <row r="188" customFormat="false" ht="12.75" hidden="false" customHeight="false" outlineLevel="0" collapsed="false">
      <c r="C188" s="5"/>
    </row>
    <row r="189" customFormat="false" ht="12.75" hidden="false" customHeight="false" outlineLevel="0" collapsed="false">
      <c r="C189" s="5"/>
    </row>
    <row r="190" customFormat="false" ht="12.75" hidden="false" customHeight="false" outlineLevel="0" collapsed="false">
      <c r="C190" s="5"/>
    </row>
    <row r="191" customFormat="false" ht="12.75" hidden="false" customHeight="false" outlineLevel="0" collapsed="false">
      <c r="C191" s="5"/>
    </row>
    <row r="192" customFormat="false" ht="12.75" hidden="false" customHeight="false" outlineLevel="0" collapsed="false">
      <c r="C192" s="5"/>
    </row>
    <row r="193" customFormat="false" ht="12.75" hidden="false" customHeight="false" outlineLevel="0" collapsed="false">
      <c r="C193" s="5"/>
    </row>
    <row r="194" customFormat="false" ht="12.75" hidden="false" customHeight="false" outlineLevel="0" collapsed="false">
      <c r="C194" s="5"/>
    </row>
    <row r="195" customFormat="false" ht="12.75" hidden="false" customHeight="false" outlineLevel="0" collapsed="false">
      <c r="C195" s="5"/>
    </row>
    <row r="196" customFormat="false" ht="12.75" hidden="false" customHeight="false" outlineLevel="0" collapsed="false">
      <c r="C196" s="5"/>
    </row>
    <row r="197" customFormat="false" ht="12.75" hidden="false" customHeight="false" outlineLevel="0" collapsed="false">
      <c r="C197" s="5"/>
    </row>
    <row r="198" customFormat="false" ht="12.75" hidden="false" customHeight="false" outlineLevel="0" collapsed="false">
      <c r="C198" s="5"/>
    </row>
    <row r="199" customFormat="false" ht="12.75" hidden="false" customHeight="false" outlineLevel="0" collapsed="false">
      <c r="C199" s="5"/>
    </row>
    <row r="200" customFormat="false" ht="12.75" hidden="false" customHeight="false" outlineLevel="0" collapsed="false">
      <c r="C200" s="5"/>
    </row>
    <row r="201" customFormat="false" ht="12.75" hidden="false" customHeight="false" outlineLevel="0" collapsed="false">
      <c r="C201" s="5"/>
    </row>
    <row r="202" customFormat="false" ht="12.75" hidden="false" customHeight="false" outlineLevel="0" collapsed="false">
      <c r="C202" s="5"/>
    </row>
    <row r="203" customFormat="false" ht="12.75" hidden="false" customHeight="false" outlineLevel="0" collapsed="false">
      <c r="C203" s="5"/>
    </row>
    <row r="204" customFormat="false" ht="12.75" hidden="false" customHeight="false" outlineLevel="0" collapsed="false">
      <c r="C204" s="5"/>
    </row>
    <row r="205" customFormat="false" ht="12.75" hidden="false" customHeight="false" outlineLevel="0" collapsed="false">
      <c r="C205" s="5"/>
    </row>
    <row r="206" customFormat="false" ht="12.75" hidden="false" customHeight="false" outlineLevel="0" collapsed="false">
      <c r="C206" s="5"/>
    </row>
    <row r="207" customFormat="false" ht="12.75" hidden="false" customHeight="false" outlineLevel="0" collapsed="false">
      <c r="C207" s="5"/>
    </row>
    <row r="208" customFormat="false" ht="12.75" hidden="false" customHeight="false" outlineLevel="0" collapsed="false">
      <c r="C208" s="5"/>
    </row>
    <row r="209" customFormat="false" ht="12.75" hidden="false" customHeight="false" outlineLevel="0" collapsed="false">
      <c r="C209" s="5"/>
    </row>
    <row r="210" customFormat="false" ht="12.75" hidden="false" customHeight="false" outlineLevel="0" collapsed="false">
      <c r="C210" s="5"/>
    </row>
    <row r="211" customFormat="false" ht="12.75" hidden="false" customHeight="false" outlineLevel="0" collapsed="false">
      <c r="C211" s="5"/>
    </row>
    <row r="212" customFormat="false" ht="12.75" hidden="false" customHeight="false" outlineLevel="0" collapsed="false">
      <c r="C212" s="5"/>
    </row>
    <row r="213" customFormat="false" ht="12.75" hidden="false" customHeight="false" outlineLevel="0" collapsed="false">
      <c r="C213" s="5"/>
    </row>
    <row r="214" customFormat="false" ht="12.75" hidden="false" customHeight="false" outlineLevel="0" collapsed="false">
      <c r="C214" s="5"/>
    </row>
    <row r="215" customFormat="false" ht="12.75" hidden="false" customHeight="false" outlineLevel="0" collapsed="false">
      <c r="C215" s="5"/>
    </row>
    <row r="216" customFormat="false" ht="12.75" hidden="false" customHeight="false" outlineLevel="0" collapsed="false">
      <c r="C216" s="5"/>
    </row>
    <row r="217" customFormat="false" ht="12.75" hidden="false" customHeight="false" outlineLevel="0" collapsed="false">
      <c r="C217" s="5"/>
    </row>
    <row r="218" customFormat="false" ht="12.75" hidden="false" customHeight="false" outlineLevel="0" collapsed="false">
      <c r="C218" s="5"/>
    </row>
    <row r="219" customFormat="false" ht="12.75" hidden="false" customHeight="false" outlineLevel="0" collapsed="false">
      <c r="C219" s="5"/>
    </row>
    <row r="220" customFormat="false" ht="12.75" hidden="false" customHeight="false" outlineLevel="0" collapsed="false">
      <c r="C220" s="5"/>
    </row>
    <row r="221" customFormat="false" ht="12.75" hidden="false" customHeight="false" outlineLevel="0" collapsed="false">
      <c r="C221" s="5"/>
    </row>
    <row r="222" customFormat="false" ht="12.75" hidden="false" customHeight="false" outlineLevel="0" collapsed="false">
      <c r="C222" s="5"/>
    </row>
    <row r="223" customFormat="false" ht="12.75" hidden="false" customHeight="false" outlineLevel="0" collapsed="false">
      <c r="C223" s="5"/>
    </row>
    <row r="224" customFormat="false" ht="12.75" hidden="false" customHeight="false" outlineLevel="0" collapsed="false">
      <c r="C224" s="5"/>
    </row>
    <row r="225" customFormat="false" ht="12.75" hidden="false" customHeight="false" outlineLevel="0" collapsed="false">
      <c r="C225" s="5"/>
    </row>
    <row r="226" customFormat="false" ht="12.75" hidden="false" customHeight="false" outlineLevel="0" collapsed="false">
      <c r="C226" s="5"/>
    </row>
    <row r="227" customFormat="false" ht="12.75" hidden="false" customHeight="false" outlineLevel="0" collapsed="false">
      <c r="C227" s="5"/>
    </row>
    <row r="228" customFormat="false" ht="12.75" hidden="false" customHeight="false" outlineLevel="0" collapsed="false">
      <c r="C228" s="5"/>
    </row>
    <row r="229" customFormat="false" ht="12.75" hidden="false" customHeight="false" outlineLevel="0" collapsed="false">
      <c r="C229" s="5"/>
    </row>
    <row r="230" customFormat="false" ht="12.75" hidden="false" customHeight="false" outlineLevel="0" collapsed="false">
      <c r="C230" s="5"/>
    </row>
    <row r="231" customFormat="false" ht="12.75" hidden="false" customHeight="false" outlineLevel="0" collapsed="false">
      <c r="C231" s="5"/>
    </row>
    <row r="232" customFormat="false" ht="12.75" hidden="false" customHeight="false" outlineLevel="0" collapsed="false">
      <c r="C232" s="5"/>
    </row>
    <row r="233" customFormat="false" ht="12.75" hidden="false" customHeight="false" outlineLevel="0" collapsed="false">
      <c r="C233" s="5"/>
    </row>
    <row r="234" customFormat="false" ht="12.75" hidden="false" customHeight="false" outlineLevel="0" collapsed="false">
      <c r="C234" s="5"/>
    </row>
    <row r="235" customFormat="false" ht="12.75" hidden="false" customHeight="false" outlineLevel="0" collapsed="false">
      <c r="C235" s="5"/>
    </row>
    <row r="236" customFormat="false" ht="12.75" hidden="false" customHeight="false" outlineLevel="0" collapsed="false">
      <c r="C236" s="5"/>
    </row>
    <row r="237" customFormat="false" ht="12.75" hidden="false" customHeight="false" outlineLevel="0" collapsed="false">
      <c r="C237" s="5"/>
    </row>
    <row r="238" customFormat="false" ht="12.75" hidden="false" customHeight="false" outlineLevel="0" collapsed="false">
      <c r="C238" s="5"/>
    </row>
    <row r="239" customFormat="false" ht="12.75" hidden="false" customHeight="false" outlineLevel="0" collapsed="false">
      <c r="C239" s="5"/>
    </row>
    <row r="240" customFormat="false" ht="12.75" hidden="false" customHeight="false" outlineLevel="0" collapsed="false">
      <c r="C240" s="5"/>
    </row>
    <row r="241" customFormat="false" ht="12.75" hidden="false" customHeight="false" outlineLevel="0" collapsed="false">
      <c r="C241" s="5"/>
    </row>
    <row r="242" customFormat="false" ht="12.75" hidden="false" customHeight="false" outlineLevel="0" collapsed="false">
      <c r="C242" s="5"/>
    </row>
    <row r="243" customFormat="false" ht="12.75" hidden="false" customHeight="false" outlineLevel="0" collapsed="false">
      <c r="C243" s="5"/>
    </row>
    <row r="244" customFormat="false" ht="12.75" hidden="false" customHeight="false" outlineLevel="0" collapsed="false">
      <c r="C244" s="5"/>
    </row>
    <row r="245" customFormat="false" ht="12.75" hidden="false" customHeight="false" outlineLevel="0" collapsed="false">
      <c r="C245" s="5"/>
    </row>
    <row r="246" customFormat="false" ht="12.75" hidden="false" customHeight="false" outlineLevel="0" collapsed="false">
      <c r="C246" s="5"/>
    </row>
    <row r="247" customFormat="false" ht="12.75" hidden="false" customHeight="false" outlineLevel="0" collapsed="false">
      <c r="C247" s="5"/>
    </row>
    <row r="248" customFormat="false" ht="12.75" hidden="false" customHeight="false" outlineLevel="0" collapsed="false">
      <c r="C248" s="5"/>
    </row>
    <row r="249" customFormat="false" ht="12.75" hidden="false" customHeight="false" outlineLevel="0" collapsed="false">
      <c r="C249" s="5"/>
    </row>
    <row r="250" customFormat="false" ht="12.75" hidden="false" customHeight="false" outlineLevel="0" collapsed="false">
      <c r="C250" s="5"/>
    </row>
    <row r="251" customFormat="false" ht="12.75" hidden="false" customHeight="false" outlineLevel="0" collapsed="false">
      <c r="C251" s="5"/>
    </row>
    <row r="252" customFormat="false" ht="12.75" hidden="false" customHeight="false" outlineLevel="0" collapsed="false">
      <c r="C252" s="5"/>
    </row>
    <row r="253" customFormat="false" ht="12.75" hidden="false" customHeight="false" outlineLevel="0" collapsed="false">
      <c r="C253" s="5"/>
    </row>
    <row r="254" customFormat="false" ht="12.75" hidden="false" customHeight="false" outlineLevel="0" collapsed="false">
      <c r="C254" s="5"/>
    </row>
    <row r="255" customFormat="false" ht="12.75" hidden="false" customHeight="false" outlineLevel="0" collapsed="false">
      <c r="C255" s="5"/>
    </row>
    <row r="256" customFormat="false" ht="12.75" hidden="false" customHeight="false" outlineLevel="0" collapsed="false">
      <c r="C256" s="5"/>
    </row>
    <row r="257" customFormat="false" ht="12.75" hidden="false" customHeight="false" outlineLevel="0" collapsed="false">
      <c r="C257" s="5"/>
    </row>
    <row r="258" customFormat="false" ht="12.75" hidden="false" customHeight="false" outlineLevel="0" collapsed="false">
      <c r="C258" s="5"/>
    </row>
    <row r="259" customFormat="false" ht="12.75" hidden="false" customHeight="false" outlineLevel="0" collapsed="false">
      <c r="C259" s="5"/>
    </row>
    <row r="260" customFormat="false" ht="12.75" hidden="false" customHeight="false" outlineLevel="0" collapsed="false">
      <c r="C260" s="5"/>
    </row>
    <row r="261" customFormat="false" ht="12.75" hidden="false" customHeight="false" outlineLevel="0" collapsed="false">
      <c r="C261" s="5"/>
    </row>
    <row r="262" customFormat="false" ht="12.75" hidden="false" customHeight="false" outlineLevel="0" collapsed="false">
      <c r="C262" s="5"/>
    </row>
    <row r="263" customFormat="false" ht="12.75" hidden="false" customHeight="false" outlineLevel="0" collapsed="false">
      <c r="C263" s="5"/>
    </row>
    <row r="264" customFormat="false" ht="12.75" hidden="false" customHeight="false" outlineLevel="0" collapsed="false">
      <c r="C264" s="5"/>
    </row>
    <row r="265" customFormat="false" ht="12.75" hidden="false" customHeight="false" outlineLevel="0" collapsed="false">
      <c r="C265" s="5"/>
    </row>
    <row r="266" customFormat="false" ht="12.75" hidden="false" customHeight="false" outlineLevel="0" collapsed="false">
      <c r="C266" s="5"/>
    </row>
    <row r="267" customFormat="false" ht="12.75" hidden="false" customHeight="false" outlineLevel="0" collapsed="false">
      <c r="C267" s="5"/>
    </row>
    <row r="268" customFormat="false" ht="12.75" hidden="false" customHeight="false" outlineLevel="0" collapsed="false">
      <c r="C268" s="5"/>
    </row>
    <row r="269" customFormat="false" ht="12.75" hidden="false" customHeight="false" outlineLevel="0" collapsed="false">
      <c r="C269" s="5"/>
    </row>
    <row r="270" customFormat="false" ht="12.75" hidden="false" customHeight="false" outlineLevel="0" collapsed="false">
      <c r="C270" s="5"/>
    </row>
    <row r="271" customFormat="false" ht="12.75" hidden="false" customHeight="false" outlineLevel="0" collapsed="false">
      <c r="C271" s="5"/>
    </row>
    <row r="272" customFormat="false" ht="12.75" hidden="false" customHeight="false" outlineLevel="0" collapsed="false">
      <c r="C272" s="5"/>
    </row>
    <row r="273" customFormat="false" ht="12.75" hidden="false" customHeight="false" outlineLevel="0" collapsed="false">
      <c r="C273" s="5"/>
    </row>
    <row r="274" customFormat="false" ht="12.75" hidden="false" customHeight="false" outlineLevel="0" collapsed="false">
      <c r="C274" s="5"/>
    </row>
    <row r="275" customFormat="false" ht="12.75" hidden="false" customHeight="false" outlineLevel="0" collapsed="false">
      <c r="C275" s="5"/>
    </row>
    <row r="276" customFormat="false" ht="12.75" hidden="false" customHeight="false" outlineLevel="0" collapsed="false">
      <c r="C276" s="5"/>
    </row>
    <row r="277" customFormat="false" ht="12.75" hidden="false" customHeight="false" outlineLevel="0" collapsed="false">
      <c r="C277" s="5"/>
    </row>
    <row r="278" customFormat="false" ht="12.75" hidden="false" customHeight="false" outlineLevel="0" collapsed="false">
      <c r="C278" s="5"/>
    </row>
    <row r="279" customFormat="false" ht="12.75" hidden="false" customHeight="false" outlineLevel="0" collapsed="false">
      <c r="C279" s="5"/>
    </row>
    <row r="280" customFormat="false" ht="12.75" hidden="false" customHeight="false" outlineLevel="0" collapsed="false">
      <c r="C280" s="5"/>
    </row>
    <row r="281" customFormat="false" ht="12.75" hidden="false" customHeight="false" outlineLevel="0" collapsed="false">
      <c r="C281" s="5"/>
    </row>
    <row r="282" customFormat="false" ht="12.75" hidden="false" customHeight="false" outlineLevel="0" collapsed="false">
      <c r="C282" s="5"/>
    </row>
    <row r="283" customFormat="false" ht="12.75" hidden="false" customHeight="false" outlineLevel="0" collapsed="false">
      <c r="C283" s="5"/>
    </row>
    <row r="284" customFormat="false" ht="12.75" hidden="false" customHeight="false" outlineLevel="0" collapsed="false">
      <c r="C284" s="5"/>
    </row>
    <row r="285" customFormat="false" ht="12.75" hidden="false" customHeight="false" outlineLevel="0" collapsed="false">
      <c r="C285" s="5"/>
    </row>
    <row r="286" customFormat="false" ht="12.75" hidden="false" customHeight="false" outlineLevel="0" collapsed="false">
      <c r="C286" s="5"/>
    </row>
    <row r="287" customFormat="false" ht="12.75" hidden="false" customHeight="false" outlineLevel="0" collapsed="false">
      <c r="C287" s="5"/>
    </row>
    <row r="288" customFormat="false" ht="12.75" hidden="false" customHeight="false" outlineLevel="0" collapsed="false">
      <c r="C288" s="5"/>
    </row>
    <row r="289" customFormat="false" ht="12.75" hidden="false" customHeight="false" outlineLevel="0" collapsed="false">
      <c r="C289" s="5"/>
    </row>
    <row r="290" customFormat="false" ht="12.75" hidden="false" customHeight="false" outlineLevel="0" collapsed="false">
      <c r="C290" s="5"/>
    </row>
    <row r="291" customFormat="false" ht="12.75" hidden="false" customHeight="false" outlineLevel="0" collapsed="false">
      <c r="C291" s="5"/>
    </row>
    <row r="292" customFormat="false" ht="12.75" hidden="false" customHeight="false" outlineLevel="0" collapsed="false">
      <c r="C292" s="5"/>
    </row>
    <row r="293" customFormat="false" ht="12.75" hidden="false" customHeight="false" outlineLevel="0" collapsed="false">
      <c r="C293" s="5"/>
    </row>
    <row r="294" customFormat="false" ht="12.75" hidden="false" customHeight="false" outlineLevel="0" collapsed="false">
      <c r="C294" s="5"/>
    </row>
    <row r="295" customFormat="false" ht="12.75" hidden="false" customHeight="false" outlineLevel="0" collapsed="false">
      <c r="C295" s="5"/>
    </row>
    <row r="296" customFormat="false" ht="12.75" hidden="false" customHeight="false" outlineLevel="0" collapsed="false">
      <c r="C296" s="5"/>
    </row>
    <row r="297" customFormat="false" ht="12.75" hidden="false" customHeight="false" outlineLevel="0" collapsed="false">
      <c r="C297" s="5"/>
    </row>
    <row r="298" customFormat="false" ht="12.75" hidden="false" customHeight="false" outlineLevel="0" collapsed="false">
      <c r="C298" s="5"/>
    </row>
    <row r="299" customFormat="false" ht="12.75" hidden="false" customHeight="false" outlineLevel="0" collapsed="false">
      <c r="C299" s="5"/>
    </row>
    <row r="300" customFormat="false" ht="12.75" hidden="false" customHeight="false" outlineLevel="0" collapsed="false">
      <c r="C300" s="5"/>
    </row>
    <row r="301" customFormat="false" ht="12.75" hidden="false" customHeight="false" outlineLevel="0" collapsed="false">
      <c r="C301" s="5"/>
    </row>
    <row r="302" customFormat="false" ht="12.75" hidden="false" customHeight="false" outlineLevel="0" collapsed="false">
      <c r="C302" s="5"/>
    </row>
    <row r="303" customFormat="false" ht="12.75" hidden="false" customHeight="false" outlineLevel="0" collapsed="false">
      <c r="C303" s="5"/>
    </row>
    <row r="304" customFormat="false" ht="12.75" hidden="false" customHeight="false" outlineLevel="0" collapsed="false">
      <c r="C304" s="5"/>
    </row>
    <row r="305" customFormat="false" ht="12.75" hidden="false" customHeight="false" outlineLevel="0" collapsed="false">
      <c r="C305" s="5"/>
    </row>
    <row r="306" customFormat="false" ht="12.75" hidden="false" customHeight="false" outlineLevel="0" collapsed="false">
      <c r="C306" s="5"/>
    </row>
    <row r="307" customFormat="false" ht="12.75" hidden="false" customHeight="false" outlineLevel="0" collapsed="false">
      <c r="C307" s="5"/>
    </row>
    <row r="308" customFormat="false" ht="12.75" hidden="false" customHeight="false" outlineLevel="0" collapsed="false">
      <c r="C308" s="5"/>
    </row>
    <row r="309" customFormat="false" ht="12.75" hidden="false" customHeight="false" outlineLevel="0" collapsed="false">
      <c r="C309" s="5"/>
    </row>
    <row r="310" customFormat="false" ht="12.75" hidden="false" customHeight="false" outlineLevel="0" collapsed="false">
      <c r="C310" s="5"/>
    </row>
    <row r="311" customFormat="false" ht="12.75" hidden="false" customHeight="false" outlineLevel="0" collapsed="false">
      <c r="C311" s="5"/>
    </row>
    <row r="312" customFormat="false" ht="12.75" hidden="false" customHeight="false" outlineLevel="0" collapsed="false">
      <c r="C312" s="5"/>
    </row>
    <row r="313" customFormat="false" ht="12.75" hidden="false" customHeight="false" outlineLevel="0" collapsed="false">
      <c r="C313" s="5"/>
    </row>
    <row r="314" customFormat="false" ht="12.75" hidden="false" customHeight="false" outlineLevel="0" collapsed="false">
      <c r="C314" s="5"/>
    </row>
    <row r="315" customFormat="false" ht="12.75" hidden="false" customHeight="false" outlineLevel="0" collapsed="false">
      <c r="C315" s="5"/>
    </row>
    <row r="316" customFormat="false" ht="12.75" hidden="false" customHeight="false" outlineLevel="0" collapsed="false">
      <c r="C316" s="5"/>
    </row>
    <row r="317" customFormat="false" ht="12.75" hidden="false" customHeight="false" outlineLevel="0" collapsed="false">
      <c r="C317" s="5"/>
    </row>
    <row r="318" customFormat="false" ht="12.75" hidden="false" customHeight="false" outlineLevel="0" collapsed="false">
      <c r="C318" s="5"/>
    </row>
    <row r="319" customFormat="false" ht="12.75" hidden="false" customHeight="false" outlineLevel="0" collapsed="false">
      <c r="C319" s="5"/>
    </row>
    <row r="320" customFormat="false" ht="12.75" hidden="false" customHeight="false" outlineLevel="0" collapsed="false">
      <c r="C320" s="5"/>
    </row>
    <row r="321" customFormat="false" ht="12.75" hidden="false" customHeight="false" outlineLevel="0" collapsed="false">
      <c r="C321" s="5"/>
    </row>
    <row r="322" customFormat="false" ht="12.75" hidden="false" customHeight="false" outlineLevel="0" collapsed="false">
      <c r="C322" s="5"/>
    </row>
    <row r="323" customFormat="false" ht="12.75" hidden="false" customHeight="false" outlineLevel="0" collapsed="false">
      <c r="C323" s="5"/>
    </row>
    <row r="324" customFormat="false" ht="12.75" hidden="false" customHeight="false" outlineLevel="0" collapsed="false">
      <c r="C324" s="5"/>
    </row>
    <row r="325" customFormat="false" ht="12.75" hidden="false" customHeight="false" outlineLevel="0" collapsed="false">
      <c r="C325" s="5"/>
    </row>
    <row r="326" customFormat="false" ht="12.75" hidden="false" customHeight="false" outlineLevel="0" collapsed="false">
      <c r="C326" s="5"/>
    </row>
    <row r="327" customFormat="false" ht="12.75" hidden="false" customHeight="false" outlineLevel="0" collapsed="false">
      <c r="C327" s="5"/>
    </row>
    <row r="328" customFormat="false" ht="12.75" hidden="false" customHeight="false" outlineLevel="0" collapsed="false">
      <c r="C328" s="5"/>
    </row>
    <row r="329" customFormat="false" ht="12.75" hidden="false" customHeight="false" outlineLevel="0" collapsed="false">
      <c r="C329" s="5"/>
    </row>
    <row r="330" customFormat="false" ht="12.75" hidden="false" customHeight="false" outlineLevel="0" collapsed="false">
      <c r="C330" s="5"/>
    </row>
    <row r="331" customFormat="false" ht="12.75" hidden="false" customHeight="false" outlineLevel="0" collapsed="false">
      <c r="C331" s="5"/>
    </row>
    <row r="332" customFormat="false" ht="12.75" hidden="false" customHeight="false" outlineLevel="0" collapsed="false">
      <c r="C332" s="5"/>
    </row>
    <row r="333" customFormat="false" ht="12.75" hidden="false" customHeight="false" outlineLevel="0" collapsed="false">
      <c r="C333" s="5"/>
    </row>
    <row r="334" customFormat="false" ht="12.75" hidden="false" customHeight="false" outlineLevel="0" collapsed="false">
      <c r="C334" s="5"/>
    </row>
    <row r="335" customFormat="false" ht="12.75" hidden="false" customHeight="false" outlineLevel="0" collapsed="false">
      <c r="C335" s="5"/>
    </row>
    <row r="336" customFormat="false" ht="12.75" hidden="false" customHeight="false" outlineLevel="0" collapsed="false">
      <c r="C336" s="5"/>
    </row>
    <row r="337" customFormat="false" ht="12.75" hidden="false" customHeight="false" outlineLevel="0" collapsed="false">
      <c r="C337" s="5"/>
    </row>
    <row r="338" customFormat="false" ht="12.75" hidden="false" customHeight="false" outlineLevel="0" collapsed="false">
      <c r="C338" s="5"/>
    </row>
    <row r="339" customFormat="false" ht="12.75" hidden="false" customHeight="false" outlineLevel="0" collapsed="false">
      <c r="C339" s="5"/>
    </row>
    <row r="340" customFormat="false" ht="12.75" hidden="false" customHeight="false" outlineLevel="0" collapsed="false">
      <c r="C340" s="5"/>
    </row>
    <row r="341" customFormat="false" ht="12.75" hidden="false" customHeight="false" outlineLevel="0" collapsed="false">
      <c r="C341" s="5"/>
    </row>
    <row r="342" customFormat="false" ht="12.75" hidden="false" customHeight="false" outlineLevel="0" collapsed="false">
      <c r="C342" s="5"/>
    </row>
    <row r="343" customFormat="false" ht="12.75" hidden="false" customHeight="false" outlineLevel="0" collapsed="false">
      <c r="C343" s="5"/>
    </row>
    <row r="344" customFormat="false" ht="12.75" hidden="false" customHeight="false" outlineLevel="0" collapsed="false">
      <c r="C344" s="5"/>
    </row>
    <row r="345" customFormat="false" ht="12.75" hidden="false" customHeight="false" outlineLevel="0" collapsed="false">
      <c r="C345" s="5"/>
    </row>
    <row r="346" customFormat="false" ht="12.75" hidden="false" customHeight="false" outlineLevel="0" collapsed="false">
      <c r="C346" s="5"/>
    </row>
    <row r="347" customFormat="false" ht="12.75" hidden="false" customHeight="false" outlineLevel="0" collapsed="false">
      <c r="C347" s="5"/>
    </row>
    <row r="348" customFormat="false" ht="12.75" hidden="false" customHeight="false" outlineLevel="0" collapsed="false">
      <c r="C348" s="5"/>
    </row>
    <row r="349" customFormat="false" ht="12.75" hidden="false" customHeight="false" outlineLevel="0" collapsed="false">
      <c r="C349" s="5"/>
    </row>
    <row r="350" customFormat="false" ht="12.75" hidden="false" customHeight="false" outlineLevel="0" collapsed="false">
      <c r="C350" s="5"/>
    </row>
    <row r="351" customFormat="false" ht="12.75" hidden="false" customHeight="false" outlineLevel="0" collapsed="false">
      <c r="C351" s="5"/>
    </row>
    <row r="352" customFormat="false" ht="12.75" hidden="false" customHeight="false" outlineLevel="0" collapsed="false">
      <c r="C352" s="5"/>
    </row>
    <row r="353" customFormat="false" ht="12.75" hidden="false" customHeight="false" outlineLevel="0" collapsed="false">
      <c r="C353" s="5"/>
    </row>
    <row r="354" customFormat="false" ht="12.75" hidden="false" customHeight="false" outlineLevel="0" collapsed="false">
      <c r="C354" s="5"/>
    </row>
    <row r="355" customFormat="false" ht="12.75" hidden="false" customHeight="false" outlineLevel="0" collapsed="false">
      <c r="C355" s="5"/>
    </row>
    <row r="356" customFormat="false" ht="12.75" hidden="false" customHeight="false" outlineLevel="0" collapsed="false">
      <c r="C356" s="5"/>
    </row>
    <row r="357" customFormat="false" ht="12.75" hidden="false" customHeight="false" outlineLevel="0" collapsed="false">
      <c r="C357" s="5"/>
    </row>
    <row r="358" customFormat="false" ht="12.75" hidden="false" customHeight="false" outlineLevel="0" collapsed="false">
      <c r="C358" s="5"/>
    </row>
    <row r="359" customFormat="false" ht="12.75" hidden="false" customHeight="false" outlineLevel="0" collapsed="false">
      <c r="C359" s="5"/>
    </row>
    <row r="360" customFormat="false" ht="12.75" hidden="false" customHeight="false" outlineLevel="0" collapsed="false">
      <c r="C360" s="5"/>
    </row>
    <row r="361" customFormat="false" ht="12.75" hidden="false" customHeight="false" outlineLevel="0" collapsed="false">
      <c r="C361" s="5"/>
    </row>
    <row r="362" customFormat="false" ht="12.75" hidden="false" customHeight="false" outlineLevel="0" collapsed="false">
      <c r="C362" s="5"/>
    </row>
    <row r="363" customFormat="false" ht="12.75" hidden="false" customHeight="false" outlineLevel="0" collapsed="false">
      <c r="C363" s="5"/>
    </row>
    <row r="364" customFormat="false" ht="12.75" hidden="false" customHeight="false" outlineLevel="0" collapsed="false">
      <c r="C364" s="5"/>
    </row>
    <row r="365" customFormat="false" ht="12.75" hidden="false" customHeight="false" outlineLevel="0" collapsed="false">
      <c r="C365" s="5"/>
    </row>
    <row r="366" customFormat="false" ht="12.75" hidden="false" customHeight="false" outlineLevel="0" collapsed="false">
      <c r="C366" s="5"/>
    </row>
    <row r="367" customFormat="false" ht="12.75" hidden="false" customHeight="false" outlineLevel="0" collapsed="false">
      <c r="C367" s="5"/>
    </row>
    <row r="368" customFormat="false" ht="12.75" hidden="false" customHeight="false" outlineLevel="0" collapsed="false">
      <c r="C368" s="5"/>
    </row>
    <row r="369" customFormat="false" ht="12.75" hidden="false" customHeight="false" outlineLevel="0" collapsed="false">
      <c r="C369" s="5"/>
    </row>
    <row r="370" customFormat="false" ht="12.75" hidden="false" customHeight="false" outlineLevel="0" collapsed="false">
      <c r="C370" s="5"/>
    </row>
    <row r="371" customFormat="false" ht="12.75" hidden="false" customHeight="false" outlineLevel="0" collapsed="false">
      <c r="C371" s="5"/>
    </row>
    <row r="372" customFormat="false" ht="12.75" hidden="false" customHeight="false" outlineLevel="0" collapsed="false">
      <c r="C372" s="5"/>
    </row>
    <row r="373" customFormat="false" ht="12.75" hidden="false" customHeight="false" outlineLevel="0" collapsed="false">
      <c r="C373" s="5"/>
    </row>
    <row r="374" customFormat="false" ht="12.75" hidden="false" customHeight="false" outlineLevel="0" collapsed="false">
      <c r="C374" s="5"/>
    </row>
    <row r="375" customFormat="false" ht="12.75" hidden="false" customHeight="false" outlineLevel="0" collapsed="false">
      <c r="C375" s="5"/>
    </row>
    <row r="376" customFormat="false" ht="12.75" hidden="false" customHeight="false" outlineLevel="0" collapsed="false">
      <c r="C376" s="5"/>
    </row>
    <row r="377" customFormat="false" ht="12.75" hidden="false" customHeight="false" outlineLevel="0" collapsed="false">
      <c r="C377" s="5"/>
    </row>
    <row r="378" customFormat="false" ht="12.75" hidden="false" customHeight="false" outlineLevel="0" collapsed="false">
      <c r="C378" s="5"/>
    </row>
    <row r="379" customFormat="false" ht="12.75" hidden="false" customHeight="false" outlineLevel="0" collapsed="false">
      <c r="C379" s="5"/>
    </row>
    <row r="380" customFormat="false" ht="12.75" hidden="false" customHeight="false" outlineLevel="0" collapsed="false">
      <c r="C380" s="5"/>
    </row>
    <row r="381" customFormat="false" ht="12.75" hidden="false" customHeight="false" outlineLevel="0" collapsed="false">
      <c r="C381" s="5"/>
    </row>
    <row r="382" customFormat="false" ht="12.75" hidden="false" customHeight="false" outlineLevel="0" collapsed="false">
      <c r="C382" s="5"/>
    </row>
    <row r="383" customFormat="false" ht="12.75" hidden="false" customHeight="false" outlineLevel="0" collapsed="false">
      <c r="C383" s="5"/>
    </row>
    <row r="384" customFormat="false" ht="12.75" hidden="false" customHeight="false" outlineLevel="0" collapsed="false">
      <c r="C384" s="5"/>
    </row>
    <row r="385" customFormat="false" ht="12.75" hidden="false" customHeight="false" outlineLevel="0" collapsed="false">
      <c r="C385" s="5"/>
    </row>
    <row r="386" customFormat="false" ht="12.75" hidden="false" customHeight="false" outlineLevel="0" collapsed="false">
      <c r="C386" s="5"/>
    </row>
    <row r="387" customFormat="false" ht="12.75" hidden="false" customHeight="false" outlineLevel="0" collapsed="false">
      <c r="C387" s="5"/>
    </row>
    <row r="388" customFormat="false" ht="12.75" hidden="false" customHeight="false" outlineLevel="0" collapsed="false">
      <c r="C388" s="5"/>
    </row>
    <row r="389" customFormat="false" ht="12.75" hidden="false" customHeight="false" outlineLevel="0" collapsed="false">
      <c r="C389" s="5"/>
    </row>
    <row r="390" customFormat="false" ht="12.75" hidden="false" customHeight="false" outlineLevel="0" collapsed="false">
      <c r="C390" s="5"/>
    </row>
    <row r="391" customFormat="false" ht="12.75" hidden="false" customHeight="false" outlineLevel="0" collapsed="false">
      <c r="C391" s="5"/>
    </row>
    <row r="392" customFormat="false" ht="12.75" hidden="false" customHeight="false" outlineLevel="0" collapsed="false">
      <c r="C392" s="5"/>
    </row>
    <row r="393" customFormat="false" ht="12.75" hidden="false" customHeight="false" outlineLevel="0" collapsed="false">
      <c r="C393" s="5"/>
    </row>
    <row r="394" customFormat="false" ht="12.75" hidden="false" customHeight="false" outlineLevel="0" collapsed="false">
      <c r="C394" s="5"/>
    </row>
    <row r="395" customFormat="false" ht="12.75" hidden="false" customHeight="false" outlineLevel="0" collapsed="false">
      <c r="C395" s="5"/>
    </row>
    <row r="396" customFormat="false" ht="12.75" hidden="false" customHeight="false" outlineLevel="0" collapsed="false">
      <c r="C396" s="5"/>
    </row>
    <row r="397" customFormat="false" ht="12.75" hidden="false" customHeight="false" outlineLevel="0" collapsed="false">
      <c r="C397" s="5"/>
    </row>
    <row r="398" customFormat="false" ht="12.75" hidden="false" customHeight="false" outlineLevel="0" collapsed="false">
      <c r="C398" s="5"/>
    </row>
    <row r="399" customFormat="false" ht="12.75" hidden="false" customHeight="false" outlineLevel="0" collapsed="false">
      <c r="C399" s="5"/>
    </row>
    <row r="400" customFormat="false" ht="12.75" hidden="false" customHeight="false" outlineLevel="0" collapsed="false">
      <c r="C400" s="5"/>
    </row>
    <row r="401" customFormat="false" ht="12.75" hidden="false" customHeight="false" outlineLevel="0" collapsed="false">
      <c r="C401" s="5"/>
    </row>
    <row r="402" customFormat="false" ht="12.75" hidden="false" customHeight="false" outlineLevel="0" collapsed="false">
      <c r="C402" s="5"/>
    </row>
    <row r="403" customFormat="false" ht="12.75" hidden="false" customHeight="false" outlineLevel="0" collapsed="false">
      <c r="C403" s="5"/>
    </row>
    <row r="404" customFormat="false" ht="12.75" hidden="false" customHeight="false" outlineLevel="0" collapsed="false">
      <c r="C404" s="5"/>
    </row>
    <row r="405" customFormat="false" ht="12.75" hidden="false" customHeight="false" outlineLevel="0" collapsed="false">
      <c r="C405" s="5"/>
    </row>
    <row r="406" customFormat="false" ht="12.75" hidden="false" customHeight="false" outlineLevel="0" collapsed="false">
      <c r="C406" s="5"/>
    </row>
    <row r="407" customFormat="false" ht="12.75" hidden="false" customHeight="false" outlineLevel="0" collapsed="false">
      <c r="C407" s="5"/>
    </row>
    <row r="408" customFormat="false" ht="12.75" hidden="false" customHeight="false" outlineLevel="0" collapsed="false">
      <c r="C408" s="5"/>
    </row>
    <row r="409" customFormat="false" ht="12.75" hidden="false" customHeight="false" outlineLevel="0" collapsed="false">
      <c r="C409" s="5"/>
    </row>
    <row r="410" customFormat="false" ht="12.75" hidden="false" customHeight="false" outlineLevel="0" collapsed="false">
      <c r="C410" s="5"/>
    </row>
    <row r="411" customFormat="false" ht="12.75" hidden="false" customHeight="false" outlineLevel="0" collapsed="false">
      <c r="C411" s="5"/>
    </row>
    <row r="412" customFormat="false" ht="12.75" hidden="false" customHeight="false" outlineLevel="0" collapsed="false">
      <c r="C412" s="5"/>
    </row>
    <row r="413" customFormat="false" ht="12.75" hidden="false" customHeight="false" outlineLevel="0" collapsed="false">
      <c r="C413" s="5"/>
    </row>
    <row r="414" customFormat="false" ht="12.75" hidden="false" customHeight="false" outlineLevel="0" collapsed="false">
      <c r="C414" s="5"/>
    </row>
    <row r="415" customFormat="false" ht="12.75" hidden="false" customHeight="false" outlineLevel="0" collapsed="false">
      <c r="C415" s="5"/>
    </row>
    <row r="416" customFormat="false" ht="12.75" hidden="false" customHeight="false" outlineLevel="0" collapsed="false">
      <c r="C416" s="5"/>
    </row>
    <row r="417" customFormat="false" ht="12.75" hidden="false" customHeight="false" outlineLevel="0" collapsed="false">
      <c r="C417" s="5"/>
    </row>
    <row r="418" customFormat="false" ht="12.75" hidden="false" customHeight="false" outlineLevel="0" collapsed="false">
      <c r="C418" s="5"/>
    </row>
    <row r="419" customFormat="false" ht="12.75" hidden="false" customHeight="false" outlineLevel="0" collapsed="false">
      <c r="C419" s="5"/>
    </row>
    <row r="420" customFormat="false" ht="12.75" hidden="false" customHeight="false" outlineLevel="0" collapsed="false">
      <c r="C420" s="5"/>
    </row>
    <row r="421" customFormat="false" ht="12.75" hidden="false" customHeight="false" outlineLevel="0" collapsed="false">
      <c r="C421" s="5"/>
    </row>
    <row r="422" customFormat="false" ht="12.75" hidden="false" customHeight="false" outlineLevel="0" collapsed="false">
      <c r="C422" s="5"/>
    </row>
    <row r="423" customFormat="false" ht="12.75" hidden="false" customHeight="false" outlineLevel="0" collapsed="false">
      <c r="C423" s="5"/>
    </row>
    <row r="424" customFormat="false" ht="12.75" hidden="false" customHeight="false" outlineLevel="0" collapsed="false">
      <c r="C424" s="5"/>
    </row>
    <row r="425" customFormat="false" ht="12.75" hidden="false" customHeight="false" outlineLevel="0" collapsed="false">
      <c r="C425" s="5"/>
    </row>
    <row r="426" customFormat="false" ht="12.75" hidden="false" customHeight="false" outlineLevel="0" collapsed="false">
      <c r="C426" s="5"/>
    </row>
    <row r="427" customFormat="false" ht="12.75" hidden="false" customHeight="false" outlineLevel="0" collapsed="false">
      <c r="C427" s="5"/>
    </row>
    <row r="428" customFormat="false" ht="12.75" hidden="false" customHeight="false" outlineLevel="0" collapsed="false">
      <c r="C428" s="5"/>
    </row>
    <row r="429" customFormat="false" ht="12.75" hidden="false" customHeight="false" outlineLevel="0" collapsed="false">
      <c r="C429" s="5"/>
    </row>
    <row r="430" customFormat="false" ht="12.75" hidden="false" customHeight="false" outlineLevel="0" collapsed="false">
      <c r="C430" s="5"/>
    </row>
    <row r="431" customFormat="false" ht="12.75" hidden="false" customHeight="false" outlineLevel="0" collapsed="false">
      <c r="C431" s="5"/>
    </row>
    <row r="432" customFormat="false" ht="12.75" hidden="false" customHeight="false" outlineLevel="0" collapsed="false">
      <c r="C432" s="5"/>
    </row>
    <row r="433" customFormat="false" ht="12.75" hidden="false" customHeight="false" outlineLevel="0" collapsed="false">
      <c r="C433" s="5"/>
    </row>
    <row r="434" customFormat="false" ht="12.75" hidden="false" customHeight="false" outlineLevel="0" collapsed="false">
      <c r="C434" s="5"/>
    </row>
    <row r="435" customFormat="false" ht="12.75" hidden="false" customHeight="false" outlineLevel="0" collapsed="false">
      <c r="C435" s="5"/>
    </row>
    <row r="436" customFormat="false" ht="12.75" hidden="false" customHeight="false" outlineLevel="0" collapsed="false">
      <c r="C436" s="5"/>
    </row>
    <row r="437" customFormat="false" ht="12.75" hidden="false" customHeight="false" outlineLevel="0" collapsed="false">
      <c r="C437" s="5"/>
    </row>
    <row r="438" customFormat="false" ht="12.75" hidden="false" customHeight="false" outlineLevel="0" collapsed="false">
      <c r="C438" s="5"/>
    </row>
    <row r="439" customFormat="false" ht="12.75" hidden="false" customHeight="false" outlineLevel="0" collapsed="false">
      <c r="C439" s="5"/>
    </row>
    <row r="440" customFormat="false" ht="12.75" hidden="false" customHeight="false" outlineLevel="0" collapsed="false">
      <c r="C440" s="5"/>
    </row>
    <row r="441" customFormat="false" ht="12.75" hidden="false" customHeight="false" outlineLevel="0" collapsed="false">
      <c r="C441" s="5"/>
    </row>
    <row r="442" customFormat="false" ht="12.75" hidden="false" customHeight="false" outlineLevel="0" collapsed="false">
      <c r="C442" s="5"/>
    </row>
    <row r="443" customFormat="false" ht="12.75" hidden="false" customHeight="false" outlineLevel="0" collapsed="false">
      <c r="C443" s="5"/>
    </row>
    <row r="444" customFormat="false" ht="12.75" hidden="false" customHeight="false" outlineLevel="0" collapsed="false">
      <c r="C444" s="5"/>
    </row>
    <row r="445" customFormat="false" ht="12.75" hidden="false" customHeight="false" outlineLevel="0" collapsed="false">
      <c r="C445" s="5"/>
    </row>
    <row r="446" customFormat="false" ht="12.75" hidden="false" customHeight="false" outlineLevel="0" collapsed="false">
      <c r="C446" s="5"/>
    </row>
    <row r="447" customFormat="false" ht="12.75" hidden="false" customHeight="false" outlineLevel="0" collapsed="false">
      <c r="C447" s="5"/>
    </row>
    <row r="448" customFormat="false" ht="12.75" hidden="false" customHeight="false" outlineLevel="0" collapsed="false">
      <c r="C448" s="5"/>
    </row>
    <row r="449" customFormat="false" ht="12.75" hidden="false" customHeight="false" outlineLevel="0" collapsed="false">
      <c r="C449" s="5"/>
    </row>
    <row r="450" customFormat="false" ht="12.75" hidden="false" customHeight="false" outlineLevel="0" collapsed="false">
      <c r="C450" s="5"/>
    </row>
    <row r="451" customFormat="false" ht="12.75" hidden="false" customHeight="false" outlineLevel="0" collapsed="false">
      <c r="C451" s="5"/>
    </row>
    <row r="452" customFormat="false" ht="12.75" hidden="false" customHeight="false" outlineLevel="0" collapsed="false">
      <c r="C452" s="5"/>
    </row>
    <row r="453" customFormat="false" ht="12.75" hidden="false" customHeight="false" outlineLevel="0" collapsed="false">
      <c r="C453" s="5"/>
    </row>
    <row r="454" customFormat="false" ht="12.75" hidden="false" customHeight="false" outlineLevel="0" collapsed="false">
      <c r="C454" s="5"/>
    </row>
    <row r="455" customFormat="false" ht="12.75" hidden="false" customHeight="false" outlineLevel="0" collapsed="false">
      <c r="C455" s="5"/>
    </row>
    <row r="456" customFormat="false" ht="12.75" hidden="false" customHeight="false" outlineLevel="0" collapsed="false">
      <c r="C456" s="5"/>
    </row>
    <row r="457" customFormat="false" ht="12.75" hidden="false" customHeight="false" outlineLevel="0" collapsed="false">
      <c r="C457" s="5"/>
    </row>
    <row r="458" customFormat="false" ht="12.75" hidden="false" customHeight="false" outlineLevel="0" collapsed="false">
      <c r="C458" s="5"/>
    </row>
    <row r="459" customFormat="false" ht="12.75" hidden="false" customHeight="false" outlineLevel="0" collapsed="false">
      <c r="C459" s="5"/>
    </row>
    <row r="460" customFormat="false" ht="12.75" hidden="false" customHeight="false" outlineLevel="0" collapsed="false">
      <c r="C460" s="5"/>
    </row>
    <row r="461" customFormat="false" ht="12.75" hidden="false" customHeight="false" outlineLevel="0" collapsed="false">
      <c r="C461" s="5"/>
    </row>
    <row r="462" customFormat="false" ht="12.75" hidden="false" customHeight="false" outlineLevel="0" collapsed="false">
      <c r="C462" s="5"/>
    </row>
    <row r="463" customFormat="false" ht="12.75" hidden="false" customHeight="false" outlineLevel="0" collapsed="false">
      <c r="C463" s="5"/>
    </row>
    <row r="464" customFormat="false" ht="12.75" hidden="false" customHeight="false" outlineLevel="0" collapsed="false">
      <c r="C464" s="5"/>
    </row>
    <row r="465" customFormat="false" ht="12.75" hidden="false" customHeight="false" outlineLevel="0" collapsed="false">
      <c r="C465" s="5"/>
    </row>
    <row r="466" customFormat="false" ht="12.75" hidden="false" customHeight="false" outlineLevel="0" collapsed="false">
      <c r="C466" s="5"/>
    </row>
    <row r="467" customFormat="false" ht="12.75" hidden="false" customHeight="false" outlineLevel="0" collapsed="false">
      <c r="C467" s="5"/>
    </row>
    <row r="468" customFormat="false" ht="12.75" hidden="false" customHeight="false" outlineLevel="0" collapsed="false">
      <c r="C468" s="5"/>
    </row>
    <row r="469" customFormat="false" ht="12.75" hidden="false" customHeight="false" outlineLevel="0" collapsed="false">
      <c r="C469" s="5"/>
    </row>
    <row r="470" customFormat="false" ht="12.75" hidden="false" customHeight="false" outlineLevel="0" collapsed="false">
      <c r="C470" s="5"/>
    </row>
    <row r="471" customFormat="false" ht="12.75" hidden="false" customHeight="false" outlineLevel="0" collapsed="false">
      <c r="C471" s="5"/>
    </row>
    <row r="472" customFormat="false" ht="12.75" hidden="false" customHeight="false" outlineLevel="0" collapsed="false">
      <c r="C472" s="5"/>
    </row>
    <row r="473" customFormat="false" ht="12.75" hidden="false" customHeight="false" outlineLevel="0" collapsed="false">
      <c r="C473" s="5"/>
    </row>
    <row r="474" customFormat="false" ht="12.75" hidden="false" customHeight="false" outlineLevel="0" collapsed="false">
      <c r="C474" s="5"/>
    </row>
    <row r="475" customFormat="false" ht="12.75" hidden="false" customHeight="false" outlineLevel="0" collapsed="false">
      <c r="C475" s="5"/>
    </row>
    <row r="476" customFormat="false" ht="12.75" hidden="false" customHeight="false" outlineLevel="0" collapsed="false">
      <c r="C476" s="5"/>
    </row>
    <row r="477" customFormat="false" ht="12.75" hidden="false" customHeight="false" outlineLevel="0" collapsed="false">
      <c r="C477" s="5"/>
    </row>
    <row r="478" customFormat="false" ht="12.75" hidden="false" customHeight="false" outlineLevel="0" collapsed="false">
      <c r="C478" s="5"/>
    </row>
    <row r="479" customFormat="false" ht="12.75" hidden="false" customHeight="false" outlineLevel="0" collapsed="false">
      <c r="C479" s="5"/>
    </row>
    <row r="480" customFormat="false" ht="12.75" hidden="false" customHeight="false" outlineLevel="0" collapsed="false">
      <c r="C480" s="5"/>
    </row>
    <row r="481" customFormat="false" ht="12.75" hidden="false" customHeight="false" outlineLevel="0" collapsed="false">
      <c r="C481" s="5"/>
    </row>
    <row r="482" customFormat="false" ht="12.75" hidden="false" customHeight="false" outlineLevel="0" collapsed="false">
      <c r="C482" s="5"/>
    </row>
    <row r="483" customFormat="false" ht="12.75" hidden="false" customHeight="false" outlineLevel="0" collapsed="false">
      <c r="C483" s="5"/>
    </row>
    <row r="484" customFormat="false" ht="12.75" hidden="false" customHeight="false" outlineLevel="0" collapsed="false">
      <c r="C484" s="5"/>
    </row>
    <row r="485" customFormat="false" ht="12.75" hidden="false" customHeight="false" outlineLevel="0" collapsed="false">
      <c r="C485" s="5"/>
    </row>
    <row r="486" customFormat="false" ht="12.75" hidden="false" customHeight="false" outlineLevel="0" collapsed="false">
      <c r="C486" s="5"/>
    </row>
    <row r="487" customFormat="false" ht="12.75" hidden="false" customHeight="false" outlineLevel="0" collapsed="false">
      <c r="C487" s="5"/>
    </row>
    <row r="488" customFormat="false" ht="12.75" hidden="false" customHeight="false" outlineLevel="0" collapsed="false">
      <c r="C488" s="5"/>
    </row>
    <row r="489" customFormat="false" ht="12.75" hidden="false" customHeight="false" outlineLevel="0" collapsed="false">
      <c r="C489" s="5"/>
    </row>
    <row r="490" customFormat="false" ht="12.75" hidden="false" customHeight="false" outlineLevel="0" collapsed="false">
      <c r="C490" s="5"/>
    </row>
    <row r="491" customFormat="false" ht="12.75" hidden="false" customHeight="false" outlineLevel="0" collapsed="false">
      <c r="C491" s="5"/>
    </row>
    <row r="492" customFormat="false" ht="12.75" hidden="false" customHeight="false" outlineLevel="0" collapsed="false">
      <c r="C492" s="5"/>
    </row>
    <row r="493" customFormat="false" ht="12.75" hidden="false" customHeight="false" outlineLevel="0" collapsed="false">
      <c r="C493" s="5"/>
    </row>
    <row r="494" customFormat="false" ht="12.75" hidden="false" customHeight="false" outlineLevel="0" collapsed="false">
      <c r="C494" s="5"/>
    </row>
    <row r="495" customFormat="false" ht="12.75" hidden="false" customHeight="false" outlineLevel="0" collapsed="false">
      <c r="C495" s="5"/>
    </row>
    <row r="496" customFormat="false" ht="12.75" hidden="false" customHeight="false" outlineLevel="0" collapsed="false">
      <c r="C496" s="5"/>
    </row>
    <row r="497" customFormat="false" ht="12.75" hidden="false" customHeight="false" outlineLevel="0" collapsed="false">
      <c r="C497" s="5"/>
    </row>
    <row r="498" customFormat="false" ht="12.75" hidden="false" customHeight="false" outlineLevel="0" collapsed="false">
      <c r="C498" s="5"/>
    </row>
    <row r="499" customFormat="false" ht="12.75" hidden="false" customHeight="false" outlineLevel="0" collapsed="false">
      <c r="C499" s="5"/>
    </row>
    <row r="500" customFormat="false" ht="12.75" hidden="false" customHeight="false" outlineLevel="0" collapsed="false">
      <c r="C500" s="5"/>
    </row>
    <row r="501" customFormat="false" ht="12.75" hidden="false" customHeight="false" outlineLevel="0" collapsed="false">
      <c r="C501" s="5"/>
    </row>
    <row r="502" customFormat="false" ht="12.75" hidden="false" customHeight="false" outlineLevel="0" collapsed="false">
      <c r="C502" s="5"/>
    </row>
    <row r="503" customFormat="false" ht="12.75" hidden="false" customHeight="false" outlineLevel="0" collapsed="false">
      <c r="C503" s="5"/>
    </row>
    <row r="504" customFormat="false" ht="12.75" hidden="false" customHeight="false" outlineLevel="0" collapsed="false">
      <c r="C504" s="5"/>
    </row>
    <row r="505" customFormat="false" ht="12.75" hidden="false" customHeight="false" outlineLevel="0" collapsed="false">
      <c r="C505" s="5"/>
    </row>
    <row r="506" customFormat="false" ht="12.75" hidden="false" customHeight="false" outlineLevel="0" collapsed="false">
      <c r="C506" s="5"/>
    </row>
    <row r="507" customFormat="false" ht="12.75" hidden="false" customHeight="false" outlineLevel="0" collapsed="false">
      <c r="C507" s="5"/>
    </row>
    <row r="508" customFormat="false" ht="12.75" hidden="false" customHeight="false" outlineLevel="0" collapsed="false">
      <c r="C508" s="5"/>
    </row>
    <row r="509" customFormat="false" ht="12.75" hidden="false" customHeight="false" outlineLevel="0" collapsed="false">
      <c r="C509" s="5"/>
    </row>
    <row r="510" customFormat="false" ht="12.75" hidden="false" customHeight="false" outlineLevel="0" collapsed="false">
      <c r="C510" s="5"/>
    </row>
    <row r="511" customFormat="false" ht="12.75" hidden="false" customHeight="false" outlineLevel="0" collapsed="false">
      <c r="C511" s="5"/>
    </row>
    <row r="512" customFormat="false" ht="12.75" hidden="false" customHeight="false" outlineLevel="0" collapsed="false">
      <c r="C512" s="5"/>
    </row>
    <row r="513" customFormat="false" ht="12.75" hidden="false" customHeight="false" outlineLevel="0" collapsed="false">
      <c r="C513" s="5"/>
    </row>
    <row r="514" customFormat="false" ht="12.75" hidden="false" customHeight="false" outlineLevel="0" collapsed="false">
      <c r="C514" s="5"/>
    </row>
    <row r="515" customFormat="false" ht="12.75" hidden="false" customHeight="false" outlineLevel="0" collapsed="false">
      <c r="C515" s="5"/>
    </row>
    <row r="516" customFormat="false" ht="12.75" hidden="false" customHeight="false" outlineLevel="0" collapsed="false">
      <c r="C516" s="5"/>
    </row>
    <row r="517" customFormat="false" ht="12.75" hidden="false" customHeight="false" outlineLevel="0" collapsed="false">
      <c r="C517" s="5"/>
    </row>
    <row r="518" customFormat="false" ht="12.75" hidden="false" customHeight="false" outlineLevel="0" collapsed="false">
      <c r="C518" s="5"/>
    </row>
    <row r="519" customFormat="false" ht="12.75" hidden="false" customHeight="false" outlineLevel="0" collapsed="false">
      <c r="C519" s="5"/>
    </row>
    <row r="520" customFormat="false" ht="12.75" hidden="false" customHeight="false" outlineLevel="0" collapsed="false">
      <c r="C520" s="5"/>
    </row>
    <row r="521" customFormat="false" ht="12.75" hidden="false" customHeight="false" outlineLevel="0" collapsed="false">
      <c r="C521" s="5"/>
    </row>
    <row r="522" customFormat="false" ht="12.75" hidden="false" customHeight="false" outlineLevel="0" collapsed="false">
      <c r="C522" s="5"/>
    </row>
    <row r="523" customFormat="false" ht="12.75" hidden="false" customHeight="false" outlineLevel="0" collapsed="false">
      <c r="C523" s="5"/>
    </row>
    <row r="524" customFormat="false" ht="12.75" hidden="false" customHeight="false" outlineLevel="0" collapsed="false">
      <c r="C524" s="5"/>
    </row>
    <row r="525" customFormat="false" ht="12.75" hidden="false" customHeight="false" outlineLevel="0" collapsed="false">
      <c r="C525" s="5"/>
    </row>
    <row r="526" customFormat="false" ht="12.75" hidden="false" customHeight="false" outlineLevel="0" collapsed="false">
      <c r="C526" s="5"/>
    </row>
    <row r="527" customFormat="false" ht="12.75" hidden="false" customHeight="false" outlineLevel="0" collapsed="false">
      <c r="C527" s="5"/>
    </row>
    <row r="528" customFormat="false" ht="12.75" hidden="false" customHeight="false" outlineLevel="0" collapsed="false">
      <c r="C528" s="5"/>
    </row>
    <row r="529" customFormat="false" ht="12.75" hidden="false" customHeight="false" outlineLevel="0" collapsed="false">
      <c r="C529" s="5"/>
    </row>
    <row r="530" customFormat="false" ht="12.75" hidden="false" customHeight="false" outlineLevel="0" collapsed="false">
      <c r="C530" s="5"/>
    </row>
    <row r="531" customFormat="false" ht="12.75" hidden="false" customHeight="false" outlineLevel="0" collapsed="false">
      <c r="C531" s="5"/>
    </row>
    <row r="532" customFormat="false" ht="12.75" hidden="false" customHeight="false" outlineLevel="0" collapsed="false">
      <c r="C532" s="5"/>
    </row>
    <row r="533" customFormat="false" ht="12.75" hidden="false" customHeight="false" outlineLevel="0" collapsed="false">
      <c r="C533" s="5"/>
    </row>
    <row r="534" customFormat="false" ht="12.75" hidden="false" customHeight="false" outlineLevel="0" collapsed="false">
      <c r="C534" s="5"/>
    </row>
    <row r="535" customFormat="false" ht="12.75" hidden="false" customHeight="false" outlineLevel="0" collapsed="false">
      <c r="C535" s="5"/>
    </row>
    <row r="536" customFormat="false" ht="12.75" hidden="false" customHeight="false" outlineLevel="0" collapsed="false">
      <c r="C536" s="5"/>
    </row>
    <row r="537" customFormat="false" ht="12.75" hidden="false" customHeight="false" outlineLevel="0" collapsed="false">
      <c r="C537" s="5"/>
    </row>
    <row r="538" customFormat="false" ht="12.75" hidden="false" customHeight="false" outlineLevel="0" collapsed="false">
      <c r="C538" s="5"/>
    </row>
    <row r="539" customFormat="false" ht="12.75" hidden="false" customHeight="false" outlineLevel="0" collapsed="false">
      <c r="C539" s="5"/>
    </row>
    <row r="540" customFormat="false" ht="12.75" hidden="false" customHeight="false" outlineLevel="0" collapsed="false">
      <c r="C540" s="5"/>
    </row>
    <row r="541" customFormat="false" ht="12.75" hidden="false" customHeight="false" outlineLevel="0" collapsed="false">
      <c r="C541" s="5"/>
    </row>
    <row r="542" customFormat="false" ht="12.75" hidden="false" customHeight="false" outlineLevel="0" collapsed="false">
      <c r="C542" s="5"/>
    </row>
    <row r="543" customFormat="false" ht="12.75" hidden="false" customHeight="false" outlineLevel="0" collapsed="false">
      <c r="C543" s="5"/>
    </row>
    <row r="544" customFormat="false" ht="12.75" hidden="false" customHeight="false" outlineLevel="0" collapsed="false">
      <c r="C544" s="5"/>
    </row>
    <row r="545" customFormat="false" ht="12.75" hidden="false" customHeight="false" outlineLevel="0" collapsed="false">
      <c r="C545" s="5"/>
    </row>
    <row r="546" customFormat="false" ht="12.75" hidden="false" customHeight="false" outlineLevel="0" collapsed="false">
      <c r="C546" s="5"/>
    </row>
    <row r="547" customFormat="false" ht="12.75" hidden="false" customHeight="false" outlineLevel="0" collapsed="false">
      <c r="C547" s="5"/>
    </row>
    <row r="548" customFormat="false" ht="12.75" hidden="false" customHeight="false" outlineLevel="0" collapsed="false">
      <c r="C548" s="5"/>
    </row>
    <row r="549" customFormat="false" ht="12.75" hidden="false" customHeight="false" outlineLevel="0" collapsed="false">
      <c r="C549" s="5"/>
    </row>
    <row r="550" customFormat="false" ht="12.75" hidden="false" customHeight="false" outlineLevel="0" collapsed="false">
      <c r="C550" s="5"/>
    </row>
    <row r="551" customFormat="false" ht="12.75" hidden="false" customHeight="false" outlineLevel="0" collapsed="false">
      <c r="C551" s="5"/>
    </row>
    <row r="552" customFormat="false" ht="12.75" hidden="false" customHeight="false" outlineLevel="0" collapsed="false">
      <c r="C552" s="5"/>
    </row>
    <row r="553" customFormat="false" ht="12.75" hidden="false" customHeight="false" outlineLevel="0" collapsed="false">
      <c r="C553" s="5"/>
    </row>
    <row r="554" customFormat="false" ht="12.75" hidden="false" customHeight="false" outlineLevel="0" collapsed="false">
      <c r="C554" s="5"/>
    </row>
    <row r="555" customFormat="false" ht="12.75" hidden="false" customHeight="false" outlineLevel="0" collapsed="false">
      <c r="C555" s="5"/>
    </row>
    <row r="556" customFormat="false" ht="12.75" hidden="false" customHeight="false" outlineLevel="0" collapsed="false">
      <c r="C556" s="5"/>
    </row>
    <row r="557" customFormat="false" ht="12.75" hidden="false" customHeight="false" outlineLevel="0" collapsed="false">
      <c r="C557" s="5"/>
    </row>
    <row r="558" customFormat="false" ht="12.75" hidden="false" customHeight="false" outlineLevel="0" collapsed="false">
      <c r="C558" s="5"/>
    </row>
    <row r="559" customFormat="false" ht="12.75" hidden="false" customHeight="false" outlineLevel="0" collapsed="false">
      <c r="C559" s="5"/>
    </row>
    <row r="560" customFormat="false" ht="12.75" hidden="false" customHeight="false" outlineLevel="0" collapsed="false">
      <c r="C560" s="5"/>
    </row>
    <row r="561" customFormat="false" ht="12.75" hidden="false" customHeight="false" outlineLevel="0" collapsed="false">
      <c r="C561" s="5"/>
    </row>
    <row r="562" customFormat="false" ht="12.75" hidden="false" customHeight="false" outlineLevel="0" collapsed="false">
      <c r="C562" s="5"/>
    </row>
    <row r="563" customFormat="false" ht="12.75" hidden="false" customHeight="false" outlineLevel="0" collapsed="false">
      <c r="C563" s="5"/>
    </row>
    <row r="564" customFormat="false" ht="12.75" hidden="false" customHeight="false" outlineLevel="0" collapsed="false">
      <c r="C564" s="5"/>
    </row>
    <row r="565" customFormat="false" ht="12.75" hidden="false" customHeight="false" outlineLevel="0" collapsed="false">
      <c r="C565" s="5"/>
    </row>
    <row r="566" customFormat="false" ht="12.75" hidden="false" customHeight="false" outlineLevel="0" collapsed="false">
      <c r="C566" s="5"/>
    </row>
    <row r="567" customFormat="false" ht="12.75" hidden="false" customHeight="false" outlineLevel="0" collapsed="false">
      <c r="C567" s="5"/>
    </row>
    <row r="568" customFormat="false" ht="12.75" hidden="false" customHeight="false" outlineLevel="0" collapsed="false">
      <c r="C568" s="5"/>
    </row>
    <row r="569" customFormat="false" ht="12.75" hidden="false" customHeight="false" outlineLevel="0" collapsed="false">
      <c r="C569" s="5"/>
    </row>
    <row r="570" customFormat="false" ht="12.75" hidden="false" customHeight="false" outlineLevel="0" collapsed="false">
      <c r="C570" s="5"/>
    </row>
    <row r="571" customFormat="false" ht="12.75" hidden="false" customHeight="false" outlineLevel="0" collapsed="false">
      <c r="C571" s="5"/>
    </row>
    <row r="572" customFormat="false" ht="12.75" hidden="false" customHeight="false" outlineLevel="0" collapsed="false">
      <c r="C572" s="5"/>
    </row>
    <row r="573" customFormat="false" ht="12.75" hidden="false" customHeight="false" outlineLevel="0" collapsed="false">
      <c r="C573" s="5"/>
    </row>
    <row r="574" customFormat="false" ht="12.75" hidden="false" customHeight="false" outlineLevel="0" collapsed="false">
      <c r="C574" s="5"/>
    </row>
    <row r="575" customFormat="false" ht="12.75" hidden="false" customHeight="false" outlineLevel="0" collapsed="false">
      <c r="C575" s="5"/>
    </row>
    <row r="576" customFormat="false" ht="12.75" hidden="false" customHeight="false" outlineLevel="0" collapsed="false">
      <c r="C576" s="5"/>
    </row>
    <row r="577" customFormat="false" ht="12.75" hidden="false" customHeight="false" outlineLevel="0" collapsed="false">
      <c r="C577" s="5"/>
    </row>
    <row r="578" customFormat="false" ht="12.75" hidden="false" customHeight="false" outlineLevel="0" collapsed="false">
      <c r="C578" s="5"/>
    </row>
    <row r="579" customFormat="false" ht="12.75" hidden="false" customHeight="false" outlineLevel="0" collapsed="false">
      <c r="C579" s="5"/>
    </row>
    <row r="580" customFormat="false" ht="12.75" hidden="false" customHeight="false" outlineLevel="0" collapsed="false">
      <c r="C580" s="5"/>
    </row>
    <row r="581" customFormat="false" ht="12.75" hidden="false" customHeight="false" outlineLevel="0" collapsed="false">
      <c r="C581" s="5"/>
    </row>
    <row r="582" customFormat="false" ht="12.75" hidden="false" customHeight="false" outlineLevel="0" collapsed="false">
      <c r="C582" s="5"/>
    </row>
    <row r="583" customFormat="false" ht="12.75" hidden="false" customHeight="false" outlineLevel="0" collapsed="false">
      <c r="C583" s="5"/>
    </row>
    <row r="584" customFormat="false" ht="12.75" hidden="false" customHeight="false" outlineLevel="0" collapsed="false">
      <c r="C584" s="5"/>
    </row>
    <row r="585" customFormat="false" ht="12.75" hidden="false" customHeight="false" outlineLevel="0" collapsed="false">
      <c r="C585" s="5"/>
    </row>
    <row r="586" customFormat="false" ht="12.75" hidden="false" customHeight="false" outlineLevel="0" collapsed="false">
      <c r="C586" s="5"/>
    </row>
    <row r="587" customFormat="false" ht="12.75" hidden="false" customHeight="false" outlineLevel="0" collapsed="false">
      <c r="C587" s="5"/>
    </row>
    <row r="588" customFormat="false" ht="12.75" hidden="false" customHeight="false" outlineLevel="0" collapsed="false">
      <c r="C588" s="5"/>
    </row>
    <row r="589" customFormat="false" ht="12.75" hidden="false" customHeight="false" outlineLevel="0" collapsed="false">
      <c r="C589" s="5"/>
    </row>
    <row r="590" customFormat="false" ht="12.75" hidden="false" customHeight="false" outlineLevel="0" collapsed="false">
      <c r="C590" s="5"/>
    </row>
    <row r="591" customFormat="false" ht="12.75" hidden="false" customHeight="false" outlineLevel="0" collapsed="false">
      <c r="C591" s="5"/>
    </row>
    <row r="592" customFormat="false" ht="12.75" hidden="false" customHeight="false" outlineLevel="0" collapsed="false">
      <c r="C592" s="5"/>
    </row>
    <row r="593" customFormat="false" ht="12.75" hidden="false" customHeight="false" outlineLevel="0" collapsed="false">
      <c r="C593" s="5"/>
    </row>
    <row r="594" customFormat="false" ht="12.75" hidden="false" customHeight="false" outlineLevel="0" collapsed="false">
      <c r="C594" s="5"/>
    </row>
    <row r="595" customFormat="false" ht="12.75" hidden="false" customHeight="false" outlineLevel="0" collapsed="false">
      <c r="C595" s="5"/>
    </row>
    <row r="596" customFormat="false" ht="12.75" hidden="false" customHeight="false" outlineLevel="0" collapsed="false">
      <c r="C596" s="5"/>
    </row>
    <row r="597" customFormat="false" ht="12.75" hidden="false" customHeight="false" outlineLevel="0" collapsed="false">
      <c r="C597" s="5"/>
    </row>
    <row r="598" customFormat="false" ht="12.75" hidden="false" customHeight="false" outlineLevel="0" collapsed="false">
      <c r="C598" s="5"/>
    </row>
    <row r="599" customFormat="false" ht="12.75" hidden="false" customHeight="false" outlineLevel="0" collapsed="false">
      <c r="C599" s="5"/>
    </row>
    <row r="600" customFormat="false" ht="12.75" hidden="false" customHeight="false" outlineLevel="0" collapsed="false">
      <c r="C600" s="5"/>
    </row>
    <row r="601" customFormat="false" ht="12.75" hidden="false" customHeight="false" outlineLevel="0" collapsed="false">
      <c r="C601" s="5"/>
    </row>
    <row r="602" customFormat="false" ht="12.75" hidden="false" customHeight="false" outlineLevel="0" collapsed="false">
      <c r="C602" s="5"/>
    </row>
    <row r="603" customFormat="false" ht="12.75" hidden="false" customHeight="false" outlineLevel="0" collapsed="false">
      <c r="C603" s="5"/>
    </row>
    <row r="604" customFormat="false" ht="12.75" hidden="false" customHeight="false" outlineLevel="0" collapsed="false">
      <c r="C604" s="5"/>
    </row>
    <row r="605" customFormat="false" ht="12.75" hidden="false" customHeight="false" outlineLevel="0" collapsed="false">
      <c r="C605" s="5"/>
    </row>
    <row r="606" customFormat="false" ht="12.75" hidden="false" customHeight="false" outlineLevel="0" collapsed="false">
      <c r="C606" s="5"/>
    </row>
    <row r="607" customFormat="false" ht="12.75" hidden="false" customHeight="false" outlineLevel="0" collapsed="false">
      <c r="C607" s="5"/>
    </row>
    <row r="608" customFormat="false" ht="12.75" hidden="false" customHeight="false" outlineLevel="0" collapsed="false">
      <c r="C608" s="5"/>
    </row>
    <row r="609" customFormat="false" ht="12.75" hidden="false" customHeight="false" outlineLevel="0" collapsed="false">
      <c r="C609" s="5"/>
    </row>
    <row r="610" customFormat="false" ht="12.75" hidden="false" customHeight="false" outlineLevel="0" collapsed="false">
      <c r="C610" s="5"/>
    </row>
    <row r="611" customFormat="false" ht="12.75" hidden="false" customHeight="false" outlineLevel="0" collapsed="false">
      <c r="C611" s="5"/>
    </row>
    <row r="612" customFormat="false" ht="12.75" hidden="false" customHeight="false" outlineLevel="0" collapsed="false">
      <c r="C612" s="5"/>
    </row>
    <row r="613" customFormat="false" ht="12.75" hidden="false" customHeight="false" outlineLevel="0" collapsed="false">
      <c r="C613" s="5"/>
    </row>
    <row r="614" customFormat="false" ht="12.75" hidden="false" customHeight="false" outlineLevel="0" collapsed="false">
      <c r="C614" s="5"/>
    </row>
    <row r="615" customFormat="false" ht="12.75" hidden="false" customHeight="false" outlineLevel="0" collapsed="false">
      <c r="C615" s="5"/>
    </row>
    <row r="616" customFormat="false" ht="12.75" hidden="false" customHeight="false" outlineLevel="0" collapsed="false">
      <c r="C616" s="5"/>
    </row>
    <row r="617" customFormat="false" ht="12.75" hidden="false" customHeight="false" outlineLevel="0" collapsed="false">
      <c r="C617" s="5"/>
    </row>
    <row r="618" customFormat="false" ht="12.75" hidden="false" customHeight="false" outlineLevel="0" collapsed="false">
      <c r="C618" s="5"/>
    </row>
    <row r="619" customFormat="false" ht="12.75" hidden="false" customHeight="false" outlineLevel="0" collapsed="false">
      <c r="C619" s="5"/>
    </row>
    <row r="620" customFormat="false" ht="12.75" hidden="false" customHeight="false" outlineLevel="0" collapsed="false">
      <c r="C620" s="5"/>
    </row>
    <row r="621" customFormat="false" ht="12.75" hidden="false" customHeight="false" outlineLevel="0" collapsed="false">
      <c r="C621" s="5"/>
    </row>
    <row r="622" customFormat="false" ht="12.75" hidden="false" customHeight="false" outlineLevel="0" collapsed="false">
      <c r="C622" s="5"/>
    </row>
    <row r="623" customFormat="false" ht="12.75" hidden="false" customHeight="false" outlineLevel="0" collapsed="false">
      <c r="C623" s="5"/>
    </row>
    <row r="624" customFormat="false" ht="12.75" hidden="false" customHeight="false" outlineLevel="0" collapsed="false">
      <c r="C624" s="5"/>
    </row>
    <row r="625" customFormat="false" ht="12.75" hidden="false" customHeight="false" outlineLevel="0" collapsed="false">
      <c r="C625" s="5"/>
    </row>
    <row r="626" customFormat="false" ht="12.75" hidden="false" customHeight="false" outlineLevel="0" collapsed="false">
      <c r="C626" s="5"/>
    </row>
    <row r="627" customFormat="false" ht="12.75" hidden="false" customHeight="false" outlineLevel="0" collapsed="false">
      <c r="C627" s="5"/>
    </row>
    <row r="628" customFormat="false" ht="12.75" hidden="false" customHeight="false" outlineLevel="0" collapsed="false">
      <c r="C628" s="5"/>
    </row>
    <row r="629" customFormat="false" ht="12.75" hidden="false" customHeight="false" outlineLevel="0" collapsed="false">
      <c r="C629" s="5"/>
    </row>
    <row r="630" customFormat="false" ht="12.75" hidden="false" customHeight="false" outlineLevel="0" collapsed="false">
      <c r="C630" s="5"/>
    </row>
    <row r="631" customFormat="false" ht="12.75" hidden="false" customHeight="false" outlineLevel="0" collapsed="false">
      <c r="C631" s="5"/>
    </row>
    <row r="632" customFormat="false" ht="12.75" hidden="false" customHeight="false" outlineLevel="0" collapsed="false">
      <c r="C632" s="5"/>
    </row>
    <row r="633" customFormat="false" ht="12.75" hidden="false" customHeight="false" outlineLevel="0" collapsed="false">
      <c r="C633" s="5"/>
    </row>
    <row r="634" customFormat="false" ht="12.75" hidden="false" customHeight="false" outlineLevel="0" collapsed="false">
      <c r="C634" s="5"/>
    </row>
    <row r="635" customFormat="false" ht="12.75" hidden="false" customHeight="false" outlineLevel="0" collapsed="false">
      <c r="C635" s="5"/>
    </row>
    <row r="636" customFormat="false" ht="12.75" hidden="false" customHeight="false" outlineLevel="0" collapsed="false">
      <c r="C636" s="5"/>
    </row>
    <row r="637" customFormat="false" ht="12.75" hidden="false" customHeight="false" outlineLevel="0" collapsed="false">
      <c r="C637" s="5"/>
    </row>
    <row r="638" customFormat="false" ht="12.75" hidden="false" customHeight="false" outlineLevel="0" collapsed="false">
      <c r="C638" s="5"/>
    </row>
    <row r="639" customFormat="false" ht="12.75" hidden="false" customHeight="false" outlineLevel="0" collapsed="false">
      <c r="C639" s="5"/>
    </row>
    <row r="640" customFormat="false" ht="12.75" hidden="false" customHeight="false" outlineLevel="0" collapsed="false">
      <c r="C640" s="5"/>
    </row>
    <row r="641" customFormat="false" ht="12.75" hidden="false" customHeight="false" outlineLevel="0" collapsed="false">
      <c r="C641" s="5"/>
    </row>
    <row r="642" customFormat="false" ht="12.75" hidden="false" customHeight="false" outlineLevel="0" collapsed="false">
      <c r="C642" s="5"/>
    </row>
    <row r="643" customFormat="false" ht="12.75" hidden="false" customHeight="false" outlineLevel="0" collapsed="false">
      <c r="C643" s="5"/>
    </row>
    <row r="644" customFormat="false" ht="12.75" hidden="false" customHeight="false" outlineLevel="0" collapsed="false">
      <c r="C644" s="5"/>
    </row>
    <row r="645" customFormat="false" ht="12.75" hidden="false" customHeight="false" outlineLevel="0" collapsed="false">
      <c r="C645" s="5"/>
    </row>
    <row r="646" customFormat="false" ht="12.75" hidden="false" customHeight="false" outlineLevel="0" collapsed="false">
      <c r="C646" s="5"/>
    </row>
    <row r="647" customFormat="false" ht="12.75" hidden="false" customHeight="false" outlineLevel="0" collapsed="false">
      <c r="C647" s="5"/>
    </row>
    <row r="648" customFormat="false" ht="12.75" hidden="false" customHeight="false" outlineLevel="0" collapsed="false">
      <c r="C648" s="5"/>
    </row>
    <row r="649" customFormat="false" ht="12.75" hidden="false" customHeight="false" outlineLevel="0" collapsed="false">
      <c r="C649" s="5"/>
    </row>
    <row r="650" customFormat="false" ht="12.75" hidden="false" customHeight="false" outlineLevel="0" collapsed="false">
      <c r="C650" s="5"/>
    </row>
    <row r="651" customFormat="false" ht="12.75" hidden="false" customHeight="false" outlineLevel="0" collapsed="false">
      <c r="C651" s="5"/>
    </row>
    <row r="652" customFormat="false" ht="12.75" hidden="false" customHeight="false" outlineLevel="0" collapsed="false">
      <c r="C652" s="5"/>
    </row>
    <row r="653" customFormat="false" ht="12.75" hidden="false" customHeight="false" outlineLevel="0" collapsed="false">
      <c r="C653" s="5"/>
    </row>
    <row r="654" customFormat="false" ht="12.75" hidden="false" customHeight="false" outlineLevel="0" collapsed="false">
      <c r="C654" s="5"/>
    </row>
    <row r="655" customFormat="false" ht="12.75" hidden="false" customHeight="false" outlineLevel="0" collapsed="false">
      <c r="C655" s="5"/>
    </row>
    <row r="656" customFormat="false" ht="12.75" hidden="false" customHeight="false" outlineLevel="0" collapsed="false">
      <c r="C656" s="5"/>
    </row>
    <row r="657" customFormat="false" ht="12.75" hidden="false" customHeight="false" outlineLevel="0" collapsed="false">
      <c r="C657" s="5"/>
    </row>
    <row r="658" customFormat="false" ht="12.75" hidden="false" customHeight="false" outlineLevel="0" collapsed="false">
      <c r="C658" s="5"/>
    </row>
    <row r="659" customFormat="false" ht="12.75" hidden="false" customHeight="false" outlineLevel="0" collapsed="false">
      <c r="C659" s="5"/>
    </row>
    <row r="660" customFormat="false" ht="12.75" hidden="false" customHeight="false" outlineLevel="0" collapsed="false">
      <c r="C660" s="5"/>
    </row>
    <row r="661" customFormat="false" ht="12.75" hidden="false" customHeight="false" outlineLevel="0" collapsed="false">
      <c r="C661" s="5"/>
    </row>
    <row r="662" customFormat="false" ht="12.75" hidden="false" customHeight="false" outlineLevel="0" collapsed="false">
      <c r="C662" s="5"/>
    </row>
    <row r="663" customFormat="false" ht="12.75" hidden="false" customHeight="false" outlineLevel="0" collapsed="false">
      <c r="C663" s="5"/>
    </row>
    <row r="664" customFormat="false" ht="12.75" hidden="false" customHeight="false" outlineLevel="0" collapsed="false">
      <c r="C664" s="5"/>
    </row>
    <row r="665" customFormat="false" ht="12.75" hidden="false" customHeight="false" outlineLevel="0" collapsed="false">
      <c r="C665" s="5"/>
    </row>
    <row r="666" customFormat="false" ht="12.75" hidden="false" customHeight="false" outlineLevel="0" collapsed="false">
      <c r="C666" s="5"/>
    </row>
    <row r="667" customFormat="false" ht="12.75" hidden="false" customHeight="false" outlineLevel="0" collapsed="false">
      <c r="C667" s="5"/>
    </row>
    <row r="668" customFormat="false" ht="12.75" hidden="false" customHeight="false" outlineLevel="0" collapsed="false">
      <c r="C668" s="5"/>
    </row>
    <row r="669" customFormat="false" ht="12.75" hidden="false" customHeight="false" outlineLevel="0" collapsed="false">
      <c r="C669" s="5"/>
    </row>
    <row r="670" customFormat="false" ht="12.75" hidden="false" customHeight="false" outlineLevel="0" collapsed="false">
      <c r="C670" s="5"/>
    </row>
    <row r="671" customFormat="false" ht="12.75" hidden="false" customHeight="false" outlineLevel="0" collapsed="false">
      <c r="C671" s="5"/>
    </row>
    <row r="672" customFormat="false" ht="12.75" hidden="false" customHeight="false" outlineLevel="0" collapsed="false">
      <c r="C672" s="5"/>
    </row>
    <row r="673" customFormat="false" ht="12.75" hidden="false" customHeight="false" outlineLevel="0" collapsed="false">
      <c r="C673" s="5"/>
    </row>
    <row r="674" customFormat="false" ht="12.75" hidden="false" customHeight="false" outlineLevel="0" collapsed="false">
      <c r="C674" s="5"/>
    </row>
    <row r="675" customFormat="false" ht="12.75" hidden="false" customHeight="false" outlineLevel="0" collapsed="false">
      <c r="C675" s="5"/>
    </row>
    <row r="676" customFormat="false" ht="12.75" hidden="false" customHeight="false" outlineLevel="0" collapsed="false">
      <c r="C676" s="5"/>
    </row>
    <row r="677" customFormat="false" ht="12.75" hidden="false" customHeight="false" outlineLevel="0" collapsed="false">
      <c r="C677" s="5"/>
    </row>
    <row r="678" customFormat="false" ht="12.75" hidden="false" customHeight="false" outlineLevel="0" collapsed="false">
      <c r="C678" s="5"/>
    </row>
    <row r="679" customFormat="false" ht="12.75" hidden="false" customHeight="false" outlineLevel="0" collapsed="false">
      <c r="C679" s="5"/>
    </row>
    <row r="680" customFormat="false" ht="12.75" hidden="false" customHeight="false" outlineLevel="0" collapsed="false">
      <c r="C680" s="5"/>
    </row>
    <row r="681" customFormat="false" ht="12.75" hidden="false" customHeight="false" outlineLevel="0" collapsed="false">
      <c r="C681" s="5"/>
    </row>
    <row r="682" customFormat="false" ht="12.75" hidden="false" customHeight="false" outlineLevel="0" collapsed="false">
      <c r="C682" s="5"/>
    </row>
    <row r="683" customFormat="false" ht="12.75" hidden="false" customHeight="false" outlineLevel="0" collapsed="false">
      <c r="C683" s="5"/>
    </row>
    <row r="684" customFormat="false" ht="12.75" hidden="false" customHeight="false" outlineLevel="0" collapsed="false">
      <c r="C684" s="5"/>
    </row>
    <row r="685" customFormat="false" ht="12.75" hidden="false" customHeight="false" outlineLevel="0" collapsed="false">
      <c r="C685" s="5"/>
    </row>
    <row r="686" customFormat="false" ht="12.75" hidden="false" customHeight="false" outlineLevel="0" collapsed="false">
      <c r="C686" s="5"/>
    </row>
    <row r="687" customFormat="false" ht="12.75" hidden="false" customHeight="false" outlineLevel="0" collapsed="false">
      <c r="C687" s="5"/>
    </row>
    <row r="688" customFormat="false" ht="12.75" hidden="false" customHeight="false" outlineLevel="0" collapsed="false">
      <c r="C688" s="5"/>
    </row>
    <row r="689" customFormat="false" ht="12.75" hidden="false" customHeight="false" outlineLevel="0" collapsed="false">
      <c r="C689" s="5"/>
    </row>
    <row r="690" customFormat="false" ht="12.75" hidden="false" customHeight="false" outlineLevel="0" collapsed="false">
      <c r="C690" s="5"/>
    </row>
    <row r="691" customFormat="false" ht="12.75" hidden="false" customHeight="false" outlineLevel="0" collapsed="false">
      <c r="C691" s="5"/>
    </row>
    <row r="692" customFormat="false" ht="12.75" hidden="false" customHeight="false" outlineLevel="0" collapsed="false">
      <c r="C692" s="5"/>
    </row>
    <row r="693" customFormat="false" ht="12.75" hidden="false" customHeight="false" outlineLevel="0" collapsed="false">
      <c r="C693" s="5"/>
    </row>
    <row r="694" customFormat="false" ht="12.75" hidden="false" customHeight="false" outlineLevel="0" collapsed="false">
      <c r="C694" s="5"/>
    </row>
    <row r="695" customFormat="false" ht="12.75" hidden="false" customHeight="false" outlineLevel="0" collapsed="false">
      <c r="C695" s="5"/>
    </row>
    <row r="696" customFormat="false" ht="12.75" hidden="false" customHeight="false" outlineLevel="0" collapsed="false">
      <c r="C696" s="5"/>
    </row>
    <row r="697" customFormat="false" ht="12.75" hidden="false" customHeight="false" outlineLevel="0" collapsed="false">
      <c r="C697" s="5"/>
    </row>
    <row r="698" customFormat="false" ht="12.75" hidden="false" customHeight="false" outlineLevel="0" collapsed="false">
      <c r="C698" s="5"/>
    </row>
    <row r="699" customFormat="false" ht="12.75" hidden="false" customHeight="false" outlineLevel="0" collapsed="false">
      <c r="C699" s="5"/>
    </row>
    <row r="700" customFormat="false" ht="12.75" hidden="false" customHeight="false" outlineLevel="0" collapsed="false">
      <c r="C700" s="5"/>
    </row>
    <row r="701" customFormat="false" ht="12.75" hidden="false" customHeight="false" outlineLevel="0" collapsed="false">
      <c r="C701" s="5"/>
    </row>
    <row r="702" customFormat="false" ht="12.75" hidden="false" customHeight="false" outlineLevel="0" collapsed="false">
      <c r="C702" s="5"/>
    </row>
    <row r="703" customFormat="false" ht="12.75" hidden="false" customHeight="false" outlineLevel="0" collapsed="false">
      <c r="C703" s="5"/>
    </row>
    <row r="704" customFormat="false" ht="12.75" hidden="false" customHeight="false" outlineLevel="0" collapsed="false">
      <c r="C704" s="5"/>
    </row>
    <row r="705" customFormat="false" ht="12.75" hidden="false" customHeight="false" outlineLevel="0" collapsed="false">
      <c r="C705" s="5"/>
    </row>
    <row r="706" customFormat="false" ht="12.75" hidden="false" customHeight="false" outlineLevel="0" collapsed="false">
      <c r="C706" s="5"/>
    </row>
    <row r="707" customFormat="false" ht="12.75" hidden="false" customHeight="false" outlineLevel="0" collapsed="false">
      <c r="C707" s="5"/>
    </row>
    <row r="708" customFormat="false" ht="12.75" hidden="false" customHeight="false" outlineLevel="0" collapsed="false">
      <c r="C708" s="5"/>
    </row>
    <row r="709" customFormat="false" ht="12.75" hidden="false" customHeight="false" outlineLevel="0" collapsed="false">
      <c r="C709" s="5"/>
    </row>
    <row r="710" customFormat="false" ht="12.75" hidden="false" customHeight="false" outlineLevel="0" collapsed="false">
      <c r="C710" s="5"/>
    </row>
    <row r="711" customFormat="false" ht="12.75" hidden="false" customHeight="false" outlineLevel="0" collapsed="false">
      <c r="C711" s="5"/>
    </row>
    <row r="712" customFormat="false" ht="12.75" hidden="false" customHeight="false" outlineLevel="0" collapsed="false">
      <c r="C712" s="5"/>
    </row>
    <row r="713" customFormat="false" ht="12.75" hidden="false" customHeight="false" outlineLevel="0" collapsed="false">
      <c r="C713" s="5"/>
    </row>
    <row r="714" customFormat="false" ht="12.75" hidden="false" customHeight="false" outlineLevel="0" collapsed="false">
      <c r="C714" s="5"/>
    </row>
    <row r="715" customFormat="false" ht="12.75" hidden="false" customHeight="false" outlineLevel="0" collapsed="false">
      <c r="C715" s="5"/>
    </row>
    <row r="716" customFormat="false" ht="12.75" hidden="false" customHeight="false" outlineLevel="0" collapsed="false">
      <c r="C716" s="5"/>
    </row>
    <row r="717" customFormat="false" ht="12.75" hidden="false" customHeight="false" outlineLevel="0" collapsed="false">
      <c r="C717" s="5"/>
    </row>
    <row r="718" customFormat="false" ht="12.75" hidden="false" customHeight="false" outlineLevel="0" collapsed="false">
      <c r="C718" s="5"/>
    </row>
    <row r="719" customFormat="false" ht="12.75" hidden="false" customHeight="false" outlineLevel="0" collapsed="false">
      <c r="C719" s="5"/>
    </row>
    <row r="720" customFormat="false" ht="12.75" hidden="false" customHeight="false" outlineLevel="0" collapsed="false">
      <c r="C720" s="5"/>
    </row>
    <row r="721" customFormat="false" ht="12.75" hidden="false" customHeight="false" outlineLevel="0" collapsed="false">
      <c r="C721" s="5"/>
    </row>
    <row r="722" customFormat="false" ht="12.75" hidden="false" customHeight="false" outlineLevel="0" collapsed="false">
      <c r="C722" s="5"/>
    </row>
    <row r="723" customFormat="false" ht="12.75" hidden="false" customHeight="false" outlineLevel="0" collapsed="false">
      <c r="C723" s="5"/>
    </row>
    <row r="724" customFormat="false" ht="12.75" hidden="false" customHeight="false" outlineLevel="0" collapsed="false">
      <c r="C724" s="5"/>
    </row>
    <row r="725" customFormat="false" ht="12.75" hidden="false" customHeight="false" outlineLevel="0" collapsed="false">
      <c r="C725" s="5"/>
    </row>
    <row r="726" customFormat="false" ht="12.75" hidden="false" customHeight="false" outlineLevel="0" collapsed="false">
      <c r="C726" s="5"/>
    </row>
    <row r="727" customFormat="false" ht="12.75" hidden="false" customHeight="false" outlineLevel="0" collapsed="false">
      <c r="C727" s="5"/>
    </row>
    <row r="728" customFormat="false" ht="12.75" hidden="false" customHeight="false" outlineLevel="0" collapsed="false">
      <c r="C728" s="5"/>
    </row>
    <row r="729" customFormat="false" ht="12.75" hidden="false" customHeight="false" outlineLevel="0" collapsed="false">
      <c r="C729" s="5"/>
    </row>
    <row r="730" customFormat="false" ht="12.75" hidden="false" customHeight="false" outlineLevel="0" collapsed="false">
      <c r="C730" s="5"/>
    </row>
    <row r="731" customFormat="false" ht="12.75" hidden="false" customHeight="false" outlineLevel="0" collapsed="false">
      <c r="C731" s="5"/>
    </row>
    <row r="732" customFormat="false" ht="12.75" hidden="false" customHeight="false" outlineLevel="0" collapsed="false">
      <c r="C732" s="5"/>
    </row>
    <row r="733" customFormat="false" ht="12.75" hidden="false" customHeight="false" outlineLevel="0" collapsed="false">
      <c r="C733" s="5"/>
    </row>
    <row r="734" customFormat="false" ht="12.75" hidden="false" customHeight="false" outlineLevel="0" collapsed="false">
      <c r="C734" s="5"/>
    </row>
    <row r="735" customFormat="false" ht="12.75" hidden="false" customHeight="false" outlineLevel="0" collapsed="false">
      <c r="C735" s="5"/>
    </row>
    <row r="736" customFormat="false" ht="12.75" hidden="false" customHeight="false" outlineLevel="0" collapsed="false">
      <c r="C736" s="5"/>
    </row>
    <row r="737" customFormat="false" ht="12.75" hidden="false" customHeight="false" outlineLevel="0" collapsed="false">
      <c r="C737" s="5"/>
    </row>
    <row r="738" customFormat="false" ht="12.75" hidden="false" customHeight="false" outlineLevel="0" collapsed="false">
      <c r="C738" s="5"/>
    </row>
    <row r="739" customFormat="false" ht="12.75" hidden="false" customHeight="false" outlineLevel="0" collapsed="false">
      <c r="C739" s="5"/>
    </row>
    <row r="740" customFormat="false" ht="12.75" hidden="false" customHeight="false" outlineLevel="0" collapsed="false">
      <c r="C740" s="5"/>
    </row>
    <row r="741" customFormat="false" ht="12.75" hidden="false" customHeight="false" outlineLevel="0" collapsed="false">
      <c r="C741" s="5"/>
    </row>
    <row r="742" customFormat="false" ht="12.75" hidden="false" customHeight="false" outlineLevel="0" collapsed="false">
      <c r="C742" s="5"/>
    </row>
    <row r="743" customFormat="false" ht="12.75" hidden="false" customHeight="false" outlineLevel="0" collapsed="false">
      <c r="C743" s="5"/>
    </row>
    <row r="744" customFormat="false" ht="12.75" hidden="false" customHeight="false" outlineLevel="0" collapsed="false">
      <c r="C744" s="5"/>
    </row>
    <row r="745" customFormat="false" ht="12.75" hidden="false" customHeight="false" outlineLevel="0" collapsed="false">
      <c r="C745" s="5"/>
    </row>
    <row r="746" customFormat="false" ht="12.75" hidden="false" customHeight="false" outlineLevel="0" collapsed="false">
      <c r="C746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37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14"/>
  </cols>
  <sheetData>
    <row r="1" customFormat="false" ht="12.75" hidden="false" customHeight="false" outlineLevel="0" collapsed="false">
      <c r="A1" s="1" t="s">
        <v>104</v>
      </c>
    </row>
    <row r="2" customFormat="false" ht="12.75" hidden="false" customHeight="false" outlineLevel="0" collapsed="false">
      <c r="A2" s="1" t="s">
        <v>124</v>
      </c>
      <c r="C2" s="2" t="n">
        <v>1998</v>
      </c>
      <c r="D2" s="2" t="n">
        <v>1999</v>
      </c>
      <c r="E2" s="2" t="n">
        <v>2000</v>
      </c>
      <c r="F2" s="2" t="n">
        <v>2000</v>
      </c>
      <c r="G2" s="2" t="n">
        <v>2001</v>
      </c>
      <c r="H2" s="2" t="n">
        <v>2001</v>
      </c>
    </row>
    <row r="3" customFormat="false" ht="12.75" hidden="false" customHeight="false" outlineLevel="0" collapsed="false">
      <c r="C3" s="3" t="s">
        <v>1</v>
      </c>
      <c r="D3" s="3" t="s">
        <v>1</v>
      </c>
      <c r="E3" s="3" t="s">
        <v>2</v>
      </c>
      <c r="F3" s="3" t="s">
        <v>3</v>
      </c>
      <c r="G3" s="3" t="s">
        <v>2</v>
      </c>
      <c r="H3" s="3" t="s">
        <v>4</v>
      </c>
    </row>
    <row r="4" customFormat="false" ht="12.75" hidden="false" customHeight="false" outlineLevel="0" collapsed="false">
      <c r="A4" s="4" t="s">
        <v>5</v>
      </c>
      <c r="C4" s="5"/>
      <c r="D4" s="5"/>
      <c r="E4" s="5"/>
      <c r="F4" s="5"/>
      <c r="G4" s="5"/>
      <c r="H4" s="5"/>
    </row>
    <row r="5" customFormat="false" ht="12.75" hidden="false" customHeight="false" outlineLevel="0" collapsed="false">
      <c r="A5" s="9" t="s">
        <v>6</v>
      </c>
      <c r="B5" s="10"/>
      <c r="D5" s="5"/>
      <c r="E5" s="5"/>
      <c r="F5" s="5"/>
      <c r="G5" s="5"/>
      <c r="H5" s="5"/>
    </row>
    <row r="6" customFormat="false" ht="12.75" hidden="false" customHeight="false" outlineLevel="0" collapsed="false">
      <c r="A6" s="10"/>
      <c r="B6" s="10" t="s">
        <v>105</v>
      </c>
      <c r="D6" s="5" t="n">
        <v>129.6</v>
      </c>
      <c r="E6" s="5" t="n">
        <v>129.2</v>
      </c>
      <c r="F6" s="5" t="n">
        <v>130.3</v>
      </c>
      <c r="G6" s="5" t="n">
        <v>129.4</v>
      </c>
      <c r="H6" s="5" t="n">
        <v>129.4</v>
      </c>
    </row>
    <row r="7" customFormat="false" ht="12.75" hidden="false" customHeight="false" outlineLevel="0" collapsed="false">
      <c r="A7" s="10"/>
      <c r="B7" s="10" t="s">
        <v>8</v>
      </c>
      <c r="D7" s="5"/>
      <c r="E7" s="5"/>
      <c r="F7" s="5"/>
      <c r="G7" s="5"/>
      <c r="H7" s="5"/>
    </row>
    <row r="8" customFormat="false" ht="12.75" hidden="false" customHeight="false" outlineLevel="0" collapsed="false">
      <c r="A8" s="10"/>
      <c r="B8" s="10" t="s">
        <v>9</v>
      </c>
      <c r="D8" s="5"/>
      <c r="E8" s="5"/>
      <c r="F8" s="5"/>
      <c r="G8" s="5"/>
      <c r="H8" s="5"/>
    </row>
    <row r="9" customFormat="false" ht="12.75" hidden="false" customHeight="false" outlineLevel="0" collapsed="false">
      <c r="A9" s="10"/>
      <c r="B9" s="10" t="s">
        <v>106</v>
      </c>
      <c r="D9" s="5" t="n">
        <v>159.2</v>
      </c>
      <c r="E9" s="5" t="n">
        <v>157.1</v>
      </c>
      <c r="F9" s="5" t="n">
        <v>159.9</v>
      </c>
      <c r="G9" s="5" t="n">
        <v>143.1</v>
      </c>
      <c r="H9" s="5" t="n">
        <v>143.1</v>
      </c>
    </row>
    <row r="10" customFormat="false" ht="12.75" hidden="false" customHeight="false" outlineLevel="0" collapsed="false">
      <c r="A10" s="10"/>
      <c r="B10" s="10" t="s">
        <v>8</v>
      </c>
      <c r="D10" s="5"/>
      <c r="E10" s="5"/>
      <c r="F10" s="5"/>
      <c r="G10" s="5"/>
      <c r="H10" s="5"/>
    </row>
    <row r="11" customFormat="false" ht="12.75" hidden="false" customHeight="false" outlineLevel="0" collapsed="false">
      <c r="A11" s="10"/>
      <c r="B11" s="10" t="s">
        <v>9</v>
      </c>
      <c r="D11" s="5"/>
      <c r="E11" s="5"/>
      <c r="F11" s="5"/>
      <c r="G11" s="5"/>
      <c r="H11" s="5"/>
    </row>
    <row r="12" customFormat="false" ht="12.75" hidden="false" customHeight="false" outlineLevel="0" collapsed="false">
      <c r="A12" s="10"/>
      <c r="B12" s="10" t="s">
        <v>107</v>
      </c>
      <c r="D12" s="5"/>
      <c r="E12" s="5"/>
      <c r="F12" s="5"/>
      <c r="G12" s="5"/>
      <c r="H12" s="5"/>
    </row>
    <row r="13" customFormat="false" ht="12.75" hidden="false" customHeight="false" outlineLevel="0" collapsed="false">
      <c r="A13" s="10"/>
      <c r="B13" s="10" t="s">
        <v>8</v>
      </c>
      <c r="D13" s="5"/>
      <c r="E13" s="5"/>
      <c r="F13" s="5"/>
      <c r="G13" s="5"/>
      <c r="H13" s="5"/>
    </row>
    <row r="14" customFormat="false" ht="12.75" hidden="false" customHeight="false" outlineLevel="0" collapsed="false">
      <c r="A14" s="10"/>
      <c r="B14" s="10" t="s">
        <v>9</v>
      </c>
      <c r="D14" s="5"/>
      <c r="E14" s="5"/>
      <c r="F14" s="5"/>
      <c r="G14" s="5"/>
      <c r="H14" s="5"/>
    </row>
    <row r="15" customFormat="false" ht="12.75" hidden="false" customHeight="false" outlineLevel="0" collapsed="false">
      <c r="A15" s="10"/>
      <c r="B15" s="10" t="s">
        <v>108</v>
      </c>
      <c r="D15" s="5" t="n">
        <v>0</v>
      </c>
      <c r="E15" s="5" t="n">
        <v>0.7</v>
      </c>
      <c r="F15" s="5" t="n">
        <v>1.4</v>
      </c>
      <c r="G15" s="5" t="n">
        <v>51.4</v>
      </c>
      <c r="H15" s="5" t="n">
        <v>51.4</v>
      </c>
    </row>
    <row r="16" customFormat="false" ht="12.75" hidden="false" customHeight="false" outlineLevel="0" collapsed="false">
      <c r="A16" s="10"/>
      <c r="B16" s="10" t="s">
        <v>109</v>
      </c>
      <c r="D16" s="5" t="n">
        <v>8.6</v>
      </c>
      <c r="E16" s="5" t="n">
        <v>7</v>
      </c>
      <c r="F16" s="5" t="n">
        <v>8.4</v>
      </c>
      <c r="G16" s="5" t="n">
        <v>6.5</v>
      </c>
      <c r="H16" s="5" t="n">
        <v>6.5</v>
      </c>
    </row>
    <row r="17" customFormat="false" ht="12.75" hidden="false" customHeight="false" outlineLevel="0" collapsed="false">
      <c r="A17" s="10"/>
      <c r="B17" s="10" t="s">
        <v>110</v>
      </c>
      <c r="D17" s="11" t="n">
        <v>-7.2</v>
      </c>
      <c r="E17" s="11" t="n">
        <v>-7.2</v>
      </c>
      <c r="F17" s="11" t="n">
        <v>-6.6</v>
      </c>
      <c r="G17" s="11" t="n">
        <v>-6.5</v>
      </c>
      <c r="H17" s="11" t="n">
        <v>-6.5</v>
      </c>
    </row>
    <row r="18" customFormat="false" ht="12.75" hidden="false" customHeight="false" outlineLevel="0" collapsed="false">
      <c r="A18" s="1"/>
      <c r="B18" s="9" t="s">
        <v>16</v>
      </c>
      <c r="D18" s="5" t="n">
        <f aca="false">SUM(D5:D17)</f>
        <v>290.2</v>
      </c>
      <c r="E18" s="5" t="n">
        <f aca="false">SUM(E5:E17)</f>
        <v>286.8</v>
      </c>
      <c r="F18" s="5" t="n">
        <f aca="false">SUM(F5:F17)</f>
        <v>293.4</v>
      </c>
      <c r="G18" s="5" t="n">
        <f aca="false">SUM(G5:G17)</f>
        <v>323.9</v>
      </c>
      <c r="H18" s="5" t="n">
        <f aca="false">SUM(H5:H17)</f>
        <v>323.9</v>
      </c>
    </row>
    <row r="19" customFormat="false" ht="12.75" hidden="false" customHeight="false" outlineLevel="0" collapsed="false">
      <c r="A19" s="1" t="s">
        <v>17</v>
      </c>
      <c r="C19" s="5"/>
      <c r="D19" s="5"/>
      <c r="E19" s="5"/>
      <c r="F19" s="5"/>
      <c r="G19" s="5"/>
      <c r="H19" s="5"/>
    </row>
    <row r="20" customFormat="false" ht="12.75" hidden="false" customHeight="false" outlineLevel="0" collapsed="false">
      <c r="B20" s="0" t="s">
        <v>111</v>
      </c>
      <c r="C20" s="5" t="n">
        <v>0</v>
      </c>
      <c r="D20" s="5"/>
      <c r="E20" s="5"/>
      <c r="F20" s="5"/>
      <c r="G20" s="5"/>
      <c r="H20" s="5"/>
    </row>
    <row r="21" customFormat="false" ht="12.75" hidden="false" customHeight="false" outlineLevel="0" collapsed="false">
      <c r="B21" s="0" t="s">
        <v>19</v>
      </c>
      <c r="C21" s="5" t="n">
        <v>0</v>
      </c>
      <c r="D21" s="5"/>
      <c r="E21" s="5"/>
      <c r="F21" s="5"/>
      <c r="G21" s="5"/>
      <c r="H21" s="5"/>
    </row>
    <row r="22" customFormat="false" ht="12.75" hidden="false" customHeight="false" outlineLevel="0" collapsed="false">
      <c r="B22" s="0" t="s">
        <v>20</v>
      </c>
      <c r="C22" s="5" t="n">
        <v>0</v>
      </c>
      <c r="D22" s="5"/>
      <c r="E22" s="5"/>
      <c r="F22" s="5"/>
      <c r="G22" s="5"/>
      <c r="H22" s="5"/>
    </row>
    <row r="23" customFormat="false" ht="12.75" hidden="false" customHeight="false" outlineLevel="0" collapsed="false">
      <c r="B23" s="0" t="s">
        <v>112</v>
      </c>
      <c r="C23" s="5" t="n">
        <v>0</v>
      </c>
      <c r="D23" s="5" t="n">
        <v>-3.2</v>
      </c>
      <c r="E23" s="5" t="n">
        <v>-3.4</v>
      </c>
      <c r="F23" s="5" t="n">
        <v>-2.8</v>
      </c>
      <c r="G23" s="5" t="n">
        <v>-2.8</v>
      </c>
      <c r="H23" s="5" t="n">
        <v>-2.8</v>
      </c>
    </row>
    <row r="24" customFormat="false" ht="15" hidden="false" customHeight="false" outlineLevel="0" collapsed="false">
      <c r="B24" s="0" t="s">
        <v>15</v>
      </c>
      <c r="C24" s="6" t="n">
        <v>0</v>
      </c>
      <c r="D24" s="6" t="n">
        <v>0</v>
      </c>
      <c r="E24" s="6" t="n">
        <v>0</v>
      </c>
      <c r="F24" s="6" t="n">
        <v>0</v>
      </c>
      <c r="G24" s="6" t="n">
        <v>0</v>
      </c>
      <c r="H24" s="6" t="n">
        <v>0</v>
      </c>
    </row>
    <row r="25" customFormat="false" ht="15" hidden="false" customHeight="false" outlineLevel="0" collapsed="false">
      <c r="B25" s="1" t="s">
        <v>28</v>
      </c>
      <c r="C25" s="6" t="n">
        <f aca="false">SUM(C20:C24)</f>
        <v>0</v>
      </c>
      <c r="D25" s="6" t="n">
        <f aca="false">SUM(D20:D24)</f>
        <v>-3.2</v>
      </c>
      <c r="E25" s="6" t="n">
        <f aca="false">SUM(E20:E24)</f>
        <v>-3.4</v>
      </c>
      <c r="F25" s="6" t="n">
        <f aca="false">SUM(F20:F24)</f>
        <v>-2.8</v>
      </c>
      <c r="G25" s="6" t="n">
        <f aca="false">SUM(G20:G24)</f>
        <v>-2.8</v>
      </c>
      <c r="H25" s="6" t="n">
        <f aca="false">SUM(H20:H24)</f>
        <v>-2.8</v>
      </c>
    </row>
    <row r="26" customFormat="false" ht="12.75" hidden="false" customHeight="false" outlineLevel="0" collapsed="false">
      <c r="A26" s="1" t="s">
        <v>29</v>
      </c>
      <c r="C26" s="5" t="n">
        <f aca="false">+C18+C25</f>
        <v>0</v>
      </c>
      <c r="D26" s="5" t="n">
        <f aca="false">+D18+D25</f>
        <v>287</v>
      </c>
      <c r="E26" s="5" t="n">
        <f aca="false">+E18+E25</f>
        <v>283.4</v>
      </c>
      <c r="F26" s="5" t="n">
        <f aca="false">+F18+F25</f>
        <v>290.6</v>
      </c>
      <c r="G26" s="5" t="n">
        <f aca="false">+G18+G25</f>
        <v>321.1</v>
      </c>
      <c r="H26" s="5" t="n">
        <f aca="false">+H18+H25</f>
        <v>321.1</v>
      </c>
    </row>
    <row r="27" customFormat="false" ht="12.75" hidden="false" customHeight="false" outlineLevel="0" collapsed="false">
      <c r="A27" s="1" t="s">
        <v>30</v>
      </c>
      <c r="C27" s="5"/>
      <c r="D27" s="5"/>
      <c r="E27" s="5"/>
      <c r="F27" s="5"/>
      <c r="G27" s="5"/>
      <c r="H27" s="5"/>
    </row>
    <row r="28" customFormat="false" ht="12.75" hidden="false" customHeight="false" outlineLevel="0" collapsed="false">
      <c r="B28" s="0" t="s">
        <v>113</v>
      </c>
      <c r="C28" s="5" t="n">
        <v>0</v>
      </c>
      <c r="D28" s="5" t="n">
        <v>0</v>
      </c>
      <c r="E28" s="5" t="n">
        <v>9.4</v>
      </c>
      <c r="F28" s="5" t="n">
        <v>-1.3</v>
      </c>
      <c r="G28" s="5" t="n">
        <v>0</v>
      </c>
      <c r="H28" s="5" t="n">
        <v>0</v>
      </c>
    </row>
    <row r="29" customFormat="false" ht="12.75" hidden="false" customHeight="false" outlineLevel="0" collapsed="false">
      <c r="B29" s="0" t="s">
        <v>32</v>
      </c>
      <c r="C29" s="5" t="n">
        <v>0</v>
      </c>
      <c r="D29" s="5" t="n">
        <v>1</v>
      </c>
      <c r="E29" s="5" t="n">
        <v>3.1</v>
      </c>
      <c r="F29" s="5" t="n">
        <v>0.5</v>
      </c>
      <c r="G29" s="5" t="n">
        <v>0.7</v>
      </c>
      <c r="H29" s="5" t="n">
        <v>0</v>
      </c>
    </row>
    <row r="30" customFormat="false" ht="15" hidden="false" customHeight="false" outlineLevel="0" collapsed="false">
      <c r="B30" s="0" t="s">
        <v>15</v>
      </c>
      <c r="C30" s="6" t="n">
        <v>0</v>
      </c>
      <c r="D30" s="6" t="n">
        <v>0</v>
      </c>
      <c r="E30" s="6" t="n">
        <v>0</v>
      </c>
      <c r="F30" s="6" t="n">
        <v>0</v>
      </c>
      <c r="G30" s="6" t="n">
        <v>0</v>
      </c>
      <c r="H30" s="6" t="n">
        <v>9.7</v>
      </c>
    </row>
    <row r="31" customFormat="false" ht="15" hidden="false" customHeight="false" outlineLevel="0" collapsed="false">
      <c r="B31" s="1" t="s">
        <v>34</v>
      </c>
      <c r="C31" s="6" t="n">
        <f aca="false">SUM(C28:C30)</f>
        <v>0</v>
      </c>
      <c r="D31" s="6" t="n">
        <f aca="false">SUM(D28:D30)</f>
        <v>1</v>
      </c>
      <c r="E31" s="6" t="n">
        <f aca="false">SUM(E28:E30)</f>
        <v>12.5</v>
      </c>
      <c r="F31" s="6" t="n">
        <f aca="false">SUM(F28:F30)</f>
        <v>-0.8</v>
      </c>
      <c r="G31" s="6" t="n">
        <f aca="false">SUM(G28:G30)</f>
        <v>0.7</v>
      </c>
      <c r="H31" s="6" t="n">
        <f aca="false">SUM(H28:H30)</f>
        <v>9.7</v>
      </c>
    </row>
    <row r="32" customFormat="false" ht="15" hidden="false" customHeight="false" outlineLevel="0" collapsed="false">
      <c r="A32" s="1" t="s">
        <v>35</v>
      </c>
      <c r="C32" s="6" t="n">
        <f aca="false">+C26+C31</f>
        <v>0</v>
      </c>
      <c r="D32" s="6" t="n">
        <f aca="false">+D26+D31</f>
        <v>288</v>
      </c>
      <c r="E32" s="6" t="n">
        <f aca="false">+E26+E31</f>
        <v>295.9</v>
      </c>
      <c r="F32" s="6" t="n">
        <f aca="false">+F26+F31</f>
        <v>289.8</v>
      </c>
      <c r="G32" s="6" t="n">
        <f aca="false">+G26+G31</f>
        <v>321.8</v>
      </c>
      <c r="H32" s="6" t="n">
        <f aca="false">+H26+H31</f>
        <v>330.8</v>
      </c>
    </row>
    <row r="34" customFormat="false" ht="12.75" hidden="false" customHeight="false" outlineLevel="0" collapsed="false">
      <c r="A34" s="4" t="s">
        <v>36</v>
      </c>
      <c r="C34" s="5"/>
      <c r="D34" s="5"/>
      <c r="E34" s="5"/>
      <c r="F34" s="5"/>
      <c r="G34" s="5"/>
      <c r="H34" s="5"/>
    </row>
    <row r="35" customFormat="false" ht="12.75" hidden="false" customHeight="false" outlineLevel="0" collapsed="false">
      <c r="A35" s="1" t="s">
        <v>37</v>
      </c>
      <c r="C35" s="5" t="n">
        <v>0</v>
      </c>
      <c r="D35" s="5" t="n">
        <v>0</v>
      </c>
      <c r="E35" s="5" t="n">
        <v>0</v>
      </c>
      <c r="F35" s="5" t="n">
        <v>0</v>
      </c>
      <c r="G35" s="5" t="n">
        <v>0</v>
      </c>
      <c r="H35" s="5" t="n">
        <v>0</v>
      </c>
    </row>
    <row r="36" customFormat="false" ht="12.75" hidden="false" customHeight="false" outlineLevel="0" collapsed="false">
      <c r="A36" s="1" t="s">
        <v>17</v>
      </c>
      <c r="C36" s="5"/>
      <c r="D36" s="5"/>
      <c r="E36" s="5"/>
      <c r="F36" s="5"/>
      <c r="G36" s="5"/>
      <c r="H36" s="5"/>
    </row>
    <row r="37" customFormat="false" ht="12.75" hidden="false" customHeight="false" outlineLevel="0" collapsed="false">
      <c r="B37" s="0" t="s">
        <v>38</v>
      </c>
      <c r="C37" s="5" t="n">
        <v>0</v>
      </c>
      <c r="D37" s="5" t="n">
        <v>0</v>
      </c>
      <c r="E37" s="5" t="n">
        <v>0</v>
      </c>
      <c r="F37" s="5" t="n">
        <v>0</v>
      </c>
      <c r="G37" s="5" t="n">
        <v>0</v>
      </c>
      <c r="H37" s="5" t="n">
        <v>0</v>
      </c>
    </row>
    <row r="38" customFormat="false" ht="12.75" hidden="false" customHeight="false" outlineLevel="0" collapsed="false">
      <c r="B38" s="0" t="s">
        <v>39</v>
      </c>
      <c r="C38" s="5" t="n">
        <v>0</v>
      </c>
      <c r="D38" s="5" t="n">
        <v>-0.6</v>
      </c>
      <c r="E38" s="5" t="n">
        <v>-0.6</v>
      </c>
      <c r="F38" s="5" t="n">
        <v>-0.6</v>
      </c>
      <c r="G38" s="5" t="n">
        <v>-0.6</v>
      </c>
      <c r="H38" s="5" t="n">
        <v>0</v>
      </c>
    </row>
    <row r="39" customFormat="false" ht="15" hidden="false" customHeight="false" outlineLevel="0" collapsed="false">
      <c r="B39" s="0" t="s">
        <v>40</v>
      </c>
      <c r="C39" s="6" t="n">
        <v>0</v>
      </c>
      <c r="D39" s="6" t="n">
        <v>0</v>
      </c>
      <c r="E39" s="6" t="n">
        <v>0</v>
      </c>
      <c r="F39" s="6" t="n">
        <v>0</v>
      </c>
      <c r="G39" s="6" t="n">
        <v>0</v>
      </c>
      <c r="H39" s="6" t="n">
        <v>0</v>
      </c>
    </row>
    <row r="40" customFormat="false" ht="15" hidden="false" customHeight="false" outlineLevel="0" collapsed="false">
      <c r="B40" s="1" t="s">
        <v>28</v>
      </c>
      <c r="C40" s="6" t="n">
        <f aca="false">SUM(C37:C39)</f>
        <v>0</v>
      </c>
      <c r="D40" s="6" t="n">
        <f aca="false">SUM(D37:D39)</f>
        <v>-0.6</v>
      </c>
      <c r="E40" s="6" t="n">
        <f aca="false">SUM(E37:E39)</f>
        <v>-0.6</v>
      </c>
      <c r="F40" s="6" t="n">
        <f aca="false">SUM(F37:F39)</f>
        <v>-0.6</v>
      </c>
      <c r="G40" s="6" t="n">
        <f aca="false">SUM(G37:G39)</f>
        <v>-0.6</v>
      </c>
      <c r="H40" s="6" t="n">
        <f aca="false">SUM(H37:H39)</f>
        <v>0</v>
      </c>
    </row>
    <row r="41" customFormat="false" ht="15" hidden="false" customHeight="false" outlineLevel="0" collapsed="false">
      <c r="A41" s="1" t="s">
        <v>41</v>
      </c>
      <c r="C41" s="6" t="n">
        <f aca="false">+C35+C40</f>
        <v>0</v>
      </c>
      <c r="D41" s="6" t="n">
        <f aca="false">+D35+D40</f>
        <v>-0.6</v>
      </c>
      <c r="E41" s="6" t="n">
        <f aca="false">+E35+E40</f>
        <v>-0.6</v>
      </c>
      <c r="F41" s="6" t="n">
        <f aca="false">+F35+F40</f>
        <v>-0.6</v>
      </c>
      <c r="G41" s="6" t="n">
        <f aca="false">+G35+G40</f>
        <v>-0.6</v>
      </c>
      <c r="H41" s="6" t="n">
        <f aca="false">+H35+H40</f>
        <v>0</v>
      </c>
    </row>
    <row r="42" customFormat="false" ht="15" hidden="false" customHeight="false" outlineLevel="0" collapsed="false">
      <c r="A42" s="1"/>
      <c r="C42" s="6"/>
      <c r="D42" s="6"/>
      <c r="E42" s="6"/>
      <c r="F42" s="6"/>
      <c r="G42" s="6"/>
      <c r="H42" s="6"/>
    </row>
    <row r="43" customFormat="false" ht="15" hidden="false" customHeight="false" outlineLevel="0" collapsed="false">
      <c r="A43" s="1" t="s">
        <v>42</v>
      </c>
      <c r="C43" s="6" t="n">
        <f aca="false">+C32+C41</f>
        <v>0</v>
      </c>
      <c r="D43" s="6" t="n">
        <f aca="false">+D32+D41</f>
        <v>287.4</v>
      </c>
      <c r="E43" s="6" t="n">
        <f aca="false">+E32+E41</f>
        <v>295.3</v>
      </c>
      <c r="F43" s="6" t="n">
        <f aca="false">+F32+F41</f>
        <v>289.2</v>
      </c>
      <c r="G43" s="6" t="n">
        <f aca="false">+G32+G41</f>
        <v>321.2</v>
      </c>
      <c r="H43" s="6" t="n">
        <f aca="false">+H32+H41</f>
        <v>330.8</v>
      </c>
    </row>
    <row r="44" customFormat="false" ht="15" hidden="false" customHeight="false" outlineLevel="0" collapsed="false">
      <c r="A44" s="1"/>
      <c r="C44" s="6"/>
      <c r="D44" s="6"/>
      <c r="E44" s="6"/>
      <c r="F44" s="6"/>
      <c r="G44" s="6"/>
      <c r="H44" s="6"/>
    </row>
    <row r="45" customFormat="false" ht="12.75" hidden="false" customHeight="false" outlineLevel="0" collapsed="false">
      <c r="A45" s="4" t="s">
        <v>43</v>
      </c>
      <c r="C45" s="5"/>
      <c r="D45" s="5"/>
      <c r="E45" s="5"/>
      <c r="F45" s="5"/>
      <c r="G45" s="5"/>
      <c r="H45" s="5"/>
    </row>
    <row r="46" customFormat="false" ht="12.75" hidden="false" customHeight="false" outlineLevel="0" collapsed="false">
      <c r="A46" s="1" t="s">
        <v>114</v>
      </c>
      <c r="C46" s="8" t="n">
        <v>0</v>
      </c>
      <c r="D46" s="8" t="n">
        <v>0.2</v>
      </c>
      <c r="E46" s="8" t="n">
        <v>0.2</v>
      </c>
      <c r="F46" s="8" t="n">
        <v>0.2</v>
      </c>
      <c r="G46" s="8" t="n">
        <v>0.1</v>
      </c>
      <c r="H46" s="8" t="n">
        <v>0.1</v>
      </c>
    </row>
    <row r="47" customFormat="false" ht="12.75" hidden="false" customHeight="false" outlineLevel="0" collapsed="false">
      <c r="A47" s="1" t="s">
        <v>37</v>
      </c>
      <c r="C47" s="5" t="n">
        <v>0</v>
      </c>
      <c r="D47" s="5" t="n">
        <v>0</v>
      </c>
      <c r="E47" s="5" t="n">
        <v>0</v>
      </c>
      <c r="F47" s="5" t="n">
        <v>0</v>
      </c>
      <c r="G47" s="5" t="n">
        <v>0</v>
      </c>
      <c r="H47" s="5" t="n">
        <v>0</v>
      </c>
    </row>
    <row r="48" customFormat="false" ht="12.75" hidden="false" customHeight="false" outlineLevel="0" collapsed="false">
      <c r="A48" s="1" t="s">
        <v>17</v>
      </c>
      <c r="C48" s="5"/>
      <c r="D48" s="5"/>
      <c r="E48" s="5"/>
      <c r="F48" s="5"/>
      <c r="G48" s="5"/>
      <c r="H48" s="5"/>
    </row>
    <row r="49" customFormat="false" ht="12.75" hidden="false" customHeight="false" outlineLevel="0" collapsed="false">
      <c r="B49" s="0" t="s">
        <v>44</v>
      </c>
      <c r="C49" s="5" t="n">
        <v>0</v>
      </c>
      <c r="D49" s="5" t="n">
        <v>0</v>
      </c>
      <c r="E49" s="5" t="n">
        <v>0</v>
      </c>
      <c r="F49" s="5" t="n">
        <v>0</v>
      </c>
      <c r="G49" s="5" t="n">
        <v>0</v>
      </c>
      <c r="H49" s="5" t="n">
        <v>0</v>
      </c>
    </row>
    <row r="50" customFormat="false" ht="12.75" hidden="false" customHeight="false" outlineLevel="0" collapsed="false">
      <c r="B50" s="0" t="s">
        <v>115</v>
      </c>
      <c r="C50" s="5" t="n">
        <v>0</v>
      </c>
      <c r="D50" s="5" t="n">
        <v>0</v>
      </c>
      <c r="E50" s="5" t="n">
        <v>0</v>
      </c>
      <c r="F50" s="5" t="n">
        <v>0</v>
      </c>
      <c r="G50" s="5" t="n">
        <v>0</v>
      </c>
      <c r="H50" s="5" t="n">
        <v>0</v>
      </c>
    </row>
    <row r="51" customFormat="false" ht="12.75" hidden="false" customHeight="false" outlineLevel="0" collapsed="false">
      <c r="B51" s="0" t="s">
        <v>116</v>
      </c>
      <c r="C51" s="5" t="n">
        <v>0</v>
      </c>
      <c r="D51" s="5" t="n">
        <v>0</v>
      </c>
      <c r="E51" s="5" t="n">
        <v>0</v>
      </c>
      <c r="F51" s="5" t="n">
        <v>0</v>
      </c>
      <c r="G51" s="5" t="n">
        <v>0</v>
      </c>
      <c r="H51" s="5" t="n">
        <v>0</v>
      </c>
    </row>
    <row r="52" customFormat="false" ht="12.75" hidden="false" customHeight="false" outlineLevel="0" collapsed="false">
      <c r="B52" s="0" t="s">
        <v>97</v>
      </c>
      <c r="C52" s="5" t="n">
        <v>0</v>
      </c>
      <c r="D52" s="5" t="n">
        <v>0</v>
      </c>
      <c r="E52" s="5" t="n">
        <v>0</v>
      </c>
      <c r="F52" s="5" t="n">
        <v>0</v>
      </c>
      <c r="G52" s="5" t="n">
        <v>0</v>
      </c>
      <c r="H52" s="5" t="n">
        <v>0</v>
      </c>
    </row>
    <row r="53" customFormat="false" ht="12.75" hidden="false" customHeight="false" outlineLevel="0" collapsed="false">
      <c r="B53" s="0" t="s">
        <v>39</v>
      </c>
      <c r="C53" s="5" t="n">
        <v>0</v>
      </c>
      <c r="D53" s="5" t="n">
        <v>0</v>
      </c>
      <c r="E53" s="5" t="n">
        <v>0</v>
      </c>
      <c r="F53" s="5" t="n">
        <v>0</v>
      </c>
      <c r="G53" s="5" t="n">
        <v>0</v>
      </c>
      <c r="H53" s="5" t="n">
        <v>0</v>
      </c>
    </row>
    <row r="54" customFormat="false" ht="15" hidden="false" customHeight="false" outlineLevel="0" collapsed="false">
      <c r="B54" s="0" t="s">
        <v>40</v>
      </c>
      <c r="C54" s="6" t="n">
        <v>0</v>
      </c>
      <c r="D54" s="6" t="n">
        <v>0</v>
      </c>
      <c r="E54" s="6" t="n">
        <v>0</v>
      </c>
      <c r="F54" s="6" t="n">
        <v>0</v>
      </c>
      <c r="G54" s="6" t="n">
        <v>0</v>
      </c>
      <c r="H54" s="6" t="n">
        <v>0</v>
      </c>
    </row>
    <row r="55" customFormat="false" ht="15" hidden="false" customHeight="false" outlineLevel="0" collapsed="false">
      <c r="B55" s="1" t="s">
        <v>28</v>
      </c>
      <c r="C55" s="6" t="n">
        <f aca="false">SUM(C49:C54)</f>
        <v>0</v>
      </c>
      <c r="D55" s="6" t="n">
        <f aca="false">SUM(D49:D54)</f>
        <v>0</v>
      </c>
      <c r="E55" s="6" t="n">
        <f aca="false">SUM(E49:E54)</f>
        <v>0</v>
      </c>
      <c r="F55" s="6" t="n">
        <f aca="false">SUM(F49:F54)</f>
        <v>0</v>
      </c>
      <c r="G55" s="6" t="n">
        <f aca="false">SUM(G49:G54)</f>
        <v>0</v>
      </c>
      <c r="H55" s="6" t="n">
        <f aca="false">SUM(H49:H54)</f>
        <v>0</v>
      </c>
    </row>
    <row r="56" customFormat="false" ht="15" hidden="false" customHeight="false" outlineLevel="0" collapsed="false">
      <c r="A56" s="1" t="s">
        <v>49</v>
      </c>
      <c r="C56" s="6" t="n">
        <f aca="false">+C47+C55+C46</f>
        <v>0</v>
      </c>
      <c r="D56" s="6" t="n">
        <f aca="false">+D47+D55+D46</f>
        <v>0.2</v>
      </c>
      <c r="E56" s="6" t="n">
        <f aca="false">+E47+E55+E46</f>
        <v>0.2</v>
      </c>
      <c r="F56" s="6" t="n">
        <f aca="false">+F47+F55+F46</f>
        <v>0.2</v>
      </c>
      <c r="G56" s="6" t="n">
        <f aca="false">+G47+G55+G46</f>
        <v>0.1</v>
      </c>
      <c r="H56" s="6" t="n">
        <f aca="false">+H47+H55+H46</f>
        <v>0.1</v>
      </c>
    </row>
    <row r="57" customFormat="false" ht="12.75" hidden="false" customHeight="false" outlineLevel="0" collapsed="false">
      <c r="C57" s="5"/>
      <c r="D57" s="5"/>
      <c r="E57" s="5"/>
      <c r="F57" s="5"/>
      <c r="G57" s="5"/>
      <c r="H57" s="5"/>
    </row>
    <row r="58" customFormat="false" ht="12.75" hidden="false" customHeight="false" outlineLevel="0" collapsed="false">
      <c r="A58" s="4" t="s">
        <v>50</v>
      </c>
      <c r="C58" s="5"/>
      <c r="D58" s="5"/>
      <c r="E58" s="5"/>
      <c r="F58" s="5"/>
      <c r="G58" s="5"/>
      <c r="H58" s="5"/>
    </row>
    <row r="59" customFormat="false" ht="12.75" hidden="false" customHeight="false" outlineLevel="0" collapsed="false">
      <c r="A59" s="1" t="s">
        <v>117</v>
      </c>
      <c r="C59" s="5" t="n">
        <v>0</v>
      </c>
      <c r="D59" s="5" t="n">
        <v>0.7</v>
      </c>
      <c r="E59" s="5" t="n">
        <v>0.3</v>
      </c>
      <c r="F59" s="5" t="n">
        <v>0.3</v>
      </c>
      <c r="G59" s="5" t="n">
        <v>2.6</v>
      </c>
      <c r="H59" s="5" t="n">
        <v>2.6</v>
      </c>
    </row>
    <row r="60" customFormat="false" ht="12.75" hidden="false" customHeight="false" outlineLevel="0" collapsed="false">
      <c r="A60" s="1" t="s">
        <v>37</v>
      </c>
      <c r="C60" s="5" t="n">
        <v>0</v>
      </c>
      <c r="D60" s="5" t="n">
        <v>0</v>
      </c>
      <c r="E60" s="5" t="n">
        <v>0</v>
      </c>
      <c r="F60" s="5" t="n">
        <v>0</v>
      </c>
      <c r="G60" s="5" t="n">
        <v>0</v>
      </c>
      <c r="H60" s="5" t="n">
        <v>0</v>
      </c>
    </row>
    <row r="61" customFormat="false" ht="12.75" hidden="false" customHeight="false" outlineLevel="0" collapsed="false">
      <c r="A61" s="1"/>
      <c r="B61" s="0" t="s">
        <v>118</v>
      </c>
      <c r="C61" s="5" t="n">
        <v>0</v>
      </c>
      <c r="D61" s="5" t="n">
        <v>12</v>
      </c>
      <c r="E61" s="5" t="n">
        <v>0</v>
      </c>
      <c r="F61" s="5" t="n">
        <v>10.2</v>
      </c>
      <c r="G61" s="5" t="n">
        <v>0</v>
      </c>
      <c r="H61" s="5" t="n">
        <v>0</v>
      </c>
    </row>
    <row r="62" customFormat="false" ht="12.75" hidden="false" customHeight="false" outlineLevel="0" collapsed="false">
      <c r="A62" s="1"/>
      <c r="B62" s="0" t="s">
        <v>119</v>
      </c>
      <c r="C62" s="5" t="n">
        <v>0</v>
      </c>
      <c r="D62" s="5" t="n">
        <v>0</v>
      </c>
      <c r="E62" s="5" t="n">
        <v>46</v>
      </c>
      <c r="F62" s="5" t="n">
        <v>30.7</v>
      </c>
      <c r="G62" s="5" t="n">
        <v>0</v>
      </c>
      <c r="H62" s="5" t="n">
        <v>0</v>
      </c>
    </row>
    <row r="63" customFormat="false" ht="12.75" hidden="false" customHeight="false" outlineLevel="0" collapsed="false">
      <c r="A63" s="1"/>
      <c r="B63" s="0" t="s">
        <v>120</v>
      </c>
      <c r="C63" s="5" t="n">
        <v>0</v>
      </c>
      <c r="D63" s="5" t="n">
        <v>9</v>
      </c>
      <c r="E63" s="5" t="n">
        <v>9</v>
      </c>
      <c r="F63" s="5" t="n">
        <v>6</v>
      </c>
      <c r="G63" s="5" t="n">
        <v>0</v>
      </c>
      <c r="H63" s="5" t="n">
        <v>0</v>
      </c>
    </row>
    <row r="64" customFormat="false" ht="12.75" hidden="false" customHeight="false" outlineLevel="0" collapsed="false">
      <c r="A64" s="1"/>
      <c r="B64" s="0" t="s">
        <v>121</v>
      </c>
      <c r="C64" s="5" t="n">
        <v>0</v>
      </c>
      <c r="D64" s="5" t="n">
        <v>-4.1</v>
      </c>
      <c r="E64" s="5" t="n">
        <v>-3.1</v>
      </c>
      <c r="F64" s="5" t="n">
        <v>0</v>
      </c>
      <c r="G64" s="5" t="n">
        <v>0</v>
      </c>
      <c r="H64" s="5" t="n">
        <v>0</v>
      </c>
    </row>
    <row r="65" customFormat="false" ht="15" hidden="false" customHeight="false" outlineLevel="0" collapsed="false">
      <c r="A65" s="1"/>
      <c r="B65" s="0" t="s">
        <v>15</v>
      </c>
      <c r="C65" s="6" t="n">
        <v>0</v>
      </c>
      <c r="D65" s="6" t="n">
        <v>0</v>
      </c>
      <c r="E65" s="6" t="n">
        <v>0</v>
      </c>
      <c r="F65" s="6" t="n">
        <v>0</v>
      </c>
      <c r="G65" s="6" t="n">
        <v>0</v>
      </c>
      <c r="H65" s="6" t="n">
        <v>0</v>
      </c>
    </row>
    <row r="66" customFormat="false" ht="12.75" hidden="false" customHeight="false" outlineLevel="0" collapsed="false">
      <c r="A66" s="1"/>
      <c r="B66" s="0" t="s">
        <v>122</v>
      </c>
      <c r="C66" s="5" t="n">
        <f aca="false">SUM(C61:C65)</f>
        <v>0</v>
      </c>
      <c r="D66" s="5" t="n">
        <f aca="false">SUM(D61:D65)</f>
        <v>16.9</v>
      </c>
      <c r="E66" s="5" t="n">
        <f aca="false">SUM(E61:E65)</f>
        <v>51.9</v>
      </c>
      <c r="F66" s="5" t="n">
        <f aca="false">SUM(F61:F65)</f>
        <v>46.9</v>
      </c>
      <c r="G66" s="5" t="n">
        <f aca="false">SUM(G61:G65)</f>
        <v>0</v>
      </c>
      <c r="H66" s="5" t="n">
        <f aca="false">SUM(H61:H65)</f>
        <v>0</v>
      </c>
    </row>
    <row r="67" customFormat="false" ht="12.75" hidden="false" customHeight="false" outlineLevel="0" collapsed="false">
      <c r="A67" s="1" t="s">
        <v>17</v>
      </c>
      <c r="C67" s="5"/>
      <c r="D67" s="5"/>
      <c r="E67" s="5"/>
      <c r="F67" s="5"/>
      <c r="G67" s="5"/>
      <c r="H67" s="5"/>
    </row>
    <row r="68" customFormat="false" ht="12.75" hidden="false" customHeight="false" outlineLevel="0" collapsed="false">
      <c r="B68" s="0" t="s">
        <v>51</v>
      </c>
      <c r="C68" s="5" t="n">
        <v>0</v>
      </c>
      <c r="D68" s="5" t="n">
        <v>0</v>
      </c>
      <c r="E68" s="5" t="n">
        <v>0</v>
      </c>
      <c r="F68" s="5" t="n">
        <v>0</v>
      </c>
      <c r="G68" s="5" t="n">
        <v>0</v>
      </c>
      <c r="H68" s="5" t="n">
        <v>0</v>
      </c>
    </row>
    <row r="69" customFormat="false" ht="12.75" hidden="false" customHeight="false" outlineLevel="0" collapsed="false">
      <c r="B69" s="0" t="s">
        <v>52</v>
      </c>
      <c r="C69" s="5" t="n">
        <v>0</v>
      </c>
      <c r="D69" s="5" t="n">
        <v>0</v>
      </c>
      <c r="E69" s="5" t="n">
        <v>0</v>
      </c>
      <c r="F69" s="5" t="n">
        <v>0</v>
      </c>
      <c r="G69" s="5" t="n">
        <v>0</v>
      </c>
      <c r="H69" s="5" t="n">
        <v>0</v>
      </c>
    </row>
    <row r="70" customFormat="false" ht="12.75" hidden="false" customHeight="false" outlineLevel="0" collapsed="false">
      <c r="B70" s="0" t="s">
        <v>39</v>
      </c>
      <c r="C70" s="5" t="n">
        <v>0</v>
      </c>
      <c r="D70" s="5" t="n">
        <v>0</v>
      </c>
      <c r="E70" s="5" t="n">
        <v>0</v>
      </c>
      <c r="F70" s="5" t="n">
        <v>0</v>
      </c>
      <c r="G70" s="5" t="n">
        <v>0</v>
      </c>
      <c r="H70" s="5" t="n">
        <v>0</v>
      </c>
    </row>
    <row r="71" customFormat="false" ht="15" hidden="false" customHeight="false" outlineLevel="0" collapsed="false">
      <c r="B71" s="0" t="s">
        <v>40</v>
      </c>
      <c r="C71" s="6" t="n">
        <v>0</v>
      </c>
      <c r="D71" s="6" t="n">
        <v>0</v>
      </c>
      <c r="E71" s="6" t="n">
        <v>0</v>
      </c>
      <c r="F71" s="6" t="n">
        <v>0</v>
      </c>
      <c r="G71" s="6" t="n">
        <v>0</v>
      </c>
      <c r="H71" s="6" t="n">
        <v>0</v>
      </c>
    </row>
    <row r="72" customFormat="false" ht="15" hidden="false" customHeight="false" outlineLevel="0" collapsed="false">
      <c r="B72" s="1" t="s">
        <v>28</v>
      </c>
      <c r="C72" s="6" t="n">
        <f aca="false">SUM(C68:C71)</f>
        <v>0</v>
      </c>
      <c r="D72" s="6" t="n">
        <f aca="false">SUM(D68:D71)</f>
        <v>0</v>
      </c>
      <c r="E72" s="6" t="n">
        <f aca="false">SUM(E68:E71)</f>
        <v>0</v>
      </c>
      <c r="F72" s="6" t="n">
        <f aca="false">SUM(F68:F71)</f>
        <v>0</v>
      </c>
      <c r="G72" s="6" t="n">
        <f aca="false">SUM(G68:G71)</f>
        <v>0</v>
      </c>
      <c r="H72" s="6" t="n">
        <f aca="false">SUM(H68:H71)</f>
        <v>0</v>
      </c>
    </row>
    <row r="73" customFormat="false" ht="15" hidden="false" customHeight="false" outlineLevel="0" collapsed="false">
      <c r="A73" s="1" t="s">
        <v>55</v>
      </c>
      <c r="C73" s="6" t="n">
        <f aca="false">+C60+C72+C59</f>
        <v>0</v>
      </c>
      <c r="D73" s="6" t="n">
        <f aca="false">+D66+D72+D59</f>
        <v>17.6</v>
      </c>
      <c r="E73" s="6" t="n">
        <f aca="false">+E66+E72+E59</f>
        <v>52.2</v>
      </c>
      <c r="F73" s="6" t="n">
        <f aca="false">+F66+F72+F59</f>
        <v>47.2</v>
      </c>
      <c r="G73" s="6" t="n">
        <f aca="false">+G66+G72+G59</f>
        <v>2.6</v>
      </c>
      <c r="H73" s="6" t="n">
        <f aca="false">+H66+H72+H59</f>
        <v>2.6</v>
      </c>
    </row>
    <row r="74" customFormat="false" ht="12.75" hidden="false" customHeight="false" outlineLevel="0" collapsed="false">
      <c r="C74" s="5"/>
      <c r="D74" s="5"/>
      <c r="E74" s="5"/>
      <c r="F74" s="5"/>
      <c r="G74" s="5"/>
      <c r="H74" s="5"/>
    </row>
    <row r="75" customFormat="false" ht="12.75" hidden="false" customHeight="false" outlineLevel="0" collapsed="false">
      <c r="A75" s="4" t="s">
        <v>56</v>
      </c>
      <c r="C75" s="5"/>
      <c r="D75" s="5"/>
      <c r="E75" s="5"/>
      <c r="F75" s="5"/>
      <c r="G75" s="5"/>
      <c r="H75" s="5"/>
    </row>
    <row r="76" customFormat="false" ht="12.75" hidden="false" customHeight="false" outlineLevel="0" collapsed="false">
      <c r="A76" s="1" t="s">
        <v>37</v>
      </c>
      <c r="C76" s="5" t="n">
        <v>0</v>
      </c>
      <c r="D76" s="5" t="n">
        <v>0</v>
      </c>
      <c r="E76" s="5" t="n">
        <v>0</v>
      </c>
      <c r="F76" s="5" t="n">
        <v>0</v>
      </c>
      <c r="G76" s="5" t="n">
        <v>0</v>
      </c>
      <c r="H76" s="5" t="n">
        <v>0</v>
      </c>
    </row>
    <row r="77" customFormat="false" ht="12.75" hidden="false" customHeight="false" outlineLevel="0" collapsed="false">
      <c r="A77" s="1" t="s">
        <v>17</v>
      </c>
      <c r="C77" s="5"/>
      <c r="D77" s="5"/>
      <c r="E77" s="5"/>
      <c r="F77" s="5"/>
      <c r="G77" s="5"/>
      <c r="H77" s="5"/>
    </row>
    <row r="78" customFormat="false" ht="12.75" hidden="false" customHeight="false" outlineLevel="0" collapsed="false">
      <c r="B78" s="0" t="s">
        <v>51</v>
      </c>
      <c r="C78" s="5" t="n">
        <v>0</v>
      </c>
      <c r="D78" s="5" t="n">
        <v>0</v>
      </c>
      <c r="E78" s="5" t="n">
        <v>0</v>
      </c>
      <c r="F78" s="5" t="n">
        <v>0</v>
      </c>
      <c r="G78" s="5" t="n">
        <v>0</v>
      </c>
      <c r="H78" s="5" t="n">
        <v>0</v>
      </c>
    </row>
    <row r="79" customFormat="false" ht="12.75" hidden="false" customHeight="false" outlineLevel="0" collapsed="false">
      <c r="B79" s="0" t="s">
        <v>52</v>
      </c>
      <c r="C79" s="5" t="n">
        <v>0</v>
      </c>
      <c r="D79" s="5" t="n">
        <v>0</v>
      </c>
      <c r="E79" s="5" t="n">
        <v>0</v>
      </c>
      <c r="F79" s="5" t="n">
        <v>0</v>
      </c>
      <c r="G79" s="5" t="n">
        <v>0</v>
      </c>
      <c r="H79" s="5" t="n">
        <v>0</v>
      </c>
    </row>
    <row r="80" customFormat="false" ht="12.75" hidden="false" customHeight="false" outlineLevel="0" collapsed="false">
      <c r="B80" s="0" t="s">
        <v>39</v>
      </c>
      <c r="C80" s="5" t="n">
        <v>0</v>
      </c>
      <c r="D80" s="5" t="n">
        <v>0</v>
      </c>
      <c r="E80" s="5" t="n">
        <v>0</v>
      </c>
      <c r="F80" s="5" t="n">
        <v>0</v>
      </c>
      <c r="G80" s="5" t="n">
        <v>0</v>
      </c>
      <c r="H80" s="5" t="n">
        <v>0</v>
      </c>
    </row>
    <row r="81" customFormat="false" ht="15" hidden="false" customHeight="false" outlineLevel="0" collapsed="false">
      <c r="B81" s="0" t="s">
        <v>40</v>
      </c>
      <c r="C81" s="6" t="n">
        <v>0</v>
      </c>
      <c r="D81" s="6" t="n">
        <v>0</v>
      </c>
      <c r="E81" s="6" t="n">
        <v>0</v>
      </c>
      <c r="F81" s="6" t="n">
        <v>0</v>
      </c>
      <c r="G81" s="6" t="n">
        <v>0</v>
      </c>
      <c r="H81" s="6" t="n">
        <v>0</v>
      </c>
    </row>
    <row r="82" customFormat="false" ht="15" hidden="false" customHeight="false" outlineLevel="0" collapsed="false">
      <c r="B82" s="1" t="s">
        <v>28</v>
      </c>
      <c r="C82" s="6" t="n">
        <f aca="false">SUM(C78:C81)</f>
        <v>0</v>
      </c>
      <c r="D82" s="6" t="n">
        <f aca="false">SUM(D78:D81)</f>
        <v>0</v>
      </c>
      <c r="E82" s="6" t="n">
        <f aca="false">SUM(E78:E81)</f>
        <v>0</v>
      </c>
      <c r="F82" s="6" t="n">
        <f aca="false">SUM(F78:F81)</f>
        <v>0</v>
      </c>
      <c r="G82" s="6" t="n">
        <f aca="false">SUM(G78:G81)</f>
        <v>0</v>
      </c>
      <c r="H82" s="6" t="n">
        <f aca="false">SUM(H78:H81)</f>
        <v>0</v>
      </c>
    </row>
    <row r="83" customFormat="false" ht="15" hidden="false" customHeight="false" outlineLevel="0" collapsed="false">
      <c r="A83" s="1" t="s">
        <v>57</v>
      </c>
      <c r="C83" s="6" t="n">
        <f aca="false">+C76+C82</f>
        <v>0</v>
      </c>
      <c r="D83" s="6" t="n">
        <f aca="false">+D76+D82</f>
        <v>0</v>
      </c>
      <c r="E83" s="6" t="n">
        <f aca="false">+E76+E82</f>
        <v>0</v>
      </c>
      <c r="F83" s="6" t="n">
        <f aca="false">+F76+F82</f>
        <v>0</v>
      </c>
      <c r="G83" s="6" t="n">
        <f aca="false">+G76+G82</f>
        <v>0</v>
      </c>
      <c r="H83" s="6" t="n">
        <f aca="false">+H76+H82</f>
        <v>0</v>
      </c>
    </row>
    <row r="84" customFormat="false" ht="12.75" hidden="false" customHeight="false" outlineLevel="0" collapsed="false">
      <c r="C84" s="5"/>
      <c r="D84" s="5"/>
      <c r="E84" s="5"/>
      <c r="F84" s="5"/>
      <c r="G84" s="5"/>
      <c r="H84" s="5"/>
    </row>
    <row r="85" customFormat="false" ht="12.75" hidden="false" customHeight="false" outlineLevel="0" collapsed="false">
      <c r="A85" s="4" t="s">
        <v>58</v>
      </c>
      <c r="C85" s="5"/>
      <c r="D85" s="5"/>
      <c r="E85" s="5"/>
      <c r="F85" s="5"/>
      <c r="G85" s="5"/>
      <c r="H85" s="5"/>
    </row>
    <row r="86" customFormat="false" ht="12.75" hidden="false" customHeight="false" outlineLevel="0" collapsed="false">
      <c r="A86" s="1" t="s">
        <v>37</v>
      </c>
      <c r="C86" s="5" t="n">
        <v>0</v>
      </c>
      <c r="D86" s="5" t="n">
        <v>0</v>
      </c>
      <c r="E86" s="5" t="n">
        <v>0</v>
      </c>
      <c r="F86" s="5" t="n">
        <v>0</v>
      </c>
      <c r="G86" s="5" t="n">
        <v>0</v>
      </c>
      <c r="H86" s="5" t="n">
        <v>0</v>
      </c>
    </row>
    <row r="87" customFormat="false" ht="12.75" hidden="false" customHeight="false" outlineLevel="0" collapsed="false">
      <c r="A87" s="1" t="s">
        <v>17</v>
      </c>
      <c r="C87" s="5"/>
      <c r="D87" s="5"/>
      <c r="E87" s="5"/>
      <c r="F87" s="5"/>
      <c r="G87" s="5"/>
      <c r="H87" s="5"/>
    </row>
    <row r="88" customFormat="false" ht="12.75" hidden="false" customHeight="false" outlineLevel="0" collapsed="false">
      <c r="B88" s="0" t="s">
        <v>51</v>
      </c>
      <c r="C88" s="5" t="n">
        <v>0</v>
      </c>
      <c r="D88" s="5" t="n">
        <v>0</v>
      </c>
      <c r="E88" s="5" t="n">
        <v>0</v>
      </c>
      <c r="F88" s="5" t="n">
        <v>0</v>
      </c>
      <c r="G88" s="5" t="n">
        <v>0</v>
      </c>
      <c r="H88" s="5" t="n">
        <v>0</v>
      </c>
    </row>
    <row r="89" customFormat="false" ht="12.75" hidden="false" customHeight="false" outlineLevel="0" collapsed="false">
      <c r="B89" s="0" t="s">
        <v>52</v>
      </c>
      <c r="C89" s="5" t="n">
        <v>0</v>
      </c>
      <c r="D89" s="5" t="n">
        <v>0</v>
      </c>
      <c r="E89" s="5" t="n">
        <v>0</v>
      </c>
      <c r="F89" s="5" t="n">
        <v>0</v>
      </c>
      <c r="G89" s="5" t="n">
        <v>0</v>
      </c>
      <c r="H89" s="5" t="n">
        <v>0</v>
      </c>
    </row>
    <row r="90" customFormat="false" ht="12.75" hidden="false" customHeight="false" outlineLevel="0" collapsed="false">
      <c r="B90" s="0" t="s">
        <v>39</v>
      </c>
      <c r="C90" s="5" t="n">
        <v>0</v>
      </c>
      <c r="D90" s="5" t="n">
        <v>0</v>
      </c>
      <c r="E90" s="5" t="n">
        <v>0</v>
      </c>
      <c r="F90" s="5" t="n">
        <v>0</v>
      </c>
      <c r="G90" s="5" t="n">
        <v>0</v>
      </c>
      <c r="H90" s="5" t="n">
        <v>0</v>
      </c>
    </row>
    <row r="91" customFormat="false" ht="15" hidden="false" customHeight="false" outlineLevel="0" collapsed="false">
      <c r="B91" s="0" t="s">
        <v>40</v>
      </c>
      <c r="C91" s="6" t="n">
        <v>0</v>
      </c>
      <c r="D91" s="6" t="n">
        <v>0</v>
      </c>
      <c r="E91" s="6" t="n">
        <v>0</v>
      </c>
      <c r="F91" s="6" t="n">
        <v>0</v>
      </c>
      <c r="G91" s="6" t="n">
        <v>0</v>
      </c>
      <c r="H91" s="6" t="n">
        <v>0</v>
      </c>
    </row>
    <row r="92" customFormat="false" ht="15" hidden="false" customHeight="false" outlineLevel="0" collapsed="false">
      <c r="B92" s="1" t="s">
        <v>28</v>
      </c>
      <c r="C92" s="6" t="n">
        <f aca="false">SUM(C88:C91)</f>
        <v>0</v>
      </c>
      <c r="D92" s="6" t="n">
        <f aca="false">SUM(D88:D91)</f>
        <v>0</v>
      </c>
      <c r="E92" s="6" t="n">
        <f aca="false">SUM(E88:E91)</f>
        <v>0</v>
      </c>
      <c r="F92" s="6" t="n">
        <f aca="false">SUM(F88:F91)</f>
        <v>0</v>
      </c>
      <c r="G92" s="6" t="n">
        <f aca="false">SUM(G88:G91)</f>
        <v>0</v>
      </c>
      <c r="H92" s="6" t="n">
        <f aca="false">SUM(H88:H91)</f>
        <v>0</v>
      </c>
    </row>
    <row r="93" customFormat="false" ht="15" hidden="false" customHeight="false" outlineLevel="0" collapsed="false">
      <c r="A93" s="1" t="s">
        <v>60</v>
      </c>
      <c r="C93" s="6" t="n">
        <f aca="false">+C86+C92</f>
        <v>0</v>
      </c>
      <c r="D93" s="6" t="n">
        <f aca="false">+D86+D92</f>
        <v>0</v>
      </c>
      <c r="E93" s="6" t="n">
        <f aca="false">+E86+E92</f>
        <v>0</v>
      </c>
      <c r="F93" s="6" t="n">
        <f aca="false">+F86+F92</f>
        <v>0</v>
      </c>
      <c r="G93" s="6" t="n">
        <f aca="false">+G86+G92</f>
        <v>0</v>
      </c>
      <c r="H93" s="6" t="n">
        <f aca="false">+H86+H92</f>
        <v>0</v>
      </c>
    </row>
    <row r="94" customFormat="false" ht="12.75" hidden="false" customHeight="false" outlineLevel="0" collapsed="false">
      <c r="C94" s="5"/>
      <c r="D94" s="5"/>
      <c r="E94" s="5"/>
      <c r="F94" s="5"/>
      <c r="G94" s="5"/>
      <c r="H94" s="5"/>
    </row>
    <row r="95" customFormat="false" ht="12.75" hidden="false" customHeight="false" outlineLevel="0" collapsed="false">
      <c r="A95" s="4" t="s">
        <v>61</v>
      </c>
      <c r="C95" s="5"/>
      <c r="D95" s="5"/>
      <c r="E95" s="5"/>
      <c r="F95" s="5"/>
      <c r="G95" s="5"/>
      <c r="H95" s="5"/>
    </row>
    <row r="96" customFormat="false" ht="12.75" hidden="false" customHeight="false" outlineLevel="0" collapsed="false">
      <c r="A96" s="1" t="s">
        <v>37</v>
      </c>
      <c r="C96" s="5" t="n">
        <v>0</v>
      </c>
      <c r="D96" s="5" t="n">
        <v>0</v>
      </c>
      <c r="E96" s="5" t="n">
        <v>0</v>
      </c>
      <c r="F96" s="5" t="n">
        <v>0</v>
      </c>
      <c r="G96" s="5" t="n">
        <v>0</v>
      </c>
      <c r="H96" s="5" t="n">
        <v>0</v>
      </c>
    </row>
    <row r="97" customFormat="false" ht="12.75" hidden="false" customHeight="false" outlineLevel="0" collapsed="false">
      <c r="A97" s="1" t="s">
        <v>17</v>
      </c>
      <c r="C97" s="5"/>
      <c r="D97" s="5"/>
      <c r="E97" s="5"/>
      <c r="F97" s="5"/>
      <c r="G97" s="5"/>
      <c r="H97" s="5"/>
    </row>
    <row r="98" customFormat="false" ht="12.75" hidden="false" customHeight="false" outlineLevel="0" collapsed="false">
      <c r="B98" s="0" t="s">
        <v>51</v>
      </c>
      <c r="C98" s="5" t="n">
        <v>0</v>
      </c>
      <c r="D98" s="5" t="n">
        <v>0</v>
      </c>
      <c r="E98" s="5" t="n">
        <v>0</v>
      </c>
      <c r="F98" s="5" t="n">
        <v>0</v>
      </c>
      <c r="G98" s="5" t="n">
        <v>0</v>
      </c>
      <c r="H98" s="5" t="n">
        <v>0</v>
      </c>
    </row>
    <row r="99" customFormat="false" ht="12.75" hidden="false" customHeight="false" outlineLevel="0" collapsed="false">
      <c r="B99" s="0" t="s">
        <v>52</v>
      </c>
      <c r="C99" s="5" t="n">
        <v>0</v>
      </c>
      <c r="D99" s="5" t="n">
        <v>0</v>
      </c>
      <c r="E99" s="5" t="n">
        <v>0</v>
      </c>
      <c r="F99" s="5" t="n">
        <v>0</v>
      </c>
      <c r="G99" s="5" t="n">
        <v>0</v>
      </c>
      <c r="H99" s="5" t="n">
        <v>0</v>
      </c>
    </row>
    <row r="100" customFormat="false" ht="12.75" hidden="false" customHeight="false" outlineLevel="0" collapsed="false">
      <c r="B100" s="0" t="s">
        <v>39</v>
      </c>
      <c r="C100" s="5" t="n">
        <v>0</v>
      </c>
      <c r="D100" s="5" t="n">
        <v>0</v>
      </c>
      <c r="E100" s="5" t="n">
        <v>0</v>
      </c>
      <c r="F100" s="5" t="n">
        <v>0</v>
      </c>
      <c r="G100" s="5" t="n">
        <v>0</v>
      </c>
      <c r="H100" s="5" t="n">
        <v>0</v>
      </c>
    </row>
    <row r="101" customFormat="false" ht="15" hidden="false" customHeight="false" outlineLevel="0" collapsed="false">
      <c r="B101" s="0" t="s">
        <v>40</v>
      </c>
      <c r="C101" s="6" t="n">
        <v>0</v>
      </c>
      <c r="D101" s="6" t="n">
        <v>0</v>
      </c>
      <c r="E101" s="6" t="n">
        <v>0</v>
      </c>
      <c r="F101" s="6" t="n">
        <v>0</v>
      </c>
      <c r="G101" s="6" t="n">
        <v>0</v>
      </c>
      <c r="H101" s="6" t="n">
        <v>0</v>
      </c>
    </row>
    <row r="102" customFormat="false" ht="15" hidden="false" customHeight="false" outlineLevel="0" collapsed="false">
      <c r="B102" s="1" t="s">
        <v>28</v>
      </c>
      <c r="C102" s="6" t="n">
        <f aca="false">SUM(C98:C101)</f>
        <v>0</v>
      </c>
      <c r="D102" s="6" t="n">
        <f aca="false">SUM(D98:D101)</f>
        <v>0</v>
      </c>
      <c r="E102" s="6" t="n">
        <f aca="false">SUM(E98:E101)</f>
        <v>0</v>
      </c>
      <c r="F102" s="6" t="n">
        <f aca="false">SUM(F98:F101)</f>
        <v>0</v>
      </c>
      <c r="G102" s="6" t="n">
        <f aca="false">SUM(G98:G101)</f>
        <v>0</v>
      </c>
      <c r="H102" s="6" t="n">
        <f aca="false">SUM(H98:H101)</f>
        <v>0</v>
      </c>
    </row>
    <row r="103" customFormat="false" ht="15" hidden="false" customHeight="false" outlineLevel="0" collapsed="false">
      <c r="A103" s="1" t="s">
        <v>63</v>
      </c>
      <c r="C103" s="6" t="n">
        <f aca="false">+C96+C102</f>
        <v>0</v>
      </c>
      <c r="D103" s="6" t="n">
        <f aca="false">+D96+D102</f>
        <v>0</v>
      </c>
      <c r="E103" s="6" t="n">
        <f aca="false">+E96+E102</f>
        <v>0</v>
      </c>
      <c r="F103" s="6" t="n">
        <f aca="false">+F96+F102</f>
        <v>0</v>
      </c>
      <c r="G103" s="6" t="n">
        <f aca="false">+G96+G102</f>
        <v>0</v>
      </c>
      <c r="H103" s="6" t="n">
        <f aca="false">+H96+H102</f>
        <v>0</v>
      </c>
    </row>
    <row r="104" customFormat="false" ht="12.75" hidden="false" customHeight="false" outlineLevel="0" collapsed="false">
      <c r="C104" s="5"/>
      <c r="D104" s="5"/>
      <c r="E104" s="5"/>
      <c r="F104" s="5"/>
      <c r="G104" s="5"/>
      <c r="H104" s="5"/>
    </row>
    <row r="105" customFormat="false" ht="12.75" hidden="false" customHeight="false" outlineLevel="0" collapsed="false">
      <c r="A105" s="4" t="s">
        <v>64</v>
      </c>
      <c r="C105" s="5"/>
      <c r="D105" s="5"/>
      <c r="E105" s="5"/>
      <c r="F105" s="5"/>
      <c r="G105" s="5"/>
      <c r="H105" s="5"/>
    </row>
    <row r="106" customFormat="false" ht="12.75" hidden="false" customHeight="false" outlineLevel="0" collapsed="false">
      <c r="A106" s="1" t="s">
        <v>37</v>
      </c>
      <c r="C106" s="5" t="n">
        <v>0</v>
      </c>
      <c r="D106" s="5" t="n">
        <v>0</v>
      </c>
      <c r="E106" s="5" t="n">
        <v>0</v>
      </c>
      <c r="F106" s="5" t="n">
        <v>0</v>
      </c>
      <c r="G106" s="5" t="n">
        <v>0</v>
      </c>
      <c r="H106" s="5" t="n">
        <v>0</v>
      </c>
    </row>
    <row r="107" customFormat="false" ht="12.75" hidden="false" customHeight="false" outlineLevel="0" collapsed="false">
      <c r="A107" s="1" t="s">
        <v>17</v>
      </c>
      <c r="C107" s="5"/>
      <c r="D107" s="5"/>
      <c r="E107" s="5"/>
      <c r="F107" s="5"/>
      <c r="G107" s="5"/>
      <c r="H107" s="5"/>
    </row>
    <row r="108" customFormat="false" ht="12.75" hidden="false" customHeight="false" outlineLevel="0" collapsed="false">
      <c r="B108" s="0" t="s">
        <v>51</v>
      </c>
      <c r="C108" s="5" t="n">
        <v>0</v>
      </c>
      <c r="D108" s="5" t="n">
        <v>0</v>
      </c>
      <c r="E108" s="5" t="n">
        <v>0</v>
      </c>
      <c r="F108" s="5" t="n">
        <v>0</v>
      </c>
      <c r="G108" s="5" t="n">
        <v>0</v>
      </c>
      <c r="H108" s="5" t="n">
        <v>0</v>
      </c>
    </row>
    <row r="109" customFormat="false" ht="12.75" hidden="false" customHeight="false" outlineLevel="0" collapsed="false">
      <c r="B109" s="0" t="s">
        <v>52</v>
      </c>
      <c r="C109" s="5" t="n">
        <v>0</v>
      </c>
      <c r="D109" s="5" t="n">
        <v>0</v>
      </c>
      <c r="E109" s="5" t="n">
        <v>0</v>
      </c>
      <c r="F109" s="5" t="n">
        <v>0</v>
      </c>
      <c r="G109" s="5" t="n">
        <v>0</v>
      </c>
      <c r="H109" s="5" t="n">
        <v>0</v>
      </c>
    </row>
    <row r="110" customFormat="false" ht="12.75" hidden="false" customHeight="false" outlineLevel="0" collapsed="false">
      <c r="B110" s="0" t="s">
        <v>39</v>
      </c>
      <c r="C110" s="5" t="n">
        <v>0</v>
      </c>
      <c r="D110" s="5" t="n">
        <v>0</v>
      </c>
      <c r="E110" s="5" t="n">
        <v>0</v>
      </c>
      <c r="F110" s="5" t="n">
        <v>0</v>
      </c>
      <c r="G110" s="5" t="n">
        <v>0</v>
      </c>
      <c r="H110" s="5" t="n">
        <v>0</v>
      </c>
    </row>
    <row r="111" customFormat="false" ht="15" hidden="false" customHeight="false" outlineLevel="0" collapsed="false">
      <c r="B111" s="0" t="s">
        <v>40</v>
      </c>
      <c r="C111" s="6" t="n">
        <v>0</v>
      </c>
      <c r="D111" s="6" t="n">
        <v>0</v>
      </c>
      <c r="E111" s="6" t="n">
        <v>0</v>
      </c>
      <c r="F111" s="6" t="n">
        <v>0</v>
      </c>
      <c r="G111" s="6" t="n">
        <v>0</v>
      </c>
      <c r="H111" s="6" t="n">
        <v>0</v>
      </c>
    </row>
    <row r="112" customFormat="false" ht="15" hidden="false" customHeight="false" outlineLevel="0" collapsed="false">
      <c r="B112" s="1" t="s">
        <v>28</v>
      </c>
      <c r="C112" s="6" t="n">
        <f aca="false">SUM(C108:C111)</f>
        <v>0</v>
      </c>
      <c r="D112" s="6" t="n">
        <f aca="false">SUM(D108:D111)</f>
        <v>0</v>
      </c>
      <c r="E112" s="6" t="n">
        <f aca="false">SUM(E108:E111)</f>
        <v>0</v>
      </c>
      <c r="F112" s="6" t="n">
        <f aca="false">SUM(F108:F111)</f>
        <v>0</v>
      </c>
      <c r="G112" s="6" t="n">
        <f aca="false">SUM(G108:G111)</f>
        <v>0</v>
      </c>
      <c r="H112" s="6" t="n">
        <f aca="false">SUM(H108:H111)</f>
        <v>0</v>
      </c>
    </row>
    <row r="113" customFormat="false" ht="15" hidden="false" customHeight="false" outlineLevel="0" collapsed="false">
      <c r="A113" s="1" t="s">
        <v>70</v>
      </c>
      <c r="C113" s="6" t="n">
        <f aca="false">+C106+C112</f>
        <v>0</v>
      </c>
      <c r="D113" s="6" t="n">
        <f aca="false">+D106+D112</f>
        <v>0</v>
      </c>
      <c r="E113" s="6" t="n">
        <f aca="false">+E106+E112</f>
        <v>0</v>
      </c>
      <c r="F113" s="6" t="n">
        <f aca="false">+F106+F112</f>
        <v>0</v>
      </c>
      <c r="G113" s="6" t="n">
        <f aca="false">+G106+G112</f>
        <v>0</v>
      </c>
      <c r="H113" s="6" t="n">
        <f aca="false">+H106+H112</f>
        <v>0</v>
      </c>
    </row>
    <row r="114" customFormat="false" ht="12.75" hidden="false" customHeight="false" outlineLevel="0" collapsed="false">
      <c r="C114" s="5"/>
      <c r="D114" s="5"/>
      <c r="E114" s="5"/>
      <c r="F114" s="5"/>
      <c r="G114" s="5"/>
      <c r="H114" s="5"/>
    </row>
    <row r="115" customFormat="false" ht="15" hidden="false" customHeight="false" outlineLevel="0" collapsed="false">
      <c r="A115" s="1" t="s">
        <v>71</v>
      </c>
      <c r="C115" s="6" t="n">
        <f aca="false">+C43+C56+C73+C83+C93+C103+C113</f>
        <v>0</v>
      </c>
      <c r="D115" s="6" t="n">
        <f aca="false">+D43+D56+D73+D83+D93+D103+D113</f>
        <v>305.2</v>
      </c>
      <c r="E115" s="6" t="n">
        <f aca="false">+E43+E56+E73+E83+E93+E103+E113</f>
        <v>347.7</v>
      </c>
      <c r="F115" s="6" t="n">
        <f aca="false">+F43+F56+F73+F83+F93+F103+F113</f>
        <v>336.6</v>
      </c>
      <c r="G115" s="6" t="n">
        <f aca="false">+G43+G56+G73+G83+G93+G103+G113</f>
        <v>323.9</v>
      </c>
      <c r="H115" s="6" t="n">
        <f aca="false">+H43+H56+H73+H83+H93+H103+H113</f>
        <v>333.5</v>
      </c>
    </row>
    <row r="116" customFormat="false" ht="12.75" hidden="false" customHeight="false" outlineLevel="0" collapsed="false">
      <c r="C116" s="5"/>
      <c r="D116" s="5"/>
      <c r="E116" s="5"/>
      <c r="F116" s="5"/>
      <c r="G116" s="5"/>
      <c r="H116" s="5"/>
    </row>
    <row r="117" customFormat="false" ht="12.75" hidden="false" customHeight="false" outlineLevel="0" collapsed="false">
      <c r="A117" s="1" t="s">
        <v>72</v>
      </c>
      <c r="C117" s="5"/>
      <c r="D117" s="5"/>
      <c r="E117" s="5"/>
      <c r="F117" s="5"/>
      <c r="G117" s="5"/>
      <c r="H117" s="5"/>
    </row>
    <row r="118" customFormat="false" ht="12.75" hidden="false" customHeight="false" outlineLevel="0" collapsed="false">
      <c r="B118" s="0" t="s">
        <v>73</v>
      </c>
      <c r="C118" s="5"/>
      <c r="D118" s="5"/>
      <c r="E118" s="5"/>
      <c r="F118" s="5"/>
      <c r="G118" s="5"/>
      <c r="H118" s="5"/>
    </row>
    <row r="119" customFormat="false" ht="12.75" hidden="false" customHeight="false" outlineLevel="0" collapsed="false">
      <c r="B119" s="0" t="s">
        <v>74</v>
      </c>
      <c r="C119" s="5" t="n">
        <v>0</v>
      </c>
      <c r="D119" s="5" t="n">
        <v>0</v>
      </c>
      <c r="E119" s="5" t="n">
        <v>0</v>
      </c>
      <c r="F119" s="5" t="n">
        <v>0</v>
      </c>
      <c r="G119" s="5" t="n">
        <v>0</v>
      </c>
      <c r="H119" s="5" t="n">
        <v>0</v>
      </c>
    </row>
    <row r="120" customFormat="false" ht="15" hidden="false" customHeight="false" outlineLevel="0" collapsed="false">
      <c r="B120" s="0" t="s">
        <v>75</v>
      </c>
      <c r="C120" s="6" t="n">
        <v>0</v>
      </c>
      <c r="D120" s="6" t="n">
        <v>0</v>
      </c>
      <c r="E120" s="6" t="n">
        <v>0</v>
      </c>
      <c r="F120" s="6" t="n">
        <v>0</v>
      </c>
      <c r="G120" s="6" t="n">
        <v>0</v>
      </c>
      <c r="H120" s="6" t="n">
        <v>0</v>
      </c>
    </row>
    <row r="121" customFormat="false" ht="12.75" hidden="false" customHeight="false" outlineLevel="0" collapsed="false">
      <c r="B121" s="0" t="s">
        <v>79</v>
      </c>
      <c r="C121" s="5" t="n">
        <f aca="false">SUM(C119:C120)</f>
        <v>0</v>
      </c>
      <c r="D121" s="5" t="n">
        <f aca="false">SUM(D119:D120)</f>
        <v>0</v>
      </c>
      <c r="E121" s="5" t="n">
        <f aca="false">SUM(E119:E120)</f>
        <v>0</v>
      </c>
      <c r="F121" s="5" t="n">
        <f aca="false">SUM(F119:F120)</f>
        <v>0</v>
      </c>
      <c r="G121" s="5" t="n">
        <f aca="false">SUM(G119:G120)</f>
        <v>0</v>
      </c>
      <c r="H121" s="5" t="n">
        <f aca="false">SUM(H119:H120)</f>
        <v>0</v>
      </c>
    </row>
    <row r="122" customFormat="false" ht="12.75" hidden="false" customHeight="false" outlineLevel="0" collapsed="false">
      <c r="B122" s="0" t="s">
        <v>80</v>
      </c>
      <c r="C122" s="5" t="n">
        <v>0</v>
      </c>
      <c r="D122" s="5" t="n">
        <v>0</v>
      </c>
      <c r="E122" s="5" t="n">
        <v>0</v>
      </c>
      <c r="F122" s="5" t="n">
        <v>0</v>
      </c>
      <c r="G122" s="5" t="n">
        <v>0</v>
      </c>
      <c r="H122" s="5" t="n">
        <v>0</v>
      </c>
    </row>
    <row r="123" customFormat="false" ht="12.75" hidden="false" customHeight="false" outlineLevel="0" collapsed="false">
      <c r="B123" s="0" t="s">
        <v>83</v>
      </c>
      <c r="C123" s="5"/>
      <c r="D123" s="5"/>
      <c r="E123" s="5"/>
      <c r="F123" s="5"/>
      <c r="G123" s="5"/>
      <c r="H123" s="5"/>
    </row>
    <row r="124" customFormat="false" ht="12.75" hidden="false" customHeight="false" outlineLevel="0" collapsed="false">
      <c r="B124" s="0" t="s">
        <v>84</v>
      </c>
      <c r="C124" s="5" t="n">
        <v>0</v>
      </c>
      <c r="D124" s="5" t="n">
        <v>0</v>
      </c>
      <c r="E124" s="5" t="n">
        <v>0</v>
      </c>
      <c r="F124" s="5" t="n">
        <v>0</v>
      </c>
      <c r="G124" s="5" t="n">
        <v>0</v>
      </c>
      <c r="H124" s="5" t="n">
        <v>0</v>
      </c>
    </row>
    <row r="125" customFormat="false" ht="15" hidden="false" customHeight="false" outlineLevel="0" collapsed="false">
      <c r="B125" s="0" t="s">
        <v>85</v>
      </c>
      <c r="C125" s="6" t="n">
        <v>0</v>
      </c>
      <c r="D125" s="6" t="n">
        <v>0</v>
      </c>
      <c r="E125" s="6" t="n">
        <v>0</v>
      </c>
      <c r="F125" s="6" t="n">
        <v>0</v>
      </c>
      <c r="G125" s="6" t="n">
        <v>0</v>
      </c>
      <c r="H125" s="6" t="n">
        <v>0</v>
      </c>
    </row>
    <row r="126" customFormat="false" ht="15" hidden="false" customHeight="false" outlineLevel="0" collapsed="false">
      <c r="B126" s="0" t="s">
        <v>86</v>
      </c>
      <c r="C126" s="6" t="n">
        <f aca="false">SUM(C124:C125)</f>
        <v>0</v>
      </c>
      <c r="D126" s="6" t="n">
        <f aca="false">SUM(D124:D125)</f>
        <v>0</v>
      </c>
      <c r="E126" s="6" t="n">
        <f aca="false">SUM(E124:E125)</f>
        <v>0</v>
      </c>
      <c r="F126" s="6" t="n">
        <f aca="false">SUM(F124:F125)</f>
        <v>0</v>
      </c>
      <c r="G126" s="6" t="n">
        <f aca="false">SUM(G124:G125)</f>
        <v>0</v>
      </c>
      <c r="H126" s="6" t="n">
        <f aca="false">SUM(H124:H125)</f>
        <v>0</v>
      </c>
    </row>
    <row r="127" customFormat="false" ht="15" hidden="false" customHeight="false" outlineLevel="0" collapsed="false">
      <c r="B127" s="1" t="s">
        <v>87</v>
      </c>
      <c r="C127" s="6" t="n">
        <f aca="false">+C121+C122+C126</f>
        <v>0</v>
      </c>
      <c r="D127" s="6" t="n">
        <f aca="false">+D121+D122+D126</f>
        <v>0</v>
      </c>
      <c r="E127" s="6" t="n">
        <f aca="false">+E121+E122+E126</f>
        <v>0</v>
      </c>
      <c r="F127" s="6" t="n">
        <f aca="false">+F121+F122+F126</f>
        <v>0</v>
      </c>
      <c r="G127" s="6" t="n">
        <f aca="false">+G121+G122+G126</f>
        <v>0</v>
      </c>
      <c r="H127" s="6" t="n">
        <f aca="false">+H121+H122+H126</f>
        <v>0</v>
      </c>
    </row>
    <row r="128" customFormat="false" ht="12.75" hidden="false" customHeight="false" outlineLevel="0" collapsed="false">
      <c r="B128" s="1"/>
      <c r="C128" s="5"/>
      <c r="D128" s="5"/>
      <c r="E128" s="5"/>
      <c r="F128" s="5"/>
      <c r="G128" s="5"/>
      <c r="H128" s="5"/>
    </row>
    <row r="129" customFormat="false" ht="12.75" hidden="false" customHeight="false" outlineLevel="0" collapsed="false">
      <c r="A129" s="1" t="s">
        <v>88</v>
      </c>
      <c r="C129" s="5"/>
      <c r="D129" s="5"/>
      <c r="E129" s="5"/>
      <c r="F129" s="5"/>
      <c r="G129" s="5"/>
      <c r="H129" s="5"/>
    </row>
    <row r="130" customFormat="false" ht="12.75" hidden="false" customHeight="false" outlineLevel="0" collapsed="false">
      <c r="B130" s="0" t="s">
        <v>89</v>
      </c>
      <c r="C130" s="5" t="n">
        <v>0</v>
      </c>
      <c r="D130" s="5" t="n">
        <v>0</v>
      </c>
      <c r="E130" s="5" t="n">
        <v>0</v>
      </c>
      <c r="F130" s="5" t="n">
        <v>0</v>
      </c>
      <c r="G130" s="5" t="n">
        <v>0</v>
      </c>
      <c r="H130" s="5" t="n">
        <v>0</v>
      </c>
    </row>
    <row r="131" customFormat="false" ht="12.75" hidden="false" customHeight="false" outlineLevel="0" collapsed="false">
      <c r="B131" s="0" t="s">
        <v>90</v>
      </c>
      <c r="C131" s="5" t="n">
        <v>0</v>
      </c>
      <c r="D131" s="5" t="n">
        <v>0</v>
      </c>
      <c r="E131" s="5" t="n">
        <v>0</v>
      </c>
      <c r="F131" s="5" t="n">
        <v>0</v>
      </c>
      <c r="G131" s="5" t="n">
        <v>0</v>
      </c>
      <c r="H131" s="5" t="n">
        <v>0</v>
      </c>
    </row>
    <row r="132" customFormat="false" ht="12.75" hidden="false" customHeight="false" outlineLevel="0" collapsed="false">
      <c r="B132" s="0" t="s">
        <v>91</v>
      </c>
      <c r="C132" s="5" t="n">
        <v>0</v>
      </c>
      <c r="D132" s="5" t="n">
        <v>0</v>
      </c>
      <c r="E132" s="5" t="n">
        <v>0</v>
      </c>
      <c r="F132" s="5" t="n">
        <v>0</v>
      </c>
      <c r="G132" s="5" t="n">
        <v>0</v>
      </c>
      <c r="H132" s="5" t="n">
        <v>0</v>
      </c>
    </row>
    <row r="133" customFormat="false" ht="12.75" hidden="false" customHeight="false" outlineLevel="0" collapsed="false">
      <c r="B133" s="0" t="s">
        <v>92</v>
      </c>
      <c r="C133" s="5" t="n">
        <v>0</v>
      </c>
      <c r="D133" s="5" t="n">
        <v>0</v>
      </c>
      <c r="E133" s="5" t="n">
        <v>0</v>
      </c>
      <c r="F133" s="5" t="n">
        <v>0</v>
      </c>
      <c r="G133" s="5" t="n">
        <v>0</v>
      </c>
      <c r="H133" s="5" t="n">
        <v>0</v>
      </c>
    </row>
    <row r="134" customFormat="false" ht="15" hidden="false" customHeight="false" outlineLevel="0" collapsed="false">
      <c r="B134" s="0" t="s">
        <v>15</v>
      </c>
      <c r="C134" s="6" t="n">
        <v>0</v>
      </c>
      <c r="D134" s="6" t="n">
        <v>0</v>
      </c>
      <c r="E134" s="6" t="n">
        <v>0</v>
      </c>
      <c r="F134" s="6" t="n">
        <v>0</v>
      </c>
      <c r="G134" s="6" t="n">
        <v>0</v>
      </c>
      <c r="H134" s="6" t="n">
        <v>0</v>
      </c>
    </row>
    <row r="135" customFormat="false" ht="15" hidden="false" customHeight="false" outlineLevel="0" collapsed="false">
      <c r="B135" s="0" t="s">
        <v>93</v>
      </c>
      <c r="C135" s="6" t="n">
        <f aca="false">SUM(C130:C134)</f>
        <v>0</v>
      </c>
      <c r="D135" s="6" t="n">
        <f aca="false">SUM(D130:D134)</f>
        <v>0</v>
      </c>
      <c r="E135" s="6" t="n">
        <f aca="false">SUM(E130:E134)</f>
        <v>0</v>
      </c>
      <c r="F135" s="6" t="n">
        <f aca="false">SUM(F130:F134)</f>
        <v>0</v>
      </c>
      <c r="G135" s="6" t="n">
        <f aca="false">SUM(G130:G134)</f>
        <v>0</v>
      </c>
      <c r="H135" s="6" t="n">
        <f aca="false">SUM(H130:H134)</f>
        <v>0</v>
      </c>
    </row>
    <row r="136" customFormat="false" ht="12.75" hidden="false" customHeight="false" outlineLevel="0" collapsed="false">
      <c r="C136" s="5"/>
      <c r="D136" s="5"/>
      <c r="E136" s="5"/>
      <c r="F136" s="5"/>
      <c r="G136" s="5"/>
      <c r="H136" s="5"/>
    </row>
    <row r="137" customFormat="false" ht="15" hidden="false" customHeight="false" outlineLevel="0" collapsed="false">
      <c r="A137" s="1" t="s">
        <v>94</v>
      </c>
      <c r="C137" s="6" t="n">
        <f aca="false">+C115+C127+C135</f>
        <v>0</v>
      </c>
      <c r="D137" s="6" t="n">
        <f aca="false">+D115+D127+D135</f>
        <v>305.2</v>
      </c>
      <c r="E137" s="6" t="n">
        <f aca="false">+E115+E127+E135</f>
        <v>347.7</v>
      </c>
      <c r="F137" s="6" t="n">
        <f aca="false">+F115+F127+F135</f>
        <v>336.6</v>
      </c>
      <c r="G137" s="6" t="n">
        <f aca="false">+G115+G127+G135</f>
        <v>323.9</v>
      </c>
      <c r="H137" s="6" t="n">
        <f aca="false">+H115+H127+H135</f>
        <v>333.5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2000-09-26T10:26:26Z</dcterms:created>
  <dc:creator>Roderick J. Hayslett</dc:creator>
  <dc:description/>
  <dc:language>en-US</dc:language>
  <cp:lastModifiedBy>jweitek</cp:lastModifiedBy>
  <cp:lastPrinted>2000-10-04T18:40:10Z</cp:lastPrinted>
  <cp:revision>0</cp:revision>
  <dc:subject/>
  <dc:title/>
</cp:coreProperties>
</file>