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<sst xmlns="http://schemas.openxmlformats.org/spreadsheetml/2006/main" count="37" uniqueCount="22">
  <si>
    <t xml:space="preserve">Assumptions Regarding "Days of Normal Operation"</t>
  </si>
  <si>
    <t xml:space="preserve">76% Dispatch</t>
  </si>
  <si>
    <t xml:space="preserve">86% Dispatch</t>
  </si>
  <si>
    <t xml:space="preserve">95% Availability</t>
  </si>
  <si>
    <t xml:space="preserve">90% Availability</t>
  </si>
  <si>
    <t xml:space="preserve">Inventory @ end of day:       (net of heel)</t>
  </si>
  <si>
    <r>
      <rPr>
        <sz val="10"/>
        <rFont val="Arial"/>
        <family val="0"/>
      </rPr>
      <t xml:space="preserve">April 17, 2001</t>
    </r>
    <r>
      <rPr>
        <vertAlign val="superscript"/>
        <sz val="10"/>
        <rFont val="Arial"/>
        <family val="2"/>
      </rPr>
      <t xml:space="preserve">*</t>
    </r>
  </si>
  <si>
    <t xml:space="preserve">MMBtu's</t>
  </si>
  <si>
    <t xml:space="preserve">Balance of Deliveries Available:</t>
  </si>
  <si>
    <t xml:space="preserve">6 Standard Cargoes</t>
  </si>
  <si>
    <t xml:space="preserve">Total LNG Available for Apr 18 - Dec 31:</t>
  </si>
  <si>
    <t xml:space="preserve">LNG Consumption for Balance of Year:</t>
  </si>
  <si>
    <t xml:space="preserve">days (Apr 18 - Dec 31)</t>
  </si>
  <si>
    <t xml:space="preserve"> </t>
  </si>
  <si>
    <t xml:space="preserve">Days for CT1 Outage @ 42,000 mmbtu/d</t>
  </si>
  <si>
    <t xml:space="preserve">Days for Full Outage @ 0 mmbtu/d</t>
  </si>
  <si>
    <t xml:space="preserve">Days of Normal Operation</t>
  </si>
  <si>
    <t xml:space="preserve">Total Consumption</t>
  </si>
  <si>
    <t xml:space="preserve">Standard Cargoes Diverted in Addition to March Diversion</t>
  </si>
  <si>
    <t xml:space="preserve">Cargo</t>
  </si>
  <si>
    <t xml:space="preserve">December 31, 2001</t>
  </si>
  <si>
    <t xml:space="preserve">*Assumes tank heel of 210,000 MMBtu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</si>
</sst>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41"/>
    <col collapsed="false" customWidth="true" hidden="false" outlineLevel="0" max="7" min="7" style="0" width="10.13"/>
    <col collapsed="false" customWidth="true" hidden="false" outlineLevel="0" max="9" min="9" style="0" width="10.13"/>
    <col collapsed="false" customWidth="true" hidden="false" outlineLevel="0" max="11" min="11" style="0" width="10.71"/>
    <col collapsed="false" customWidth="true" hidden="false" outlineLevel="0" max="13" min="13" style="0" width="10.13"/>
  </cols>
  <sheetData>
    <row r="1" customFormat="false" ht="13.5" hidden="false" customHeight="false" outlineLevel="0" collapsed="false"/>
    <row r="2" customFormat="false" ht="14.25" hidden="false" customHeight="false" outlineLevel="0" collapsed="false">
      <c r="G2" s="1" t="s">
        <v>0</v>
      </c>
      <c r="H2" s="1"/>
      <c r="I2" s="1"/>
      <c r="J2" s="1"/>
      <c r="K2" s="1"/>
      <c r="L2" s="1"/>
      <c r="M2" s="1"/>
      <c r="N2" s="1"/>
    </row>
    <row r="3" customFormat="false" ht="13.5" hidden="false" customHeight="false" outlineLevel="0" collapsed="false">
      <c r="G3" s="2" t="s">
        <v>1</v>
      </c>
      <c r="H3" s="3"/>
      <c r="I3" s="2" t="s">
        <v>1</v>
      </c>
      <c r="J3" s="4"/>
      <c r="K3" s="3" t="s">
        <v>2</v>
      </c>
      <c r="L3" s="3"/>
      <c r="M3" s="2" t="s">
        <v>2</v>
      </c>
      <c r="N3" s="4"/>
    </row>
    <row r="4" customFormat="false" ht="13.5" hidden="false" customHeight="false" outlineLevel="0" collapsed="false">
      <c r="G4" s="5" t="s">
        <v>3</v>
      </c>
      <c r="H4" s="6"/>
      <c r="I4" s="5" t="s">
        <v>4</v>
      </c>
      <c r="J4" s="7"/>
      <c r="K4" s="6" t="s">
        <v>3</v>
      </c>
      <c r="L4" s="6"/>
      <c r="M4" s="5" t="s">
        <v>4</v>
      </c>
      <c r="N4" s="7"/>
    </row>
    <row r="5" customFormat="false" ht="13.5" hidden="false" customHeight="false" outlineLevel="0" collapsed="false">
      <c r="A5" s="0" t="s">
        <v>5</v>
      </c>
      <c r="G5" s="8"/>
      <c r="H5" s="9"/>
      <c r="I5" s="8"/>
      <c r="J5" s="9"/>
      <c r="M5" s="8"/>
      <c r="N5" s="4"/>
    </row>
    <row r="6" customFormat="false" ht="14.25" hidden="false" customHeight="false" outlineLevel="0" collapsed="false">
      <c r="B6" s="10" t="s">
        <v>6</v>
      </c>
      <c r="G6" s="11" t="n">
        <f aca="false">2537086-210000</f>
        <v>2327086</v>
      </c>
      <c r="H6" s="9" t="s">
        <v>7</v>
      </c>
      <c r="I6" s="11" t="n">
        <f aca="false">2537086-210000</f>
        <v>2327086</v>
      </c>
      <c r="J6" s="9" t="s">
        <v>7</v>
      </c>
      <c r="K6" s="11" t="n">
        <f aca="false">2537086-210000</f>
        <v>2327086</v>
      </c>
      <c r="L6" s="9" t="s">
        <v>7</v>
      </c>
      <c r="M6" s="11" t="n">
        <f aca="false">2537086-210000</f>
        <v>2327086</v>
      </c>
      <c r="N6" s="9" t="s">
        <v>7</v>
      </c>
    </row>
    <row r="7" customFormat="false" ht="12.75" hidden="false" customHeight="false" outlineLevel="0" collapsed="false">
      <c r="B7" s="10"/>
      <c r="G7" s="11"/>
      <c r="H7" s="9"/>
      <c r="I7" s="11"/>
      <c r="J7" s="9"/>
      <c r="K7" s="12"/>
      <c r="M7" s="11"/>
      <c r="N7" s="9"/>
    </row>
    <row r="8" customFormat="false" ht="12.75" hidden="false" customHeight="false" outlineLevel="0" collapsed="false">
      <c r="A8" s="0" t="s">
        <v>8</v>
      </c>
      <c r="B8" s="10"/>
      <c r="G8" s="11"/>
      <c r="H8" s="9"/>
      <c r="I8" s="11"/>
      <c r="J8" s="9"/>
      <c r="K8" s="12"/>
      <c r="M8" s="11"/>
      <c r="N8" s="9"/>
    </row>
    <row r="9" customFormat="false" ht="12.75" hidden="false" customHeight="false" outlineLevel="0" collapsed="false">
      <c r="B9" s="0" t="s">
        <v>9</v>
      </c>
      <c r="G9" s="13" t="n">
        <f aca="false">2700000*6</f>
        <v>16200000</v>
      </c>
      <c r="H9" s="9"/>
      <c r="I9" s="13" t="n">
        <f aca="false">2700000*6</f>
        <v>16200000</v>
      </c>
      <c r="J9" s="9"/>
      <c r="K9" s="13" t="n">
        <f aca="false">2700000*6</f>
        <v>16200000</v>
      </c>
      <c r="L9" s="9"/>
      <c r="M9" s="13" t="n">
        <f aca="false">2700000*6</f>
        <v>16200000</v>
      </c>
      <c r="N9" s="9"/>
    </row>
    <row r="10" customFormat="false" ht="12.75" hidden="false" customHeight="false" outlineLevel="0" collapsed="false">
      <c r="G10" s="11"/>
      <c r="H10" s="9"/>
      <c r="I10" s="11"/>
      <c r="J10" s="9"/>
      <c r="K10" s="12"/>
      <c r="M10" s="11"/>
      <c r="N10" s="9"/>
    </row>
    <row r="11" customFormat="false" ht="12.75" hidden="false" customHeight="false" outlineLevel="0" collapsed="false">
      <c r="A11" s="0" t="s">
        <v>10</v>
      </c>
      <c r="G11" s="11" t="n">
        <f aca="false">SUM(G6:G9)</f>
        <v>18527086</v>
      </c>
      <c r="H11" s="9"/>
      <c r="I11" s="11" t="n">
        <f aca="false">SUM(I6:I9)</f>
        <v>18527086</v>
      </c>
      <c r="J11" s="9"/>
      <c r="K11" s="12" t="n">
        <f aca="false">SUM(K6:K9)</f>
        <v>18527086</v>
      </c>
      <c r="M11" s="11" t="n">
        <f aca="false">SUM(M6:M9)</f>
        <v>18527086</v>
      </c>
      <c r="N11" s="9"/>
    </row>
    <row r="12" customFormat="false" ht="12.75" hidden="false" customHeight="false" outlineLevel="0" collapsed="false">
      <c r="G12" s="11"/>
      <c r="H12" s="9"/>
      <c r="I12" s="11"/>
      <c r="J12" s="9"/>
      <c r="M12" s="8"/>
      <c r="N12" s="9"/>
    </row>
    <row r="13" customFormat="false" ht="12.75" hidden="false" customHeight="false" outlineLevel="0" collapsed="false">
      <c r="G13" s="11"/>
      <c r="I13" s="8"/>
      <c r="J13" s="9"/>
      <c r="M13" s="8"/>
      <c r="N13" s="9"/>
    </row>
    <row r="14" customFormat="false" ht="12.75" hidden="false" customHeight="false" outlineLevel="0" collapsed="false">
      <c r="A14" s="0" t="s">
        <v>11</v>
      </c>
      <c r="G14" s="8"/>
      <c r="H14" s="9"/>
      <c r="I14" s="8"/>
      <c r="J14" s="9"/>
      <c r="M14" s="8"/>
      <c r="N14" s="9"/>
    </row>
    <row r="15" customFormat="false" ht="12.75" hidden="false" customHeight="false" outlineLevel="0" collapsed="false">
      <c r="A15" s="14" t="n">
        <v>258</v>
      </c>
      <c r="B15" s="15" t="s">
        <v>12</v>
      </c>
      <c r="G15" s="16" t="s">
        <v>13</v>
      </c>
      <c r="H15" s="9" t="s">
        <v>13</v>
      </c>
      <c r="I15" s="16" t="s">
        <v>13</v>
      </c>
      <c r="J15" s="9" t="s">
        <v>13</v>
      </c>
      <c r="K15" s="17"/>
      <c r="M15" s="16"/>
      <c r="N15" s="9"/>
    </row>
    <row r="16" customFormat="false" ht="12.75" hidden="false" customHeight="false" outlineLevel="0" collapsed="false">
      <c r="A16" s="0" t="n">
        <v>30</v>
      </c>
      <c r="B16" s="0" t="s">
        <v>14</v>
      </c>
      <c r="G16" s="11" t="n">
        <f aca="false">$A16*42000</f>
        <v>1260000</v>
      </c>
      <c r="H16" s="9"/>
      <c r="I16" s="11" t="n">
        <f aca="false">$A16*42000</f>
        <v>1260000</v>
      </c>
      <c r="J16" s="9"/>
      <c r="K16" s="11" t="n">
        <f aca="false">$A16*42000</f>
        <v>1260000</v>
      </c>
      <c r="L16" s="9"/>
      <c r="M16" s="11" t="n">
        <f aca="false">$A16*42000</f>
        <v>1260000</v>
      </c>
      <c r="N16" s="9"/>
    </row>
    <row r="17" customFormat="false" ht="12.75" hidden="false" customHeight="false" outlineLevel="0" collapsed="false">
      <c r="A17" s="0" t="n">
        <v>3</v>
      </c>
      <c r="B17" s="0" t="s">
        <v>15</v>
      </c>
      <c r="G17" s="11" t="n">
        <v>0</v>
      </c>
      <c r="H17" s="9"/>
      <c r="I17" s="11" t="n">
        <v>0</v>
      </c>
      <c r="J17" s="9"/>
      <c r="K17" s="11" t="n">
        <v>0</v>
      </c>
      <c r="M17" s="11" t="n">
        <v>0</v>
      </c>
      <c r="N17" s="9"/>
    </row>
    <row r="18" customFormat="false" ht="12.75" hidden="false" customHeight="false" outlineLevel="0" collapsed="false">
      <c r="A18" s="15" t="n">
        <f aca="false">A15-A16-A17</f>
        <v>225</v>
      </c>
      <c r="B18" s="15" t="s">
        <v>16</v>
      </c>
      <c r="G18" s="13" t="n">
        <f aca="false">$A18*(91000*0.95*0.76)</f>
        <v>14782950</v>
      </c>
      <c r="H18" s="9"/>
      <c r="I18" s="13" t="n">
        <f aca="false">$A18*(91000*0.9*0.76)</f>
        <v>14004900</v>
      </c>
      <c r="J18" s="9"/>
      <c r="K18" s="13" t="n">
        <f aca="false">$A18*(91000*0.95*0.86)</f>
        <v>16728075</v>
      </c>
      <c r="M18" s="13" t="n">
        <f aca="false">$A18*(91000*0.9*0.86)</f>
        <v>15847650</v>
      </c>
      <c r="N18" s="9"/>
    </row>
    <row r="19" customFormat="false" ht="12.75" hidden="false" customHeight="false" outlineLevel="0" collapsed="false">
      <c r="D19" s="0" t="s">
        <v>17</v>
      </c>
      <c r="G19" s="11" t="n">
        <f aca="false">SUM(G16:G18)</f>
        <v>16042950</v>
      </c>
      <c r="H19" s="9"/>
      <c r="I19" s="11" t="n">
        <f aca="false">SUM(I16:I18)</f>
        <v>15264900</v>
      </c>
      <c r="J19" s="9"/>
      <c r="K19" s="11" t="n">
        <f aca="false">SUM(K16:K18)</f>
        <v>17988075</v>
      </c>
      <c r="M19" s="11" t="n">
        <f aca="false">SUM(M16:M18)</f>
        <v>17107650</v>
      </c>
      <c r="N19" s="9"/>
    </row>
    <row r="20" customFormat="false" ht="12.75" hidden="false" customHeight="false" outlineLevel="0" collapsed="false">
      <c r="G20" s="11"/>
      <c r="H20" s="9"/>
      <c r="I20" s="11"/>
      <c r="J20" s="9"/>
      <c r="K20" s="18"/>
      <c r="M20" s="11"/>
      <c r="N20" s="9"/>
    </row>
    <row r="21" customFormat="false" ht="12.75" hidden="false" customHeight="false" outlineLevel="0" collapsed="false">
      <c r="G21" s="11"/>
      <c r="H21" s="9"/>
      <c r="I21" s="11"/>
      <c r="J21" s="9"/>
      <c r="K21" s="18"/>
      <c r="M21" s="11"/>
      <c r="N21" s="9"/>
    </row>
    <row r="22" customFormat="false" ht="12.75" hidden="false" customHeight="false" outlineLevel="0" collapsed="false">
      <c r="A22" s="0" t="s">
        <v>18</v>
      </c>
      <c r="G22" s="11"/>
      <c r="H22" s="9"/>
      <c r="I22" s="11"/>
      <c r="J22" s="9"/>
      <c r="K22" s="18"/>
      <c r="M22" s="11"/>
      <c r="N22" s="9"/>
    </row>
    <row r="23" customFormat="false" ht="12.75" hidden="false" customHeight="false" outlineLevel="0" collapsed="false">
      <c r="A23" s="15" t="n">
        <v>1</v>
      </c>
      <c r="B23" s="15" t="s">
        <v>19</v>
      </c>
      <c r="G23" s="11" t="n">
        <f aca="false">$A23*119000*22.84</f>
        <v>2717960</v>
      </c>
      <c r="H23" s="9"/>
      <c r="I23" s="11" t="n">
        <f aca="false">$A23*119000*22.84</f>
        <v>2717960</v>
      </c>
      <c r="J23" s="9"/>
      <c r="K23" s="11" t="n">
        <f aca="false">$A23*119000*22.84</f>
        <v>2717960</v>
      </c>
      <c r="L23" s="9"/>
      <c r="M23" s="11" t="n">
        <f aca="false">$A23*119000*22.84</f>
        <v>2717960</v>
      </c>
      <c r="N23" s="9"/>
    </row>
    <row r="24" customFormat="false" ht="12.75" hidden="false" customHeight="false" outlineLevel="0" collapsed="false">
      <c r="G24" s="8"/>
      <c r="H24" s="9"/>
      <c r="I24" s="8"/>
      <c r="J24" s="9"/>
      <c r="M24" s="8"/>
      <c r="N24" s="9"/>
    </row>
    <row r="25" customFormat="false" ht="13.5" hidden="false" customHeight="false" outlineLevel="0" collapsed="false">
      <c r="A25" s="0" t="s">
        <v>5</v>
      </c>
      <c r="G25" s="8"/>
      <c r="H25" s="9"/>
      <c r="I25" s="8"/>
      <c r="J25" s="9"/>
      <c r="M25" s="8"/>
      <c r="N25" s="9"/>
    </row>
    <row r="26" customFormat="false" ht="14.25" hidden="false" customHeight="false" outlineLevel="0" collapsed="false">
      <c r="B26" s="10" t="s">
        <v>20</v>
      </c>
      <c r="G26" s="19" t="n">
        <f aca="false">G11-G19-G23</f>
        <v>-233824</v>
      </c>
      <c r="H26" s="20" t="s">
        <v>7</v>
      </c>
      <c r="I26" s="19" t="n">
        <f aca="false">I11-I19-I23</f>
        <v>544226</v>
      </c>
      <c r="J26" s="20" t="s">
        <v>7</v>
      </c>
      <c r="K26" s="19" t="n">
        <f aca="false">K11-K19-K23</f>
        <v>-2178949</v>
      </c>
      <c r="L26" s="20" t="s">
        <v>7</v>
      </c>
      <c r="M26" s="19" t="n">
        <f aca="false">M11-M19-M23</f>
        <v>-1298524</v>
      </c>
      <c r="N26" s="20" t="s">
        <v>7</v>
      </c>
    </row>
    <row r="27" customFormat="false" ht="13.5" hidden="false" customHeight="false" outlineLevel="0" collapsed="false"/>
    <row r="29" customFormat="false" ht="12.75" hidden="false" customHeight="false" outlineLevel="0" collapsed="false">
      <c r="B29" s="0" t="s">
        <v>21</v>
      </c>
    </row>
  </sheetData>
  <mergeCells count="1">
    <mergeCell ref="G2:N2"/>
  </mergeCells>
  <printOptions headings="false" gridLines="false" gridLinesSet="true" horizontalCentered="true" verticalCentered="false"/>
  <pageMargins left="0.25" right="0.25" top="0.984027777777778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2001-01-19T14:00:52Z</dcterms:created>
  <dc:creator>dcollin</dc:creator>
  <dc:description/>
  <dc:language>en-US</dc:language>
  <cp:lastModifiedBy>pybarbo</cp:lastModifiedBy>
  <cp:lastPrinted>2001-02-07T14:58:04Z</cp:lastPrinted>
  <dcterms:modified xsi:type="dcterms:W3CDTF">2001-04-27T16:58:16Z</dcterms:modified>
  <cp:revision>0</cp:revision>
  <dc:subject/>
  <dc:title/>
</cp:coreProperties>
</file>